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codeName="ThisWorkbook" autoCompressPictures="0"/>
  <bookViews>
    <workbookView xWindow="0" yWindow="0" windowWidth="25600" windowHeight="16060" tabRatio="762"/>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G14" i="13" l="1"/>
  <c r="G13" i="13"/>
  <c r="O13" i="13"/>
  <c r="O14" i="13"/>
  <c r="I6" i="13"/>
  <c r="I8" i="13"/>
  <c r="I9" i="13"/>
  <c r="G9" i="13"/>
  <c r="E11" i="12"/>
  <c r="G8" i="13"/>
  <c r="E12" i="12"/>
  <c r="I7" i="13"/>
  <c r="G7" i="13"/>
  <c r="E10" i="12"/>
  <c r="G6" i="13"/>
  <c r="E18" i="12"/>
  <c r="E19" i="12"/>
  <c r="G21" i="13"/>
  <c r="I20" i="13"/>
  <c r="G20" i="13"/>
  <c r="G19" i="13"/>
  <c r="M12" i="13"/>
  <c r="I18" i="13"/>
  <c r="G18" i="13"/>
  <c r="I22" i="13"/>
  <c r="G12" i="13"/>
  <c r="G17" i="13"/>
  <c r="E40" i="12"/>
  <c r="E39" i="12"/>
  <c r="E32" i="12"/>
  <c r="E31" i="12"/>
  <c r="E27" i="12"/>
  <c r="E38" i="12"/>
</calcChain>
</file>

<file path=xl/sharedStrings.xml><?xml version="1.0" encoding="utf-8"?>
<sst xmlns="http://schemas.openxmlformats.org/spreadsheetml/2006/main" count="242" uniqueCount="150">
  <si>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</si>
  <si>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</si>
  <si>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</si>
  <si>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</si>
  <si>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</si>
  <si>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</si>
  <si>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</si>
  <si>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</si>
  <si>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</si>
  <si>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</si>
  <si>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</si>
  <si>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</si>
  <si>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</si>
  <si>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</si>
  <si>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</si>
  <si>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</si>
  <si>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</si>
  <si>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</si>
  <si>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</si>
  <si>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</si>
  <si>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</si>
  <si>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</si>
  <si>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</si>
  <si>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</si>
  <si>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</si>
  <si>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</si>
  <si>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</si>
  <si>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</si>
  <si>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</si>
  <si>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</si>
  <si>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</si>
  <si>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</si>
  <si>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</si>
  <si>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</si>
  <si>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</si>
  <si>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</si>
  <si>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</si>
  <si>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</si>
  <si>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</si>
  <si>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</si>
  <si>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</si>
  <si>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</si>
  <si>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</si>
  <si>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</si>
  <si>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</si>
  <si>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</si>
  <si>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</si>
  <si>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</si>
  <si>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</si>
  <si>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</si>
  <si>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</si>
  <si>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</si>
  <si>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</si>
  <si>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</si>
  <si>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</si>
  <si>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</si>
  <si>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</si>
  <si>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</si>
  <si>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</si>
  <si>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</si>
  <si>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</si>
  <si>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output.steam_hot_water</t>
  </si>
  <si>
    <t>MW</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</si>
  <si>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</si>
  <si>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</si>
  <si>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</si>
  <si>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</si>
  <si>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</si>
  <si>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</si>
  <si>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</si>
  <si>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</si>
  <si>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</si>
  <si>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</si>
  <si>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</si>
  <si>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</si>
  <si>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</si>
  <si>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</si>
  <si>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</si>
  <si>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</si>
  <si>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</si>
  <si>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</si>
  <si>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</si>
  <si>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</si>
  <si>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</si>
  <si>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</si>
  <si>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</si>
  <si>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</si>
  <si>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</si>
  <si>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</si>
  <si>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</si>
  <si>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</si>
  <si>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</si>
  <si>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</si>
  <si>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</si>
  <si>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</si>
  <si>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</si>
  <si>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</si>
  <si>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</si>
  <si>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</si>
  <si>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</si>
  <si>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</si>
  <si>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</si>
  <si>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</si>
  <si>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2012</t>
  </si>
  <si>
    <t>Energymatters</t>
  </si>
  <si>
    <t>Investment cost</t>
  </si>
  <si>
    <t>Comments</t>
  </si>
  <si>
    <t>Technical</t>
  </si>
  <si>
    <t xml:space="preserve">Data from Energymatters report is used for the initial investment costs </t>
  </si>
  <si>
    <t>hours_prep_nl</t>
  </si>
  <si>
    <t>hours_prod_nl</t>
  </si>
  <si>
    <t>hours_place_nl</t>
  </si>
  <si>
    <t>hours_maint_nl</t>
  </si>
  <si>
    <t>hours_remov_nl</t>
  </si>
  <si>
    <t>output.dumped_heat</t>
  </si>
  <si>
    <t>Diemensions for 0.8 MW: 4130 (mm) x 1490 (mm)</t>
  </si>
  <si>
    <t>MWM</t>
  </si>
  <si>
    <t>Land use</t>
  </si>
  <si>
    <t>Wärtsilä</t>
  </si>
  <si>
    <t>Notes</t>
  </si>
  <si>
    <t>p.1</t>
  </si>
  <si>
    <t>p.5</t>
  </si>
  <si>
    <t>euro/KW</t>
  </si>
  <si>
    <r>
      <t xml:space="preserve">Data from Energymatters report is used for </t>
    </r>
    <r>
      <rPr>
        <sz val="12"/>
        <color theme="1"/>
        <rFont val="Calibri"/>
        <family val="2"/>
        <scheme val="minor"/>
      </rPr>
      <t>fixed and variable O&amp;M costs.</t>
    </r>
  </si>
  <si>
    <t>mm</t>
  </si>
  <si>
    <t>http://www.mwm.net/mwm-kwk-bhkw/gasmotoren-stromaggregate/gasmotor-tcg-2016/technische-daten-und-serviceintervalle-tcg-2016/</t>
  </si>
  <si>
    <t>10.12.2014</t>
  </si>
  <si>
    <t>Subject year</t>
  </si>
  <si>
    <t>Data for the lifetime and construction time is provided by Wärtsilä</t>
  </si>
  <si>
    <t>ETM Library URL</t>
  </si>
  <si>
    <t>http://refman.et-model.com/publications/1937</t>
  </si>
  <si>
    <t xml:space="preserve">       Output electricity</t>
  </si>
  <si>
    <t>Electrical output efficiency</t>
  </si>
  <si>
    <r>
      <rPr>
        <sz val="12"/>
        <color theme="1"/>
        <rFont val="Calibri"/>
        <family val="2"/>
        <scheme val="minor"/>
      </rPr>
      <t xml:space="preserve">       </t>
    </r>
    <r>
      <rPr>
        <sz val="12"/>
        <color theme="1"/>
        <rFont val="Calibri"/>
        <family val="2"/>
        <scheme val="minor"/>
      </rPr>
      <t xml:space="preserve">Output </t>
    </r>
    <r>
      <rPr>
        <sz val="12"/>
        <color theme="1"/>
        <rFont val="Calibri"/>
        <family val="2"/>
        <scheme val="minor"/>
      </rPr>
      <t>steam hot water</t>
    </r>
  </si>
  <si>
    <t>Heat output efficiency</t>
  </si>
  <si>
    <t xml:space="preserve">       Output dumped heat</t>
  </si>
  <si>
    <t>Heat that is not used. Discussed this with EnergyMatters, but not found explicitly in their memo</t>
  </si>
  <si>
    <t>El. efficiency</t>
  </si>
  <si>
    <t>H. efficiency</t>
  </si>
  <si>
    <t>E. FLH</t>
  </si>
  <si>
    <t>H FLH</t>
  </si>
  <si>
    <t>hrs</t>
  </si>
  <si>
    <t>yr</t>
  </si>
  <si>
    <t>IEA ETSAP</t>
  </si>
  <si>
    <t>all</t>
  </si>
  <si>
    <t>http://refman.et-model.com/publications/1985</t>
  </si>
  <si>
    <t>Date retrieved</t>
  </si>
  <si>
    <t>Alexander Wirtz</t>
  </si>
  <si>
    <t>20150409_Employment_v106_AW.xlsx</t>
  </si>
  <si>
    <t>households_collective_chp_biogas.central_producer.ad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</si>
</sst>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34"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262">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187">
    <xf numFmtId="0" fontId="0" fillId="0" borderId="0" xfId="0"/>
    <xf numFmtId="0" fontId="21" fillId="2" borderId="19" xfId="0" applyNumberFormat="1" applyFont="1" applyFill="1" applyBorder="1" applyAlignment="1" applyProtection="1">
      <alignment vertical="center"/>
    </xf>
    <xf numFmtId="0" fontId="21" fillId="2" borderId="5" xfId="0" applyNumberFormat="1" applyFont="1" applyFill="1" applyBorder="1" applyAlignment="1" applyProtection="1">
      <alignment vertical="center"/>
    </xf>
    <xf numFmtId="0" fontId="4" fillId="0" borderId="0" xfId="0" applyNumberFormat="1" applyFont="1" applyFill="1" applyBorder="1" applyAlignment="1" applyProtection="1">
      <alignment horizontal="left" vertical="center"/>
    </xf>
    <xf numFmtId="1" fontId="4" fillId="2" borderId="0" xfId="0" applyNumberFormat="1" applyFont="1" applyFill="1" applyBorder="1" applyAlignment="1" applyProtection="1">
      <alignment vertical="center"/>
    </xf>
    <xf numFmtId="0" fontId="16" fillId="0" borderId="5" xfId="0" applyFont="1" applyFill="1" applyBorder="1"/>
    <xf numFmtId="2" fontId="4" fillId="2" borderId="0" xfId="0" applyNumberFormat="1" applyFont="1" applyFill="1" applyBorder="1"/>
    <xf numFmtId="166" fontId="4" fillId="0" borderId="0" xfId="0" applyNumberFormat="1" applyFont="1" applyFill="1" applyBorder="1" applyAlignment="1" applyProtection="1">
      <alignment vertical="center"/>
    </xf>
    <xf numFmtId="0" fontId="8" fillId="0" borderId="5" xfId="0" applyFont="1" applyFill="1" applyBorder="1"/>
    <xf numFmtId="0" fontId="27" fillId="0" borderId="5" xfId="183" applyFont="1" applyFill="1" applyBorder="1" applyAlignment="1" applyProtection="1"/>
    <xf numFmtId="166" fontId="4" fillId="2" borderId="0" xfId="0" applyNumberFormat="1" applyFont="1" applyFill="1" applyBorder="1" applyAlignment="1" applyProtection="1">
      <alignment vertical="center"/>
    </xf>
    <xf numFmtId="0" fontId="4" fillId="2" borderId="6" xfId="0" applyFont="1" applyFill="1" applyBorder="1"/>
    <xf numFmtId="0" fontId="4" fillId="2" borderId="0" xfId="0" applyFont="1" applyFill="1"/>
    <xf numFmtId="0" fontId="5" fillId="0" borderId="5" xfId="0" applyFont="1" applyFill="1" applyBorder="1"/>
    <xf numFmtId="0" fontId="4" fillId="0" borderId="5" xfId="0" applyFont="1" applyFill="1" applyBorder="1"/>
    <xf numFmtId="164" fontId="4" fillId="2" borderId="18" xfId="0" applyNumberFormat="1" applyFont="1" applyFill="1" applyBorder="1" applyAlignment="1" applyProtection="1">
      <alignment vertical="center"/>
    </xf>
    <xf numFmtId="0" fontId="6" fillId="0" borderId="5" xfId="183" applyFont="1" applyFill="1" applyBorder="1" applyAlignment="1" applyProtection="1"/>
    <xf numFmtId="0" fontId="22" fillId="3" borderId="7" xfId="0" applyFont="1" applyFill="1" applyBorder="1"/>
    <xf numFmtId="0" fontId="23" fillId="3" borderId="17" xfId="0" applyFont="1" applyFill="1" applyBorder="1"/>
    <xf numFmtId="0" fontId="22" fillId="3" borderId="13" xfId="0" applyFont="1" applyFill="1" applyBorder="1"/>
    <xf numFmtId="0" fontId="24" fillId="3" borderId="7" xfId="0" applyFont="1" applyFill="1" applyBorder="1" applyAlignment="1">
      <alignment vertical="center"/>
    </xf>
    <xf numFmtId="2" fontId="22" fillId="3" borderId="8" xfId="0" applyNumberFormat="1" applyFont="1" applyFill="1" applyBorder="1" applyAlignment="1">
      <alignment horizontal="left"/>
    </xf>
    <xf numFmtId="0" fontId="24" fillId="3" borderId="1" xfId="0" applyFont="1" applyFill="1" applyBorder="1" applyAlignment="1">
      <alignment vertical="center"/>
    </xf>
    <xf numFmtId="0" fontId="22" fillId="3" borderId="14" xfId="0" applyFont="1" applyFill="1" applyBorder="1"/>
    <xf numFmtId="0" fontId="22" fillId="3" borderId="0" xfId="0" applyFont="1" applyFill="1" applyBorder="1"/>
    <xf numFmtId="0"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horizontal="right" vertical="center"/>
    </xf>
    <xf numFmtId="2" fontId="21" fillId="2" borderId="0" xfId="0" applyNumberFormat="1" applyFont="1" applyFill="1" applyBorder="1" applyAlignment="1" applyProtection="1">
      <alignment horizontal="right" vertical="center"/>
    </xf>
    <xf numFmtId="0" fontId="21" fillId="0" borderId="0" xfId="0" applyNumberFormat="1" applyFont="1" applyFill="1" applyBorder="1" applyAlignment="1" applyProtection="1">
      <alignment horizontal="left" vertical="center"/>
    </xf>
    <xf numFmtId="0" fontId="21" fillId="2" borderId="0" xfId="0" applyFont="1" applyFill="1" applyBorder="1"/>
    <xf numFmtId="0" fontId="21" fillId="2" borderId="9" xfId="0" applyFont="1" applyFill="1" applyBorder="1"/>
    <xf numFmtId="0" fontId="21" fillId="2" borderId="4" xfId="0" applyFont="1" applyFill="1" applyBorder="1"/>
    <xf numFmtId="0" fontId="23" fillId="0" borderId="0" xfId="0" applyFont="1" applyFill="1" applyBorder="1"/>
    <xf numFmtId="0" fontId="18" fillId="2" borderId="0" xfId="0" applyFont="1" applyFill="1" applyBorder="1"/>
    <xf numFmtId="0" fontId="22" fillId="0" borderId="0" xfId="0" applyFont="1" applyFill="1" applyBorder="1"/>
    <xf numFmtId="0" fontId="21" fillId="2" borderId="6" xfId="0" applyFont="1" applyFill="1" applyBorder="1"/>
    <xf numFmtId="0" fontId="21" fillId="2" borderId="0" xfId="0" applyFont="1" applyFill="1"/>
    <xf numFmtId="0" fontId="22" fillId="3" borderId="17" xfId="0" applyFont="1" applyFill="1" applyBorder="1"/>
    <xf numFmtId="0" fontId="22" fillId="3" borderId="2" xfId="0" applyFont="1" applyFill="1" applyBorder="1"/>
    <xf numFmtId="0" fontId="18" fillId="2" borderId="2" xfId="0" applyFont="1" applyFill="1" applyBorder="1"/>
    <xf numFmtId="0" fontId="25" fillId="3" borderId="0" xfId="0" applyFont="1" applyFill="1" applyBorder="1"/>
    <xf numFmtId="0" fontId="18" fillId="2" borderId="7" xfId="0" applyFont="1" applyFill="1" applyBorder="1"/>
    <xf numFmtId="0" fontId="21" fillId="0" borderId="0" xfId="0" applyFont="1" applyFill="1" applyBorder="1"/>
    <xf numFmtId="0" fontId="23" fillId="3" borderId="0" xfId="0" applyFont="1" applyFill="1" applyBorder="1"/>
    <xf numFmtId="0" fontId="21" fillId="2" borderId="0" xfId="0" applyNumberFormat="1" applyFont="1" applyFill="1" applyBorder="1" applyAlignment="1" applyProtection="1">
      <alignment horizontal="left" vertical="center"/>
    </xf>
    <xf numFmtId="0" fontId="17" fillId="2" borderId="18" xfId="0" applyFont="1" applyFill="1" applyBorder="1"/>
    <xf numFmtId="0" fontId="17" fillId="2" borderId="0" xfId="0" applyFont="1" applyFill="1" applyBorder="1"/>
    <xf numFmtId="0" fontId="17" fillId="0" borderId="0" xfId="0" applyFont="1" applyFill="1" applyBorder="1"/>
    <xf numFmtId="0" fontId="17" fillId="2" borderId="0" xfId="0" applyFont="1" applyFill="1"/>
    <xf numFmtId="0" fontId="17" fillId="2" borderId="3" xfId="0" applyFont="1" applyFill="1" applyBorder="1"/>
    <xf numFmtId="0" fontId="17" fillId="2" borderId="15" xfId="0" applyFont="1" applyFill="1" applyBorder="1"/>
    <xf numFmtId="0" fontId="17" fillId="2" borderId="6" xfId="0" applyFont="1" applyFill="1" applyBorder="1"/>
    <xf numFmtId="0" fontId="17" fillId="2" borderId="10" xfId="0" applyFont="1" applyFill="1" applyBorder="1"/>
    <xf numFmtId="0" fontId="17" fillId="2" borderId="11" xfId="0" applyFont="1" applyFill="1" applyBorder="1"/>
    <xf numFmtId="0" fontId="17" fillId="2" borderId="12" xfId="0" applyFont="1" applyFill="1" applyBorder="1"/>
    <xf numFmtId="0" fontId="28" fillId="2" borderId="0" xfId="0" applyFont="1" applyFill="1"/>
    <xf numFmtId="0" fontId="28" fillId="2" borderId="5" xfId="0" applyFont="1" applyFill="1" applyBorder="1"/>
    <xf numFmtId="2" fontId="17" fillId="2" borderId="18" xfId="0" applyNumberFormat="1" applyFont="1" applyFill="1" applyBorder="1"/>
    <xf numFmtId="164" fontId="17" fillId="2" borderId="18" xfId="0" applyNumberFormat="1" applyFont="1" applyFill="1" applyBorder="1"/>
    <xf numFmtId="0" fontId="29" fillId="2" borderId="0" xfId="0" applyFont="1" applyFill="1"/>
    <xf numFmtId="49" fontId="29" fillId="2" borderId="0" xfId="0" applyNumberFormat="1" applyFont="1" applyFill="1"/>
    <xf numFmtId="0" fontId="29" fillId="2" borderId="3" xfId="0" applyFont="1" applyFill="1" applyBorder="1"/>
    <xf numFmtId="0" fontId="29" fillId="2" borderId="4" xfId="0" applyFont="1" applyFill="1" applyBorder="1"/>
    <xf numFmtId="49" fontId="29" fillId="2" borderId="4" xfId="0" applyNumberFormat="1" applyFont="1" applyFill="1" applyBorder="1"/>
    <xf numFmtId="0" fontId="29" fillId="2" borderId="6" xfId="0" applyFont="1" applyFill="1" applyBorder="1"/>
    <xf numFmtId="0" fontId="30" fillId="2" borderId="0" xfId="0" applyFont="1" applyFill="1" applyBorder="1"/>
    <xf numFmtId="49" fontId="30" fillId="2" borderId="0" xfId="0" applyNumberFormat="1" applyFont="1" applyFill="1" applyBorder="1"/>
    <xf numFmtId="0" fontId="29" fillId="2" borderId="0" xfId="0" applyFont="1" applyFill="1" applyBorder="1"/>
    <xf numFmtId="49" fontId="29" fillId="2" borderId="0" xfId="0" applyNumberFormat="1" applyFont="1" applyFill="1" applyBorder="1"/>
    <xf numFmtId="0" fontId="29" fillId="2" borderId="16" xfId="0" applyFont="1" applyFill="1" applyBorder="1"/>
    <xf numFmtId="0" fontId="30" fillId="2" borderId="9" xfId="0" applyFont="1" applyFill="1" applyBorder="1"/>
    <xf numFmtId="49" fontId="30" fillId="2" borderId="9" xfId="0" applyNumberFormat="1" applyFont="1" applyFill="1" applyBorder="1"/>
    <xf numFmtId="0" fontId="29" fillId="2" borderId="0" xfId="0" applyFont="1" applyFill="1" applyBorder="1" applyAlignment="1">
      <alignment vertical="top"/>
    </xf>
    <xf numFmtId="0" fontId="29" fillId="2" borderId="0" xfId="0" applyFont="1" applyFill="1" applyAlignment="1">
      <alignment horizontal="left" vertical="center" indent="2"/>
    </xf>
    <xf numFmtId="0" fontId="29" fillId="2" borderId="0" xfId="0" applyFont="1" applyFill="1" applyBorder="1" applyAlignment="1">
      <alignment vertical="top" wrapText="1"/>
    </xf>
    <xf numFmtId="49" fontId="29" fillId="2" borderId="0" xfId="0" applyNumberFormat="1" applyFont="1" applyFill="1" applyBorder="1" applyAlignment="1">
      <alignment vertical="top" wrapText="1"/>
    </xf>
    <xf numFmtId="0" fontId="29" fillId="2" borderId="0" xfId="183" applyFont="1" applyFill="1" applyBorder="1" applyAlignment="1" applyProtection="1">
      <alignment vertical="top"/>
    </xf>
    <xf numFmtId="164" fontId="29" fillId="2" borderId="0" xfId="0" applyNumberFormat="1" applyFont="1" applyFill="1" applyAlignment="1">
      <alignment horizontal="left" vertical="center" indent="2"/>
    </xf>
    <xf numFmtId="0" fontId="29" fillId="0" borderId="0" xfId="0" applyFont="1" applyFill="1" applyBorder="1" applyAlignment="1">
      <alignment vertical="top"/>
    </xf>
    <xf numFmtId="49" fontId="29" fillId="2" borderId="0" xfId="0" applyNumberFormat="1" applyFont="1" applyFill="1" applyBorder="1" applyAlignment="1">
      <alignment vertical="top"/>
    </xf>
    <xf numFmtId="2" fontId="21" fillId="2" borderId="9" xfId="0" applyNumberFormat="1" applyFont="1" applyFill="1" applyBorder="1" applyAlignment="1" applyProtection="1">
      <alignment vertical="center"/>
    </xf>
    <xf numFmtId="0" fontId="29" fillId="2" borderId="0" xfId="0" applyNumberFormat="1" applyFont="1" applyFill="1" applyBorder="1" applyAlignment="1">
      <alignment horizontal="left" vertical="top"/>
    </xf>
    <xf numFmtId="0" fontId="29" fillId="2" borderId="0" xfId="183" applyFont="1" applyFill="1" applyBorder="1" applyAlignment="1" applyProtection="1"/>
    <xf numFmtId="0" fontId="29" fillId="4" borderId="0" xfId="0" applyFont="1" applyFill="1" applyAlignment="1">
      <alignment vertical="top"/>
    </xf>
    <xf numFmtId="0" fontId="16" fillId="0" borderId="0" xfId="0" applyFont="1" applyFill="1" applyBorder="1"/>
    <xf numFmtId="0" fontId="31" fillId="0" borderId="0" xfId="0" applyFont="1"/>
    <xf numFmtId="0" fontId="16" fillId="0" borderId="0" xfId="0" applyFont="1"/>
    <xf numFmtId="0" fontId="16" fillId="2" borderId="0" xfId="0" applyFont="1" applyFill="1"/>
    <xf numFmtId="2" fontId="16" fillId="2" borderId="0" xfId="0" applyNumberFormat="1" applyFont="1" applyFill="1"/>
    <xf numFmtId="0" fontId="16" fillId="2" borderId="3" xfId="0" applyFont="1" applyFill="1" applyBorder="1"/>
    <xf numFmtId="0" fontId="16" fillId="2" borderId="4" xfId="0" applyFont="1" applyFill="1" applyBorder="1"/>
    <xf numFmtId="2" fontId="16" fillId="2" borderId="4" xfId="0" applyNumberFormat="1" applyFont="1" applyFill="1" applyBorder="1"/>
    <xf numFmtId="0" fontId="16" fillId="2" borderId="15" xfId="0" applyFont="1" applyFill="1" applyBorder="1"/>
    <xf numFmtId="0" fontId="16" fillId="2" borderId="6" xfId="0" applyFont="1" applyFill="1" applyBorder="1"/>
    <xf numFmtId="0" fontId="16" fillId="2" borderId="0" xfId="0" applyNumberFormat="1" applyFont="1" applyFill="1" applyBorder="1" applyAlignment="1" applyProtection="1">
      <alignment horizontal="left" vertical="center"/>
    </xf>
    <xf numFmtId="1" fontId="16" fillId="2" borderId="0" xfId="0" applyNumberFormat="1" applyFont="1" applyFill="1" applyBorder="1" applyAlignment="1" applyProtection="1">
      <alignment vertical="center"/>
    </xf>
    <xf numFmtId="0" fontId="16" fillId="0" borderId="0" xfId="0" applyNumberFormat="1" applyFont="1" applyFill="1" applyBorder="1" applyAlignment="1" applyProtection="1">
      <alignment horizontal="left" vertical="center"/>
    </xf>
    <xf numFmtId="166" fontId="16" fillId="0" borderId="0" xfId="0" applyNumberFormat="1" applyFont="1" applyFill="1" applyBorder="1" applyAlignment="1" applyProtection="1">
      <alignment vertical="center"/>
    </xf>
    <xf numFmtId="164" fontId="16" fillId="2" borderId="18" xfId="0" applyNumberFormat="1" applyFont="1" applyFill="1" applyBorder="1" applyAlignment="1" applyProtection="1">
      <alignment vertical="center"/>
    </xf>
    <xf numFmtId="166" fontId="16" fillId="2" borderId="0" xfId="0" applyNumberFormat="1" applyFont="1" applyFill="1" applyBorder="1" applyAlignment="1" applyProtection="1">
      <alignment vertical="center"/>
    </xf>
    <xf numFmtId="1" fontId="16" fillId="2" borderId="18" xfId="0" applyNumberFormat="1" applyFont="1" applyFill="1" applyBorder="1" applyAlignment="1" applyProtection="1">
      <alignment vertical="center"/>
    </xf>
    <xf numFmtId="2" fontId="16" fillId="2" borderId="0" xfId="0" applyNumberFormat="1" applyFont="1" applyFill="1" applyBorder="1"/>
    <xf numFmtId="10" fontId="16" fillId="0" borderId="0" xfId="0" applyNumberFormat="1" applyFont="1" applyFill="1" applyBorder="1" applyAlignment="1" applyProtection="1">
      <alignment horizontal="left" vertical="center" indent="2"/>
    </xf>
    <xf numFmtId="165"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1" fontId="16" fillId="2" borderId="0" xfId="0" applyNumberFormat="1" applyFont="1" applyFill="1" applyBorder="1" applyAlignment="1" applyProtection="1">
      <alignment horizontal="right" vertical="center"/>
    </xf>
    <xf numFmtId="10" fontId="16" fillId="2" borderId="0" xfId="0" applyNumberFormat="1" applyFont="1" applyFill="1" applyBorder="1" applyAlignment="1" applyProtection="1">
      <alignment horizontal="left" vertical="center" indent="2"/>
    </xf>
    <xf numFmtId="0" fontId="16" fillId="2" borderId="0" xfId="0" applyFont="1" applyFill="1" applyBorder="1"/>
    <xf numFmtId="164" fontId="16" fillId="0" borderId="0" xfId="0" applyNumberFormat="1" applyFont="1" applyFill="1" applyBorder="1" applyAlignment="1" applyProtection="1">
      <alignment horizontal="left" vertical="center" indent="2"/>
    </xf>
    <xf numFmtId="164" fontId="16" fillId="2" borderId="18" xfId="0" applyNumberFormat="1" applyFont="1" applyFill="1" applyBorder="1" applyAlignment="1" applyProtection="1">
      <alignment horizontal="right" vertical="center"/>
    </xf>
    <xf numFmtId="164"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indent="2"/>
    </xf>
    <xf numFmtId="1" fontId="16" fillId="2" borderId="21" xfId="0" applyNumberFormat="1" applyFont="1" applyFill="1" applyBorder="1" applyAlignment="1" applyProtection="1">
      <alignment horizontal="right" vertical="center"/>
    </xf>
    <xf numFmtId="3" fontId="16" fillId="0" borderId="0" xfId="0" applyNumberFormat="1" applyFont="1" applyFill="1" applyBorder="1" applyAlignment="1" applyProtection="1">
      <alignment horizontal="left" vertical="center" indent="2"/>
    </xf>
    <xf numFmtId="164" fontId="16" fillId="2" borderId="20" xfId="0" applyNumberFormat="1" applyFont="1" applyFill="1" applyBorder="1" applyAlignment="1" applyProtection="1">
      <alignment horizontal="right" vertical="center"/>
    </xf>
    <xf numFmtId="3" fontId="16" fillId="0" borderId="0" xfId="0" applyNumberFormat="1" applyFont="1" applyFill="1" applyBorder="1" applyAlignment="1" applyProtection="1">
      <alignment horizontal="left" vertical="center" indent="3"/>
    </xf>
    <xf numFmtId="3" fontId="16" fillId="0" borderId="11" xfId="0" applyNumberFormat="1" applyFont="1" applyFill="1" applyBorder="1" applyAlignment="1" applyProtection="1">
      <alignment horizontal="left" vertical="center" indent="3"/>
    </xf>
    <xf numFmtId="2" fontId="16" fillId="2" borderId="18" xfId="0" applyNumberFormat="1" applyFont="1" applyFill="1" applyBorder="1" applyAlignment="1" applyProtection="1">
      <alignment horizontal="right" vertical="center"/>
    </xf>
    <xf numFmtId="0" fontId="16" fillId="2" borderId="10" xfId="0" applyFont="1" applyFill="1" applyBorder="1"/>
    <xf numFmtId="0" fontId="16" fillId="2" borderId="11" xfId="0" applyFont="1" applyFill="1" applyBorder="1"/>
    <xf numFmtId="2" fontId="16" fillId="2" borderId="11" xfId="0" applyNumberFormat="1" applyFont="1" applyFill="1" applyBorder="1"/>
    <xf numFmtId="0" fontId="16" fillId="2" borderId="12" xfId="0" applyFont="1" applyFill="1" applyBorder="1"/>
    <xf numFmtId="0" fontId="15" fillId="2" borderId="0" xfId="0" applyNumberFormat="1" applyFont="1" applyFill="1" applyBorder="1" applyAlignment="1" applyProtection="1">
      <alignment horizontal="left" vertical="center"/>
    </xf>
    <xf numFmtId="0" fontId="14" fillId="2" borderId="18" xfId="0" applyFont="1" applyFill="1" applyBorder="1"/>
    <xf numFmtId="0" fontId="21" fillId="2" borderId="17" xfId="0" applyFont="1" applyFill="1" applyBorder="1"/>
    <xf numFmtId="0" fontId="13" fillId="2" borderId="2" xfId="0" applyFont="1" applyFill="1" applyBorder="1"/>
    <xf numFmtId="0" fontId="21" fillId="2" borderId="7" xfId="0" applyFont="1" applyFill="1" applyBorder="1"/>
    <xf numFmtId="0" fontId="13" fillId="2" borderId="0" xfId="0" applyFont="1" applyFill="1" applyBorder="1"/>
    <xf numFmtId="0" fontId="32"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21" fillId="2" borderId="16" xfId="0" applyFont="1" applyFill="1" applyBorder="1"/>
    <xf numFmtId="0" fontId="23" fillId="2" borderId="9" xfId="0" applyFont="1" applyFill="1" applyBorder="1"/>
    <xf numFmtId="164" fontId="17" fillId="2" borderId="21" xfId="0" applyNumberFormat="1" applyFont="1" applyFill="1" applyBorder="1"/>
    <xf numFmtId="0" fontId="22" fillId="2" borderId="0" xfId="0" applyFont="1" applyFill="1" applyBorder="1"/>
    <xf numFmtId="2" fontId="17" fillId="2" borderId="0" xfId="0" applyNumberFormat="1" applyFont="1" applyFill="1" applyBorder="1"/>
    <xf numFmtId="164" fontId="17" fillId="2" borderId="20" xfId="0" applyNumberFormat="1" applyFont="1" applyFill="1" applyBorder="1"/>
    <xf numFmtId="164" fontId="17" fillId="2" borderId="0" xfId="0" applyNumberFormat="1" applyFont="1" applyFill="1" applyBorder="1"/>
    <xf numFmtId="0" fontId="28" fillId="2" borderId="19" xfId="0" applyFont="1" applyFill="1" applyBorder="1"/>
    <xf numFmtId="0" fontId="17" fillId="2" borderId="5" xfId="0" applyFont="1" applyFill="1" applyBorder="1"/>
    <xf numFmtId="0" fontId="13" fillId="0" borderId="0" xfId="0" applyNumberFormat="1" applyFont="1" applyFill="1" applyBorder="1" applyAlignment="1" applyProtection="1">
      <alignment horizontal="left" vertical="center"/>
    </xf>
    <xf numFmtId="166" fontId="13" fillId="0" borderId="0" xfId="0" applyNumberFormat="1" applyFont="1" applyFill="1" applyBorder="1" applyAlignment="1" applyProtection="1">
      <alignment vertical="center"/>
    </xf>
    <xf numFmtId="0" fontId="13" fillId="2" borderId="0" xfId="0" applyNumberFormat="1" applyFont="1" applyFill="1" applyBorder="1" applyAlignment="1" applyProtection="1">
      <alignment horizontal="left" vertical="center"/>
    </xf>
    <xf numFmtId="1" fontId="21" fillId="2"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vertical="center"/>
    </xf>
    <xf numFmtId="0" fontId="21" fillId="2" borderId="9" xfId="0" applyNumberFormat="1" applyFont="1" applyFill="1" applyBorder="1" applyAlignment="1" applyProtection="1">
      <alignment vertical="center"/>
    </xf>
    <xf numFmtId="10" fontId="12" fillId="0" borderId="0" xfId="0" applyNumberFormat="1" applyFont="1" applyFill="1" applyBorder="1" applyAlignment="1" applyProtection="1">
      <alignment horizontal="left" vertical="center" indent="2"/>
    </xf>
    <xf numFmtId="0" fontId="11" fillId="0" borderId="0" xfId="0" applyFont="1" applyFill="1" applyBorder="1"/>
    <xf numFmtId="0" fontId="10" fillId="2" borderId="20" xfId="0" applyFont="1" applyFill="1" applyBorder="1"/>
    <xf numFmtId="0" fontId="10" fillId="0" borderId="0" xfId="0" applyNumberFormat="1" applyFont="1" applyFill="1" applyBorder="1" applyAlignment="1" applyProtection="1">
      <alignment horizontal="left" vertical="center"/>
    </xf>
    <xf numFmtId="0" fontId="9" fillId="2" borderId="21" xfId="0" applyFont="1" applyFill="1" applyBorder="1"/>
    <xf numFmtId="0" fontId="9" fillId="2" borderId="18" xfId="0" applyFont="1" applyFill="1" applyBorder="1"/>
    <xf numFmtId="0" fontId="7" fillId="0" borderId="0" xfId="0" applyFont="1" applyFill="1" applyBorder="1"/>
    <xf numFmtId="166" fontId="17" fillId="2" borderId="18" xfId="0" applyNumberFormat="1" applyFont="1" applyFill="1" applyBorder="1"/>
    <xf numFmtId="165" fontId="17" fillId="2" borderId="18" xfId="0" applyNumberFormat="1" applyFont="1" applyFill="1" applyBorder="1"/>
    <xf numFmtId="165" fontId="16" fillId="2" borderId="18" xfId="0" applyNumberFormat="1" applyFont="1" applyFill="1" applyBorder="1"/>
    <xf numFmtId="165" fontId="16" fillId="2" borderId="18" xfId="0" applyNumberFormat="1" applyFont="1" applyFill="1" applyBorder="1" applyAlignment="1" applyProtection="1">
      <alignment horizontal="right" vertical="center"/>
    </xf>
    <xf numFmtId="0" fontId="6" fillId="2" borderId="18" xfId="0" applyFont="1" applyFill="1" applyBorder="1"/>
    <xf numFmtId="0" fontId="5" fillId="2" borderId="0" xfId="0" applyFont="1" applyFill="1"/>
    <xf numFmtId="0" fontId="5" fillId="2" borderId="6" xfId="0" applyFont="1" applyFill="1" applyBorder="1"/>
    <xf numFmtId="0" fontId="5" fillId="2" borderId="0" xfId="0" applyFont="1" applyFill="1" applyBorder="1"/>
    <xf numFmtId="0" fontId="21" fillId="2" borderId="22" xfId="0" applyFont="1" applyFill="1" applyBorder="1"/>
    <xf numFmtId="0" fontId="21" fillId="2" borderId="23" xfId="0" applyFont="1" applyFill="1" applyBorder="1"/>
    <xf numFmtId="0" fontId="3" fillId="2" borderId="0" xfId="0" applyFont="1" applyFill="1" applyBorder="1"/>
    <xf numFmtId="0" fontId="5" fillId="2" borderId="0" xfId="0" applyNumberFormat="1" applyFont="1" applyFill="1" applyBorder="1"/>
    <xf numFmtId="0" fontId="2" fillId="2" borderId="0" xfId="0" applyFont="1" applyFill="1" applyBorder="1"/>
    <xf numFmtId="164" fontId="33" fillId="4" borderId="0" xfId="0" applyNumberFormat="1" applyFont="1" applyFill="1" applyAlignment="1">
      <alignment horizontal="left" vertical="center" indent="2"/>
    </xf>
    <xf numFmtId="1" fontId="16" fillId="2" borderId="18" xfId="0" applyNumberFormat="1" applyFont="1" applyFill="1" applyBorder="1"/>
    <xf numFmtId="0" fontId="31" fillId="4" borderId="17" xfId="0" applyFont="1" applyFill="1" applyBorder="1" applyAlignment="1">
      <alignment horizontal="left" vertical="top" wrapText="1"/>
    </xf>
    <xf numFmtId="0" fontId="31" fillId="4" borderId="2" xfId="0" applyFont="1" applyFill="1" applyBorder="1" applyAlignment="1">
      <alignment horizontal="left" vertical="top" wrapText="1"/>
    </xf>
    <xf numFmtId="0" fontId="31" fillId="4" borderId="13" xfId="0" applyFont="1" applyFill="1" applyBorder="1" applyAlignment="1">
      <alignment horizontal="left" vertical="top" wrapText="1"/>
    </xf>
    <xf numFmtId="0" fontId="31" fillId="4" borderId="7" xfId="0" applyFont="1" applyFill="1" applyBorder="1" applyAlignment="1">
      <alignment horizontal="left" vertical="top" wrapText="1"/>
    </xf>
    <xf numFmtId="0" fontId="31" fillId="4" borderId="0" xfId="0" applyFont="1" applyFill="1" applyBorder="1" applyAlignment="1">
      <alignment horizontal="left" vertical="top" wrapText="1"/>
    </xf>
    <xf numFmtId="0" fontId="31" fillId="4" borderId="8" xfId="0" applyFont="1" applyFill="1" applyBorder="1" applyAlignment="1">
      <alignment horizontal="left" vertical="top" wrapText="1"/>
    </xf>
    <xf numFmtId="0" fontId="31" fillId="4" borderId="1" xfId="0" applyFont="1" applyFill="1" applyBorder="1" applyAlignment="1">
      <alignment horizontal="left" vertical="top" wrapText="1"/>
    </xf>
    <xf numFmtId="0" fontId="31" fillId="4" borderId="9" xfId="0" applyFont="1" applyFill="1" applyBorder="1" applyAlignment="1">
      <alignment horizontal="left" vertical="top" wrapText="1"/>
    </xf>
    <xf numFmtId="0" fontId="31" fillId="4" borderId="14" xfId="0" applyFont="1" applyFill="1" applyBorder="1" applyAlignment="1">
      <alignment horizontal="left" vertical="top" wrapText="1"/>
    </xf>
  </cellXfs>
  <cellStyles count="2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6</xdr:col>
      <xdr:colOff>50800</xdr:colOff>
      <xdr:row>2</xdr:row>
      <xdr:rowOff>103106</xdr:rowOff>
    </xdr:from>
    <xdr:to>
      <xdr:col>20</xdr:col>
      <xdr:colOff>38100</xdr:colOff>
      <xdr:row>21</xdr:row>
      <xdr:rowOff>139700</xdr:rowOff>
    </xdr:to>
    <xdr:pic>
      <xdr:nvPicPr>
        <xdr:cNvPr id="2" name="Picture 1"/>
        <xdr:cNvPicPr>
          <a:picLocks noChangeAspect="1"/>
        </xdr:cNvPicPr>
      </xdr:nvPicPr>
      <xdr:blipFill>
        <a:blip xmlns:r="http://schemas.openxmlformats.org/officeDocument/2006/relationships" r:embed="rId1"/>
        <a:stretch>
          <a:fillRect/>
        </a:stretch>
      </xdr:blipFill>
      <xdr:spPr>
        <a:xfrm>
          <a:off x="3263900" y="484106"/>
          <a:ext cx="9944100" cy="3656094"/>
        </a:xfrm>
        <a:prstGeom prst="rect">
          <a:avLst/>
        </a:prstGeom>
      </xdr:spPr>
    </xdr:pic>
    <xdr:clientData/>
  </xdr:twoCellAnchor>
  <xdr:twoCellAnchor editAs="oneCell">
    <xdr:from>
      <xdr:col>6</xdr:col>
      <xdr:colOff>100468</xdr:colOff>
      <xdr:row>23</xdr:row>
      <xdr:rowOff>25400</xdr:rowOff>
    </xdr:from>
    <xdr:to>
      <xdr:col>20</xdr:col>
      <xdr:colOff>190499</xdr:colOff>
      <xdr:row>47</xdr:row>
      <xdr:rowOff>165100</xdr:rowOff>
    </xdr:to>
    <xdr:pic>
      <xdr:nvPicPr>
        <xdr:cNvPr id="3" name="Picture 2"/>
        <xdr:cNvPicPr>
          <a:picLocks noChangeAspect="1"/>
        </xdr:cNvPicPr>
      </xdr:nvPicPr>
      <xdr:blipFill>
        <a:blip xmlns:r="http://schemas.openxmlformats.org/officeDocument/2006/relationships" r:embed="rId2"/>
        <a:stretch>
          <a:fillRect/>
        </a:stretch>
      </xdr:blipFill>
      <xdr:spPr>
        <a:xfrm>
          <a:off x="3313568" y="4406900"/>
          <a:ext cx="10046831" cy="4711700"/>
        </a:xfrm>
        <a:prstGeom prst="rect">
          <a:avLst/>
        </a:prstGeom>
      </xdr:spPr>
    </xdr:pic>
    <xdr:clientData/>
  </xdr:twoCellAnchor>
  <xdr:twoCellAnchor editAs="oneCell">
    <xdr:from>
      <xdr:col>6</xdr:col>
      <xdr:colOff>88900</xdr:colOff>
      <xdr:row>61</xdr:row>
      <xdr:rowOff>76199</xdr:rowOff>
    </xdr:from>
    <xdr:to>
      <xdr:col>20</xdr:col>
      <xdr:colOff>565481</xdr:colOff>
      <xdr:row>80</xdr:row>
      <xdr:rowOff>88898</xdr:rowOff>
    </xdr:to>
    <xdr:pic>
      <xdr:nvPicPr>
        <xdr:cNvPr id="4" name="Picture 3"/>
        <xdr:cNvPicPr>
          <a:picLocks noChangeAspect="1"/>
        </xdr:cNvPicPr>
      </xdr:nvPicPr>
      <xdr:blipFill>
        <a:blip xmlns:r="http://schemas.openxmlformats.org/officeDocument/2006/relationships" r:embed="rId3"/>
        <a:stretch>
          <a:fillRect/>
        </a:stretch>
      </xdr:blipFill>
      <xdr:spPr>
        <a:xfrm>
          <a:off x="3302000" y="11696699"/>
          <a:ext cx="10433381" cy="3632199"/>
        </a:xfrm>
        <a:prstGeom prst="rect">
          <a:avLst/>
        </a:prstGeom>
      </xdr:spPr>
    </xdr:pic>
    <xdr:clientData/>
  </xdr:twoCellAnchor>
  <xdr:twoCellAnchor editAs="oneCell">
    <xdr:from>
      <xdr:col>6</xdr:col>
      <xdr:colOff>177800</xdr:colOff>
      <xdr:row>45</xdr:row>
      <xdr:rowOff>169409</xdr:rowOff>
    </xdr:from>
    <xdr:to>
      <xdr:col>20</xdr:col>
      <xdr:colOff>520700</xdr:colOff>
      <xdr:row>60</xdr:row>
      <xdr:rowOff>120239</xdr:rowOff>
    </xdr:to>
    <xdr:pic>
      <xdr:nvPicPr>
        <xdr:cNvPr id="5" name="Picture 4"/>
        <xdr:cNvPicPr>
          <a:picLocks noChangeAspect="1"/>
        </xdr:cNvPicPr>
      </xdr:nvPicPr>
      <xdr:blipFill>
        <a:blip xmlns:r="http://schemas.openxmlformats.org/officeDocument/2006/relationships" r:embed="rId4"/>
        <a:stretch>
          <a:fillRect/>
        </a:stretch>
      </xdr:blipFill>
      <xdr:spPr>
        <a:xfrm>
          <a:off x="3390900" y="8741909"/>
          <a:ext cx="10299700" cy="2808330"/>
        </a:xfrm>
        <a:prstGeom prst="rect">
          <a:avLst/>
        </a:prstGeom>
      </xdr:spPr>
    </xdr:pic>
    <xdr:clientData/>
  </xdr:twoCellAnchor>
  <xdr:twoCellAnchor editAs="oneCell">
    <xdr:from>
      <xdr:col>6</xdr:col>
      <xdr:colOff>241300</xdr:colOff>
      <xdr:row>84</xdr:row>
      <xdr:rowOff>0</xdr:rowOff>
    </xdr:from>
    <xdr:to>
      <xdr:col>18</xdr:col>
      <xdr:colOff>482600</xdr:colOff>
      <xdr:row>116</xdr:row>
      <xdr:rowOff>63500</xdr:rowOff>
    </xdr:to>
    <xdr:pic>
      <xdr:nvPicPr>
        <xdr:cNvPr id="6" name="Picture 5"/>
        <xdr:cNvPicPr>
          <a:picLocks noChangeAspect="1"/>
        </xdr:cNvPicPr>
      </xdr:nvPicPr>
      <xdr:blipFill>
        <a:blip xmlns:r="http://schemas.openxmlformats.org/officeDocument/2006/relationships" r:embed="rId5"/>
        <a:stretch>
          <a:fillRect/>
        </a:stretch>
      </xdr:blipFill>
      <xdr:spPr>
        <a:xfrm>
          <a:off x="4165600" y="16014700"/>
          <a:ext cx="8775700" cy="615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tabSelected="1" workbookViewId="0"/>
  </sheetViews>
  <sheetFormatPr baseColWidth="10" defaultRowHeight="15" x14ac:dyDescent="0"/>
  <cols>
    <col min="1" max="1" width="3.375" style="42" customWidth="1"/>
    <col min="2" max="2" width="9.125" style="34" customWidth="1"/>
    <col min="3" max="3" width="44.125" style="34" customWidth="1"/>
    <col min="4" max="16384" width="10.625" style="34"/>
  </cols>
  <sheetData>
    <row r="1" spans="1:3" s="40" customFormat="1">
      <c r="A1" s="38"/>
      <c r="B1" s="39"/>
      <c r="C1" s="39"/>
    </row>
    <row r="2" spans="1:3" ht="20">
      <c r="A2" s="17"/>
      <c r="B2" s="41" t="s">
        <v>17</v>
      </c>
      <c r="C2" s="41"/>
    </row>
    <row r="3" spans="1:3">
      <c r="A3" s="17"/>
      <c r="B3" s="24"/>
      <c r="C3" s="24"/>
    </row>
    <row r="4" spans="1:3">
      <c r="A4" s="17"/>
      <c r="B4" s="18" t="s">
        <v>18</v>
      </c>
      <c r="C4" s="19" t="s">
        <v>149</v>
      </c>
    </row>
    <row r="5" spans="1:3">
      <c r="A5" s="17"/>
      <c r="B5" s="20" t="s">
        <v>73</v>
      </c>
      <c r="C5" s="21" t="s">
        <v>147</v>
      </c>
    </row>
    <row r="6" spans="1:3">
      <c r="A6" s="17"/>
      <c r="B6" s="22" t="s">
        <v>20</v>
      </c>
      <c r="C6" s="23" t="s">
        <v>21</v>
      </c>
    </row>
    <row r="7" spans="1:3">
      <c r="A7" s="17"/>
      <c r="B7" s="24"/>
      <c r="C7" s="24"/>
    </row>
    <row r="8" spans="1:3">
      <c r="A8" s="17"/>
      <c r="B8" s="24"/>
      <c r="C8" s="24"/>
    </row>
    <row r="9" spans="1:3">
      <c r="A9" s="17"/>
      <c r="B9" s="125" t="s">
        <v>74</v>
      </c>
      <c r="C9" s="126"/>
    </row>
    <row r="10" spans="1:3">
      <c r="A10" s="17"/>
      <c r="B10" s="127"/>
      <c r="C10" s="128"/>
    </row>
    <row r="11" spans="1:3">
      <c r="A11" s="17"/>
      <c r="B11" s="127" t="s">
        <v>75</v>
      </c>
      <c r="C11" s="129" t="s">
        <v>76</v>
      </c>
    </row>
    <row r="12" spans="1:3" ht="16" thickBot="1">
      <c r="A12" s="17"/>
      <c r="B12" s="127"/>
      <c r="C12" s="30" t="s">
        <v>77</v>
      </c>
    </row>
    <row r="13" spans="1:3" ht="16" thickBot="1">
      <c r="A13" s="17"/>
      <c r="B13" s="127"/>
      <c r="C13" s="130" t="s">
        <v>78</v>
      </c>
    </row>
    <row r="14" spans="1:3">
      <c r="A14" s="17"/>
      <c r="B14" s="127"/>
      <c r="C14" s="128" t="s">
        <v>79</v>
      </c>
    </row>
    <row r="15" spans="1:3">
      <c r="A15" s="17"/>
      <c r="B15" s="127"/>
      <c r="C15" s="128"/>
    </row>
    <row r="16" spans="1:3">
      <c r="A16" s="17"/>
      <c r="B16" s="127" t="s">
        <v>80</v>
      </c>
      <c r="C16" s="131" t="s">
        <v>81</v>
      </c>
    </row>
    <row r="17" spans="1:3">
      <c r="A17" s="17"/>
      <c r="B17" s="127"/>
      <c r="C17" s="132" t="s">
        <v>82</v>
      </c>
    </row>
    <row r="18" spans="1:3">
      <c r="A18" s="17"/>
      <c r="B18" s="127"/>
      <c r="C18" s="133" t="s">
        <v>83</v>
      </c>
    </row>
    <row r="19" spans="1:3">
      <c r="A19" s="17"/>
      <c r="B19" s="127"/>
      <c r="C19" s="134" t="s">
        <v>84</v>
      </c>
    </row>
    <row r="20" spans="1:3">
      <c r="A20" s="17"/>
      <c r="B20" s="135"/>
      <c r="C20" s="136" t="s">
        <v>85</v>
      </c>
    </row>
    <row r="21" spans="1:3">
      <c r="A21" s="17"/>
      <c r="B21" s="135"/>
      <c r="C21" s="137" t="s">
        <v>86</v>
      </c>
    </row>
    <row r="22" spans="1:3">
      <c r="A22" s="17"/>
      <c r="B22" s="135"/>
      <c r="C22" s="138" t="s">
        <v>87</v>
      </c>
    </row>
    <row r="23" spans="1:3">
      <c r="B23" s="135"/>
      <c r="C23" s="139" t="s">
        <v>88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7"/>
  <sheetViews>
    <sheetView workbookViewId="0">
      <selection activeCell="I46" sqref="I46"/>
    </sheetView>
  </sheetViews>
  <sheetFormatPr baseColWidth="10" defaultRowHeight="15" x14ac:dyDescent="0"/>
  <cols>
    <col min="1" max="1" width="3.25" style="49" customWidth="1"/>
    <col min="2" max="2" width="3.75" style="49" customWidth="1"/>
    <col min="3" max="3" width="46" style="49" customWidth="1"/>
    <col min="4" max="4" width="12.75" style="49" customWidth="1"/>
    <col min="5" max="5" width="17.375" style="49" customWidth="1"/>
    <col min="6" max="6" width="4.625" style="49" customWidth="1"/>
    <col min="7" max="7" width="45" style="49" customWidth="1"/>
    <col min="8" max="8" width="5.125" style="49" customWidth="1"/>
    <col min="9" max="9" width="51.5" style="49" customWidth="1"/>
    <col min="10" max="10" width="5.375" style="49" customWidth="1"/>
    <col min="11" max="16384" width="10.625" style="49"/>
  </cols>
  <sheetData>
    <row r="1" spans="2:11">
      <c r="D1" s="47"/>
      <c r="E1" s="47"/>
      <c r="F1" s="47"/>
      <c r="G1" s="47"/>
    </row>
    <row r="2" spans="2:11">
      <c r="B2" s="178" t="s">
        <v>89</v>
      </c>
      <c r="C2" s="179"/>
      <c r="D2" s="179"/>
      <c r="E2" s="180"/>
      <c r="F2" s="47"/>
      <c r="G2" s="47"/>
    </row>
    <row r="3" spans="2:11">
      <c r="B3" s="181"/>
      <c r="C3" s="182"/>
      <c r="D3" s="182"/>
      <c r="E3" s="183"/>
      <c r="F3" s="47"/>
      <c r="G3" s="47"/>
    </row>
    <row r="4" spans="2:11">
      <c r="B4" s="184"/>
      <c r="C4" s="185"/>
      <c r="D4" s="185"/>
      <c r="E4" s="186"/>
      <c r="F4" s="47"/>
      <c r="G4" s="47"/>
    </row>
    <row r="5" spans="2:11" ht="16" thickBot="1">
      <c r="D5" s="47"/>
    </row>
    <row r="6" spans="2:11">
      <c r="B6" s="50"/>
      <c r="C6" s="32"/>
      <c r="D6" s="32"/>
      <c r="E6" s="32"/>
      <c r="F6" s="32"/>
      <c r="G6" s="32"/>
      <c r="H6" s="32"/>
      <c r="I6" s="32"/>
      <c r="J6" s="51"/>
    </row>
    <row r="7" spans="2:11" s="56" customFormat="1" ht="18">
      <c r="B7" s="140"/>
      <c r="C7" s="31" t="s">
        <v>32</v>
      </c>
      <c r="D7" s="141" t="s">
        <v>14</v>
      </c>
      <c r="E7" s="31" t="s">
        <v>7</v>
      </c>
      <c r="F7" s="31"/>
      <c r="G7" s="31" t="s">
        <v>13</v>
      </c>
      <c r="H7" s="31"/>
      <c r="I7" s="31" t="s">
        <v>0</v>
      </c>
      <c r="J7" s="147"/>
    </row>
    <row r="8" spans="2:11" s="56" customFormat="1" ht="18">
      <c r="B8" s="36"/>
      <c r="C8" s="30"/>
      <c r="D8" s="44"/>
      <c r="E8" s="30"/>
      <c r="F8" s="30"/>
      <c r="G8" s="30"/>
      <c r="H8" s="30"/>
      <c r="I8" s="30"/>
      <c r="J8" s="57"/>
    </row>
    <row r="9" spans="2:11" s="56" customFormat="1" ht="19" thickBot="1">
      <c r="B9" s="36"/>
      <c r="C9" s="30" t="s">
        <v>107</v>
      </c>
      <c r="D9" s="44"/>
      <c r="E9" s="30"/>
      <c r="F9" s="30"/>
      <c r="G9" s="30"/>
      <c r="H9" s="30"/>
      <c r="I9" s="30"/>
      <c r="J9" s="57"/>
    </row>
    <row r="10" spans="2:11" s="56" customFormat="1" ht="19" thickBot="1">
      <c r="B10" s="36"/>
      <c r="C10" s="157" t="s">
        <v>102</v>
      </c>
      <c r="D10" s="33" t="s">
        <v>5</v>
      </c>
      <c r="E10" s="58">
        <f>'Research data'!G7/100</f>
        <v>0.42</v>
      </c>
      <c r="F10" s="48"/>
      <c r="G10" s="48"/>
      <c r="H10" s="43"/>
      <c r="I10" s="124" t="s">
        <v>104</v>
      </c>
      <c r="J10" s="57"/>
    </row>
    <row r="11" spans="2:11" s="56" customFormat="1" ht="19" thickBot="1">
      <c r="B11" s="36"/>
      <c r="C11" s="48" t="s">
        <v>114</v>
      </c>
      <c r="D11" s="33" t="s">
        <v>5</v>
      </c>
      <c r="E11" s="58">
        <f>'Research data'!G9/100</f>
        <v>0.11666666666666664</v>
      </c>
      <c r="F11" s="48"/>
      <c r="G11" s="48"/>
      <c r="H11" s="43"/>
      <c r="I11" s="124" t="s">
        <v>104</v>
      </c>
      <c r="J11" s="57"/>
    </row>
    <row r="12" spans="2:11" s="56" customFormat="1" ht="19" thickBot="1">
      <c r="B12" s="36"/>
      <c r="C12" s="48" t="s">
        <v>61</v>
      </c>
      <c r="D12" s="33" t="s">
        <v>5</v>
      </c>
      <c r="E12" s="58">
        <f>'Research data'!G8/100</f>
        <v>0.35</v>
      </c>
      <c r="F12" s="48"/>
      <c r="G12" s="48"/>
      <c r="H12" s="43"/>
      <c r="I12" s="124" t="s">
        <v>104</v>
      </c>
      <c r="J12" s="57"/>
    </row>
    <row r="13" spans="2:11" ht="16" thickBot="1">
      <c r="B13" s="52"/>
      <c r="C13" s="48" t="s">
        <v>34</v>
      </c>
      <c r="D13" s="35" t="s">
        <v>5</v>
      </c>
      <c r="E13" s="58">
        <v>0.95</v>
      </c>
      <c r="F13" s="48"/>
      <c r="G13" s="48"/>
      <c r="H13" s="48"/>
      <c r="I13" s="46" t="s">
        <v>55</v>
      </c>
      <c r="J13" s="148"/>
      <c r="K13" s="47"/>
    </row>
    <row r="14" spans="2:11" ht="16" thickBot="1">
      <c r="B14" s="52"/>
      <c r="C14" s="48" t="s">
        <v>35</v>
      </c>
      <c r="D14" s="35" t="s">
        <v>5</v>
      </c>
      <c r="E14" s="59">
        <v>1</v>
      </c>
      <c r="F14" s="48"/>
      <c r="G14" s="48"/>
      <c r="H14" s="48"/>
      <c r="I14" s="46" t="s">
        <v>55</v>
      </c>
      <c r="J14" s="148"/>
      <c r="K14" s="47"/>
    </row>
    <row r="15" spans="2:11" ht="16" thickBot="1">
      <c r="B15" s="52"/>
      <c r="C15" s="48" t="s">
        <v>37</v>
      </c>
      <c r="D15" s="35" t="s">
        <v>5</v>
      </c>
      <c r="E15" s="59">
        <v>0</v>
      </c>
      <c r="F15" s="48"/>
      <c r="G15" s="48"/>
      <c r="H15" s="48"/>
      <c r="I15" s="46" t="s">
        <v>55</v>
      </c>
      <c r="J15" s="148"/>
      <c r="K15" s="47"/>
    </row>
    <row r="16" spans="2:11" ht="16" thickBot="1">
      <c r="B16" s="52"/>
      <c r="C16" s="48" t="s">
        <v>40</v>
      </c>
      <c r="D16" s="35" t="s">
        <v>5</v>
      </c>
      <c r="E16" s="46">
        <v>0.1</v>
      </c>
      <c r="F16" s="48"/>
      <c r="G16" s="48"/>
      <c r="H16" s="48"/>
      <c r="I16" s="46" t="s">
        <v>55</v>
      </c>
      <c r="J16" s="148"/>
      <c r="K16" s="47"/>
    </row>
    <row r="17" spans="2:11" ht="16" thickBot="1">
      <c r="B17" s="52"/>
      <c r="C17" s="48" t="s">
        <v>41</v>
      </c>
      <c r="D17" s="35" t="s">
        <v>5</v>
      </c>
      <c r="E17" s="46">
        <v>0.7</v>
      </c>
      <c r="F17" s="48"/>
      <c r="G17" s="48"/>
      <c r="H17" s="48"/>
      <c r="I17" s="46" t="s">
        <v>55</v>
      </c>
      <c r="J17" s="148"/>
      <c r="K17" s="47"/>
    </row>
    <row r="18" spans="2:11" ht="16" thickBot="1">
      <c r="B18" s="52"/>
      <c r="C18" s="48" t="s">
        <v>42</v>
      </c>
      <c r="D18" s="35" t="s">
        <v>62</v>
      </c>
      <c r="E18" s="59">
        <f>'Research data'!G6</f>
        <v>1</v>
      </c>
      <c r="F18" s="48"/>
      <c r="G18" s="48" t="s">
        <v>28</v>
      </c>
      <c r="H18" s="48"/>
      <c r="I18" s="46" t="s">
        <v>55</v>
      </c>
      <c r="J18" s="148"/>
    </row>
    <row r="19" spans="2:11" ht="16" thickBot="1">
      <c r="B19" s="52"/>
      <c r="C19" s="48" t="s">
        <v>43</v>
      </c>
      <c r="D19" s="35" t="s">
        <v>62</v>
      </c>
      <c r="E19" s="163">
        <f>SUM(E11:E12)/E10*E18</f>
        <v>1.1111111111111109</v>
      </c>
      <c r="F19" s="48"/>
      <c r="G19" s="48" t="s">
        <v>56</v>
      </c>
      <c r="H19" s="48"/>
      <c r="I19" s="46" t="s">
        <v>55</v>
      </c>
      <c r="J19" s="148"/>
    </row>
    <row r="20" spans="2:11" ht="16" thickBot="1">
      <c r="B20" s="52"/>
      <c r="C20" s="85" t="s">
        <v>63</v>
      </c>
      <c r="D20" s="35" t="s">
        <v>5</v>
      </c>
      <c r="E20" s="58">
        <v>0</v>
      </c>
      <c r="F20" s="48"/>
      <c r="G20" s="86" t="s">
        <v>68</v>
      </c>
      <c r="H20" s="48"/>
      <c r="I20" s="46" t="s">
        <v>55</v>
      </c>
      <c r="J20" s="148"/>
    </row>
    <row r="21" spans="2:11" ht="16" thickBot="1">
      <c r="B21" s="52"/>
      <c r="C21" s="85" t="s">
        <v>64</v>
      </c>
      <c r="D21" s="35" t="s">
        <v>5</v>
      </c>
      <c r="E21" s="58">
        <v>0</v>
      </c>
      <c r="F21" s="48"/>
      <c r="G21" s="86" t="s">
        <v>69</v>
      </c>
      <c r="H21" s="48"/>
      <c r="I21" s="46" t="s">
        <v>55</v>
      </c>
      <c r="J21" s="148"/>
    </row>
    <row r="22" spans="2:11" ht="16" thickBot="1">
      <c r="B22" s="52"/>
      <c r="C22" s="85" t="s">
        <v>65</v>
      </c>
      <c r="D22" s="35" t="s">
        <v>5</v>
      </c>
      <c r="E22" s="58">
        <v>-0.75</v>
      </c>
      <c r="F22" s="48"/>
      <c r="G22" s="86" t="s">
        <v>70</v>
      </c>
      <c r="H22" s="48"/>
      <c r="I22" s="46" t="s">
        <v>55</v>
      </c>
      <c r="J22" s="148"/>
    </row>
    <row r="23" spans="2:11" ht="16" thickBot="1">
      <c r="B23" s="52"/>
      <c r="C23" s="85" t="s">
        <v>66</v>
      </c>
      <c r="D23" s="35" t="s">
        <v>5</v>
      </c>
      <c r="E23" s="58">
        <v>-0.75</v>
      </c>
      <c r="F23" s="48"/>
      <c r="G23" s="86" t="s">
        <v>71</v>
      </c>
      <c r="H23" s="48"/>
      <c r="I23" s="46" t="s">
        <v>55</v>
      </c>
      <c r="J23" s="148"/>
    </row>
    <row r="24" spans="2:11" ht="16" thickBot="1">
      <c r="B24" s="52"/>
      <c r="C24" s="85" t="s">
        <v>67</v>
      </c>
      <c r="D24" s="35" t="s">
        <v>5</v>
      </c>
      <c r="E24" s="59">
        <v>0</v>
      </c>
      <c r="F24" s="48"/>
      <c r="G24" s="87" t="s">
        <v>72</v>
      </c>
      <c r="H24" s="48"/>
      <c r="I24" s="46" t="s">
        <v>55</v>
      </c>
      <c r="J24" s="148"/>
    </row>
    <row r="25" spans="2:11">
      <c r="B25" s="52"/>
      <c r="C25" s="108"/>
      <c r="D25" s="143"/>
      <c r="E25" s="144"/>
      <c r="F25" s="47"/>
      <c r="G25" s="108"/>
      <c r="H25" s="47"/>
      <c r="I25" s="47"/>
      <c r="J25" s="148"/>
    </row>
    <row r="26" spans="2:11" ht="16" thickBot="1">
      <c r="B26" s="52"/>
      <c r="C26" s="30" t="s">
        <v>90</v>
      </c>
      <c r="D26" s="143"/>
      <c r="E26" s="144"/>
      <c r="F26" s="47"/>
      <c r="G26" s="108"/>
      <c r="H26" s="47"/>
      <c r="I26" s="47"/>
      <c r="J26" s="148"/>
    </row>
    <row r="27" spans="2:11" ht="16" thickBot="1">
      <c r="B27" s="52"/>
      <c r="C27" s="48" t="s">
        <v>44</v>
      </c>
      <c r="D27" s="35" t="s">
        <v>33</v>
      </c>
      <c r="E27" s="59">
        <f>'Research data'!G17</f>
        <v>3000000</v>
      </c>
      <c r="F27" s="48"/>
      <c r="G27" s="48" t="s">
        <v>9</v>
      </c>
      <c r="H27" s="48"/>
      <c r="I27" s="124" t="s">
        <v>104</v>
      </c>
      <c r="J27" s="148"/>
    </row>
    <row r="28" spans="2:11" ht="16" thickBot="1">
      <c r="B28" s="52"/>
      <c r="C28" s="48" t="s">
        <v>45</v>
      </c>
      <c r="D28" s="35" t="s">
        <v>33</v>
      </c>
      <c r="E28" s="59">
        <v>0</v>
      </c>
      <c r="F28" s="48"/>
      <c r="G28" s="48" t="s">
        <v>57</v>
      </c>
      <c r="H28" s="48"/>
      <c r="I28" s="46" t="s">
        <v>55</v>
      </c>
      <c r="J28" s="148"/>
    </row>
    <row r="29" spans="2:11" ht="16" thickBot="1">
      <c r="B29" s="52"/>
      <c r="C29" s="48" t="s">
        <v>12</v>
      </c>
      <c r="D29" s="35" t="s">
        <v>33</v>
      </c>
      <c r="E29" s="59">
        <v>0</v>
      </c>
      <c r="F29" s="48"/>
      <c r="G29" s="48" t="s">
        <v>24</v>
      </c>
      <c r="H29" s="48"/>
      <c r="I29" s="46" t="s">
        <v>55</v>
      </c>
      <c r="J29" s="148"/>
    </row>
    <row r="30" spans="2:11" ht="16" thickBot="1">
      <c r="B30" s="52"/>
      <c r="C30" s="48" t="s">
        <v>46</v>
      </c>
      <c r="D30" s="35" t="s">
        <v>33</v>
      </c>
      <c r="E30" s="59">
        <v>0</v>
      </c>
      <c r="F30" s="48"/>
      <c r="G30" s="48" t="s">
        <v>27</v>
      </c>
      <c r="H30" s="48"/>
      <c r="I30" s="46" t="s">
        <v>55</v>
      </c>
      <c r="J30" s="148"/>
    </row>
    <row r="31" spans="2:11" ht="16" thickBot="1">
      <c r="B31" s="52"/>
      <c r="C31" s="48" t="s">
        <v>47</v>
      </c>
      <c r="D31" s="35" t="s">
        <v>54</v>
      </c>
      <c r="E31" s="142">
        <f>'Research data'!G19</f>
        <v>231800</v>
      </c>
      <c r="F31" s="48"/>
      <c r="G31" s="48" t="s">
        <v>58</v>
      </c>
      <c r="H31" s="48"/>
      <c r="I31" s="124" t="s">
        <v>104</v>
      </c>
      <c r="J31" s="148"/>
    </row>
    <row r="32" spans="2:11" ht="16" thickBot="1">
      <c r="B32" s="52"/>
      <c r="C32" s="48" t="s">
        <v>48</v>
      </c>
      <c r="D32" s="35" t="s">
        <v>53</v>
      </c>
      <c r="E32" s="58">
        <f>'Research data'!G21</f>
        <v>0</v>
      </c>
      <c r="F32" s="48"/>
      <c r="G32" s="48" t="s">
        <v>59</v>
      </c>
      <c r="H32" s="48"/>
      <c r="I32" s="124" t="s">
        <v>104</v>
      </c>
      <c r="J32" s="148"/>
    </row>
    <row r="33" spans="2:10" ht="16" thickBot="1">
      <c r="B33" s="52"/>
      <c r="C33" s="48" t="s">
        <v>49</v>
      </c>
      <c r="D33" s="35" t="s">
        <v>53</v>
      </c>
      <c r="E33" s="145">
        <v>0</v>
      </c>
      <c r="F33" s="48"/>
      <c r="G33" s="48" t="s">
        <v>60</v>
      </c>
      <c r="H33" s="48"/>
      <c r="I33" s="158" t="s">
        <v>55</v>
      </c>
      <c r="J33" s="148"/>
    </row>
    <row r="34" spans="2:10" ht="16" thickBot="1">
      <c r="B34" s="52"/>
      <c r="C34" s="48" t="s">
        <v>52</v>
      </c>
      <c r="D34" s="35" t="s">
        <v>3</v>
      </c>
      <c r="E34" s="59">
        <v>0.1</v>
      </c>
      <c r="F34" s="48"/>
      <c r="G34" s="48" t="s">
        <v>23</v>
      </c>
      <c r="H34" s="48"/>
      <c r="I34" s="46" t="s">
        <v>55</v>
      </c>
      <c r="J34" s="148"/>
    </row>
    <row r="35" spans="2:10" ht="16" thickBot="1">
      <c r="B35" s="52"/>
      <c r="C35" s="48" t="s">
        <v>39</v>
      </c>
      <c r="D35" s="35" t="s">
        <v>11</v>
      </c>
      <c r="E35" s="59">
        <v>0</v>
      </c>
      <c r="F35" s="48"/>
      <c r="G35" s="48"/>
      <c r="H35" s="48"/>
      <c r="I35" s="46" t="s">
        <v>55</v>
      </c>
      <c r="J35" s="148"/>
    </row>
    <row r="36" spans="2:10">
      <c r="B36" s="52"/>
      <c r="C36" s="48"/>
      <c r="D36" s="35"/>
      <c r="E36" s="146"/>
      <c r="F36" s="48"/>
      <c r="G36" s="48"/>
      <c r="H36" s="48"/>
      <c r="I36" s="47"/>
      <c r="J36" s="148"/>
    </row>
    <row r="37" spans="2:10" ht="16" thickBot="1">
      <c r="B37" s="52"/>
      <c r="C37" s="30" t="s">
        <v>8</v>
      </c>
      <c r="D37" s="143"/>
      <c r="E37" s="146"/>
      <c r="F37" s="47"/>
      <c r="G37" s="47"/>
      <c r="H37" s="47"/>
      <c r="I37" s="47"/>
      <c r="J37" s="148"/>
    </row>
    <row r="38" spans="2:10" ht="16" thickBot="1">
      <c r="B38" s="52"/>
      <c r="C38" s="48" t="s">
        <v>38</v>
      </c>
      <c r="D38" s="35" t="s">
        <v>4</v>
      </c>
      <c r="E38" s="164">
        <f>'Research data'!G12</f>
        <v>1E-4</v>
      </c>
      <c r="F38" s="48"/>
      <c r="G38" s="48" t="s">
        <v>15</v>
      </c>
      <c r="H38" s="48"/>
      <c r="I38" s="167" t="s">
        <v>116</v>
      </c>
      <c r="J38" s="148"/>
    </row>
    <row r="39" spans="2:10" ht="16" thickBot="1">
      <c r="B39" s="52"/>
      <c r="C39" s="48" t="s">
        <v>50</v>
      </c>
      <c r="D39" s="35" t="s">
        <v>2</v>
      </c>
      <c r="E39" s="142">
        <f>'Research data'!G13</f>
        <v>1</v>
      </c>
      <c r="F39" s="48"/>
      <c r="G39" s="48" t="s">
        <v>26</v>
      </c>
      <c r="H39" s="48"/>
      <c r="I39" s="160" t="s">
        <v>118</v>
      </c>
      <c r="J39" s="148"/>
    </row>
    <row r="40" spans="2:10" ht="16" thickBot="1">
      <c r="B40" s="52"/>
      <c r="C40" s="48" t="s">
        <v>51</v>
      </c>
      <c r="D40" s="35" t="s">
        <v>2</v>
      </c>
      <c r="E40" s="59">
        <f>'Research data'!G14</f>
        <v>20</v>
      </c>
      <c r="F40" s="48"/>
      <c r="G40" s="48" t="s">
        <v>25</v>
      </c>
      <c r="H40" s="48"/>
      <c r="I40" s="161" t="s">
        <v>118</v>
      </c>
      <c r="J40" s="148"/>
    </row>
    <row r="41" spans="2:10" ht="16" thickBot="1">
      <c r="B41" s="52"/>
      <c r="C41" s="48" t="s">
        <v>36</v>
      </c>
      <c r="D41" s="35" t="s">
        <v>5</v>
      </c>
      <c r="E41" s="59">
        <v>0</v>
      </c>
      <c r="F41" s="48"/>
      <c r="G41" s="48"/>
      <c r="H41" s="48"/>
      <c r="I41" s="46" t="s">
        <v>55</v>
      </c>
      <c r="J41" s="148"/>
    </row>
    <row r="42" spans="2:10" ht="16" thickBot="1">
      <c r="B42" s="52"/>
      <c r="C42" s="162" t="s">
        <v>109</v>
      </c>
      <c r="D42" s="35"/>
      <c r="E42" s="142">
        <v>2160</v>
      </c>
      <c r="F42" s="48"/>
      <c r="G42" s="48"/>
      <c r="H42" s="48"/>
      <c r="I42" s="46" t="s">
        <v>148</v>
      </c>
      <c r="J42" s="148"/>
    </row>
    <row r="43" spans="2:10" ht="16" thickBot="1">
      <c r="B43" s="52"/>
      <c r="C43" s="162" t="s">
        <v>110</v>
      </c>
      <c r="D43" s="35"/>
      <c r="E43" s="142">
        <v>0</v>
      </c>
      <c r="F43" s="48"/>
      <c r="G43" s="48"/>
      <c r="H43" s="48"/>
      <c r="I43" s="46" t="s">
        <v>148</v>
      </c>
      <c r="J43" s="148"/>
    </row>
    <row r="44" spans="2:10" ht="16" thickBot="1">
      <c r="B44" s="52"/>
      <c r="C44" s="162" t="s">
        <v>111</v>
      </c>
      <c r="D44" s="35"/>
      <c r="E44" s="142">
        <v>22680</v>
      </c>
      <c r="F44" s="48"/>
      <c r="G44" s="48"/>
      <c r="H44" s="48"/>
      <c r="I44" s="46" t="s">
        <v>148</v>
      </c>
      <c r="J44" s="148"/>
    </row>
    <row r="45" spans="2:10" ht="16" thickBot="1">
      <c r="B45" s="52"/>
      <c r="C45" s="162" t="s">
        <v>112</v>
      </c>
      <c r="D45" s="35"/>
      <c r="E45" s="142">
        <v>4140</v>
      </c>
      <c r="F45" s="48"/>
      <c r="G45" s="48"/>
      <c r="H45" s="48"/>
      <c r="I45" s="46" t="s">
        <v>148</v>
      </c>
      <c r="J45" s="148"/>
    </row>
    <row r="46" spans="2:10" ht="16" thickBot="1">
      <c r="B46" s="52"/>
      <c r="C46" s="162" t="s">
        <v>113</v>
      </c>
      <c r="D46" s="35"/>
      <c r="E46" s="142">
        <v>1620</v>
      </c>
      <c r="F46" s="48"/>
      <c r="G46" s="48"/>
      <c r="H46" s="48"/>
      <c r="I46" s="46" t="s">
        <v>148</v>
      </c>
      <c r="J46" s="148"/>
    </row>
    <row r="47" spans="2:10" ht="20" customHeight="1" thickBot="1">
      <c r="B47" s="53"/>
      <c r="C47" s="54"/>
      <c r="D47" s="54"/>
      <c r="E47" s="54"/>
      <c r="F47" s="54"/>
      <c r="G47" s="54"/>
      <c r="H47" s="54"/>
      <c r="I47" s="54"/>
      <c r="J47" s="55"/>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23"/>
  <sheetViews>
    <sheetView workbookViewId="0">
      <selection activeCell="O22" sqref="O22"/>
    </sheetView>
  </sheetViews>
  <sheetFormatPr baseColWidth="10" defaultRowHeight="15" x14ac:dyDescent="0"/>
  <cols>
    <col min="1" max="1" width="3.375" style="88" customWidth="1"/>
    <col min="2" max="2" width="3.5" style="88" customWidth="1"/>
    <col min="3" max="3" width="35.875" style="88" customWidth="1"/>
    <col min="4" max="4" width="16.625" style="88" hidden="1" customWidth="1"/>
    <col min="5" max="5" width="13.875" style="88" hidden="1" customWidth="1"/>
    <col min="6" max="6" width="12.625" style="88" customWidth="1"/>
    <col min="7" max="7" width="10.75" style="88" customWidth="1"/>
    <col min="8" max="8" width="4.75" style="88" customWidth="1"/>
    <col min="9" max="9" width="9.875" style="89" customWidth="1"/>
    <col min="10" max="10" width="3" style="89" customWidth="1"/>
    <col min="11" max="11" width="8.75" style="89" customWidth="1"/>
    <col min="12" max="12" width="3.25" style="89" customWidth="1"/>
    <col min="13" max="13" width="8.5" style="89" customWidth="1"/>
    <col min="14" max="14" width="2.75" style="89" customWidth="1"/>
    <col min="15" max="15" width="8.5" style="89" customWidth="1"/>
    <col min="16" max="16" width="2.75" style="89" customWidth="1"/>
    <col min="17" max="17" width="60" style="88" customWidth="1"/>
    <col min="18" max="16384" width="10.625" style="88"/>
  </cols>
  <sheetData>
    <row r="1" spans="2:17" ht="16" thickBot="1"/>
    <row r="2" spans="2:17">
      <c r="B2" s="90"/>
      <c r="C2" s="91"/>
      <c r="D2" s="91"/>
      <c r="E2" s="91"/>
      <c r="F2" s="91"/>
      <c r="G2" s="91"/>
      <c r="H2" s="91"/>
      <c r="I2" s="92"/>
      <c r="J2" s="92"/>
      <c r="K2" s="92"/>
      <c r="L2" s="92"/>
      <c r="M2" s="92"/>
      <c r="N2" s="92"/>
      <c r="O2" s="92"/>
      <c r="P2" s="92"/>
      <c r="Q2" s="93"/>
    </row>
    <row r="3" spans="2:17" s="37" customFormat="1">
      <c r="B3" s="36"/>
      <c r="C3" s="155" t="s">
        <v>92</v>
      </c>
      <c r="D3" s="25"/>
      <c r="E3" s="25"/>
      <c r="F3" s="155" t="s">
        <v>14</v>
      </c>
      <c r="G3" s="155" t="s">
        <v>85</v>
      </c>
      <c r="H3" s="155"/>
      <c r="I3" s="81" t="s">
        <v>104</v>
      </c>
      <c r="J3" s="81"/>
      <c r="K3" s="81" t="s">
        <v>118</v>
      </c>
      <c r="L3" s="81"/>
      <c r="M3" s="81" t="s">
        <v>116</v>
      </c>
      <c r="N3" s="81"/>
      <c r="O3" s="81" t="s">
        <v>143</v>
      </c>
      <c r="P3" s="81"/>
      <c r="Q3" s="1" t="s">
        <v>106</v>
      </c>
    </row>
    <row r="4" spans="2:17">
      <c r="B4" s="94"/>
      <c r="C4" s="95"/>
      <c r="D4" s="95"/>
      <c r="E4" s="95"/>
      <c r="F4" s="95"/>
      <c r="G4" s="96"/>
      <c r="H4" s="96"/>
      <c r="I4" s="153"/>
      <c r="J4" s="153"/>
      <c r="K4" s="153"/>
      <c r="L4" s="153"/>
      <c r="M4" s="152"/>
      <c r="N4" s="154"/>
      <c r="O4" s="152"/>
      <c r="P4" s="154"/>
      <c r="Q4" s="2"/>
    </row>
    <row r="5" spans="2:17" ht="16" thickBot="1">
      <c r="B5" s="94"/>
      <c r="C5" s="45" t="s">
        <v>91</v>
      </c>
      <c r="D5" s="45"/>
      <c r="E5" s="45"/>
      <c r="F5" s="45"/>
      <c r="G5" s="26"/>
      <c r="H5" s="26"/>
      <c r="I5" s="26"/>
      <c r="J5" s="26"/>
      <c r="K5" s="26"/>
      <c r="L5" s="26"/>
      <c r="M5" s="26"/>
      <c r="N5" s="26"/>
      <c r="O5" s="26"/>
      <c r="P5" s="26"/>
      <c r="Q5" s="5"/>
    </row>
    <row r="6" spans="2:17" ht="16" thickBot="1">
      <c r="B6" s="94"/>
      <c r="C6" s="97" t="s">
        <v>29</v>
      </c>
      <c r="D6" s="97"/>
      <c r="E6" s="97"/>
      <c r="F6" s="98" t="s">
        <v>62</v>
      </c>
      <c r="G6" s="99">
        <f>ROUND(1,0)</f>
        <v>1</v>
      </c>
      <c r="H6" s="100"/>
      <c r="I6" s="99">
        <f>Notes!E31</f>
        <v>1</v>
      </c>
      <c r="J6" s="96"/>
      <c r="K6" s="96"/>
      <c r="L6" s="96"/>
      <c r="M6" s="102"/>
      <c r="N6" s="102"/>
      <c r="O6" s="102"/>
      <c r="P6" s="102"/>
      <c r="Q6" s="5"/>
    </row>
    <row r="7" spans="2:17" s="12" customFormat="1" ht="16" thickBot="1">
      <c r="B7" s="11"/>
      <c r="C7" s="3" t="s">
        <v>131</v>
      </c>
      <c r="D7" s="3"/>
      <c r="E7" s="3"/>
      <c r="F7" s="7" t="s">
        <v>3</v>
      </c>
      <c r="G7" s="15">
        <f>I7</f>
        <v>42</v>
      </c>
      <c r="H7" s="10"/>
      <c r="I7" s="15">
        <f>Notes!E11</f>
        <v>42</v>
      </c>
      <c r="J7" s="4"/>
      <c r="K7" s="4"/>
      <c r="L7" s="6"/>
      <c r="Q7" s="14" t="s">
        <v>132</v>
      </c>
    </row>
    <row r="8" spans="2:17" s="12" customFormat="1" ht="16" thickBot="1">
      <c r="B8" s="11"/>
      <c r="C8" s="3" t="s">
        <v>133</v>
      </c>
      <c r="D8" s="3"/>
      <c r="E8" s="3"/>
      <c r="F8" s="7" t="s">
        <v>3</v>
      </c>
      <c r="G8" s="15">
        <f>I8</f>
        <v>35</v>
      </c>
      <c r="H8" s="10"/>
      <c r="I8" s="15">
        <f>Notes!E12</f>
        <v>35</v>
      </c>
      <c r="J8" s="4"/>
      <c r="K8" s="4"/>
      <c r="L8" s="6"/>
      <c r="Q8" s="14" t="s">
        <v>134</v>
      </c>
    </row>
    <row r="9" spans="2:17" s="12" customFormat="1" ht="16" thickBot="1">
      <c r="B9" s="11"/>
      <c r="C9" s="3" t="s">
        <v>135</v>
      </c>
      <c r="D9" s="3"/>
      <c r="E9" s="3"/>
      <c r="F9" s="7" t="s">
        <v>3</v>
      </c>
      <c r="G9" s="15">
        <f>I9</f>
        <v>11.666666666666664</v>
      </c>
      <c r="H9" s="10"/>
      <c r="I9" s="15">
        <f>(I8*Notes!E13/Notes!E14)-I8</f>
        <v>11.666666666666664</v>
      </c>
      <c r="J9" s="4"/>
      <c r="K9" s="4"/>
      <c r="L9" s="6"/>
      <c r="Q9" s="14" t="s">
        <v>136</v>
      </c>
    </row>
    <row r="10" spans="2:17">
      <c r="B10" s="94"/>
      <c r="C10" s="107"/>
      <c r="D10" s="107"/>
      <c r="E10" s="107"/>
      <c r="F10" s="108"/>
      <c r="G10" s="105"/>
      <c r="H10" s="105"/>
      <c r="I10" s="105"/>
      <c r="J10" s="105"/>
      <c r="K10" s="105"/>
      <c r="L10" s="105"/>
      <c r="M10" s="102"/>
      <c r="N10" s="102"/>
      <c r="O10" s="102"/>
      <c r="P10" s="102"/>
      <c r="Q10" s="5"/>
    </row>
    <row r="11" spans="2:17" ht="16" thickBot="1">
      <c r="B11" s="94"/>
      <c r="C11" s="45" t="s">
        <v>8</v>
      </c>
      <c r="D11" s="45"/>
      <c r="E11" s="45"/>
      <c r="F11" s="45"/>
      <c r="G11" s="27"/>
      <c r="H11" s="27"/>
      <c r="I11" s="28"/>
      <c r="J11" s="28"/>
      <c r="K11" s="28"/>
      <c r="L11" s="28"/>
      <c r="M11" s="102"/>
      <c r="N11" s="102"/>
      <c r="O11" s="102"/>
      <c r="P11" s="102"/>
      <c r="Q11" s="9"/>
    </row>
    <row r="12" spans="2:17" ht="16" thickBot="1">
      <c r="B12" s="94"/>
      <c r="C12" s="156" t="s">
        <v>101</v>
      </c>
      <c r="D12" s="103"/>
      <c r="E12" s="103"/>
      <c r="F12" s="98" t="s">
        <v>4</v>
      </c>
      <c r="G12" s="166">
        <f>ROUND(M12,4)</f>
        <v>1E-4</v>
      </c>
      <c r="H12" s="104"/>
      <c r="I12" s="105"/>
      <c r="J12" s="105"/>
      <c r="K12" s="105"/>
      <c r="L12" s="105"/>
      <c r="M12" s="165">
        <f>Notes!E71/1000*Notes!E72/1000*G6/Notes!E54/100000</f>
        <v>7.6921249999999995E-5</v>
      </c>
      <c r="N12" s="102"/>
      <c r="P12" s="102"/>
      <c r="Q12" s="16" t="s">
        <v>115</v>
      </c>
    </row>
    <row r="13" spans="2:17" ht="16" thickBot="1">
      <c r="B13" s="94"/>
      <c r="C13" s="109" t="s">
        <v>1</v>
      </c>
      <c r="D13" s="109"/>
      <c r="E13" s="109"/>
      <c r="F13" s="98" t="s">
        <v>2</v>
      </c>
      <c r="G13" s="110">
        <f>K13</f>
        <v>1</v>
      </c>
      <c r="H13" s="105"/>
      <c r="I13" s="106"/>
      <c r="J13" s="106"/>
      <c r="K13" s="99">
        <v>1</v>
      </c>
      <c r="L13" s="106"/>
      <c r="M13" s="106"/>
      <c r="N13" s="96"/>
      <c r="O13" s="99">
        <f>Notes!E90</f>
        <v>1.1000000000000001</v>
      </c>
      <c r="P13" s="96"/>
      <c r="Q13" s="9"/>
    </row>
    <row r="14" spans="2:17" ht="16" thickBot="1">
      <c r="B14" s="94"/>
      <c r="C14" s="112" t="s">
        <v>6</v>
      </c>
      <c r="D14" s="112"/>
      <c r="E14" s="112"/>
      <c r="F14" s="98" t="s">
        <v>2</v>
      </c>
      <c r="G14" s="113">
        <f>O14</f>
        <v>20</v>
      </c>
      <c r="H14" s="105"/>
      <c r="I14" s="106"/>
      <c r="J14" s="106"/>
      <c r="K14" s="101">
        <v>25</v>
      </c>
      <c r="L14" s="106"/>
      <c r="M14" s="96"/>
      <c r="N14" s="96"/>
      <c r="O14" s="177">
        <f>Notes!E91</f>
        <v>20</v>
      </c>
      <c r="P14" s="96"/>
      <c r="Q14" s="13" t="s">
        <v>128</v>
      </c>
    </row>
    <row r="15" spans="2:17">
      <c r="B15" s="94"/>
      <c r="C15" s="45"/>
      <c r="D15" s="45"/>
      <c r="E15" s="45"/>
      <c r="F15" s="45"/>
      <c r="G15" s="28"/>
      <c r="H15" s="28"/>
      <c r="I15" s="106"/>
      <c r="J15" s="106"/>
      <c r="K15" s="106"/>
      <c r="L15" s="106"/>
      <c r="M15" s="102"/>
      <c r="N15" s="102"/>
      <c r="O15" s="102"/>
      <c r="P15" s="102"/>
      <c r="Q15" s="5"/>
    </row>
    <row r="16" spans="2:17" ht="16" thickBot="1">
      <c r="B16" s="94"/>
      <c r="C16" s="29" t="s">
        <v>96</v>
      </c>
      <c r="D16" s="29"/>
      <c r="E16" s="29"/>
      <c r="F16" s="29"/>
      <c r="G16" s="28"/>
      <c r="H16" s="28"/>
      <c r="I16" s="28"/>
      <c r="J16" s="28"/>
      <c r="K16" s="28"/>
      <c r="L16" s="28"/>
      <c r="M16" s="102"/>
      <c r="N16" s="102"/>
      <c r="O16" s="102"/>
      <c r="P16" s="102"/>
      <c r="Q16" s="5"/>
    </row>
    <row r="17" spans="2:17" ht="16" thickBot="1">
      <c r="B17" s="94"/>
      <c r="C17" s="149" t="s">
        <v>97</v>
      </c>
      <c r="D17" s="29"/>
      <c r="E17" s="29"/>
      <c r="F17" s="149" t="s">
        <v>33</v>
      </c>
      <c r="G17" s="110">
        <f>ROUND(G18*G6*1000,2)</f>
        <v>3000000</v>
      </c>
      <c r="H17" s="28"/>
      <c r="I17" s="105"/>
      <c r="J17" s="105"/>
      <c r="K17" s="105"/>
      <c r="L17" s="105"/>
      <c r="M17" s="102"/>
      <c r="N17" s="102"/>
      <c r="O17" s="102"/>
      <c r="P17" s="102"/>
      <c r="Q17" s="8"/>
    </row>
    <row r="18" spans="2:17" ht="16" thickBot="1">
      <c r="B18" s="94"/>
      <c r="C18" s="114" t="s">
        <v>9</v>
      </c>
      <c r="D18" s="114"/>
      <c r="E18" s="114"/>
      <c r="F18" s="150" t="s">
        <v>94</v>
      </c>
      <c r="G18" s="110">
        <f>I18</f>
        <v>3000</v>
      </c>
      <c r="H18" s="105"/>
      <c r="I18" s="118">
        <f>Notes!E10</f>
        <v>3000</v>
      </c>
      <c r="J18" s="105"/>
      <c r="K18" s="105"/>
      <c r="L18" s="105"/>
      <c r="M18" s="102"/>
      <c r="N18" s="102"/>
      <c r="O18" s="102"/>
      <c r="P18" s="102"/>
      <c r="Q18" s="8" t="s">
        <v>108</v>
      </c>
    </row>
    <row r="19" spans="2:17" ht="16" thickBot="1">
      <c r="B19" s="94"/>
      <c r="C19" s="159" t="s">
        <v>98</v>
      </c>
      <c r="D19" s="45"/>
      <c r="E19" s="45"/>
      <c r="F19" s="123" t="s">
        <v>33</v>
      </c>
      <c r="G19" s="115">
        <f>ROUND(G20*G6*1000,2)</f>
        <v>231800</v>
      </c>
      <c r="H19" s="28"/>
      <c r="I19" s="105"/>
      <c r="J19" s="105"/>
      <c r="K19" s="105"/>
      <c r="L19" s="105"/>
      <c r="M19" s="111"/>
      <c r="N19" s="105"/>
      <c r="O19" s="111"/>
      <c r="P19" s="105"/>
      <c r="Q19" s="8"/>
    </row>
    <row r="20" spans="2:17" ht="16" thickBot="1">
      <c r="B20" s="94"/>
      <c r="C20" s="149" t="s">
        <v>99</v>
      </c>
      <c r="D20" s="45"/>
      <c r="E20" s="45"/>
      <c r="F20" s="151" t="s">
        <v>95</v>
      </c>
      <c r="G20" s="115">
        <f>ROUND(I20,2)</f>
        <v>231.8</v>
      </c>
      <c r="H20" s="28"/>
      <c r="I20" s="118">
        <f>Notes!E37</f>
        <v>231.8</v>
      </c>
      <c r="J20" s="105"/>
      <c r="K20" s="105"/>
      <c r="L20" s="105"/>
      <c r="M20" s="111"/>
      <c r="N20" s="105"/>
      <c r="O20" s="111"/>
      <c r="P20" s="105"/>
      <c r="Q20" s="13" t="s">
        <v>123</v>
      </c>
    </row>
    <row r="21" spans="2:17" ht="16" thickBot="1">
      <c r="B21" s="94"/>
      <c r="C21" s="159" t="s">
        <v>100</v>
      </c>
      <c r="D21" s="117"/>
      <c r="E21" s="117"/>
      <c r="F21" s="98" t="s">
        <v>53</v>
      </c>
      <c r="G21" s="110">
        <f>ROUND(G22*G6,2)</f>
        <v>0</v>
      </c>
      <c r="H21" s="105"/>
      <c r="I21" s="105"/>
      <c r="J21" s="105"/>
      <c r="K21" s="105"/>
      <c r="L21" s="105"/>
      <c r="M21" s="111"/>
      <c r="N21" s="105"/>
      <c r="O21" s="111"/>
      <c r="P21" s="105"/>
      <c r="Q21" s="8"/>
    </row>
    <row r="22" spans="2:17" ht="16" thickBot="1">
      <c r="B22" s="94"/>
      <c r="C22" s="149" t="s">
        <v>100</v>
      </c>
      <c r="D22" s="116"/>
      <c r="E22" s="116"/>
      <c r="F22" s="150" t="s">
        <v>93</v>
      </c>
      <c r="G22" s="118">
        <v>0</v>
      </c>
      <c r="H22" s="105"/>
      <c r="I22" s="118">
        <f>Notes!E38</f>
        <v>0</v>
      </c>
      <c r="J22" s="105"/>
      <c r="K22" s="105"/>
      <c r="L22" s="105"/>
      <c r="M22" s="105"/>
      <c r="N22" s="105"/>
      <c r="O22" s="105"/>
      <c r="P22" s="105"/>
      <c r="Q22" s="9"/>
    </row>
    <row r="23" spans="2:17" ht="16" thickBot="1">
      <c r="B23" s="119"/>
      <c r="C23" s="120"/>
      <c r="D23" s="120"/>
      <c r="E23" s="120"/>
      <c r="F23" s="120"/>
      <c r="G23" s="120"/>
      <c r="H23" s="120"/>
      <c r="I23" s="121"/>
      <c r="J23" s="121"/>
      <c r="K23" s="121"/>
      <c r="L23" s="121"/>
      <c r="M23" s="121"/>
      <c r="N23" s="121"/>
      <c r="O23" s="121"/>
      <c r="P23" s="121"/>
      <c r="Q23" s="12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2"/>
  <sheetViews>
    <sheetView workbookViewId="0">
      <selection activeCell="C32" sqref="C32"/>
    </sheetView>
  </sheetViews>
  <sheetFormatPr baseColWidth="10" defaultColWidth="33.125" defaultRowHeight="15" x14ac:dyDescent="0"/>
  <cols>
    <col min="1" max="1" width="3.25" style="60" customWidth="1"/>
    <col min="2" max="2" width="3.375" style="60" customWidth="1"/>
    <col min="3" max="3" width="28.75" style="60" customWidth="1"/>
    <col min="4" max="4" width="3.125" style="60" customWidth="1"/>
    <col min="5" max="5" width="16.125" style="60" customWidth="1"/>
    <col min="6" max="6" width="10.25" style="60" customWidth="1"/>
    <col min="7" max="9" width="12.125" style="60" customWidth="1"/>
    <col min="10" max="10" width="33.125" style="61" customWidth="1"/>
    <col min="11" max="11" width="87.25" style="60" customWidth="1"/>
    <col min="12" max="16384" width="33.125" style="60"/>
  </cols>
  <sheetData>
    <row r="1" spans="2:11" ht="16" thickBot="1"/>
    <row r="2" spans="2:11">
      <c r="B2" s="62"/>
      <c r="C2" s="63"/>
      <c r="D2" s="63"/>
      <c r="E2" s="63"/>
      <c r="F2" s="63"/>
      <c r="G2" s="63"/>
      <c r="H2" s="63"/>
      <c r="I2" s="63"/>
      <c r="J2" s="64"/>
      <c r="K2" s="63"/>
    </row>
    <row r="3" spans="2:11">
      <c r="B3" s="65"/>
      <c r="C3" s="66" t="s">
        <v>22</v>
      </c>
      <c r="D3" s="66"/>
      <c r="E3" s="66"/>
      <c r="F3" s="66"/>
      <c r="G3" s="66"/>
      <c r="H3" s="66"/>
      <c r="I3" s="66"/>
      <c r="J3" s="67"/>
      <c r="K3" s="68"/>
    </row>
    <row r="4" spans="2:11">
      <c r="B4" s="65"/>
      <c r="C4" s="68"/>
      <c r="D4" s="68"/>
      <c r="E4" s="68"/>
      <c r="F4" s="68"/>
      <c r="G4" s="68"/>
      <c r="H4" s="68"/>
      <c r="I4" s="68"/>
      <c r="J4" s="69"/>
      <c r="K4" s="68"/>
    </row>
    <row r="5" spans="2:11">
      <c r="B5" s="70"/>
      <c r="C5" s="71" t="s">
        <v>30</v>
      </c>
      <c r="D5" s="71"/>
      <c r="E5" s="71" t="s">
        <v>0</v>
      </c>
      <c r="F5" s="71" t="s">
        <v>19</v>
      </c>
      <c r="G5" s="71" t="s">
        <v>31</v>
      </c>
      <c r="H5" s="71" t="s">
        <v>127</v>
      </c>
      <c r="I5" s="71" t="s">
        <v>146</v>
      </c>
      <c r="J5" s="72" t="s">
        <v>129</v>
      </c>
      <c r="K5" s="71" t="s">
        <v>16</v>
      </c>
    </row>
    <row r="6" spans="2:11">
      <c r="B6" s="65"/>
      <c r="C6" s="66"/>
      <c r="D6" s="66"/>
      <c r="E6" s="66"/>
      <c r="F6" s="66"/>
      <c r="G6" s="66"/>
      <c r="H6" s="66"/>
      <c r="I6" s="66"/>
      <c r="J6" s="67"/>
      <c r="K6" s="66"/>
    </row>
    <row r="7" spans="2:11">
      <c r="B7" s="65"/>
      <c r="C7" s="79"/>
      <c r="D7" s="73"/>
      <c r="E7" s="68" t="s">
        <v>118</v>
      </c>
      <c r="F7" s="68" t="s">
        <v>10</v>
      </c>
      <c r="G7" s="69"/>
      <c r="H7" s="69"/>
      <c r="I7" s="69"/>
      <c r="J7" s="69"/>
      <c r="K7" s="83"/>
    </row>
    <row r="8" spans="2:11">
      <c r="B8" s="65"/>
      <c r="C8" s="74" t="s">
        <v>1</v>
      </c>
      <c r="D8" s="74"/>
      <c r="E8" s="68"/>
      <c r="F8" s="68"/>
      <c r="G8" s="69"/>
      <c r="H8" s="69"/>
      <c r="I8" s="69"/>
      <c r="J8" s="69"/>
      <c r="K8" s="84"/>
    </row>
    <row r="9" spans="2:11">
      <c r="B9" s="65"/>
      <c r="C9" s="73"/>
      <c r="D9" s="74"/>
      <c r="E9" s="68"/>
      <c r="F9" s="68"/>
      <c r="G9" s="69"/>
      <c r="H9" s="69"/>
      <c r="I9" s="69"/>
      <c r="J9" s="69"/>
      <c r="K9" s="84"/>
    </row>
    <row r="10" spans="2:11">
      <c r="B10" s="65"/>
      <c r="C10" s="73"/>
      <c r="D10" s="74"/>
      <c r="E10" s="68"/>
      <c r="F10" s="68"/>
      <c r="G10" s="69"/>
      <c r="H10" s="69"/>
      <c r="I10" s="69"/>
      <c r="J10" s="69"/>
      <c r="K10" s="84"/>
    </row>
    <row r="11" spans="2:11">
      <c r="B11" s="65"/>
      <c r="C11" s="73"/>
      <c r="D11" s="78"/>
      <c r="E11" s="73" t="s">
        <v>104</v>
      </c>
      <c r="F11" s="75" t="s">
        <v>10</v>
      </c>
      <c r="G11" s="76" t="s">
        <v>103</v>
      </c>
      <c r="H11" s="76" t="s">
        <v>103</v>
      </c>
      <c r="I11" s="76"/>
      <c r="J11" s="76" t="s">
        <v>130</v>
      </c>
      <c r="K11" s="73"/>
    </row>
    <row r="12" spans="2:11">
      <c r="B12" s="65"/>
      <c r="C12" s="78" t="s">
        <v>105</v>
      </c>
      <c r="D12" s="78"/>
      <c r="E12" s="73"/>
      <c r="F12" s="75"/>
      <c r="G12" s="76"/>
      <c r="H12" s="76"/>
      <c r="I12" s="76"/>
      <c r="J12" s="76"/>
      <c r="K12" s="73"/>
    </row>
    <row r="13" spans="2:11">
      <c r="B13" s="65"/>
      <c r="C13" s="73" t="s">
        <v>99</v>
      </c>
      <c r="D13" s="78"/>
      <c r="E13" s="73"/>
      <c r="F13" s="75"/>
      <c r="G13" s="76"/>
      <c r="H13" s="76"/>
      <c r="I13" s="76"/>
      <c r="J13" s="76"/>
      <c r="K13" s="73"/>
    </row>
    <row r="14" spans="2:11">
      <c r="B14" s="65"/>
      <c r="C14" s="78" t="s">
        <v>59</v>
      </c>
      <c r="D14" s="78"/>
      <c r="E14" s="73"/>
      <c r="F14" s="75"/>
      <c r="G14" s="76"/>
      <c r="H14" s="76"/>
      <c r="I14" s="76"/>
      <c r="J14" s="76"/>
      <c r="K14" s="73"/>
    </row>
    <row r="15" spans="2:11">
      <c r="B15" s="65"/>
      <c r="C15" s="73"/>
      <c r="D15" s="73"/>
      <c r="F15" s="73"/>
      <c r="G15" s="82"/>
      <c r="H15" s="82"/>
      <c r="I15" s="73"/>
      <c r="J15" s="80"/>
      <c r="K15" s="77"/>
    </row>
    <row r="16" spans="2:11">
      <c r="B16" s="65"/>
      <c r="C16" s="73"/>
      <c r="D16" s="73"/>
      <c r="E16" s="68"/>
      <c r="F16" s="73"/>
      <c r="G16" s="82"/>
      <c r="H16" s="82"/>
      <c r="I16" s="73"/>
      <c r="J16" s="80"/>
      <c r="K16" s="77"/>
    </row>
    <row r="17" spans="2:11">
      <c r="B17" s="65"/>
      <c r="C17" s="73"/>
      <c r="D17" s="73"/>
      <c r="E17" s="68" t="s">
        <v>116</v>
      </c>
      <c r="F17" s="73"/>
      <c r="G17" s="82"/>
      <c r="H17" s="82"/>
      <c r="I17" s="73" t="s">
        <v>126</v>
      </c>
      <c r="J17" s="80"/>
      <c r="K17" s="77" t="s">
        <v>125</v>
      </c>
    </row>
    <row r="18" spans="2:11">
      <c r="B18" s="65"/>
      <c r="C18" s="74" t="s">
        <v>117</v>
      </c>
      <c r="D18" s="73"/>
      <c r="E18" s="68"/>
      <c r="F18" s="73"/>
      <c r="G18" s="82"/>
      <c r="H18" s="82"/>
      <c r="I18" s="73"/>
      <c r="J18" s="80"/>
      <c r="K18" s="77"/>
    </row>
    <row r="19" spans="2:11">
      <c r="B19" s="65"/>
    </row>
    <row r="20" spans="2:11">
      <c r="B20" s="65"/>
      <c r="C20" s="78"/>
    </row>
    <row r="21" spans="2:11">
      <c r="B21" s="65"/>
      <c r="C21" s="176" t="s">
        <v>6</v>
      </c>
      <c r="E21" s="60" t="s">
        <v>143</v>
      </c>
      <c r="F21" s="60" t="s">
        <v>144</v>
      </c>
      <c r="G21" s="60">
        <v>2010</v>
      </c>
      <c r="H21" s="60">
        <v>2010</v>
      </c>
      <c r="J21" s="61" t="s">
        <v>145</v>
      </c>
    </row>
    <row r="22" spans="2:11">
      <c r="B22" s="65"/>
    </row>
  </sheetData>
  <pageMargins left="0.75" right="0.75" top="1" bottom="1" header="0.5" footer="0.5"/>
  <pageSetup paperSize="9" orientation="portrait" horizontalDpi="4294967292" verticalDpi="4294967292"/>
  <ignoredErrors>
    <ignoredError sqref="G11:H11"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120"/>
  <sheetViews>
    <sheetView topLeftCell="A63" workbookViewId="0">
      <selection activeCell="D122" sqref="D122"/>
    </sheetView>
  </sheetViews>
  <sheetFormatPr baseColWidth="10" defaultColWidth="7" defaultRowHeight="15" x14ac:dyDescent="0"/>
  <cols>
    <col min="1" max="1" width="5.625" style="168" customWidth="1"/>
    <col min="2" max="2" width="5" style="168" customWidth="1"/>
    <col min="3" max="16384" width="7" style="168"/>
  </cols>
  <sheetData>
    <row r="1" spans="2:21" ht="16" thickBot="1"/>
    <row r="2" spans="2:21" s="37" customFormat="1">
      <c r="B2" s="171"/>
      <c r="C2" s="172" t="s">
        <v>84</v>
      </c>
      <c r="D2" s="172"/>
      <c r="E2" s="172"/>
      <c r="F2" s="172" t="s">
        <v>119</v>
      </c>
      <c r="G2" s="172"/>
      <c r="H2" s="172"/>
      <c r="I2" s="172"/>
      <c r="J2" s="172"/>
      <c r="K2" s="172"/>
      <c r="L2" s="172"/>
      <c r="M2" s="172"/>
      <c r="N2" s="172"/>
      <c r="O2" s="172"/>
      <c r="P2" s="172"/>
      <c r="Q2" s="172"/>
      <c r="R2" s="172"/>
      <c r="S2" s="172"/>
      <c r="T2" s="172"/>
      <c r="U2" s="172"/>
    </row>
    <row r="3" spans="2:21">
      <c r="B3" s="169"/>
      <c r="C3" s="170"/>
      <c r="D3" s="170"/>
      <c r="E3" s="170"/>
      <c r="F3" s="170"/>
      <c r="G3" s="170"/>
      <c r="H3" s="170"/>
      <c r="I3" s="170"/>
      <c r="J3" s="170"/>
      <c r="K3" s="170"/>
      <c r="L3" s="170"/>
      <c r="M3" s="170"/>
      <c r="N3" s="170"/>
      <c r="O3" s="170"/>
      <c r="P3" s="170"/>
      <c r="Q3" s="170"/>
      <c r="R3" s="170"/>
      <c r="S3" s="170"/>
      <c r="T3" s="170"/>
      <c r="U3" s="170"/>
    </row>
    <row r="4" spans="2:21">
      <c r="B4" s="169"/>
      <c r="C4" s="170" t="s">
        <v>104</v>
      </c>
      <c r="D4" s="170"/>
      <c r="E4" s="170"/>
      <c r="F4" s="170"/>
      <c r="G4" s="170"/>
      <c r="H4" s="170"/>
      <c r="I4" s="170"/>
      <c r="J4" s="170"/>
      <c r="K4" s="170"/>
      <c r="L4" s="170"/>
      <c r="M4" s="170"/>
      <c r="N4" s="170"/>
      <c r="O4" s="170"/>
      <c r="P4" s="170"/>
      <c r="Q4" s="170"/>
      <c r="R4" s="170"/>
      <c r="S4" s="170"/>
      <c r="T4" s="170"/>
      <c r="U4" s="170"/>
    </row>
    <row r="5" spans="2:21">
      <c r="B5" s="169"/>
      <c r="C5" s="170" t="s">
        <v>120</v>
      </c>
      <c r="D5" s="170"/>
      <c r="E5" s="170"/>
      <c r="F5" s="170"/>
      <c r="G5" s="170"/>
      <c r="H5" s="170"/>
      <c r="I5" s="170"/>
      <c r="J5" s="170"/>
      <c r="K5" s="170"/>
      <c r="L5" s="170"/>
      <c r="M5" s="170"/>
      <c r="N5" s="170"/>
      <c r="O5" s="170"/>
      <c r="P5" s="170"/>
      <c r="Q5" s="170"/>
      <c r="R5" s="170"/>
      <c r="S5" s="170"/>
      <c r="T5" s="170"/>
      <c r="U5" s="170"/>
    </row>
    <row r="6" spans="2:21">
      <c r="B6" s="169"/>
      <c r="C6" s="170"/>
      <c r="D6" s="170"/>
      <c r="E6" s="170"/>
      <c r="F6" s="170"/>
      <c r="G6" s="170"/>
      <c r="H6" s="170"/>
      <c r="I6" s="170"/>
      <c r="J6" s="170"/>
      <c r="K6" s="170"/>
      <c r="L6" s="170"/>
      <c r="M6" s="170"/>
      <c r="N6" s="170"/>
      <c r="O6" s="170"/>
      <c r="P6" s="170"/>
      <c r="Q6" s="170"/>
      <c r="R6" s="170"/>
      <c r="S6" s="170"/>
      <c r="T6" s="170"/>
      <c r="U6" s="170"/>
    </row>
    <row r="7" spans="2:21">
      <c r="B7" s="169"/>
      <c r="C7" s="170"/>
      <c r="D7" s="170"/>
      <c r="E7" s="170"/>
      <c r="F7" s="170"/>
      <c r="G7" s="170"/>
      <c r="H7" s="170"/>
      <c r="I7" s="170"/>
      <c r="J7" s="170"/>
      <c r="K7" s="170"/>
      <c r="L7" s="170"/>
      <c r="M7" s="170"/>
      <c r="N7" s="170"/>
      <c r="O7" s="170"/>
      <c r="P7" s="170"/>
      <c r="Q7" s="170"/>
      <c r="R7" s="170"/>
      <c r="S7" s="170"/>
      <c r="T7" s="170"/>
      <c r="U7" s="170"/>
    </row>
    <row r="8" spans="2:21">
      <c r="B8" s="169"/>
      <c r="C8" s="170"/>
      <c r="D8" s="170"/>
      <c r="E8" s="170"/>
      <c r="F8" s="170"/>
      <c r="G8" s="170"/>
      <c r="H8" s="170"/>
      <c r="I8" s="170"/>
      <c r="J8" s="170"/>
      <c r="K8" s="170"/>
      <c r="L8" s="170"/>
      <c r="M8" s="170"/>
      <c r="N8" s="170"/>
      <c r="O8" s="170"/>
      <c r="P8" s="170"/>
      <c r="Q8" s="170"/>
      <c r="R8" s="170"/>
      <c r="S8" s="170"/>
      <c r="T8" s="170"/>
      <c r="U8" s="170"/>
    </row>
    <row r="9" spans="2:21">
      <c r="B9" s="169"/>
      <c r="C9" s="170"/>
      <c r="D9" s="170"/>
      <c r="E9" s="170"/>
      <c r="F9" s="170"/>
      <c r="G9" s="170"/>
      <c r="H9" s="170"/>
      <c r="I9" s="170"/>
      <c r="J9" s="170"/>
      <c r="K9" s="170"/>
      <c r="L9" s="170"/>
      <c r="M9" s="170"/>
      <c r="N9" s="170"/>
      <c r="O9" s="170"/>
      <c r="P9" s="170"/>
      <c r="Q9" s="170"/>
      <c r="R9" s="170"/>
      <c r="S9" s="170"/>
      <c r="T9" s="170"/>
      <c r="U9" s="170"/>
    </row>
    <row r="10" spans="2:21">
      <c r="B10" s="169"/>
      <c r="C10" s="170"/>
      <c r="D10" s="170"/>
      <c r="E10" s="170">
        <v>3000</v>
      </c>
      <c r="F10" s="170" t="s">
        <v>122</v>
      </c>
      <c r="G10" s="170"/>
      <c r="H10" s="170"/>
      <c r="I10" s="170"/>
      <c r="J10" s="170"/>
      <c r="K10" s="170"/>
      <c r="L10" s="170"/>
      <c r="M10" s="170"/>
      <c r="N10" s="170"/>
      <c r="O10" s="170"/>
      <c r="P10" s="170"/>
      <c r="Q10" s="170"/>
      <c r="R10" s="170"/>
      <c r="S10" s="170"/>
      <c r="T10" s="170"/>
      <c r="U10" s="170"/>
    </row>
    <row r="11" spans="2:21">
      <c r="B11" s="169"/>
      <c r="D11" s="173" t="s">
        <v>137</v>
      </c>
      <c r="E11" s="174">
        <v>42</v>
      </c>
      <c r="F11" s="173" t="s">
        <v>3</v>
      </c>
      <c r="G11" s="170"/>
      <c r="H11" s="170"/>
      <c r="I11" s="170"/>
      <c r="J11" s="170"/>
      <c r="K11" s="170"/>
      <c r="L11" s="170"/>
      <c r="M11" s="170"/>
      <c r="N11" s="170"/>
      <c r="O11" s="170"/>
      <c r="P11" s="170"/>
      <c r="Q11" s="170"/>
      <c r="R11" s="170"/>
      <c r="S11" s="170"/>
      <c r="T11" s="170"/>
      <c r="U11" s="170"/>
    </row>
    <row r="12" spans="2:21">
      <c r="B12" s="169"/>
      <c r="D12" s="173" t="s">
        <v>138</v>
      </c>
      <c r="E12" s="174">
        <v>35</v>
      </c>
      <c r="F12" s="173" t="s">
        <v>3</v>
      </c>
      <c r="G12" s="170"/>
      <c r="H12" s="170"/>
      <c r="I12" s="170"/>
      <c r="J12" s="170"/>
      <c r="K12" s="170"/>
      <c r="L12" s="170"/>
      <c r="M12" s="170"/>
      <c r="N12" s="170"/>
      <c r="O12" s="170"/>
      <c r="P12" s="170"/>
      <c r="Q12" s="170"/>
      <c r="R12" s="170"/>
      <c r="S12" s="170"/>
      <c r="T12" s="170"/>
      <c r="U12" s="170"/>
    </row>
    <row r="13" spans="2:21">
      <c r="B13" s="169"/>
      <c r="D13" s="173" t="s">
        <v>139</v>
      </c>
      <c r="E13" s="170">
        <v>8000</v>
      </c>
      <c r="F13" s="173" t="s">
        <v>141</v>
      </c>
      <c r="G13" s="170"/>
      <c r="H13" s="170"/>
      <c r="I13" s="170"/>
      <c r="J13" s="170"/>
      <c r="K13" s="170"/>
      <c r="L13" s="170"/>
      <c r="M13" s="170"/>
      <c r="N13" s="170"/>
      <c r="O13" s="170"/>
      <c r="P13" s="170"/>
      <c r="Q13" s="170"/>
      <c r="R13" s="170"/>
      <c r="S13" s="170"/>
      <c r="T13" s="170"/>
      <c r="U13" s="170"/>
    </row>
    <row r="14" spans="2:21">
      <c r="B14" s="169"/>
      <c r="D14" s="173" t="s">
        <v>140</v>
      </c>
      <c r="E14" s="170">
        <v>6000</v>
      </c>
      <c r="F14" s="173" t="s">
        <v>141</v>
      </c>
      <c r="G14" s="170"/>
      <c r="H14" s="170"/>
      <c r="I14" s="170"/>
      <c r="J14" s="170"/>
      <c r="K14" s="170"/>
      <c r="L14" s="170"/>
      <c r="M14" s="170"/>
      <c r="N14" s="170"/>
      <c r="O14" s="170"/>
      <c r="P14" s="170"/>
      <c r="Q14" s="170"/>
      <c r="R14" s="170"/>
      <c r="S14" s="170"/>
      <c r="T14" s="170"/>
      <c r="U14" s="170"/>
    </row>
    <row r="15" spans="2:21">
      <c r="B15" s="169"/>
      <c r="C15" s="170"/>
      <c r="D15" s="170"/>
      <c r="E15" s="170"/>
      <c r="F15" s="170"/>
      <c r="G15" s="170"/>
      <c r="H15" s="170"/>
      <c r="I15" s="170"/>
      <c r="J15" s="170"/>
      <c r="K15" s="170"/>
      <c r="L15" s="170"/>
      <c r="M15" s="170"/>
      <c r="N15" s="170"/>
      <c r="O15" s="170"/>
      <c r="P15" s="170"/>
      <c r="Q15" s="170"/>
      <c r="R15" s="170"/>
      <c r="S15" s="170"/>
      <c r="T15" s="170"/>
      <c r="U15" s="170"/>
    </row>
    <row r="16" spans="2:21">
      <c r="B16" s="169"/>
      <c r="C16" s="170"/>
      <c r="D16" s="170"/>
      <c r="E16" s="170"/>
      <c r="F16" s="170"/>
      <c r="G16" s="170"/>
      <c r="H16" s="170"/>
      <c r="I16" s="170"/>
      <c r="J16" s="170"/>
      <c r="K16" s="170"/>
      <c r="L16" s="170"/>
      <c r="M16" s="170"/>
      <c r="N16" s="170"/>
      <c r="O16" s="170"/>
      <c r="P16" s="170"/>
      <c r="Q16" s="170"/>
      <c r="R16" s="170"/>
      <c r="S16" s="170"/>
      <c r="T16" s="170"/>
      <c r="U16" s="170"/>
    </row>
    <row r="17" spans="2:21">
      <c r="B17" s="169"/>
      <c r="C17" s="170"/>
      <c r="D17" s="170"/>
      <c r="E17" s="170"/>
      <c r="F17" s="170"/>
      <c r="G17" s="170"/>
      <c r="H17" s="170"/>
      <c r="I17" s="170"/>
      <c r="J17" s="170"/>
      <c r="K17" s="170"/>
      <c r="L17" s="170"/>
      <c r="M17" s="170"/>
      <c r="N17" s="170"/>
      <c r="O17" s="170"/>
      <c r="P17" s="170"/>
      <c r="Q17" s="170"/>
      <c r="R17" s="170"/>
      <c r="S17" s="170"/>
      <c r="T17" s="170"/>
      <c r="U17" s="170"/>
    </row>
    <row r="18" spans="2:21">
      <c r="B18" s="169"/>
      <c r="C18" s="170"/>
      <c r="D18" s="170"/>
      <c r="E18" s="170"/>
      <c r="F18" s="170"/>
      <c r="G18" s="170"/>
      <c r="H18" s="170"/>
      <c r="I18" s="170"/>
      <c r="J18" s="170"/>
      <c r="K18" s="170"/>
      <c r="L18" s="170"/>
      <c r="M18" s="170"/>
      <c r="N18" s="170"/>
      <c r="O18" s="170"/>
      <c r="P18" s="170"/>
      <c r="Q18" s="170"/>
      <c r="R18" s="170"/>
      <c r="S18" s="170"/>
      <c r="T18" s="170"/>
      <c r="U18" s="170"/>
    </row>
    <row r="19" spans="2:21">
      <c r="B19" s="169"/>
      <c r="C19" s="170"/>
      <c r="D19" s="170"/>
      <c r="E19" s="170"/>
      <c r="F19" s="170"/>
      <c r="G19" s="170"/>
      <c r="H19" s="170"/>
      <c r="I19" s="170"/>
      <c r="J19" s="170"/>
      <c r="K19" s="170"/>
      <c r="L19" s="170"/>
      <c r="M19" s="170"/>
      <c r="N19" s="170"/>
      <c r="O19" s="170"/>
      <c r="P19" s="170"/>
      <c r="Q19" s="170"/>
      <c r="R19" s="170"/>
      <c r="S19" s="170"/>
      <c r="T19" s="170"/>
      <c r="U19" s="170"/>
    </row>
    <row r="20" spans="2:21">
      <c r="B20" s="169"/>
      <c r="C20" s="170"/>
      <c r="D20" s="170"/>
      <c r="E20" s="170"/>
      <c r="F20" s="170"/>
      <c r="G20" s="170"/>
      <c r="H20" s="170"/>
      <c r="I20" s="170"/>
      <c r="J20" s="170"/>
      <c r="K20" s="170"/>
      <c r="L20" s="170"/>
      <c r="M20" s="170"/>
      <c r="N20" s="170"/>
      <c r="O20" s="170"/>
      <c r="P20" s="170"/>
      <c r="Q20" s="170"/>
      <c r="R20" s="170"/>
      <c r="S20" s="170"/>
      <c r="T20" s="170"/>
      <c r="U20" s="170"/>
    </row>
    <row r="21" spans="2:21">
      <c r="B21" s="169"/>
      <c r="C21" s="170"/>
      <c r="D21" s="170"/>
      <c r="E21" s="170"/>
      <c r="F21" s="170"/>
      <c r="G21" s="170"/>
      <c r="H21" s="170"/>
      <c r="I21" s="170"/>
      <c r="J21" s="170"/>
      <c r="K21" s="170"/>
      <c r="L21" s="170"/>
      <c r="M21" s="170"/>
      <c r="N21" s="170"/>
      <c r="O21" s="170"/>
      <c r="P21" s="170"/>
      <c r="Q21" s="170"/>
      <c r="R21" s="170"/>
      <c r="S21" s="170"/>
      <c r="T21" s="170"/>
      <c r="U21" s="170"/>
    </row>
    <row r="22" spans="2:21">
      <c r="B22" s="169"/>
      <c r="C22" s="170"/>
      <c r="D22" s="170"/>
      <c r="E22" s="170"/>
      <c r="F22" s="170"/>
      <c r="G22" s="170"/>
      <c r="H22" s="170"/>
      <c r="I22" s="170"/>
      <c r="J22" s="170"/>
      <c r="K22" s="170"/>
      <c r="L22" s="170"/>
      <c r="M22" s="170"/>
      <c r="N22" s="170"/>
      <c r="O22" s="170"/>
      <c r="P22" s="170"/>
      <c r="Q22" s="170"/>
      <c r="R22" s="170"/>
      <c r="S22" s="170"/>
      <c r="T22" s="170"/>
      <c r="U22" s="170"/>
    </row>
    <row r="23" spans="2:21">
      <c r="B23" s="169"/>
      <c r="C23" s="170"/>
      <c r="D23" s="170"/>
      <c r="E23" s="170"/>
      <c r="F23" s="170"/>
      <c r="G23" s="170"/>
      <c r="H23" s="170"/>
      <c r="I23" s="170"/>
      <c r="J23" s="170"/>
      <c r="K23" s="170"/>
      <c r="L23" s="170"/>
      <c r="M23" s="170"/>
      <c r="N23" s="170"/>
      <c r="O23" s="170"/>
      <c r="P23" s="170"/>
      <c r="Q23" s="170"/>
      <c r="R23" s="170"/>
      <c r="S23" s="170"/>
      <c r="T23" s="170"/>
      <c r="U23" s="170"/>
    </row>
    <row r="24" spans="2:21">
      <c r="B24" s="169"/>
      <c r="C24" s="170"/>
      <c r="D24" s="170"/>
      <c r="E24" s="170"/>
      <c r="F24" s="170"/>
      <c r="G24" s="170"/>
      <c r="H24" s="170"/>
      <c r="I24" s="170"/>
      <c r="J24" s="170"/>
      <c r="K24" s="170"/>
      <c r="L24" s="170"/>
      <c r="M24" s="170"/>
      <c r="N24" s="170"/>
      <c r="O24" s="170"/>
      <c r="P24" s="170"/>
      <c r="Q24" s="170"/>
      <c r="R24" s="170"/>
      <c r="S24" s="170"/>
      <c r="T24" s="170"/>
      <c r="U24" s="170"/>
    </row>
    <row r="25" spans="2:21">
      <c r="B25" s="169"/>
      <c r="C25" s="170" t="s">
        <v>121</v>
      </c>
      <c r="D25" s="170"/>
      <c r="E25" s="170"/>
      <c r="F25" s="170"/>
      <c r="G25" s="170"/>
      <c r="H25" s="170"/>
      <c r="I25" s="170"/>
      <c r="J25" s="170"/>
      <c r="K25" s="170"/>
      <c r="L25" s="170"/>
      <c r="M25" s="170"/>
      <c r="N25" s="170"/>
      <c r="O25" s="170"/>
      <c r="P25" s="170"/>
      <c r="Q25" s="170"/>
      <c r="R25" s="170"/>
      <c r="S25" s="170"/>
      <c r="T25" s="170"/>
      <c r="U25" s="170"/>
    </row>
    <row r="26" spans="2:21">
      <c r="B26" s="169"/>
      <c r="C26" s="170"/>
      <c r="D26" s="170"/>
      <c r="E26" s="170"/>
      <c r="F26" s="170"/>
      <c r="G26" s="170"/>
      <c r="H26" s="170"/>
      <c r="I26" s="170"/>
      <c r="J26" s="170"/>
      <c r="K26" s="170"/>
      <c r="L26" s="170"/>
      <c r="M26" s="170"/>
      <c r="N26" s="170"/>
      <c r="O26" s="170"/>
      <c r="P26" s="170"/>
      <c r="Q26" s="170"/>
      <c r="R26" s="170"/>
      <c r="S26" s="170"/>
      <c r="T26" s="170"/>
      <c r="U26" s="170"/>
    </row>
    <row r="27" spans="2:21">
      <c r="B27" s="169"/>
      <c r="C27" s="170"/>
      <c r="D27" s="170"/>
      <c r="E27" s="170"/>
      <c r="F27" s="170"/>
      <c r="G27" s="170"/>
      <c r="H27" s="170"/>
      <c r="I27" s="170"/>
      <c r="J27" s="170"/>
      <c r="K27" s="170"/>
      <c r="L27" s="170"/>
      <c r="M27" s="170"/>
      <c r="N27" s="170"/>
      <c r="O27" s="170"/>
      <c r="P27" s="170"/>
      <c r="Q27" s="170"/>
      <c r="R27" s="170"/>
      <c r="S27" s="170"/>
      <c r="T27" s="170"/>
      <c r="U27" s="170"/>
    </row>
    <row r="28" spans="2:21">
      <c r="B28" s="169"/>
      <c r="C28" s="170"/>
      <c r="D28" s="170"/>
      <c r="E28" s="170"/>
      <c r="F28" s="170"/>
      <c r="G28" s="170"/>
      <c r="H28" s="170"/>
      <c r="I28" s="170"/>
      <c r="J28" s="170"/>
      <c r="K28" s="170"/>
      <c r="L28" s="170"/>
      <c r="M28" s="170"/>
      <c r="N28" s="170"/>
      <c r="O28" s="170"/>
      <c r="P28" s="170"/>
      <c r="Q28" s="170"/>
      <c r="R28" s="170"/>
      <c r="S28" s="170"/>
      <c r="T28" s="170"/>
      <c r="U28" s="170"/>
    </row>
    <row r="29" spans="2:21">
      <c r="B29" s="169"/>
      <c r="C29" s="170"/>
      <c r="D29" s="170"/>
      <c r="E29" s="170"/>
      <c r="F29" s="170"/>
      <c r="G29" s="170"/>
      <c r="H29" s="170"/>
      <c r="I29" s="170"/>
      <c r="J29" s="170"/>
      <c r="K29" s="170"/>
      <c r="L29" s="170"/>
      <c r="M29" s="170"/>
      <c r="N29" s="170"/>
      <c r="O29" s="170"/>
      <c r="P29" s="170"/>
      <c r="Q29" s="170"/>
      <c r="R29" s="170"/>
      <c r="S29" s="170"/>
      <c r="T29" s="170"/>
      <c r="U29" s="170"/>
    </row>
    <row r="30" spans="2:21">
      <c r="B30" s="169"/>
      <c r="C30" s="170"/>
      <c r="D30" s="170"/>
      <c r="E30" s="170"/>
      <c r="F30" s="170"/>
      <c r="G30" s="170"/>
      <c r="H30" s="170"/>
      <c r="I30" s="170"/>
      <c r="J30" s="170"/>
      <c r="K30" s="170"/>
      <c r="L30" s="170"/>
      <c r="M30" s="170"/>
      <c r="N30" s="170"/>
      <c r="O30" s="170"/>
      <c r="P30" s="170"/>
      <c r="Q30" s="170"/>
      <c r="R30" s="170"/>
      <c r="S30" s="170"/>
      <c r="T30" s="170"/>
      <c r="U30" s="170"/>
    </row>
    <row r="31" spans="2:21">
      <c r="B31" s="169"/>
      <c r="C31" s="170"/>
      <c r="D31" s="170"/>
      <c r="E31" s="170">
        <v>1</v>
      </c>
      <c r="F31" s="170" t="s">
        <v>62</v>
      </c>
      <c r="G31" s="170"/>
      <c r="H31" s="170"/>
      <c r="I31" s="170"/>
      <c r="J31" s="170"/>
      <c r="K31" s="170"/>
      <c r="L31" s="170"/>
      <c r="M31" s="170"/>
      <c r="N31" s="170"/>
      <c r="O31" s="170"/>
      <c r="P31" s="170"/>
      <c r="Q31" s="170"/>
      <c r="R31" s="170"/>
      <c r="S31" s="170"/>
      <c r="T31" s="170"/>
      <c r="U31" s="170"/>
    </row>
    <row r="32" spans="2:21">
      <c r="B32" s="169"/>
      <c r="C32" s="170"/>
      <c r="D32" s="170"/>
      <c r="E32" s="170"/>
      <c r="F32" s="170"/>
      <c r="G32" s="170"/>
      <c r="H32" s="170"/>
      <c r="I32" s="170"/>
      <c r="J32" s="170"/>
      <c r="K32" s="170"/>
      <c r="L32" s="170"/>
      <c r="M32" s="170"/>
      <c r="N32" s="170"/>
      <c r="O32" s="170"/>
      <c r="P32" s="170"/>
      <c r="Q32" s="170"/>
      <c r="R32" s="170"/>
      <c r="S32" s="170"/>
      <c r="T32" s="170"/>
      <c r="U32" s="170"/>
    </row>
    <row r="33" spans="2:21">
      <c r="B33" s="169"/>
      <c r="C33" s="170"/>
      <c r="D33" s="170"/>
      <c r="E33" s="170"/>
      <c r="F33" s="170"/>
      <c r="G33" s="170"/>
      <c r="H33" s="170"/>
      <c r="I33" s="170"/>
      <c r="J33" s="170"/>
      <c r="K33" s="170"/>
      <c r="L33" s="170"/>
      <c r="M33" s="170"/>
      <c r="N33" s="170"/>
      <c r="O33" s="170"/>
      <c r="P33" s="170"/>
      <c r="Q33" s="170"/>
      <c r="R33" s="170"/>
      <c r="S33" s="170"/>
      <c r="T33" s="170"/>
      <c r="U33" s="170"/>
    </row>
    <row r="34" spans="2:21">
      <c r="B34" s="169"/>
      <c r="C34" s="170"/>
      <c r="D34" s="170"/>
      <c r="E34" s="170"/>
      <c r="F34" s="170"/>
      <c r="G34" s="170"/>
      <c r="H34" s="170"/>
      <c r="I34" s="170"/>
      <c r="J34" s="170"/>
      <c r="K34" s="170"/>
      <c r="L34" s="170"/>
      <c r="M34" s="170"/>
      <c r="N34" s="170"/>
      <c r="O34" s="170"/>
      <c r="P34" s="170"/>
      <c r="Q34" s="170"/>
      <c r="R34" s="170"/>
      <c r="S34" s="170"/>
      <c r="T34" s="170"/>
      <c r="U34" s="170"/>
    </row>
    <row r="35" spans="2:21">
      <c r="B35" s="169"/>
      <c r="C35" s="170"/>
      <c r="D35" s="170"/>
      <c r="E35" s="170"/>
      <c r="F35" s="170"/>
      <c r="G35" s="170"/>
      <c r="H35" s="170"/>
      <c r="I35" s="170"/>
      <c r="J35" s="170"/>
      <c r="K35" s="170"/>
      <c r="L35" s="170"/>
      <c r="M35" s="170"/>
      <c r="N35" s="170"/>
      <c r="O35" s="170"/>
      <c r="P35" s="170"/>
      <c r="Q35" s="170"/>
      <c r="R35" s="170"/>
      <c r="S35" s="170"/>
      <c r="T35" s="170"/>
      <c r="U35" s="170"/>
    </row>
    <row r="36" spans="2:21">
      <c r="B36" s="169"/>
      <c r="C36" s="170"/>
      <c r="D36" s="170"/>
      <c r="E36" s="170"/>
      <c r="F36" s="170"/>
      <c r="G36" s="170"/>
      <c r="H36" s="170"/>
      <c r="I36" s="170"/>
      <c r="J36" s="170"/>
      <c r="K36" s="170"/>
      <c r="L36" s="170"/>
      <c r="M36" s="170"/>
      <c r="N36" s="170"/>
      <c r="O36" s="170"/>
      <c r="P36" s="170"/>
      <c r="Q36" s="170"/>
      <c r="R36" s="170"/>
      <c r="S36" s="170"/>
      <c r="T36" s="170"/>
      <c r="U36" s="170"/>
    </row>
    <row r="37" spans="2:21">
      <c r="B37" s="169"/>
      <c r="C37" s="170"/>
      <c r="D37" s="170"/>
      <c r="E37" s="170">
        <v>231.8</v>
      </c>
      <c r="F37" s="170" t="s">
        <v>122</v>
      </c>
      <c r="G37" s="170"/>
      <c r="H37" s="170"/>
      <c r="I37" s="170"/>
      <c r="J37" s="170"/>
      <c r="K37" s="170"/>
      <c r="L37" s="170"/>
      <c r="M37" s="170"/>
      <c r="N37" s="170"/>
      <c r="O37" s="170"/>
      <c r="P37" s="170"/>
      <c r="Q37" s="170"/>
      <c r="R37" s="170"/>
      <c r="S37" s="170"/>
      <c r="T37" s="170"/>
      <c r="U37" s="170"/>
    </row>
    <row r="38" spans="2:21">
      <c r="B38" s="169"/>
      <c r="C38" s="170"/>
      <c r="D38" s="170"/>
      <c r="E38" s="170">
        <v>0</v>
      </c>
      <c r="F38" s="170" t="s">
        <v>122</v>
      </c>
      <c r="G38" s="170"/>
      <c r="H38" s="170"/>
      <c r="I38" s="170"/>
      <c r="J38" s="170"/>
      <c r="K38" s="170"/>
      <c r="L38" s="170"/>
      <c r="M38" s="170"/>
      <c r="N38" s="170"/>
      <c r="O38" s="170"/>
      <c r="P38" s="170"/>
      <c r="Q38" s="170"/>
      <c r="R38" s="170"/>
      <c r="S38" s="170"/>
      <c r="T38" s="170"/>
      <c r="U38" s="170"/>
    </row>
    <row r="39" spans="2:21">
      <c r="B39" s="169"/>
      <c r="C39" s="170"/>
      <c r="D39" s="170"/>
      <c r="E39" s="170"/>
      <c r="F39" s="170"/>
      <c r="G39" s="170"/>
      <c r="H39" s="170"/>
      <c r="I39" s="170"/>
      <c r="J39" s="170"/>
      <c r="K39" s="170"/>
      <c r="L39" s="170"/>
      <c r="M39" s="170"/>
      <c r="N39" s="170"/>
      <c r="O39" s="170"/>
      <c r="P39" s="170"/>
      <c r="Q39" s="170"/>
      <c r="R39" s="170"/>
      <c r="S39" s="170"/>
      <c r="T39" s="170"/>
      <c r="U39" s="170"/>
    </row>
    <row r="40" spans="2:21">
      <c r="B40" s="169"/>
      <c r="C40" s="170"/>
      <c r="D40" s="170"/>
      <c r="E40" s="170"/>
      <c r="F40" s="170"/>
      <c r="G40" s="170"/>
      <c r="H40" s="170"/>
      <c r="I40" s="170"/>
      <c r="J40" s="170"/>
      <c r="K40" s="170"/>
      <c r="L40" s="170"/>
      <c r="M40" s="170"/>
      <c r="N40" s="170"/>
      <c r="O40" s="170"/>
      <c r="P40" s="170"/>
      <c r="Q40" s="170"/>
      <c r="R40" s="170"/>
      <c r="S40" s="170"/>
      <c r="T40" s="170"/>
      <c r="U40" s="170"/>
    </row>
    <row r="41" spans="2:21">
      <c r="B41" s="169"/>
      <c r="C41" s="170"/>
      <c r="D41" s="170"/>
      <c r="E41" s="170"/>
      <c r="F41" s="170"/>
      <c r="G41" s="170"/>
      <c r="H41" s="170"/>
      <c r="I41" s="170"/>
      <c r="J41" s="170"/>
      <c r="K41" s="170"/>
      <c r="L41" s="170"/>
      <c r="M41" s="170"/>
      <c r="N41" s="170"/>
      <c r="O41" s="170"/>
      <c r="P41" s="170"/>
      <c r="Q41" s="170"/>
      <c r="R41" s="170"/>
      <c r="S41" s="170"/>
      <c r="T41" s="170"/>
      <c r="U41" s="170"/>
    </row>
    <row r="42" spans="2:21">
      <c r="B42" s="169"/>
      <c r="C42" s="170"/>
      <c r="D42" s="170"/>
      <c r="E42" s="170"/>
      <c r="F42" s="170"/>
      <c r="G42" s="170"/>
      <c r="H42" s="170"/>
      <c r="I42" s="170"/>
      <c r="J42" s="170"/>
      <c r="K42" s="170"/>
      <c r="L42" s="170"/>
      <c r="M42" s="170"/>
      <c r="N42" s="170"/>
      <c r="O42" s="170"/>
      <c r="P42" s="170"/>
      <c r="Q42" s="170"/>
      <c r="R42" s="170"/>
      <c r="S42" s="170"/>
      <c r="T42" s="170"/>
      <c r="U42" s="170"/>
    </row>
    <row r="43" spans="2:21">
      <c r="B43" s="169"/>
      <c r="C43" s="170"/>
      <c r="D43" s="170"/>
      <c r="E43" s="170"/>
      <c r="F43" s="170"/>
      <c r="G43" s="170"/>
      <c r="H43" s="170"/>
      <c r="I43" s="170"/>
      <c r="J43" s="170"/>
      <c r="K43" s="170"/>
      <c r="L43" s="170"/>
      <c r="M43" s="170"/>
      <c r="N43" s="170"/>
      <c r="O43" s="170"/>
      <c r="P43" s="170"/>
      <c r="Q43" s="170"/>
      <c r="R43" s="170"/>
      <c r="S43" s="170"/>
      <c r="T43" s="170"/>
      <c r="U43" s="170"/>
    </row>
    <row r="44" spans="2:21">
      <c r="B44" s="169"/>
      <c r="C44" s="170"/>
      <c r="D44" s="170"/>
      <c r="E44" s="170"/>
      <c r="F44" s="170"/>
      <c r="G44" s="170"/>
      <c r="H44" s="170"/>
      <c r="I44" s="170"/>
      <c r="J44" s="170"/>
      <c r="K44" s="170"/>
      <c r="L44" s="170"/>
      <c r="M44" s="170"/>
      <c r="N44" s="170"/>
      <c r="O44" s="170"/>
      <c r="P44" s="170"/>
      <c r="Q44" s="170"/>
      <c r="R44" s="170"/>
      <c r="S44" s="170"/>
      <c r="T44" s="170"/>
      <c r="U44" s="170"/>
    </row>
    <row r="45" spans="2:21">
      <c r="B45" s="169"/>
      <c r="C45" s="170"/>
      <c r="D45" s="170"/>
      <c r="E45" s="170"/>
      <c r="F45" s="170"/>
      <c r="G45" s="170"/>
      <c r="H45" s="170"/>
      <c r="I45" s="170"/>
      <c r="J45" s="170"/>
      <c r="K45" s="170"/>
      <c r="L45" s="170"/>
      <c r="M45" s="170"/>
      <c r="N45" s="170"/>
      <c r="O45" s="170"/>
      <c r="P45" s="170"/>
      <c r="Q45" s="170"/>
      <c r="R45" s="170"/>
      <c r="S45" s="170"/>
      <c r="T45" s="170"/>
      <c r="U45" s="170"/>
    </row>
    <row r="46" spans="2:21">
      <c r="B46" s="169"/>
      <c r="C46" s="170"/>
      <c r="D46" s="170"/>
      <c r="E46" s="170"/>
      <c r="F46" s="170"/>
      <c r="G46" s="170"/>
      <c r="H46" s="170"/>
      <c r="I46" s="170"/>
      <c r="J46" s="170"/>
      <c r="K46" s="170"/>
      <c r="L46" s="170"/>
      <c r="M46" s="170"/>
      <c r="N46" s="170"/>
      <c r="O46" s="170"/>
      <c r="P46" s="170"/>
      <c r="Q46" s="170"/>
      <c r="R46" s="170"/>
      <c r="S46" s="170"/>
      <c r="T46" s="170"/>
      <c r="U46" s="170"/>
    </row>
    <row r="47" spans="2:21">
      <c r="B47" s="169"/>
      <c r="C47" s="170"/>
      <c r="D47" s="170"/>
      <c r="E47" s="170"/>
      <c r="F47" s="170"/>
      <c r="G47" s="170"/>
      <c r="H47" s="170"/>
      <c r="I47" s="170"/>
      <c r="J47" s="170"/>
      <c r="K47" s="170"/>
      <c r="L47" s="170"/>
      <c r="M47" s="170"/>
      <c r="N47" s="170"/>
      <c r="O47" s="170"/>
      <c r="P47" s="170"/>
      <c r="Q47" s="170"/>
      <c r="R47" s="170"/>
      <c r="S47" s="170"/>
      <c r="T47" s="170"/>
      <c r="U47" s="170"/>
    </row>
    <row r="48" spans="2:21">
      <c r="B48" s="169"/>
      <c r="C48" s="170"/>
      <c r="D48" s="170"/>
      <c r="E48" s="170"/>
      <c r="F48" s="170"/>
      <c r="G48" s="170"/>
      <c r="H48" s="170"/>
      <c r="I48" s="170"/>
      <c r="J48" s="170"/>
      <c r="K48" s="170"/>
      <c r="L48" s="170"/>
      <c r="M48" s="170"/>
      <c r="N48" s="170"/>
      <c r="O48" s="170"/>
      <c r="P48" s="170"/>
      <c r="Q48" s="170"/>
      <c r="R48" s="170"/>
      <c r="S48" s="170"/>
      <c r="T48" s="170"/>
      <c r="U48" s="170"/>
    </row>
    <row r="49" spans="2:21">
      <c r="B49" s="169"/>
      <c r="C49" s="170" t="s">
        <v>116</v>
      </c>
      <c r="D49" s="170"/>
      <c r="E49" s="170"/>
      <c r="F49" s="170"/>
      <c r="G49" s="170"/>
      <c r="H49" s="170"/>
      <c r="I49" s="170"/>
      <c r="J49" s="170"/>
      <c r="K49" s="170"/>
      <c r="L49" s="170"/>
      <c r="M49" s="170"/>
      <c r="N49" s="170"/>
      <c r="O49" s="170"/>
      <c r="P49" s="170"/>
      <c r="Q49" s="170"/>
      <c r="R49" s="170"/>
      <c r="S49" s="170"/>
      <c r="T49" s="170"/>
      <c r="U49" s="170"/>
    </row>
    <row r="50" spans="2:21">
      <c r="B50" s="169"/>
      <c r="C50" s="170"/>
      <c r="D50" s="170"/>
      <c r="E50" s="170"/>
      <c r="F50" s="170"/>
      <c r="G50" s="170"/>
      <c r="H50" s="170"/>
      <c r="I50" s="170"/>
      <c r="J50" s="170"/>
      <c r="K50" s="170"/>
      <c r="L50" s="170"/>
      <c r="M50" s="170"/>
      <c r="N50" s="170"/>
      <c r="O50" s="170"/>
      <c r="P50" s="170"/>
      <c r="Q50" s="170"/>
      <c r="R50" s="170"/>
      <c r="S50" s="170"/>
      <c r="T50" s="170"/>
      <c r="U50" s="170"/>
    </row>
    <row r="51" spans="2:21">
      <c r="B51" s="169"/>
      <c r="C51" s="170"/>
      <c r="D51" s="170"/>
      <c r="E51" s="170"/>
      <c r="F51" s="170"/>
      <c r="G51" s="170"/>
      <c r="H51" s="170"/>
      <c r="I51" s="170"/>
      <c r="J51" s="170"/>
      <c r="K51" s="170"/>
      <c r="L51" s="170"/>
      <c r="M51" s="170"/>
      <c r="N51" s="170"/>
      <c r="O51" s="170"/>
      <c r="P51" s="170"/>
      <c r="Q51" s="170"/>
      <c r="R51" s="170"/>
      <c r="S51" s="170"/>
      <c r="T51" s="170"/>
      <c r="U51" s="170"/>
    </row>
    <row r="52" spans="2:21">
      <c r="B52" s="169"/>
      <c r="C52" s="170"/>
      <c r="D52" s="170"/>
      <c r="E52" s="170"/>
      <c r="F52" s="170"/>
      <c r="G52" s="170"/>
      <c r="H52" s="170"/>
      <c r="I52" s="170"/>
      <c r="J52" s="170"/>
      <c r="K52" s="170"/>
      <c r="L52" s="170"/>
      <c r="M52" s="170"/>
      <c r="N52" s="170"/>
      <c r="O52" s="170"/>
      <c r="P52" s="170"/>
      <c r="Q52" s="170"/>
      <c r="R52" s="170"/>
      <c r="S52" s="170"/>
      <c r="T52" s="170"/>
      <c r="U52" s="170"/>
    </row>
    <row r="53" spans="2:21">
      <c r="B53" s="169"/>
      <c r="C53" s="170"/>
      <c r="D53" s="170"/>
      <c r="E53" s="170"/>
      <c r="F53" s="170"/>
      <c r="G53" s="170"/>
      <c r="H53" s="170"/>
      <c r="I53" s="170"/>
      <c r="J53" s="170"/>
      <c r="K53" s="170"/>
      <c r="L53" s="170"/>
      <c r="M53" s="170"/>
      <c r="N53" s="170"/>
      <c r="O53" s="170"/>
      <c r="P53" s="170"/>
      <c r="Q53" s="170"/>
      <c r="R53" s="170"/>
      <c r="S53" s="170"/>
      <c r="T53" s="170"/>
      <c r="U53" s="170"/>
    </row>
    <row r="54" spans="2:21">
      <c r="B54" s="169"/>
      <c r="C54" s="170"/>
      <c r="D54" s="170"/>
      <c r="E54" s="170">
        <v>0.8</v>
      </c>
      <c r="F54" s="170" t="s">
        <v>62</v>
      </c>
      <c r="G54" s="170"/>
      <c r="H54" s="170"/>
      <c r="I54" s="170"/>
      <c r="J54" s="170"/>
      <c r="K54" s="170"/>
      <c r="L54" s="170"/>
      <c r="M54" s="170"/>
      <c r="N54" s="170"/>
      <c r="O54" s="170"/>
      <c r="P54" s="170"/>
      <c r="Q54" s="170"/>
      <c r="R54" s="170"/>
      <c r="S54" s="170"/>
      <c r="T54" s="170"/>
      <c r="U54" s="170"/>
    </row>
    <row r="55" spans="2:21">
      <c r="B55" s="169"/>
      <c r="C55" s="170"/>
      <c r="D55" s="170"/>
      <c r="E55" s="170"/>
      <c r="F55" s="170"/>
      <c r="G55" s="170"/>
      <c r="H55" s="170"/>
      <c r="I55" s="170"/>
      <c r="J55" s="170"/>
      <c r="K55" s="170"/>
      <c r="L55" s="170"/>
      <c r="M55" s="170"/>
      <c r="N55" s="170"/>
      <c r="O55" s="170"/>
      <c r="P55" s="170"/>
      <c r="Q55" s="170"/>
      <c r="R55" s="170"/>
      <c r="S55" s="170"/>
      <c r="T55" s="170"/>
      <c r="U55" s="170"/>
    </row>
    <row r="56" spans="2:21">
      <c r="B56" s="169"/>
      <c r="C56" s="170"/>
      <c r="D56" s="170"/>
      <c r="E56" s="170"/>
      <c r="F56" s="170"/>
      <c r="G56" s="170"/>
      <c r="H56" s="170"/>
      <c r="I56" s="170"/>
      <c r="J56" s="170"/>
      <c r="K56" s="170"/>
      <c r="L56" s="170"/>
      <c r="M56" s="170"/>
      <c r="N56" s="170"/>
      <c r="O56" s="170"/>
      <c r="P56" s="170"/>
      <c r="Q56" s="170"/>
      <c r="R56" s="170"/>
      <c r="S56" s="170"/>
      <c r="T56" s="170"/>
      <c r="U56" s="170"/>
    </row>
    <row r="57" spans="2:21">
      <c r="B57" s="169"/>
      <c r="C57" s="170"/>
      <c r="D57" s="170"/>
      <c r="E57" s="170"/>
      <c r="F57" s="170"/>
      <c r="G57" s="170"/>
      <c r="H57" s="170"/>
      <c r="I57" s="170"/>
      <c r="J57" s="170"/>
      <c r="K57" s="170"/>
      <c r="L57" s="170"/>
      <c r="M57" s="170"/>
      <c r="N57" s="170"/>
      <c r="O57" s="170"/>
      <c r="P57" s="170"/>
      <c r="Q57" s="170"/>
      <c r="R57" s="170"/>
      <c r="S57" s="170"/>
      <c r="T57" s="170"/>
      <c r="U57" s="170"/>
    </row>
    <row r="58" spans="2:21">
      <c r="B58" s="169"/>
      <c r="C58" s="170"/>
      <c r="D58" s="170"/>
      <c r="E58" s="170"/>
      <c r="F58" s="170"/>
      <c r="G58" s="170"/>
      <c r="H58" s="170"/>
      <c r="I58" s="170"/>
      <c r="J58" s="170"/>
      <c r="K58" s="170"/>
      <c r="L58" s="170"/>
      <c r="M58" s="170"/>
      <c r="N58" s="170"/>
      <c r="O58" s="170"/>
      <c r="P58" s="170"/>
      <c r="Q58" s="170"/>
      <c r="R58" s="170"/>
      <c r="S58" s="170"/>
      <c r="T58" s="170"/>
      <c r="U58" s="170"/>
    </row>
    <row r="59" spans="2:21">
      <c r="B59" s="169"/>
      <c r="C59" s="170"/>
      <c r="D59" s="170"/>
      <c r="E59" s="170"/>
      <c r="F59" s="170"/>
      <c r="G59" s="170"/>
      <c r="H59" s="170"/>
      <c r="I59" s="170"/>
      <c r="J59" s="170"/>
      <c r="K59" s="170"/>
      <c r="L59" s="170"/>
      <c r="M59" s="170"/>
      <c r="N59" s="170"/>
      <c r="O59" s="170"/>
      <c r="P59" s="170"/>
      <c r="Q59" s="170"/>
      <c r="R59" s="170"/>
      <c r="S59" s="170"/>
      <c r="T59" s="170"/>
      <c r="U59" s="170"/>
    </row>
    <row r="60" spans="2:21">
      <c r="B60" s="169"/>
      <c r="C60" s="170"/>
      <c r="D60" s="170"/>
      <c r="E60" s="170"/>
      <c r="F60" s="170"/>
      <c r="G60" s="170"/>
      <c r="H60" s="170"/>
      <c r="I60" s="170"/>
      <c r="J60" s="170"/>
      <c r="K60" s="170"/>
      <c r="L60" s="170"/>
      <c r="M60" s="170"/>
      <c r="N60" s="170"/>
      <c r="O60" s="170"/>
      <c r="P60" s="170"/>
      <c r="Q60" s="170"/>
      <c r="R60" s="170"/>
      <c r="S60" s="170"/>
      <c r="T60" s="170"/>
      <c r="U60" s="170"/>
    </row>
    <row r="61" spans="2:21">
      <c r="B61" s="169"/>
      <c r="C61" s="170"/>
      <c r="D61" s="170"/>
      <c r="E61" s="170"/>
      <c r="F61" s="170"/>
      <c r="G61" s="170"/>
      <c r="H61" s="170"/>
      <c r="I61" s="170"/>
      <c r="J61" s="170"/>
      <c r="K61" s="170"/>
      <c r="L61" s="170"/>
      <c r="M61" s="170"/>
      <c r="N61" s="170"/>
      <c r="O61" s="170"/>
      <c r="P61" s="170"/>
      <c r="Q61" s="170"/>
      <c r="R61" s="170"/>
      <c r="S61" s="170"/>
      <c r="T61" s="170"/>
      <c r="U61" s="170"/>
    </row>
    <row r="62" spans="2:21">
      <c r="B62" s="169"/>
      <c r="C62" s="170"/>
      <c r="D62" s="170"/>
      <c r="E62" s="170"/>
      <c r="F62" s="170"/>
      <c r="G62" s="170"/>
      <c r="H62" s="170"/>
      <c r="I62" s="170"/>
      <c r="J62" s="170"/>
      <c r="K62" s="170"/>
      <c r="L62" s="170"/>
      <c r="M62" s="170"/>
      <c r="N62" s="170"/>
      <c r="O62" s="170"/>
      <c r="P62" s="170"/>
      <c r="Q62" s="170"/>
      <c r="R62" s="170"/>
      <c r="S62" s="170"/>
      <c r="T62" s="170"/>
      <c r="U62" s="170"/>
    </row>
    <row r="63" spans="2:21">
      <c r="B63" s="169"/>
      <c r="C63" s="170"/>
      <c r="D63" s="170"/>
      <c r="E63" s="170"/>
      <c r="F63" s="170"/>
      <c r="G63" s="170"/>
      <c r="H63" s="170"/>
      <c r="I63" s="170"/>
      <c r="J63" s="170"/>
      <c r="K63" s="170"/>
      <c r="L63" s="170"/>
      <c r="M63" s="170"/>
      <c r="N63" s="170"/>
      <c r="O63" s="170"/>
      <c r="P63" s="170"/>
      <c r="Q63" s="170"/>
      <c r="R63" s="170"/>
      <c r="S63" s="170"/>
      <c r="T63" s="170"/>
      <c r="U63" s="170"/>
    </row>
    <row r="64" spans="2:21">
      <c r="B64" s="169"/>
      <c r="C64" s="170"/>
      <c r="D64" s="170"/>
      <c r="E64" s="170"/>
      <c r="F64" s="170"/>
      <c r="G64" s="170"/>
      <c r="H64" s="170"/>
      <c r="I64" s="170"/>
      <c r="J64" s="170"/>
      <c r="K64" s="170"/>
      <c r="L64" s="170"/>
      <c r="M64" s="170"/>
      <c r="N64" s="170"/>
      <c r="O64" s="170"/>
      <c r="P64" s="170"/>
      <c r="Q64" s="170"/>
      <c r="R64" s="170"/>
      <c r="S64" s="170"/>
      <c r="T64" s="170"/>
      <c r="U64" s="170"/>
    </row>
    <row r="65" spans="2:21">
      <c r="B65" s="169"/>
      <c r="C65" s="170"/>
      <c r="D65" s="170"/>
      <c r="E65" s="170"/>
      <c r="F65" s="170"/>
      <c r="G65" s="170"/>
      <c r="H65" s="170"/>
      <c r="I65" s="170"/>
      <c r="J65" s="170"/>
      <c r="K65" s="170"/>
      <c r="L65" s="170"/>
      <c r="M65" s="170"/>
      <c r="N65" s="170"/>
      <c r="O65" s="170"/>
      <c r="P65" s="170"/>
      <c r="Q65" s="170"/>
      <c r="R65" s="170"/>
      <c r="S65" s="170"/>
      <c r="T65" s="170"/>
      <c r="U65" s="170"/>
    </row>
    <row r="66" spans="2:21">
      <c r="B66" s="169"/>
      <c r="C66" s="170"/>
      <c r="D66" s="170"/>
      <c r="E66" s="170"/>
      <c r="F66" s="170"/>
      <c r="G66" s="170"/>
      <c r="H66" s="170"/>
      <c r="I66" s="170"/>
      <c r="J66" s="170"/>
      <c r="K66" s="170"/>
      <c r="L66" s="170"/>
      <c r="M66" s="170"/>
      <c r="N66" s="170"/>
      <c r="O66" s="170"/>
      <c r="P66" s="170"/>
      <c r="Q66" s="170"/>
      <c r="R66" s="170"/>
      <c r="S66" s="170"/>
      <c r="T66" s="170"/>
      <c r="U66" s="170"/>
    </row>
    <row r="67" spans="2:21">
      <c r="B67" s="169"/>
      <c r="C67" s="170"/>
      <c r="D67" s="170"/>
      <c r="E67" s="170"/>
      <c r="F67" s="170"/>
      <c r="G67" s="170"/>
      <c r="H67" s="170"/>
      <c r="I67" s="170"/>
      <c r="J67" s="170"/>
      <c r="K67" s="170"/>
      <c r="L67" s="170"/>
      <c r="M67" s="170"/>
      <c r="N67" s="170"/>
      <c r="O67" s="170"/>
      <c r="P67" s="170"/>
      <c r="Q67" s="170"/>
      <c r="R67" s="170"/>
      <c r="S67" s="170"/>
      <c r="T67" s="170"/>
      <c r="U67" s="170"/>
    </row>
    <row r="68" spans="2:21">
      <c r="B68" s="169"/>
      <c r="C68" s="170"/>
      <c r="D68" s="170"/>
      <c r="E68" s="170"/>
      <c r="F68" s="170"/>
      <c r="G68" s="170"/>
      <c r="H68" s="170"/>
      <c r="I68" s="170"/>
      <c r="J68" s="170"/>
      <c r="K68" s="170"/>
      <c r="L68" s="170"/>
      <c r="M68" s="170"/>
      <c r="N68" s="170"/>
      <c r="O68" s="170"/>
      <c r="P68" s="170"/>
      <c r="Q68" s="170"/>
      <c r="R68" s="170"/>
      <c r="S68" s="170"/>
      <c r="T68" s="170"/>
      <c r="U68" s="170"/>
    </row>
    <row r="69" spans="2:21">
      <c r="B69" s="169"/>
      <c r="C69" s="170"/>
      <c r="D69" s="170"/>
      <c r="E69" s="170"/>
      <c r="F69" s="170"/>
      <c r="G69" s="170"/>
      <c r="H69" s="170"/>
      <c r="I69" s="170"/>
      <c r="J69" s="170"/>
      <c r="K69" s="170"/>
      <c r="L69" s="170"/>
      <c r="M69" s="170"/>
      <c r="N69" s="170"/>
      <c r="O69" s="170"/>
      <c r="P69" s="170"/>
      <c r="Q69" s="170"/>
      <c r="R69" s="170"/>
      <c r="S69" s="170"/>
      <c r="T69" s="170"/>
      <c r="U69" s="170"/>
    </row>
    <row r="70" spans="2:21">
      <c r="B70" s="169"/>
      <c r="C70" s="170"/>
      <c r="D70" s="170"/>
      <c r="E70" s="170"/>
      <c r="F70" s="170"/>
      <c r="G70" s="170"/>
      <c r="H70" s="170"/>
      <c r="I70" s="170"/>
      <c r="J70" s="170"/>
      <c r="K70" s="170"/>
      <c r="L70" s="170"/>
      <c r="M70" s="170"/>
      <c r="N70" s="170"/>
      <c r="O70" s="170"/>
      <c r="P70" s="170"/>
      <c r="Q70" s="170"/>
      <c r="R70" s="170"/>
      <c r="S70" s="170"/>
      <c r="T70" s="170"/>
      <c r="U70" s="170"/>
    </row>
    <row r="71" spans="2:21">
      <c r="B71" s="169"/>
      <c r="C71" s="170"/>
      <c r="D71" s="170"/>
      <c r="E71" s="170">
        <v>4130</v>
      </c>
      <c r="F71" s="170" t="s">
        <v>124</v>
      </c>
      <c r="G71" s="170"/>
      <c r="H71" s="170"/>
      <c r="I71" s="170"/>
      <c r="J71" s="170"/>
      <c r="K71" s="170"/>
      <c r="L71" s="170"/>
      <c r="M71" s="170"/>
      <c r="N71" s="170"/>
      <c r="O71" s="170"/>
      <c r="P71" s="170"/>
      <c r="Q71" s="170"/>
      <c r="R71" s="170"/>
      <c r="S71" s="170"/>
      <c r="T71" s="170"/>
      <c r="U71" s="170"/>
    </row>
    <row r="72" spans="2:21">
      <c r="B72" s="169"/>
      <c r="C72" s="170"/>
      <c r="D72" s="170"/>
      <c r="E72" s="170">
        <v>1490</v>
      </c>
      <c r="F72" s="170" t="s">
        <v>124</v>
      </c>
      <c r="G72" s="170"/>
      <c r="H72" s="170"/>
      <c r="I72" s="170"/>
      <c r="J72" s="170"/>
      <c r="K72" s="170"/>
      <c r="L72" s="170"/>
      <c r="M72" s="170"/>
      <c r="N72" s="170"/>
      <c r="O72" s="170"/>
      <c r="P72" s="170"/>
      <c r="Q72" s="170"/>
      <c r="R72" s="170"/>
      <c r="S72" s="170"/>
      <c r="T72" s="170"/>
      <c r="U72" s="170"/>
    </row>
    <row r="73" spans="2:21">
      <c r="B73" s="169"/>
      <c r="C73" s="170"/>
      <c r="D73" s="170"/>
      <c r="E73" s="170"/>
      <c r="F73" s="170"/>
      <c r="G73" s="170"/>
      <c r="H73" s="170"/>
      <c r="I73" s="170"/>
      <c r="J73" s="170"/>
      <c r="K73" s="170"/>
      <c r="L73" s="170"/>
      <c r="M73" s="170"/>
      <c r="N73" s="170"/>
      <c r="O73" s="170"/>
      <c r="P73" s="170"/>
      <c r="Q73" s="170"/>
      <c r="R73" s="170"/>
      <c r="S73" s="170"/>
      <c r="T73" s="170"/>
      <c r="U73" s="170"/>
    </row>
    <row r="74" spans="2:21">
      <c r="B74" s="169"/>
      <c r="C74" s="170"/>
      <c r="D74" s="170"/>
      <c r="E74" s="170"/>
      <c r="F74" s="170"/>
      <c r="G74" s="170"/>
      <c r="H74" s="170"/>
      <c r="I74" s="170"/>
      <c r="J74" s="170"/>
      <c r="K74" s="170"/>
      <c r="L74" s="170"/>
      <c r="M74" s="170"/>
      <c r="N74" s="170"/>
      <c r="O74" s="170"/>
      <c r="P74" s="170"/>
      <c r="Q74" s="170"/>
      <c r="R74" s="170"/>
      <c r="S74" s="170"/>
      <c r="T74" s="170"/>
      <c r="U74" s="170"/>
    </row>
    <row r="75" spans="2:21">
      <c r="B75" s="169"/>
      <c r="C75" s="170"/>
      <c r="D75" s="170"/>
      <c r="E75" s="170"/>
      <c r="F75" s="170"/>
      <c r="G75" s="170"/>
      <c r="H75" s="170"/>
      <c r="I75" s="170"/>
      <c r="J75" s="170"/>
      <c r="K75" s="170"/>
      <c r="L75" s="170"/>
      <c r="M75" s="170"/>
      <c r="N75" s="170"/>
      <c r="O75" s="170"/>
      <c r="P75" s="170"/>
      <c r="Q75" s="170"/>
      <c r="R75" s="170"/>
      <c r="S75" s="170"/>
      <c r="T75" s="170"/>
      <c r="U75" s="170"/>
    </row>
    <row r="76" spans="2:21">
      <c r="B76" s="169"/>
      <c r="C76" s="170"/>
      <c r="D76" s="170"/>
      <c r="E76" s="170"/>
      <c r="F76" s="170"/>
      <c r="G76" s="170"/>
      <c r="H76" s="170"/>
      <c r="I76" s="170"/>
      <c r="J76" s="170"/>
      <c r="K76" s="170"/>
      <c r="L76" s="170"/>
      <c r="M76" s="170"/>
      <c r="N76" s="170"/>
      <c r="O76" s="170"/>
      <c r="P76" s="170"/>
      <c r="Q76" s="170"/>
      <c r="R76" s="170"/>
      <c r="S76" s="170"/>
      <c r="T76" s="170"/>
      <c r="U76" s="170"/>
    </row>
    <row r="77" spans="2:21">
      <c r="B77" s="169"/>
      <c r="C77" s="170"/>
      <c r="D77" s="170"/>
      <c r="E77" s="170"/>
      <c r="F77" s="170"/>
      <c r="G77" s="170"/>
      <c r="H77" s="170"/>
      <c r="I77" s="170"/>
      <c r="J77" s="170"/>
      <c r="K77" s="170"/>
      <c r="L77" s="170"/>
      <c r="M77" s="170"/>
      <c r="N77" s="170"/>
      <c r="O77" s="170"/>
      <c r="P77" s="170"/>
      <c r="Q77" s="170"/>
      <c r="R77" s="170"/>
      <c r="S77" s="170"/>
      <c r="T77" s="170"/>
      <c r="U77" s="170"/>
    </row>
    <row r="78" spans="2:21">
      <c r="B78" s="169"/>
      <c r="C78" s="170"/>
      <c r="D78" s="170"/>
      <c r="E78" s="170"/>
      <c r="F78" s="170"/>
      <c r="G78" s="170"/>
      <c r="H78" s="170"/>
      <c r="I78" s="170"/>
      <c r="J78" s="170"/>
      <c r="K78" s="170"/>
      <c r="L78" s="170"/>
      <c r="M78" s="170"/>
      <c r="N78" s="170"/>
      <c r="O78" s="170"/>
      <c r="P78" s="170"/>
      <c r="Q78" s="170"/>
      <c r="R78" s="170"/>
      <c r="S78" s="170"/>
      <c r="T78" s="170"/>
      <c r="U78" s="170"/>
    </row>
    <row r="79" spans="2:21">
      <c r="B79" s="169"/>
      <c r="C79" s="170"/>
      <c r="D79" s="170"/>
      <c r="E79" s="170"/>
      <c r="F79" s="170"/>
      <c r="G79" s="170"/>
      <c r="H79" s="170"/>
      <c r="I79" s="170"/>
      <c r="J79" s="170"/>
      <c r="K79" s="170"/>
      <c r="L79" s="170"/>
      <c r="M79" s="170"/>
      <c r="N79" s="170"/>
      <c r="O79" s="170"/>
      <c r="P79" s="170"/>
      <c r="Q79" s="170"/>
      <c r="R79" s="170"/>
      <c r="S79" s="170"/>
      <c r="T79" s="170"/>
      <c r="U79" s="170"/>
    </row>
    <row r="80" spans="2:21">
      <c r="B80" s="169"/>
      <c r="C80" s="170"/>
      <c r="D80" s="170"/>
      <c r="E80" s="170"/>
      <c r="F80" s="170"/>
      <c r="G80" s="170"/>
      <c r="H80" s="170"/>
      <c r="I80" s="170"/>
      <c r="J80" s="170"/>
      <c r="K80" s="170"/>
      <c r="L80" s="170"/>
      <c r="M80" s="170"/>
      <c r="N80" s="170"/>
      <c r="O80" s="170"/>
      <c r="P80" s="170"/>
      <c r="Q80" s="170"/>
      <c r="R80" s="170"/>
      <c r="S80" s="170"/>
      <c r="T80" s="170"/>
      <c r="U80" s="170"/>
    </row>
    <row r="81" spans="2:21">
      <c r="B81" s="169"/>
      <c r="C81" s="170"/>
      <c r="D81" s="170"/>
      <c r="E81" s="170"/>
      <c r="F81" s="170"/>
      <c r="G81" s="170"/>
      <c r="H81" s="170"/>
      <c r="I81" s="170"/>
      <c r="J81" s="170"/>
      <c r="K81" s="170"/>
      <c r="L81" s="170"/>
      <c r="M81" s="170"/>
      <c r="N81" s="170"/>
      <c r="O81" s="170"/>
      <c r="P81" s="170"/>
      <c r="Q81" s="170"/>
      <c r="R81" s="170"/>
      <c r="S81" s="170"/>
      <c r="T81" s="170"/>
      <c r="U81" s="170"/>
    </row>
    <row r="82" spans="2:21">
      <c r="B82" s="169"/>
    </row>
    <row r="83" spans="2:21">
      <c r="B83" s="169"/>
    </row>
    <row r="84" spans="2:21">
      <c r="B84" s="169"/>
      <c r="C84" s="175" t="s">
        <v>143</v>
      </c>
    </row>
    <row r="85" spans="2:21">
      <c r="B85" s="169"/>
      <c r="C85" s="175" t="s">
        <v>121</v>
      </c>
    </row>
    <row r="86" spans="2:21">
      <c r="B86" s="169"/>
    </row>
    <row r="87" spans="2:21">
      <c r="B87" s="169"/>
    </row>
    <row r="88" spans="2:21">
      <c r="B88" s="169"/>
    </row>
    <row r="89" spans="2:21">
      <c r="B89" s="169"/>
    </row>
    <row r="90" spans="2:21">
      <c r="B90" s="169"/>
      <c r="D90" s="175" t="s">
        <v>1</v>
      </c>
      <c r="E90" s="175">
        <v>1.1000000000000001</v>
      </c>
      <c r="F90" s="175" t="s">
        <v>142</v>
      </c>
    </row>
    <row r="91" spans="2:21">
      <c r="B91" s="169"/>
      <c r="D91" s="175" t="s">
        <v>6</v>
      </c>
      <c r="E91" s="175">
        <v>20</v>
      </c>
      <c r="F91" s="175" t="s">
        <v>142</v>
      </c>
    </row>
    <row r="92" spans="2:21">
      <c r="B92" s="169"/>
    </row>
    <row r="93" spans="2:21">
      <c r="B93" s="169"/>
    </row>
    <row r="94" spans="2:21">
      <c r="B94" s="169"/>
    </row>
    <row r="95" spans="2:21">
      <c r="B95" s="169"/>
    </row>
    <row r="96" spans="2:21">
      <c r="B96" s="169"/>
    </row>
    <row r="97" spans="2:2">
      <c r="B97" s="169"/>
    </row>
    <row r="98" spans="2:2">
      <c r="B98" s="169"/>
    </row>
    <row r="99" spans="2:2">
      <c r="B99" s="169"/>
    </row>
    <row r="100" spans="2:2">
      <c r="B100" s="169"/>
    </row>
    <row r="101" spans="2:2">
      <c r="B101" s="169"/>
    </row>
    <row r="102" spans="2:2">
      <c r="B102" s="169"/>
    </row>
    <row r="103" spans="2:2">
      <c r="B103" s="169"/>
    </row>
    <row r="104" spans="2:2">
      <c r="B104" s="169"/>
    </row>
    <row r="105" spans="2:2">
      <c r="B105" s="169"/>
    </row>
    <row r="106" spans="2:2">
      <c r="B106" s="169"/>
    </row>
    <row r="107" spans="2:2">
      <c r="B107" s="169"/>
    </row>
    <row r="108" spans="2:2">
      <c r="B108" s="169"/>
    </row>
    <row r="109" spans="2:2">
      <c r="B109" s="169"/>
    </row>
    <row r="110" spans="2:2">
      <c r="B110" s="169"/>
    </row>
    <row r="111" spans="2:2">
      <c r="B111" s="169"/>
    </row>
    <row r="112" spans="2:2">
      <c r="B112" s="169"/>
    </row>
    <row r="113" spans="2:2">
      <c r="B113" s="169"/>
    </row>
    <row r="114" spans="2:2">
      <c r="B114" s="169"/>
    </row>
    <row r="115" spans="2:2">
      <c r="B115" s="169"/>
    </row>
    <row r="116" spans="2:2">
      <c r="B116" s="169"/>
    </row>
    <row r="117" spans="2:2">
      <c r="B117" s="169"/>
    </row>
    <row r="118" spans="2:2">
      <c r="B118" s="169"/>
    </row>
    <row r="119" spans="2:2">
      <c r="B119" s="169"/>
    </row>
    <row r="120" spans="2:2">
      <c r="B120" s="169"/>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2015-08-13T08:57:23Z</dcterms:modified>
</cp:coreProperties>
</file>