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68" i="16" l="1"/>
  <c r="E13" i="12"/>
  <c r="E12" i="12"/>
  <c r="F69" i="16"/>
  <c r="I7" i="13"/>
  <c r="G7" i="13"/>
  <c r="E11" i="12"/>
  <c r="K10" i="13"/>
  <c r="K8" i="13"/>
  <c r="G8" i="13"/>
  <c r="G39" i="16"/>
  <c r="G41" i="16"/>
  <c r="G43" i="16"/>
  <c r="G42" i="16"/>
  <c r="G10" i="13"/>
  <c r="E14" i="12"/>
  <c r="E10" i="12"/>
</calcChain>
</file>

<file path=xl/sharedStrings.xml><?xml version="1.0" encoding="utf-8"?>
<sst xmlns="http://schemas.openxmlformats.org/spreadsheetml/2006/main" count="157" uniqueCount="101">
  <si>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</si>
  <si>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</si>
  <si>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</si>
  <si>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</si>
  <si>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</si>
  <si>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</si>
  <si>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</si>
  <si>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</si>
  <si>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</si>
  <si>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</si>
  <si>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</si>
  <si>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</si>
  <si>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</si>
  <si>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</si>
  <si>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</si>
  <si>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</si>
  <si>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</si>
  <si>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</si>
  <si>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</si>
  <si>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</si>
  <si>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</si>
  <si>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</si>
  <si>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</si>
  <si>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</si>
  <si>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</si>
  <si>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</si>
  <si>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</si>
  <si>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</si>
  <si>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</si>
  <si>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</si>
  <si>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</si>
  <si>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</si>
  <si>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</si>
  <si>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</si>
  <si>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</si>
  <si>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</si>
  <si>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</si>
  <si>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</si>
  <si>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</si>
  <si>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</si>
  <si>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</si>
  <si>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</si>
  <si>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</si>
  <si>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</si>
  <si>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</si>
  <si>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</si>
  <si>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</si>
  <si>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</si>
  <si>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</si>
  <si>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</si>
  <si>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</si>
  <si>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</si>
  <si>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</si>
  <si>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</si>
  <si>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</si>
  <si>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</si>
  <si>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</si>
  <si>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</si>
  <si>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</si>
  <si>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</si>
  <si>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</si>
  <si>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</si>
  <si>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</si>
  <si>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</si>
  <si>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</si>
  <si>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</si>
  <si>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</si>
  <si>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r>
      <t>For each </t>
    </r>
    <r>
      <rPr>
        <sz val="9"/>
        <color rgb="FF0B0080"/>
        <rFont val="Arial"/>
        <family val="2"/>
      </rPr>
      <t>hectare</t>
    </r>
    <r>
      <rPr>
        <sz val="9"/>
        <color rgb="FF000000"/>
        <rFont val="Arial"/>
        <family val="2"/>
      </rPr>
      <t> of oil palm, which is harvested year-round, the annual production averages 10 tonnes of fruit yielding 3,000 kg of pericarp oil and 750 kg of </t>
    </r>
    <r>
      <rPr>
        <sz val="9"/>
        <color rgb="FF0B0080"/>
        <rFont val="Arial"/>
        <family val="2"/>
      </rPr>
      <t>seed</t>
    </r>
    <r>
      <rPr>
        <sz val="9"/>
        <color rgb="FF000000"/>
        <rFont val="Arial"/>
        <family val="2"/>
      </rPr>
      <t> kernels yielding 250 kg of high quality </t>
    </r>
    <r>
      <rPr>
        <sz val="9"/>
        <color rgb="FF0B0080"/>
        <rFont val="Arial"/>
        <family val="2"/>
      </rPr>
      <t>palm kernel</t>
    </r>
    <r>
      <rPr>
        <sz val="9"/>
        <color rgb="FF000000"/>
        <rFont val="Arial"/>
        <family val="2"/>
      </rPr>
      <t> oil as well as 500 kg of kernel meal. Palm fronds and kernel meal are processed for use as </t>
    </r>
    <r>
      <rPr>
        <sz val="9"/>
        <color rgb="FF0B0080"/>
        <rFont val="Arial"/>
        <family val="2"/>
      </rPr>
      <t>livestock</t>
    </r>
    <r>
      <rPr>
        <sz val="9"/>
        <color rgb="FF000000"/>
        <rFont val="Arial"/>
        <family val="2"/>
      </rPr>
      <t> feed.</t>
    </r>
    <r>
      <rPr>
        <vertAlign val="superscript"/>
        <sz val="9"/>
        <color rgb="FF0B0080"/>
        <rFont val="Arial"/>
        <family val="2"/>
      </rPr>
      <t>[7]</t>
    </r>
  </si>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</sst>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
    <numFmt numFmtId="167" formatCode="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u/>
      <sz val="9"/>
      <color theme="10"/>
      <name val="Arial"/>
      <family val="2"/>
    </font>
    <font>
      <sz val="16"/>
      <color rgb="FF474747"/>
      <name val="Helvetica"/>
    </font>
    <font>
      <b/>
      <sz val="12"/>
      <color rgb="FF000000"/>
      <name val="Calibri"/>
      <family val="2"/>
    </font>
    <font>
      <sz val="9"/>
      <color rgb="FF000000"/>
      <name val="Arial"/>
      <family val="2"/>
    </font>
    <font>
      <sz val="9"/>
      <color rgb="FF0B0080"/>
      <name val="Arial"/>
      <family val="2"/>
    </font>
    <font>
      <vertAlign val="superscript"/>
      <sz val="9"/>
      <color rgb="FF0B0080"/>
      <name val="Arial"/>
      <family val="2"/>
    </font>
    <font>
      <sz val="9"/>
      <color theme="1"/>
      <name val="Calibri"/>
      <family val="2"/>
      <scheme val="minor"/>
    </font>
    <font>
      <b/>
      <sz val="10"/>
      <color theme="1"/>
      <name val="Arial"/>
      <family val="2"/>
    </font>
    <font>
      <sz val="10"/>
      <color theme="1"/>
      <name val="Arial"/>
      <family val="2"/>
    </font>
    <font>
      <sz val="12"/>
      <color rgb="FF000000"/>
      <name val="Lucida Grande"/>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8" fillId="2" borderId="10" xfId="0" applyFont="1" applyFill="1" applyBorder="1"/>
    <xf numFmtId="2" fontId="8" fillId="2" borderId="11" xfId="0" applyNumberFormat="1" applyFont="1" applyFill="1" applyBorder="1"/>
    <xf numFmtId="0" fontId="8" fillId="2" borderId="12"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164" fontId="23"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27" fillId="0" borderId="0" xfId="183" applyFont="1"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9" fillId="2" borderId="0" xfId="0" applyFont="1" applyFill="1" applyAlignment="1"/>
    <xf numFmtId="0" fontId="3" fillId="0" borderId="0" xfId="0" applyFont="1" applyFill="1" applyBorder="1" applyAlignment="1"/>
    <xf numFmtId="0" fontId="9" fillId="0" borderId="0" xfId="0" applyFont="1" applyFill="1" applyBorder="1" applyAlignment="1"/>
    <xf numFmtId="0" fontId="28" fillId="0" borderId="0" xfId="0" applyFont="1"/>
    <xf numFmtId="0" fontId="13" fillId="0" borderId="0" xfId="0" applyFont="1" applyFill="1" applyBorder="1" applyAlignment="1"/>
    <xf numFmtId="0" fontId="29" fillId="0" borderId="0" xfId="0" applyFont="1"/>
    <xf numFmtId="0" fontId="21" fillId="4" borderId="0" xfId="0" applyFont="1" applyFill="1"/>
    <xf numFmtId="1" fontId="26" fillId="0" borderId="0" xfId="0" applyNumberFormat="1" applyFont="1"/>
    <xf numFmtId="0" fontId="11" fillId="0" borderId="0" xfId="183" applyAlignment="1" applyProtection="1"/>
    <xf numFmtId="0" fontId="30" fillId="0" borderId="0" xfId="0" applyFont="1"/>
    <xf numFmtId="0" fontId="34" fillId="0" borderId="0" xfId="0" applyFont="1"/>
    <xf numFmtId="17" fontId="35" fillId="0" borderId="0" xfId="0" applyNumberFormat="1" applyFont="1"/>
    <xf numFmtId="0" fontId="35" fillId="0" borderId="0" xfId="0" applyFont="1"/>
    <xf numFmtId="10" fontId="35" fillId="0" borderId="0" xfId="0" applyNumberFormat="1" applyFont="1"/>
    <xf numFmtId="0" fontId="2" fillId="2" borderId="0" xfId="0" applyFont="1" applyFill="1"/>
    <xf numFmtId="166" fontId="9" fillId="2" borderId="18" xfId="0" applyNumberFormat="1" applyFont="1" applyFill="1" applyBorder="1"/>
    <xf numFmtId="167" fontId="9" fillId="2" borderId="18" xfId="0" applyNumberFormat="1" applyFont="1" applyFill="1" applyBorder="1"/>
    <xf numFmtId="0" fontId="2" fillId="2" borderId="18" xfId="0" applyFont="1" applyFill="1" applyBorder="1"/>
    <xf numFmtId="0" fontId="1" fillId="0" borderId="0" xfId="0" applyFont="1" applyFill="1" applyBorder="1"/>
    <xf numFmtId="0" fontId="29" fillId="4" borderId="0" xfId="0" applyFont="1" applyFill="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22"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3" xfId="0" applyFont="1" applyFill="1" applyBorder="1" applyAlignment="1">
      <alignment horizontal="left" vertical="top" wrapText="1"/>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xf numFmtId="0" fontId="33" fillId="0" borderId="0" xfId="0" applyFont="1" applyAlignment="1">
      <alignment horizontal="center"/>
    </xf>
    <xf numFmtId="0" fontId="24" fillId="0" borderId="0" xfId="0" applyFont="1"/>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72</xdr:row>
      <xdr:rowOff>66675</xdr:rowOff>
    </xdr:from>
    <xdr:to>
      <xdr:col>39</xdr:col>
      <xdr:colOff>152400</xdr:colOff>
      <xdr:row>127</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268</xdr:row>
      <xdr:rowOff>0</xdr:rowOff>
    </xdr:from>
    <xdr:to>
      <xdr:col>22</xdr:col>
      <xdr:colOff>19783</xdr:colOff>
      <xdr:row>291</xdr:row>
      <xdr:rowOff>136526</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133</xdr:row>
      <xdr:rowOff>0</xdr:rowOff>
    </xdr:from>
    <xdr:to>
      <xdr:col>32</xdr:col>
      <xdr:colOff>20320</xdr:colOff>
      <xdr:row>156</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182</xdr:row>
      <xdr:rowOff>0</xdr:rowOff>
    </xdr:from>
    <xdr:to>
      <xdr:col>32</xdr:col>
      <xdr:colOff>365760</xdr:colOff>
      <xdr:row>203</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206</xdr:row>
      <xdr:rowOff>0</xdr:rowOff>
    </xdr:from>
    <xdr:to>
      <xdr:col>32</xdr:col>
      <xdr:colOff>426720</xdr:colOff>
      <xdr:row>230</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232</xdr:row>
      <xdr:rowOff>0</xdr:rowOff>
    </xdr:from>
    <xdr:to>
      <xdr:col>32</xdr:col>
      <xdr:colOff>223520</xdr:colOff>
      <xdr:row>263</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272</xdr:row>
      <xdr:rowOff>0</xdr:rowOff>
    </xdr:from>
    <xdr:to>
      <xdr:col>30</xdr:col>
      <xdr:colOff>342900</xdr:colOff>
      <xdr:row>326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158</xdr:row>
      <xdr:rowOff>0</xdr:rowOff>
    </xdr:from>
    <xdr:to>
      <xdr:col>23</xdr:col>
      <xdr:colOff>478183</xdr:colOff>
      <xdr:row>181</xdr:row>
      <xdr:rowOff>119270</xdr:rowOff>
    </xdr:to>
    <xdr:pic>
      <xdr:nvPicPr>
        <xdr:cNvPr id="40" name="Picture 4"/>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thaiscience.info/journals/Article/Oil%20palm%20plantations%20%E2%80%93%20a%20plausible%20renewable%20source%20of%20energy.pdf" TargetMode="External"/><Relationship Id="rId2" Type="http://schemas.openxmlformats.org/officeDocument/2006/relationships/hyperlink" Target="http://www.indexmundi.com/commodities/?commodity=palm-oil&amp;currency=eur" TargetMode="External"/><Relationship Id="rId3" Type="http://schemas.openxmlformats.org/officeDocument/2006/relationships/hyperlink" Target="http://www.indexmundi.com/commodities/?commodity=palm-oil&amp;currency=eu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4" Type="http://schemas.openxmlformats.org/officeDocument/2006/relationships/drawing" Target="../drawings/drawing2.xml"/><Relationship Id="rId1" Type="http://schemas.openxmlformats.org/officeDocument/2006/relationships/hyperlink" Target="http://en.wikipedia.org/wiki/Oil_palm" TargetMode="External"/><Relationship Id="rId2" Type="http://schemas.openxmlformats.org/officeDocument/2006/relationships/hyperlink" Target="http://www.thaiscience.info/journals/Article/Oil%20palm%20plantations%20%E2%80%93%20a%20plausible%20renewable%20source%20of%20ener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99</v>
      </c>
      <c r="C4" s="9" t="s">
        <v>98</v>
      </c>
    </row>
    <row r="5" spans="1:4">
      <c r="A5" s="7"/>
      <c r="B5" s="10" t="s">
        <v>13</v>
      </c>
      <c r="C5" s="11" t="s">
        <v>35</v>
      </c>
    </row>
    <row r="6" spans="1:4">
      <c r="A6" s="7"/>
      <c r="B6" s="12" t="s">
        <v>8</v>
      </c>
      <c r="C6" s="13" t="s">
        <v>9</v>
      </c>
    </row>
    <row r="7" spans="1:4">
      <c r="A7" s="7"/>
      <c r="B7" s="14"/>
      <c r="C7" s="14"/>
    </row>
    <row r="8" spans="1:4">
      <c r="A8" s="7"/>
      <c r="B8" s="14"/>
      <c r="C8" s="14"/>
    </row>
    <row r="9" spans="1:4">
      <c r="A9" s="7"/>
      <c r="B9" s="79" t="s">
        <v>14</v>
      </c>
      <c r="C9" s="80"/>
      <c r="D9" s="143"/>
    </row>
    <row r="10" spans="1:4">
      <c r="A10" s="7"/>
      <c r="B10" s="81"/>
      <c r="C10" s="82"/>
      <c r="D10" s="144"/>
    </row>
    <row r="11" spans="1:4">
      <c r="A11" s="7"/>
      <c r="B11" s="81" t="s">
        <v>15</v>
      </c>
      <c r="C11" s="83" t="s">
        <v>16</v>
      </c>
      <c r="D11" s="144"/>
    </row>
    <row r="12" spans="1:4" ht="16" thickBot="1">
      <c r="A12" s="7"/>
      <c r="B12" s="81"/>
      <c r="C12" s="18" t="s">
        <v>17</v>
      </c>
      <c r="D12" s="144"/>
    </row>
    <row r="13" spans="1:4" ht="16" thickBot="1">
      <c r="A13" s="7"/>
      <c r="B13" s="81"/>
      <c r="C13" s="84" t="s">
        <v>18</v>
      </c>
      <c r="D13" s="144"/>
    </row>
    <row r="14" spans="1:4">
      <c r="A14" s="7"/>
      <c r="B14" s="81"/>
      <c r="C14" s="82" t="s">
        <v>19</v>
      </c>
      <c r="D14" s="144"/>
    </row>
    <row r="15" spans="1:4">
      <c r="A15" s="7"/>
      <c r="B15" s="81"/>
      <c r="C15" s="82"/>
      <c r="D15" s="144"/>
    </row>
    <row r="16" spans="1:4">
      <c r="A16" s="7"/>
      <c r="B16" s="81" t="s">
        <v>20</v>
      </c>
      <c r="C16" s="85" t="s">
        <v>21</v>
      </c>
      <c r="D16" s="144"/>
    </row>
    <row r="17" spans="1:4">
      <c r="A17" s="7"/>
      <c r="B17" s="81"/>
      <c r="C17" s="86" t="s">
        <v>22</v>
      </c>
      <c r="D17" s="144"/>
    </row>
    <row r="18" spans="1:4">
      <c r="A18" s="7"/>
      <c r="B18" s="81"/>
      <c r="C18" s="87" t="s">
        <v>23</v>
      </c>
      <c r="D18" s="144"/>
    </row>
    <row r="19" spans="1:4">
      <c r="A19" s="7"/>
      <c r="B19" s="81"/>
      <c r="C19" s="88" t="s">
        <v>24</v>
      </c>
      <c r="D19" s="144"/>
    </row>
    <row r="20" spans="1:4">
      <c r="A20" s="7"/>
      <c r="B20" s="89"/>
      <c r="C20" s="90" t="s">
        <v>25</v>
      </c>
      <c r="D20" s="144"/>
    </row>
    <row r="21" spans="1:4">
      <c r="A21" s="7"/>
      <c r="B21" s="89"/>
      <c r="C21" s="91" t="s">
        <v>26</v>
      </c>
      <c r="D21" s="144"/>
    </row>
    <row r="22" spans="1:4">
      <c r="A22" s="7"/>
      <c r="B22" s="89"/>
      <c r="C22" s="92" t="s">
        <v>27</v>
      </c>
      <c r="D22" s="144"/>
    </row>
    <row r="23" spans="1:4">
      <c r="B23" s="89"/>
      <c r="C23" s="93" t="s">
        <v>28</v>
      </c>
      <c r="D23" s="144"/>
    </row>
    <row r="24" spans="1:4">
      <c r="B24" s="145"/>
      <c r="C24" s="146"/>
      <c r="D24" s="1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48" t="s">
        <v>100</v>
      </c>
      <c r="C2" s="149"/>
      <c r="D2" s="149"/>
      <c r="E2" s="150"/>
      <c r="F2" s="33"/>
      <c r="G2" s="33"/>
    </row>
    <row r="3" spans="2:11">
      <c r="B3" s="151"/>
      <c r="C3" s="152"/>
      <c r="D3" s="152"/>
      <c r="E3" s="153"/>
      <c r="F3" s="33"/>
      <c r="G3" s="33"/>
    </row>
    <row r="4" spans="2:11">
      <c r="B4" s="154"/>
      <c r="C4" s="155"/>
      <c r="D4" s="155"/>
      <c r="E4" s="156"/>
      <c r="F4" s="33"/>
      <c r="G4" s="33"/>
    </row>
    <row r="5" spans="2:11" ht="16" thickBot="1">
      <c r="D5" s="33"/>
    </row>
    <row r="6" spans="2:11">
      <c r="B6" s="36"/>
      <c r="C6" s="20"/>
      <c r="D6" s="20"/>
      <c r="E6" s="20"/>
      <c r="F6" s="20"/>
      <c r="G6" s="20"/>
      <c r="H6" s="20"/>
      <c r="I6" s="20"/>
      <c r="J6" s="37"/>
    </row>
    <row r="7" spans="2:11" s="42" customFormat="1" ht="18">
      <c r="B7" s="94"/>
      <c r="C7" s="19" t="s">
        <v>12</v>
      </c>
      <c r="D7" s="95" t="s">
        <v>4</v>
      </c>
      <c r="E7" s="19" t="s">
        <v>2</v>
      </c>
      <c r="F7" s="19"/>
      <c r="G7" s="19" t="s">
        <v>3</v>
      </c>
      <c r="H7" s="19"/>
      <c r="I7" s="19" t="s">
        <v>0</v>
      </c>
      <c r="J7" s="96"/>
    </row>
    <row r="8" spans="2:11" s="42" customFormat="1" ht="18">
      <c r="B8" s="23"/>
      <c r="C8" s="18"/>
      <c r="D8" s="31"/>
      <c r="E8" s="18"/>
      <c r="F8" s="18"/>
      <c r="G8" s="18"/>
      <c r="H8" s="18"/>
      <c r="I8" s="18"/>
      <c r="J8" s="43"/>
    </row>
    <row r="9" spans="2:11" s="42" customFormat="1" ht="19" thickBot="1">
      <c r="B9" s="23"/>
      <c r="C9" s="142" t="s">
        <v>96</v>
      </c>
      <c r="D9" s="31"/>
      <c r="E9" s="18"/>
      <c r="F9" s="18"/>
      <c r="G9" s="18"/>
      <c r="H9" s="18"/>
      <c r="I9" s="18"/>
      <c r="J9" s="43"/>
    </row>
    <row r="10" spans="2:11" s="42" customFormat="1" ht="19" thickBot="1">
      <c r="B10" s="23"/>
      <c r="C10" s="102" t="s">
        <v>36</v>
      </c>
      <c r="D10" s="22" t="s">
        <v>1</v>
      </c>
      <c r="E10" s="111">
        <f>'Research data'!G6</f>
        <v>1</v>
      </c>
      <c r="F10" s="34"/>
      <c r="G10" s="109" t="s">
        <v>40</v>
      </c>
      <c r="H10" s="30"/>
      <c r="I10" s="110" t="s">
        <v>41</v>
      </c>
      <c r="J10" s="43"/>
    </row>
    <row r="11" spans="2:11" s="42" customFormat="1" ht="19" thickBot="1">
      <c r="B11" s="23"/>
      <c r="C11" s="109" t="s">
        <v>37</v>
      </c>
      <c r="D11" s="22" t="s">
        <v>47</v>
      </c>
      <c r="E11" s="138">
        <f>'Research data'!G7</f>
        <v>1.2939566023833116E-2</v>
      </c>
      <c r="F11" s="34"/>
      <c r="G11" s="109"/>
      <c r="H11" s="30"/>
      <c r="I11" s="140" t="s">
        <v>95</v>
      </c>
      <c r="J11" s="43"/>
    </row>
    <row r="12" spans="2:11" s="42" customFormat="1" ht="19" thickBot="1">
      <c r="B12" s="23"/>
      <c r="C12" s="141" t="s">
        <v>97</v>
      </c>
      <c r="D12" s="22" t="s">
        <v>46</v>
      </c>
      <c r="E12" s="44">
        <f>'Research data'!G8</f>
        <v>39.356999999999999</v>
      </c>
      <c r="F12" s="34"/>
      <c r="G12" s="109"/>
      <c r="H12" s="30"/>
      <c r="I12" s="140" t="s">
        <v>90</v>
      </c>
      <c r="J12" s="43"/>
    </row>
    <row r="13" spans="2:11" s="42" customFormat="1" ht="19" thickBot="1">
      <c r="B13" s="23"/>
      <c r="C13" s="141" t="s">
        <v>38</v>
      </c>
      <c r="D13" s="22" t="s">
        <v>44</v>
      </c>
      <c r="E13" s="111">
        <f>'Research data'!G9</f>
        <v>0</v>
      </c>
      <c r="F13" s="34"/>
      <c r="G13" s="109" t="s">
        <v>43</v>
      </c>
      <c r="H13" s="30"/>
      <c r="I13" s="110" t="s">
        <v>42</v>
      </c>
      <c r="J13" s="43"/>
    </row>
    <row r="14" spans="2:11" ht="16" thickBot="1">
      <c r="B14" s="38"/>
      <c r="C14" s="34" t="s">
        <v>39</v>
      </c>
      <c r="D14" s="22" t="s">
        <v>49</v>
      </c>
      <c r="E14" s="111">
        <f>'Research data'!G10</f>
        <v>15506658</v>
      </c>
      <c r="F14" s="34"/>
      <c r="G14" s="34"/>
      <c r="H14" s="34"/>
      <c r="I14" s="140" t="s">
        <v>90</v>
      </c>
      <c r="J14" s="97"/>
      <c r="K14" s="33"/>
    </row>
    <row r="15" spans="2:11" ht="20" customHeight="1" thickBot="1">
      <c r="B15" s="39"/>
      <c r="C15" s="40"/>
      <c r="D15" s="40"/>
      <c r="E15" s="40"/>
      <c r="F15" s="40"/>
      <c r="G15" s="40"/>
      <c r="H15" s="40"/>
      <c r="I15" s="40"/>
      <c r="J15"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7"/>
  <sheetViews>
    <sheetView workbookViewId="0"/>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8.75" style="66"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101" t="s">
        <v>29</v>
      </c>
      <c r="D3" s="15"/>
      <c r="E3" s="15"/>
      <c r="F3" s="101" t="s">
        <v>4</v>
      </c>
      <c r="G3" s="101" t="s">
        <v>25</v>
      </c>
      <c r="H3" s="101"/>
      <c r="I3" s="63" t="s">
        <v>89</v>
      </c>
      <c r="J3" s="63"/>
      <c r="K3" s="63" t="s">
        <v>90</v>
      </c>
      <c r="L3" s="63"/>
      <c r="M3" s="63" t="s">
        <v>65</v>
      </c>
      <c r="N3" s="63"/>
      <c r="O3" s="63" t="s">
        <v>50</v>
      </c>
      <c r="P3" s="63"/>
      <c r="Q3" s="1" t="s">
        <v>30</v>
      </c>
    </row>
    <row r="4" spans="2:17">
      <c r="B4" s="71"/>
      <c r="C4" s="72"/>
      <c r="D4" s="72"/>
      <c r="E4" s="72"/>
      <c r="F4" s="72"/>
      <c r="G4" s="73"/>
      <c r="H4" s="73"/>
      <c r="I4" s="99"/>
      <c r="J4" s="99"/>
      <c r="K4" s="99"/>
      <c r="L4" s="99"/>
      <c r="M4" s="98"/>
      <c r="N4" s="100"/>
      <c r="O4" s="98"/>
      <c r="P4" s="100"/>
      <c r="Q4" s="2"/>
    </row>
    <row r="5" spans="2:17" ht="16" thickBot="1">
      <c r="B5" s="71"/>
      <c r="C5" s="18" t="s">
        <v>48</v>
      </c>
      <c r="D5" s="32"/>
      <c r="E5" s="32"/>
      <c r="F5" s="32"/>
      <c r="G5" s="16"/>
      <c r="H5" s="16"/>
      <c r="I5" s="16"/>
      <c r="J5" s="16"/>
      <c r="K5" s="16"/>
      <c r="L5" s="16"/>
      <c r="M5" s="16"/>
      <c r="N5" s="16"/>
      <c r="O5" s="16"/>
      <c r="P5" s="16"/>
      <c r="Q5" s="3"/>
    </row>
    <row r="6" spans="2:17" ht="16" thickBot="1">
      <c r="B6" s="71"/>
      <c r="C6" s="112" t="s">
        <v>36</v>
      </c>
      <c r="D6" s="112" t="s">
        <v>36</v>
      </c>
      <c r="E6" s="112" t="s">
        <v>36</v>
      </c>
      <c r="F6" s="22" t="s">
        <v>1</v>
      </c>
      <c r="G6" s="44">
        <v>1</v>
      </c>
      <c r="H6" s="74"/>
      <c r="I6" s="17"/>
      <c r="J6" s="17"/>
      <c r="K6" s="17"/>
      <c r="L6" s="17"/>
      <c r="M6" s="17"/>
      <c r="N6" s="17"/>
      <c r="O6" s="16"/>
      <c r="P6" s="16"/>
      <c r="Q6" s="3"/>
    </row>
    <row r="7" spans="2:17" s="6" customFormat="1" ht="16" thickBot="1">
      <c r="B7" s="5"/>
      <c r="C7" s="113" t="s">
        <v>37</v>
      </c>
      <c r="D7" s="113" t="s">
        <v>37</v>
      </c>
      <c r="E7" s="113" t="s">
        <v>37</v>
      </c>
      <c r="F7" s="22" t="s">
        <v>47</v>
      </c>
      <c r="G7" s="139">
        <f>I7</f>
        <v>1.2939566023833116E-2</v>
      </c>
      <c r="H7" s="4"/>
      <c r="I7" s="139">
        <f>Notes!F69</f>
        <v>1.2939566023833116E-2</v>
      </c>
      <c r="J7" s="17"/>
      <c r="K7" s="17"/>
      <c r="L7" s="17"/>
      <c r="M7" s="17"/>
      <c r="N7" s="17"/>
      <c r="O7" s="16"/>
      <c r="P7" s="16"/>
      <c r="Q7" s="120"/>
    </row>
    <row r="8" spans="2:17" s="6" customFormat="1" ht="16" thickBot="1">
      <c r="B8" s="5"/>
      <c r="C8" s="113" t="s">
        <v>97</v>
      </c>
      <c r="D8" s="113" t="s">
        <v>45</v>
      </c>
      <c r="E8" s="113" t="s">
        <v>45</v>
      </c>
      <c r="F8" s="22" t="s">
        <v>46</v>
      </c>
      <c r="G8" s="44">
        <f>K8</f>
        <v>39.356999999999999</v>
      </c>
      <c r="H8" s="4"/>
      <c r="I8" s="17"/>
      <c r="J8" s="17"/>
      <c r="K8" s="44">
        <f>Notes!G40</f>
        <v>39.356999999999999</v>
      </c>
      <c r="L8" s="17"/>
      <c r="M8" s="17"/>
      <c r="N8" s="17"/>
      <c r="O8" s="16"/>
      <c r="P8" s="16"/>
      <c r="Q8" s="3"/>
    </row>
    <row r="9" spans="2:17" s="6" customFormat="1" ht="16" thickBot="1">
      <c r="B9" s="5"/>
      <c r="C9" s="114" t="s">
        <v>38</v>
      </c>
      <c r="D9" s="114" t="s">
        <v>38</v>
      </c>
      <c r="E9" s="114" t="s">
        <v>38</v>
      </c>
      <c r="F9" s="22" t="s">
        <v>44</v>
      </c>
      <c r="G9" s="44">
        <v>0</v>
      </c>
      <c r="H9" s="4"/>
      <c r="I9" s="17"/>
      <c r="J9" s="17"/>
      <c r="K9" s="17"/>
      <c r="L9" s="17"/>
      <c r="M9" s="17"/>
      <c r="N9" s="17"/>
      <c r="O9" s="16"/>
      <c r="P9" s="16"/>
      <c r="Q9" s="3"/>
    </row>
    <row r="10" spans="2:17" ht="16" thickBot="1">
      <c r="B10" s="71"/>
      <c r="C10" s="114" t="s">
        <v>39</v>
      </c>
      <c r="D10" s="114" t="s">
        <v>39</v>
      </c>
      <c r="E10" s="114" t="s">
        <v>39</v>
      </c>
      <c r="F10" s="22" t="s">
        <v>49</v>
      </c>
      <c r="G10" s="111">
        <f>K10</f>
        <v>15506658</v>
      </c>
      <c r="H10" s="75"/>
      <c r="I10" s="17"/>
      <c r="J10" s="17"/>
      <c r="K10" s="111">
        <f>Notes!G41</f>
        <v>15506658</v>
      </c>
      <c r="L10" s="17"/>
      <c r="M10" s="17"/>
      <c r="N10" s="17"/>
      <c r="O10" s="16"/>
      <c r="P10" s="16"/>
      <c r="Q10" s="120"/>
    </row>
    <row r="11" spans="2:17" ht="16" thickBot="1">
      <c r="B11" s="76"/>
      <c r="C11" s="77"/>
      <c r="D11" s="77"/>
      <c r="E11" s="77"/>
      <c r="F11" s="77"/>
      <c r="G11" s="77"/>
      <c r="H11" s="77"/>
      <c r="I11" s="77"/>
      <c r="J11" s="77"/>
      <c r="K11" s="77"/>
      <c r="L11" s="77"/>
      <c r="M11" s="77"/>
      <c r="N11" s="77"/>
      <c r="O11" s="77"/>
      <c r="P11" s="77"/>
      <c r="Q11" s="78"/>
    </row>
    <row r="12" spans="2:17">
      <c r="O12" s="17"/>
    </row>
    <row r="13" spans="2:17">
      <c r="O13" s="17"/>
    </row>
    <row r="14" spans="2:17">
      <c r="O14" s="17"/>
    </row>
    <row r="15" spans="2:17">
      <c r="O15" s="17"/>
    </row>
    <row r="16" spans="2:17">
      <c r="O16" s="17"/>
    </row>
    <row r="17" spans="17:17">
      <c r="Q17"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7"/>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21"/>
      <c r="F6" s="121"/>
      <c r="G6" s="51"/>
      <c r="H6" s="51"/>
      <c r="I6" s="51"/>
      <c r="J6" s="51"/>
      <c r="K6" s="52"/>
      <c r="L6" s="51"/>
    </row>
    <row r="7" spans="2:12" ht="16">
      <c r="B7" s="50"/>
      <c r="C7" s="124" t="s">
        <v>97</v>
      </c>
      <c r="D7" s="58"/>
      <c r="E7" s="115" t="s">
        <v>72</v>
      </c>
      <c r="F7" s="122"/>
      <c r="G7" s="53" t="s">
        <v>91</v>
      </c>
      <c r="H7" s="54" t="s">
        <v>92</v>
      </c>
      <c r="I7" s="54"/>
      <c r="J7" s="54"/>
      <c r="K7" s="54"/>
      <c r="L7" s="131" t="s">
        <v>73</v>
      </c>
    </row>
    <row r="8" spans="2:12">
      <c r="B8" s="50"/>
      <c r="C8" s="59"/>
      <c r="D8" s="59"/>
      <c r="E8" s="122"/>
      <c r="F8" s="122"/>
      <c r="G8" s="53"/>
      <c r="H8" s="54"/>
      <c r="I8" s="54"/>
      <c r="J8" s="54"/>
      <c r="K8" s="54"/>
      <c r="L8" s="64"/>
    </row>
    <row r="9" spans="2:12">
      <c r="B9" s="50"/>
      <c r="C9" s="58"/>
      <c r="D9" s="59"/>
      <c r="E9" s="122"/>
      <c r="F9" s="122"/>
      <c r="G9" s="53"/>
      <c r="H9" s="54"/>
      <c r="I9" s="54"/>
      <c r="J9" s="54"/>
      <c r="K9" s="54"/>
      <c r="L9" s="64"/>
    </row>
    <row r="10" spans="2:12">
      <c r="B10" s="50"/>
      <c r="C10" s="125" t="s">
        <v>39</v>
      </c>
      <c r="D10" s="59"/>
      <c r="E10" s="122"/>
      <c r="F10" s="122"/>
      <c r="G10" s="53"/>
      <c r="H10" s="54"/>
      <c r="I10" s="54"/>
      <c r="J10" s="54"/>
      <c r="K10" s="54"/>
      <c r="L10" s="64"/>
    </row>
    <row r="11" spans="2:12">
      <c r="B11" s="50"/>
      <c r="C11" s="125"/>
      <c r="D11" s="59"/>
      <c r="E11" s="122"/>
      <c r="F11" s="122"/>
      <c r="G11" s="53"/>
      <c r="H11" s="54"/>
      <c r="I11" s="54"/>
      <c r="J11" s="54"/>
      <c r="K11" s="54"/>
      <c r="L11" s="64"/>
    </row>
    <row r="12" spans="2:12">
      <c r="B12" s="50"/>
      <c r="C12" s="58"/>
      <c r="D12" s="62"/>
      <c r="E12" s="122"/>
      <c r="F12" s="122"/>
      <c r="G12" s="60"/>
      <c r="H12" s="61"/>
      <c r="I12" s="61"/>
      <c r="J12" s="61"/>
      <c r="K12" s="61"/>
      <c r="L12" s="58"/>
    </row>
    <row r="13" spans="2:12" ht="16">
      <c r="B13" s="50"/>
      <c r="C13" s="124" t="s">
        <v>37</v>
      </c>
      <c r="D13" s="62"/>
      <c r="E13" s="119" t="s">
        <v>95</v>
      </c>
      <c r="F13" s="122"/>
      <c r="G13" s="60" t="s">
        <v>91</v>
      </c>
      <c r="H13" s="61" t="s">
        <v>93</v>
      </c>
      <c r="I13" s="61" t="s">
        <v>94</v>
      </c>
      <c r="J13" s="61" t="s">
        <v>93</v>
      </c>
      <c r="K13" s="61"/>
      <c r="L13" s="131" t="s">
        <v>83</v>
      </c>
    </row>
    <row r="14" spans="2:12">
      <c r="B14" s="50"/>
      <c r="E14" s="123"/>
      <c r="F14" s="123"/>
    </row>
    <row r="15" spans="2:12">
      <c r="B15" s="50"/>
      <c r="C15" s="62"/>
      <c r="E15" s="123"/>
      <c r="F15" s="123"/>
    </row>
    <row r="16" spans="2:12">
      <c r="B16" s="50"/>
      <c r="C16" s="108"/>
      <c r="E16" s="123"/>
      <c r="F16" s="123"/>
    </row>
    <row r="17" spans="2:6">
      <c r="B17" s="50"/>
      <c r="E17" s="123"/>
      <c r="F17" s="123"/>
    </row>
  </sheetData>
  <hyperlinks>
    <hyperlink ref="L7" r:id="rId1"/>
    <hyperlink ref="E13" r:id="rId2" display="http://www.indexmundi.com/commodities/?commodity=palm-oil&amp;currency=eur"/>
    <hyperlink ref="L13"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AS330"/>
  <sheetViews>
    <sheetView topLeftCell="A34" workbookViewId="0">
      <selection activeCell="F68" sqref="F68"/>
    </sheetView>
  </sheetViews>
  <sheetFormatPr baseColWidth="10" defaultColWidth="7" defaultRowHeight="15" x14ac:dyDescent="0"/>
  <cols>
    <col min="1" max="1" width="5.625" style="103" customWidth="1"/>
    <col min="2" max="2" width="5" style="103" customWidth="1"/>
    <col min="3" max="5" width="7" style="103"/>
    <col min="6" max="6" width="10.875" style="103" bestFit="1" customWidth="1"/>
    <col min="7" max="16384" width="7" style="103"/>
  </cols>
  <sheetData>
    <row r="1" spans="2:45" ht="16" thickBot="1"/>
    <row r="2" spans="2:45" s="24" customFormat="1">
      <c r="B2" s="106"/>
      <c r="C2" s="107" t="s">
        <v>24</v>
      </c>
      <c r="D2" s="107" t="s">
        <v>51</v>
      </c>
      <c r="E2" s="107"/>
      <c r="F2" s="107" t="s">
        <v>31</v>
      </c>
      <c r="G2" s="107"/>
      <c r="H2" s="107"/>
      <c r="I2" s="107"/>
      <c r="J2" s="107"/>
      <c r="K2" s="107"/>
      <c r="L2" s="107"/>
      <c r="M2" s="107"/>
      <c r="N2" s="107"/>
      <c r="O2" s="107"/>
      <c r="P2" s="107"/>
      <c r="Q2" s="107"/>
      <c r="R2" s="107"/>
      <c r="S2" s="107"/>
      <c r="T2" s="107"/>
      <c r="U2" s="107"/>
    </row>
    <row r="3" spans="2:45">
      <c r="B3" s="104"/>
      <c r="C3" s="105"/>
      <c r="D3" s="105"/>
      <c r="E3" s="105"/>
      <c r="F3" s="105"/>
      <c r="G3" s="105"/>
      <c r="H3" s="105"/>
      <c r="I3" s="105"/>
      <c r="J3" s="105"/>
      <c r="K3" s="105"/>
      <c r="L3" s="105"/>
      <c r="M3" s="105"/>
      <c r="N3" s="105"/>
      <c r="O3" s="105"/>
      <c r="P3" s="105"/>
      <c r="Q3" s="105"/>
      <c r="R3" s="105"/>
      <c r="S3" s="105"/>
      <c r="T3" s="105"/>
      <c r="U3" s="105"/>
    </row>
    <row r="4" spans="2:45" customFormat="1" ht="16">
      <c r="B4" s="104"/>
      <c r="C4" s="131" t="s">
        <v>66</v>
      </c>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row>
    <row r="5" spans="2:45" customFormat="1" ht="16">
      <c r="B5" s="104"/>
      <c r="C5" s="131"/>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row>
    <row r="6" spans="2:45" customFormat="1" ht="16">
      <c r="B6" s="104"/>
      <c r="C6" s="115"/>
      <c r="D6" s="115"/>
      <c r="F6" s="132" t="s">
        <v>67</v>
      </c>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row>
    <row r="7" spans="2:45" customFormat="1" ht="16">
      <c r="B7" s="104"/>
      <c r="C7" s="115"/>
      <c r="D7" s="115"/>
      <c r="F7" s="115">
        <v>1</v>
      </c>
      <c r="G7" s="115" t="s">
        <v>68</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row>
    <row r="8" spans="2:45" customFormat="1" ht="16">
      <c r="B8" s="104"/>
      <c r="C8" s="115"/>
      <c r="D8" s="115"/>
      <c r="F8" s="115">
        <v>3000</v>
      </c>
      <c r="G8" s="115" t="s">
        <v>69</v>
      </c>
      <c r="H8" s="115" t="s">
        <v>70</v>
      </c>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row>
    <row r="9" spans="2:45" customFormat="1" ht="16">
      <c r="B9" s="104"/>
      <c r="C9" s="115"/>
      <c r="D9" s="115"/>
      <c r="F9" s="115">
        <v>250</v>
      </c>
      <c r="G9" s="115" t="s">
        <v>69</v>
      </c>
      <c r="H9" s="115" t="s">
        <v>71</v>
      </c>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row>
    <row r="10" spans="2:45" customFormat="1" ht="16">
      <c r="B10" s="104"/>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row>
    <row r="11" spans="2:45" customFormat="1" ht="16">
      <c r="B11" s="104"/>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row>
    <row r="12" spans="2:45" customFormat="1" ht="16">
      <c r="B12" s="104"/>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row>
    <row r="13" spans="2:45" customFormat="1" ht="17" thickBot="1">
      <c r="B13" s="104"/>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row>
    <row r="14" spans="2:45" s="24" customFormat="1">
      <c r="B14" s="107"/>
      <c r="C14" s="107" t="s">
        <v>24</v>
      </c>
      <c r="D14" s="107" t="s">
        <v>51</v>
      </c>
      <c r="E14" s="107"/>
      <c r="F14" s="107" t="s">
        <v>31</v>
      </c>
      <c r="G14" s="107"/>
      <c r="H14" s="107"/>
      <c r="I14" s="107"/>
      <c r="J14" s="107"/>
      <c r="K14" s="107"/>
      <c r="L14" s="107"/>
      <c r="M14" s="107"/>
      <c r="N14" s="107"/>
      <c r="O14" s="107"/>
      <c r="P14" s="107"/>
      <c r="Q14" s="107"/>
      <c r="R14" s="107"/>
      <c r="S14" s="107"/>
      <c r="T14" s="107"/>
      <c r="U14" s="107"/>
    </row>
    <row r="15" spans="2:45" customFormat="1" ht="16">
      <c r="B15" s="104"/>
      <c r="C15" s="115"/>
      <c r="D15" s="115"/>
      <c r="E15" s="115"/>
      <c r="F15" s="115"/>
      <c r="G15" s="115"/>
      <c r="H15" s="115"/>
      <c r="I15" s="115"/>
      <c r="J15" s="115"/>
      <c r="K15" s="115"/>
      <c r="L15" s="115"/>
      <c r="M15" s="115"/>
      <c r="N15" s="115"/>
      <c r="O15" s="115"/>
      <c r="P15" s="115"/>
      <c r="Q15" s="115"/>
      <c r="R15" s="115"/>
      <c r="S15" s="115"/>
      <c r="T15" s="115"/>
      <c r="U15" s="115"/>
      <c r="V15" s="115"/>
      <c r="W15" s="115"/>
      <c r="X15" s="115"/>
      <c r="Y15" s="115"/>
    </row>
    <row r="16" spans="2:45" customFormat="1" ht="16">
      <c r="B16" s="104"/>
      <c r="C16" s="115" t="s">
        <v>72</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row>
    <row r="17" spans="2:45" customFormat="1" ht="16">
      <c r="B17" s="104"/>
      <c r="C17" s="131" t="s">
        <v>73</v>
      </c>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row>
    <row r="18" spans="2:45" customFormat="1" ht="16">
      <c r="B18" s="104"/>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row>
    <row r="19" spans="2:45" customFormat="1" ht="16">
      <c r="B19" s="104"/>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row>
    <row r="20" spans="2:45" customFormat="1" ht="16">
      <c r="B20" s="104"/>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row>
    <row r="21" spans="2:45" customFormat="1" ht="16">
      <c r="B21" s="104"/>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row>
    <row r="22" spans="2:45" customFormat="1" ht="16">
      <c r="B22" s="104"/>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row>
    <row r="23" spans="2:45" customFormat="1" ht="16">
      <c r="B23" s="104"/>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row>
    <row r="24" spans="2:45" customFormat="1" ht="16">
      <c r="B24" s="104"/>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row>
    <row r="25" spans="2:45" customFormat="1" ht="16">
      <c r="B25" s="104"/>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row>
    <row r="26" spans="2:45" customFormat="1" ht="16">
      <c r="B26" s="10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row>
    <row r="27" spans="2:45" customFormat="1" ht="16">
      <c r="B27" s="10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row>
    <row r="28" spans="2:45" customFormat="1" ht="16">
      <c r="B28" s="10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row>
    <row r="29" spans="2:45" customFormat="1" ht="16">
      <c r="B29" s="10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row>
    <row r="30" spans="2:45" customFormat="1" ht="16">
      <c r="B30" s="10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row>
    <row r="31" spans="2:45" customFormat="1" ht="16">
      <c r="B31" s="10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row>
    <row r="32" spans="2:45" customFormat="1" ht="16">
      <c r="B32" s="10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row>
    <row r="33" spans="2:45" customFormat="1" ht="16">
      <c r="B33" s="10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row>
    <row r="34" spans="2:45" customFormat="1" ht="16">
      <c r="B34" s="10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row>
    <row r="35" spans="2:45" customFormat="1" ht="16">
      <c r="B35" s="10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row>
    <row r="36" spans="2:45" customFormat="1" ht="16">
      <c r="B36" s="10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row>
    <row r="37" spans="2:45" customFormat="1" ht="16">
      <c r="B37" s="104"/>
      <c r="C37" s="115"/>
      <c r="D37" s="115">
        <v>114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row>
    <row r="38" spans="2:45" customFormat="1" ht="16">
      <c r="B38" s="104"/>
      <c r="C38" s="115"/>
      <c r="D38" s="115"/>
      <c r="E38" s="115" t="s">
        <v>74</v>
      </c>
      <c r="F38" s="103"/>
      <c r="G38" s="115">
        <v>3940</v>
      </c>
      <c r="H38" s="115" t="s">
        <v>75</v>
      </c>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row>
    <row r="39" spans="2:45" customFormat="1" ht="16">
      <c r="B39" s="104"/>
      <c r="C39" s="115"/>
      <c r="D39" s="115"/>
      <c r="E39" s="115" t="s">
        <v>76</v>
      </c>
      <c r="F39" s="103"/>
      <c r="G39" s="115">
        <f>G38*100</f>
        <v>394000</v>
      </c>
      <c r="H39" s="115" t="s">
        <v>77</v>
      </c>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row>
    <row r="40" spans="2:45" customFormat="1" ht="16">
      <c r="B40" s="104"/>
      <c r="C40" s="115"/>
      <c r="D40" s="115"/>
      <c r="E40" s="115" t="s">
        <v>78</v>
      </c>
      <c r="F40" s="103"/>
      <c r="G40" s="115">
        <v>39.356999999999999</v>
      </c>
      <c r="H40" s="115" t="s">
        <v>46</v>
      </c>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row>
    <row r="41" spans="2:45" customFormat="1" ht="16">
      <c r="B41" s="104"/>
      <c r="C41" s="115"/>
      <c r="D41" s="115"/>
      <c r="E41" s="118" t="s">
        <v>79</v>
      </c>
      <c r="F41" s="103"/>
      <c r="G41" s="130">
        <f>G40*G39</f>
        <v>15506658</v>
      </c>
      <c r="H41" s="115" t="s">
        <v>49</v>
      </c>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row>
    <row r="42" spans="2:45" customFormat="1" ht="16">
      <c r="B42" s="104"/>
      <c r="C42" s="115"/>
      <c r="D42" s="115"/>
      <c r="E42" s="115"/>
      <c r="F42" s="103"/>
      <c r="G42" s="115">
        <f>G41/1000</f>
        <v>15506.657999999999</v>
      </c>
      <c r="H42" s="115" t="s">
        <v>80</v>
      </c>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row>
    <row r="43" spans="2:45" customFormat="1" ht="16">
      <c r="B43" s="104"/>
      <c r="C43" s="115"/>
      <c r="D43" s="115"/>
      <c r="E43" s="115"/>
      <c r="F43" s="103"/>
      <c r="G43" s="115">
        <f>G41/100</f>
        <v>155066.57999999999</v>
      </c>
      <c r="H43" s="115" t="s">
        <v>81</v>
      </c>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row>
    <row r="44" spans="2:45" customFormat="1" ht="16">
      <c r="B44" s="104"/>
      <c r="C44" s="115"/>
      <c r="D44" s="115"/>
      <c r="E44" s="115"/>
      <c r="F44" s="103"/>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row>
    <row r="45" spans="2:45" customFormat="1" ht="16">
      <c r="B45" s="104"/>
      <c r="C45" s="115"/>
      <c r="D45" s="115"/>
      <c r="E45" s="115"/>
      <c r="F45" s="103"/>
      <c r="G45" s="115">
        <v>39357</v>
      </c>
      <c r="H45" s="115" t="s">
        <v>82</v>
      </c>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row>
    <row r="46" spans="2:45" customFormat="1" ht="16">
      <c r="B46" s="10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row>
    <row r="47" spans="2:45" customFormat="1" ht="16">
      <c r="B47" s="104"/>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row>
    <row r="48" spans="2:45" customFormat="1" ht="17" thickBot="1">
      <c r="B48" s="104"/>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row>
    <row r="49" spans="2:45" s="24" customFormat="1">
      <c r="B49" s="107"/>
      <c r="C49" s="107" t="s">
        <v>24</v>
      </c>
      <c r="D49" s="107" t="s">
        <v>51</v>
      </c>
      <c r="E49" s="107"/>
      <c r="F49" s="107" t="s">
        <v>31</v>
      </c>
      <c r="G49" s="107"/>
      <c r="H49" s="107"/>
      <c r="I49" s="107"/>
      <c r="J49" s="107"/>
      <c r="K49" s="107"/>
      <c r="L49" s="107"/>
      <c r="M49" s="107"/>
      <c r="N49" s="107"/>
      <c r="O49" s="107"/>
      <c r="P49" s="107"/>
      <c r="Q49" s="107"/>
      <c r="R49" s="107"/>
      <c r="S49" s="107"/>
      <c r="T49" s="107"/>
      <c r="U49" s="107"/>
    </row>
    <row r="50" spans="2:45" customFormat="1" ht="16">
      <c r="B50" s="104"/>
      <c r="C50" s="115"/>
      <c r="D50" s="115"/>
      <c r="E50" s="115"/>
      <c r="F50" s="115"/>
      <c r="G50" s="115"/>
      <c r="H50" s="115"/>
      <c r="I50" s="115"/>
      <c r="J50" s="115"/>
      <c r="K50" s="115"/>
      <c r="L50" s="115"/>
      <c r="M50" s="115"/>
      <c r="N50" s="115"/>
      <c r="O50" s="115"/>
      <c r="P50" s="115"/>
      <c r="Q50" s="115"/>
      <c r="R50" s="115"/>
      <c r="S50" s="115"/>
      <c r="T50" s="115"/>
      <c r="U50" s="115"/>
      <c r="V50" s="115"/>
      <c r="W50" s="115"/>
      <c r="X50" s="115"/>
      <c r="Y50" s="115"/>
    </row>
    <row r="51" spans="2:45" customFormat="1" ht="16">
      <c r="B51" s="104"/>
      <c r="C51" s="119" t="s">
        <v>83</v>
      </c>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row>
    <row r="52" spans="2:45" customFormat="1" ht="16">
      <c r="B52" s="104"/>
      <c r="C52" s="115"/>
      <c r="D52" s="115"/>
      <c r="E52" s="115"/>
      <c r="F52" s="115"/>
      <c r="G52" s="157" t="s">
        <v>84</v>
      </c>
      <c r="H52" s="158"/>
      <c r="I52" s="158"/>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row>
    <row r="53" spans="2:45" customFormat="1" ht="16">
      <c r="B53" s="104"/>
      <c r="C53" s="115"/>
      <c r="D53" s="115"/>
      <c r="E53" s="115"/>
      <c r="F53" s="115"/>
      <c r="G53" s="133" t="s">
        <v>85</v>
      </c>
      <c r="H53" s="133" t="s">
        <v>86</v>
      </c>
      <c r="I53" s="133" t="s">
        <v>87</v>
      </c>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row>
    <row r="54" spans="2:45" customFormat="1" ht="16">
      <c r="B54" s="104"/>
      <c r="C54" s="115"/>
      <c r="D54" s="115"/>
      <c r="E54" s="115"/>
      <c r="F54" s="115"/>
      <c r="G54" s="134">
        <v>42005</v>
      </c>
      <c r="H54" s="135">
        <v>553.33000000000004</v>
      </c>
      <c r="I54" s="135" t="s">
        <v>1</v>
      </c>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row>
    <row r="55" spans="2:45" customFormat="1" ht="16">
      <c r="B55" s="104"/>
      <c r="C55" s="115"/>
      <c r="D55" s="115"/>
      <c r="E55" s="115"/>
      <c r="F55" s="115"/>
      <c r="G55" s="134">
        <v>42036</v>
      </c>
      <c r="H55" s="135">
        <v>559.11</v>
      </c>
      <c r="I55" s="136">
        <v>1.04E-2</v>
      </c>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row>
    <row r="56" spans="2:45" customFormat="1" ht="16">
      <c r="B56" s="104"/>
      <c r="C56" s="115"/>
      <c r="D56" s="115"/>
      <c r="E56" s="115"/>
      <c r="F56" s="115"/>
      <c r="G56" s="134">
        <v>42064</v>
      </c>
      <c r="H56" s="135">
        <v>560.87</v>
      </c>
      <c r="I56" s="136">
        <v>3.2000000000000002E-3</v>
      </c>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row>
    <row r="57" spans="2:45" customFormat="1" ht="16">
      <c r="B57" s="104"/>
      <c r="C57" s="115"/>
      <c r="D57" s="115"/>
      <c r="E57" s="115"/>
      <c r="F57" s="115"/>
      <c r="G57" s="134">
        <v>42095</v>
      </c>
      <c r="H57" s="135">
        <v>549.12</v>
      </c>
      <c r="I57" s="136">
        <v>-2.1000000000000001E-2</v>
      </c>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row>
    <row r="58" spans="2:45" customFormat="1" ht="16">
      <c r="B58" s="104"/>
      <c r="C58" s="115"/>
      <c r="D58" s="115"/>
      <c r="E58" s="115"/>
      <c r="F58" s="115"/>
      <c r="G58" s="134">
        <v>42125</v>
      </c>
      <c r="H58" s="135">
        <v>539.05999999999995</v>
      </c>
      <c r="I58" s="136">
        <v>-1.83E-2</v>
      </c>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row>
    <row r="59" spans="2:45" customFormat="1" ht="16">
      <c r="B59" s="104"/>
      <c r="C59" s="115"/>
      <c r="D59" s="115"/>
      <c r="E59" s="115"/>
      <c r="F59" s="115"/>
      <c r="G59" s="134">
        <v>42156</v>
      </c>
      <c r="H59" s="135">
        <v>540.83000000000004</v>
      </c>
      <c r="I59" s="136">
        <v>3.3E-3</v>
      </c>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row>
    <row r="60" spans="2:45" customFormat="1" ht="16">
      <c r="B60" s="104"/>
      <c r="C60" s="115"/>
      <c r="D60" s="115"/>
      <c r="E60" s="115"/>
      <c r="F60" s="115"/>
      <c r="G60" s="134">
        <v>42186</v>
      </c>
      <c r="H60" s="135">
        <v>523.79</v>
      </c>
      <c r="I60" s="136">
        <v>-3.15E-2</v>
      </c>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row>
    <row r="61" spans="2:45" customFormat="1" ht="16">
      <c r="B61" s="104"/>
      <c r="C61" s="115"/>
      <c r="D61" s="115"/>
      <c r="E61" s="115"/>
      <c r="F61" s="115"/>
      <c r="G61" s="134">
        <v>42217</v>
      </c>
      <c r="H61" s="135">
        <v>435.23</v>
      </c>
      <c r="I61" s="136">
        <v>-0.1691</v>
      </c>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row>
    <row r="62" spans="2:45" customFormat="1" ht="16">
      <c r="B62" s="104"/>
      <c r="C62" s="115"/>
      <c r="D62" s="115"/>
      <c r="E62" s="115"/>
      <c r="F62" s="115"/>
      <c r="G62" s="134">
        <v>42248</v>
      </c>
      <c r="H62" s="135">
        <v>430.75</v>
      </c>
      <c r="I62" s="136">
        <v>-1.03E-2</v>
      </c>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row>
    <row r="63" spans="2:45" customFormat="1" ht="16">
      <c r="B63" s="104"/>
      <c r="C63" s="115"/>
      <c r="D63" s="115"/>
      <c r="E63" s="115"/>
      <c r="F63" s="115"/>
      <c r="G63" s="134">
        <v>42278</v>
      </c>
      <c r="H63" s="135">
        <v>472.32</v>
      </c>
      <c r="I63" s="136">
        <v>9.6500000000000002E-2</v>
      </c>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row>
    <row r="64" spans="2:45" customFormat="1" ht="16">
      <c r="B64" s="104"/>
      <c r="C64" s="115"/>
      <c r="D64" s="115"/>
      <c r="E64" s="115"/>
      <c r="F64" s="115"/>
      <c r="G64" s="134">
        <v>42309</v>
      </c>
      <c r="H64" s="135">
        <v>468.09</v>
      </c>
      <c r="I64" s="136">
        <v>-8.9999999999999993E-3</v>
      </c>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row>
    <row r="65" spans="2:45" customFormat="1" ht="16">
      <c r="B65" s="104"/>
      <c r="C65" s="115"/>
      <c r="D65" s="115"/>
      <c r="E65" s="115"/>
      <c r="F65" s="115"/>
      <c r="G65" s="134">
        <v>42339</v>
      </c>
      <c r="H65" s="135">
        <v>478.65</v>
      </c>
      <c r="I65" s="136">
        <v>2.2599999999999999E-2</v>
      </c>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row>
    <row r="66" spans="2:45" customFormat="1" ht="16">
      <c r="B66" s="104"/>
      <c r="C66" s="115"/>
      <c r="D66" s="115"/>
      <c r="E66" s="115"/>
      <c r="F66" s="115"/>
      <c r="G66" s="134"/>
      <c r="H66" s="135"/>
      <c r="I66" s="136"/>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row>
    <row r="67" spans="2:45" customFormat="1" ht="16">
      <c r="B67" s="104"/>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row>
    <row r="68" spans="2:45" customFormat="1" ht="16">
      <c r="B68" s="104"/>
      <c r="C68" s="115"/>
      <c r="D68" s="115"/>
      <c r="E68" s="115"/>
      <c r="F68" s="103">
        <f>AVERAGE(H54:H65)</f>
        <v>509.26249999999999</v>
      </c>
      <c r="G68" s="137" t="s">
        <v>88</v>
      </c>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row>
    <row r="69" spans="2:45" customFormat="1" ht="17" thickBot="1">
      <c r="B69" s="104"/>
      <c r="C69" s="115"/>
      <c r="D69" s="115"/>
      <c r="F69" s="103">
        <f>F68/1000/G40</f>
        <v>1.2939566023833116E-2</v>
      </c>
      <c r="G69" s="137" t="s">
        <v>47</v>
      </c>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row>
    <row r="70" spans="2:45" s="24" customFormat="1">
      <c r="B70" s="107"/>
      <c r="C70" s="107" t="s">
        <v>24</v>
      </c>
      <c r="D70" s="107" t="s">
        <v>51</v>
      </c>
      <c r="E70" s="107"/>
      <c r="F70" s="107" t="s">
        <v>31</v>
      </c>
      <c r="G70" s="107"/>
      <c r="H70" s="107"/>
      <c r="I70" s="107"/>
      <c r="J70" s="107"/>
      <c r="K70" s="107"/>
      <c r="L70" s="107"/>
      <c r="M70" s="107"/>
      <c r="N70" s="107"/>
      <c r="O70" s="107"/>
      <c r="P70" s="107"/>
      <c r="Q70" s="107"/>
      <c r="R70" s="107"/>
      <c r="S70" s="107"/>
      <c r="T70" s="107"/>
      <c r="U70" s="107"/>
    </row>
    <row r="71" spans="2:45" customFormat="1" ht="16">
      <c r="B71" s="104"/>
      <c r="C71" s="115"/>
      <c r="D71" s="115"/>
      <c r="E71" s="115"/>
      <c r="F71" s="115"/>
      <c r="G71" s="115"/>
      <c r="H71" s="115"/>
      <c r="I71" s="115"/>
      <c r="J71" s="115"/>
      <c r="K71" s="115"/>
      <c r="L71" s="115"/>
      <c r="M71" s="115"/>
      <c r="N71" s="115"/>
      <c r="O71" s="115"/>
      <c r="P71" s="115"/>
      <c r="Q71" s="115"/>
      <c r="R71" s="115"/>
      <c r="S71" s="115"/>
      <c r="T71" s="115"/>
      <c r="U71" s="115"/>
      <c r="V71" s="115"/>
      <c r="W71" s="115"/>
      <c r="X71" s="115"/>
      <c r="Y71" s="115"/>
    </row>
    <row r="72" spans="2:45" customFormat="1" ht="16">
      <c r="B72" s="104"/>
      <c r="C72" s="115" t="s">
        <v>52</v>
      </c>
      <c r="D72" s="115"/>
      <c r="E72" s="115"/>
      <c r="F72" s="115"/>
      <c r="G72" s="115"/>
      <c r="H72" s="115"/>
      <c r="I72" s="115"/>
      <c r="J72" s="115"/>
      <c r="K72" s="115"/>
      <c r="L72" s="115"/>
      <c r="M72" s="115"/>
      <c r="N72" s="115"/>
      <c r="O72" s="115"/>
      <c r="P72" s="115"/>
      <c r="Q72" s="115"/>
      <c r="R72" s="115"/>
      <c r="S72" s="115"/>
      <c r="T72" s="115"/>
      <c r="U72" s="115"/>
      <c r="V72" s="115"/>
      <c r="W72" s="115"/>
      <c r="X72" s="115"/>
      <c r="Y72" s="115"/>
    </row>
    <row r="73" spans="2:45" customFormat="1" ht="16">
      <c r="B73" s="104"/>
      <c r="C73" s="115"/>
      <c r="D73" s="115"/>
      <c r="E73" s="115"/>
      <c r="F73" s="115"/>
      <c r="G73" s="115"/>
      <c r="H73" s="115"/>
      <c r="I73" s="115"/>
      <c r="J73" s="115"/>
      <c r="K73" s="115"/>
      <c r="L73" s="115"/>
      <c r="M73" s="115"/>
      <c r="N73" s="115"/>
      <c r="O73" s="115"/>
      <c r="P73" s="115"/>
      <c r="Q73" s="115"/>
      <c r="R73" s="115"/>
      <c r="S73" s="115"/>
      <c r="T73" s="115"/>
      <c r="U73" s="115"/>
      <c r="V73" s="115"/>
      <c r="W73" s="115"/>
      <c r="X73" s="115"/>
      <c r="Y73" s="115"/>
    </row>
    <row r="74" spans="2:45" customFormat="1" ht="16">
      <c r="B74" s="104"/>
      <c r="C74" s="115"/>
      <c r="D74" s="115"/>
      <c r="E74" s="115"/>
      <c r="F74" s="115"/>
      <c r="G74" s="115"/>
      <c r="H74" s="115"/>
      <c r="I74" s="115"/>
      <c r="J74" s="115"/>
      <c r="K74" s="115"/>
      <c r="L74" s="115"/>
      <c r="M74" s="115"/>
      <c r="N74" s="115"/>
      <c r="O74" s="115"/>
      <c r="P74" s="115"/>
      <c r="Q74" s="115"/>
      <c r="R74" s="115"/>
      <c r="S74" s="115"/>
      <c r="T74" s="115"/>
      <c r="U74" s="115"/>
      <c r="V74" s="115"/>
      <c r="W74" s="115"/>
      <c r="X74" s="115"/>
      <c r="Y74" s="115"/>
    </row>
    <row r="75" spans="2:45" customFormat="1" ht="16">
      <c r="B75" s="104"/>
      <c r="C75" s="115"/>
      <c r="D75" s="115"/>
      <c r="E75" s="115"/>
      <c r="F75" s="115"/>
      <c r="G75" s="115"/>
      <c r="H75" s="115"/>
      <c r="I75" s="115"/>
      <c r="J75" s="115"/>
      <c r="K75" s="115"/>
      <c r="L75" s="115"/>
      <c r="M75" s="115"/>
      <c r="N75" s="115"/>
      <c r="O75" s="115"/>
      <c r="P75" s="115"/>
      <c r="Q75" s="115"/>
      <c r="R75" s="115"/>
      <c r="S75" s="115"/>
      <c r="T75" s="115"/>
      <c r="U75" s="115"/>
      <c r="V75" s="115"/>
      <c r="W75" s="115"/>
      <c r="X75" s="115"/>
      <c r="Y75" s="115"/>
    </row>
    <row r="76" spans="2:45" customFormat="1" ht="16">
      <c r="B76" s="104"/>
      <c r="C76" s="115"/>
      <c r="D76" s="115">
        <v>16</v>
      </c>
      <c r="F76" s="115"/>
      <c r="G76" s="116" t="s">
        <v>53</v>
      </c>
      <c r="H76" s="117" t="s">
        <v>54</v>
      </c>
      <c r="I76" s="115"/>
      <c r="J76" s="115"/>
      <c r="K76" s="115"/>
      <c r="L76" s="115"/>
      <c r="M76" s="115"/>
      <c r="N76" s="115"/>
      <c r="O76" s="115"/>
      <c r="P76" s="115"/>
      <c r="Q76" s="115"/>
      <c r="R76" s="115"/>
      <c r="S76" s="115"/>
      <c r="T76" s="115"/>
      <c r="U76" s="115"/>
      <c r="V76" s="115"/>
      <c r="W76" s="115"/>
      <c r="X76" s="115"/>
      <c r="Y76" s="115"/>
    </row>
    <row r="77" spans="2:45" customFormat="1" ht="16">
      <c r="B77" s="104"/>
      <c r="C77" s="115"/>
      <c r="D77" s="115"/>
      <c r="F77" s="115"/>
      <c r="G77" s="115" t="s">
        <v>55</v>
      </c>
      <c r="H77" s="117" t="s">
        <v>56</v>
      </c>
      <c r="I77" s="115"/>
      <c r="J77" s="115"/>
      <c r="K77" s="115"/>
      <c r="L77" s="115"/>
      <c r="M77" s="115"/>
      <c r="N77" s="115"/>
      <c r="O77" s="115"/>
      <c r="P77" s="115"/>
      <c r="Q77" s="115"/>
      <c r="R77" s="115"/>
      <c r="S77" s="115"/>
      <c r="T77" s="115"/>
      <c r="U77" s="115"/>
      <c r="V77" s="115"/>
      <c r="W77" s="115"/>
      <c r="X77" s="115"/>
      <c r="Y77" s="115"/>
    </row>
    <row r="78" spans="2:45" customFormat="1" ht="16">
      <c r="B78" s="104"/>
      <c r="C78" s="115"/>
      <c r="D78" s="115"/>
      <c r="F78" s="115"/>
      <c r="G78" t="s">
        <v>57</v>
      </c>
      <c r="H78" s="117" t="s">
        <v>58</v>
      </c>
      <c r="I78" s="115"/>
      <c r="J78" s="115"/>
      <c r="K78" s="115"/>
      <c r="L78" s="115"/>
      <c r="M78" s="115"/>
      <c r="N78" s="115"/>
      <c r="O78" s="115"/>
      <c r="P78" s="115"/>
      <c r="Q78" s="115"/>
      <c r="R78" s="115"/>
      <c r="S78" s="115"/>
      <c r="T78" s="115"/>
      <c r="U78" s="115"/>
      <c r="V78" s="115"/>
      <c r="W78" s="115"/>
      <c r="X78" s="115"/>
      <c r="Y78" s="115"/>
    </row>
    <row r="79" spans="2:45" customFormat="1" ht="16">
      <c r="B79" s="104"/>
      <c r="C79" s="115"/>
      <c r="D79" s="115"/>
      <c r="F79" s="115"/>
      <c r="G79" s="115" t="s">
        <v>59</v>
      </c>
      <c r="H79" s="117" t="s">
        <v>56</v>
      </c>
      <c r="I79" s="115"/>
      <c r="J79" s="115"/>
      <c r="K79" s="115"/>
      <c r="L79" s="115"/>
      <c r="M79" s="115"/>
      <c r="N79" s="115"/>
      <c r="O79" s="115"/>
      <c r="P79" s="115"/>
      <c r="Q79" s="115"/>
      <c r="R79" s="115"/>
      <c r="S79" s="115"/>
      <c r="T79" s="115"/>
      <c r="U79" s="115"/>
      <c r="V79" s="115"/>
      <c r="W79" s="115"/>
      <c r="X79" s="115"/>
      <c r="Y79" s="115"/>
    </row>
    <row r="80" spans="2:45" customFormat="1" ht="16">
      <c r="B80" s="104"/>
      <c r="C80" s="115"/>
      <c r="D80" s="115"/>
      <c r="E80" s="115"/>
      <c r="F80" s="115"/>
      <c r="G80" s="115"/>
      <c r="H80" s="115"/>
      <c r="I80" s="115"/>
      <c r="J80" s="115"/>
      <c r="K80" s="115"/>
      <c r="L80" s="115"/>
      <c r="M80" s="115"/>
      <c r="N80" s="115"/>
      <c r="O80" s="115"/>
      <c r="P80" s="115"/>
      <c r="Q80" s="115"/>
      <c r="R80" s="115"/>
      <c r="S80" s="115"/>
      <c r="T80" s="115"/>
      <c r="U80" s="115"/>
      <c r="V80" s="115"/>
      <c r="W80" s="115"/>
      <c r="X80" s="115"/>
      <c r="Y80" s="115"/>
    </row>
    <row r="81" spans="2:25" customFormat="1" ht="16">
      <c r="B81" s="104"/>
      <c r="C81" s="115"/>
      <c r="D81" s="115"/>
      <c r="E81" s="115"/>
      <c r="F81" s="115"/>
      <c r="G81" s="115"/>
      <c r="H81" s="115"/>
      <c r="I81" s="115"/>
      <c r="J81" s="115"/>
      <c r="K81" s="115"/>
      <c r="L81" s="115"/>
      <c r="M81" s="115"/>
      <c r="N81" s="115"/>
      <c r="O81" s="115"/>
      <c r="P81" s="115"/>
      <c r="Q81" s="115"/>
      <c r="R81" s="115"/>
      <c r="S81" s="115"/>
      <c r="T81" s="115"/>
      <c r="U81" s="115"/>
      <c r="V81" s="115"/>
      <c r="W81" s="115"/>
      <c r="X81" s="115"/>
      <c r="Y81" s="115"/>
    </row>
    <row r="82" spans="2:25" customFormat="1" ht="16">
      <c r="B82" s="104"/>
      <c r="C82" s="115"/>
      <c r="D82" s="115"/>
      <c r="E82" s="115"/>
      <c r="F82" s="115"/>
      <c r="G82" s="115"/>
      <c r="H82" s="115"/>
      <c r="I82" s="115"/>
      <c r="J82" s="115"/>
      <c r="K82" s="115"/>
      <c r="L82" s="115"/>
      <c r="M82" s="115"/>
      <c r="N82" s="115"/>
      <c r="O82" s="115"/>
      <c r="P82" s="115"/>
      <c r="Q82" s="115"/>
      <c r="R82" s="115"/>
      <c r="S82" s="115"/>
      <c r="T82" s="115"/>
      <c r="U82" s="115"/>
      <c r="V82" s="115"/>
      <c r="W82" s="115"/>
      <c r="X82" s="115"/>
      <c r="Y82" s="115"/>
    </row>
    <row r="83" spans="2:25" customFormat="1" ht="16">
      <c r="B83" s="104"/>
      <c r="C83" s="115"/>
      <c r="D83" s="115"/>
      <c r="E83" s="115"/>
      <c r="F83" s="115"/>
      <c r="G83" s="115"/>
      <c r="H83" s="115"/>
      <c r="I83" s="115"/>
      <c r="J83" s="115"/>
      <c r="K83" s="115"/>
      <c r="L83" s="115"/>
      <c r="M83" s="115"/>
      <c r="N83" s="115"/>
      <c r="O83" s="115"/>
      <c r="P83" s="115"/>
      <c r="Q83" s="115"/>
      <c r="R83" s="115"/>
      <c r="S83" s="115"/>
      <c r="T83" s="115"/>
      <c r="U83" s="115"/>
      <c r="V83" s="115"/>
      <c r="W83" s="115"/>
      <c r="X83" s="115"/>
      <c r="Y83" s="115"/>
    </row>
    <row r="84" spans="2:25" customFormat="1" ht="16">
      <c r="B84" s="104"/>
      <c r="C84" s="115"/>
      <c r="D84" s="115"/>
      <c r="E84" s="115"/>
      <c r="F84" s="115"/>
      <c r="G84" s="115"/>
      <c r="H84" s="115"/>
      <c r="I84" s="115"/>
      <c r="J84" s="115"/>
      <c r="K84" s="115"/>
      <c r="L84" s="115"/>
      <c r="M84" s="115"/>
      <c r="N84" s="115"/>
      <c r="O84" s="115"/>
      <c r="P84" s="115"/>
      <c r="Q84" s="115"/>
      <c r="R84" s="115"/>
      <c r="S84" s="115"/>
      <c r="T84" s="115"/>
      <c r="U84" s="115"/>
      <c r="V84" s="115"/>
      <c r="W84" s="115"/>
      <c r="X84" s="115"/>
      <c r="Y84" s="115"/>
    </row>
    <row r="85" spans="2:25" customFormat="1" ht="16">
      <c r="B85" s="104"/>
      <c r="C85" s="115"/>
      <c r="D85" s="115"/>
      <c r="E85" s="115"/>
      <c r="F85" s="115"/>
      <c r="G85" s="115"/>
      <c r="H85" s="115"/>
      <c r="I85" s="115"/>
      <c r="J85" s="115"/>
      <c r="K85" s="115"/>
      <c r="L85" s="115"/>
      <c r="M85" s="115"/>
      <c r="N85" s="115"/>
      <c r="O85" s="115"/>
      <c r="P85" s="115"/>
      <c r="Q85" s="115"/>
      <c r="R85" s="115"/>
      <c r="S85" s="115"/>
      <c r="T85" s="115"/>
      <c r="U85" s="115"/>
      <c r="V85" s="115"/>
      <c r="W85" s="115"/>
      <c r="X85" s="115"/>
      <c r="Y85" s="115"/>
    </row>
    <row r="86" spans="2:25" customFormat="1" ht="16">
      <c r="B86" s="104"/>
      <c r="C86" s="115"/>
      <c r="D86" s="115"/>
      <c r="E86" s="115"/>
      <c r="F86" s="115"/>
      <c r="G86" s="115"/>
      <c r="H86" s="115"/>
      <c r="I86" s="115"/>
      <c r="J86" s="115"/>
      <c r="K86" s="115"/>
      <c r="L86" s="115"/>
      <c r="M86" s="115"/>
      <c r="N86" s="115"/>
      <c r="O86" s="115"/>
      <c r="P86" s="115"/>
      <c r="Q86" s="115"/>
      <c r="R86" s="115"/>
      <c r="S86" s="115"/>
      <c r="T86" s="115"/>
      <c r="U86" s="115"/>
      <c r="V86" s="115"/>
      <c r="W86" s="115"/>
      <c r="X86" s="115"/>
      <c r="Y86" s="115"/>
    </row>
    <row r="87" spans="2:25" customFormat="1" ht="16">
      <c r="B87" s="104"/>
      <c r="C87" s="115"/>
      <c r="D87" s="115"/>
      <c r="E87" s="115"/>
      <c r="F87" s="115"/>
      <c r="G87" s="115"/>
      <c r="H87" s="115"/>
      <c r="I87" s="115"/>
      <c r="J87" s="115"/>
      <c r="K87" s="115"/>
      <c r="L87" s="115"/>
      <c r="M87" s="115"/>
      <c r="N87" s="115"/>
      <c r="O87" s="115"/>
      <c r="P87" s="115"/>
      <c r="Q87" s="115"/>
      <c r="R87" s="115"/>
      <c r="S87" s="115"/>
      <c r="T87" s="115"/>
      <c r="U87" s="115"/>
      <c r="V87" s="115"/>
      <c r="W87" s="115"/>
      <c r="X87" s="115"/>
      <c r="Y87" s="115"/>
    </row>
    <row r="88" spans="2:25" customFormat="1" ht="16">
      <c r="B88" s="104"/>
      <c r="C88" s="115"/>
      <c r="D88" s="115"/>
      <c r="E88" s="115"/>
      <c r="F88" s="115"/>
      <c r="G88" s="115"/>
      <c r="H88" s="115"/>
      <c r="I88" s="115"/>
      <c r="J88" s="115"/>
      <c r="K88" s="115"/>
      <c r="L88" s="115"/>
      <c r="M88" s="115"/>
      <c r="N88" s="115"/>
      <c r="O88" s="115"/>
      <c r="P88" s="115"/>
      <c r="Q88" s="115"/>
      <c r="R88" s="115"/>
      <c r="S88" s="115"/>
      <c r="T88" s="115"/>
      <c r="U88" s="115"/>
      <c r="V88" s="115"/>
      <c r="W88" s="115"/>
      <c r="X88" s="115"/>
      <c r="Y88" s="115"/>
    </row>
    <row r="89" spans="2:25" customFormat="1" ht="16">
      <c r="B89" s="104"/>
      <c r="C89" s="115"/>
      <c r="D89" s="115"/>
      <c r="E89" s="115"/>
      <c r="F89" s="115"/>
      <c r="G89" s="115"/>
      <c r="H89" s="115"/>
      <c r="I89" s="115"/>
      <c r="J89" s="115"/>
      <c r="K89" s="115"/>
      <c r="L89" s="115"/>
      <c r="M89" s="115"/>
      <c r="N89" s="115"/>
      <c r="O89" s="115"/>
      <c r="P89" s="115"/>
      <c r="Q89" s="115"/>
      <c r="R89" s="115"/>
      <c r="S89" s="115"/>
      <c r="T89" s="115"/>
      <c r="U89" s="115"/>
      <c r="V89" s="115"/>
      <c r="W89" s="115"/>
      <c r="X89" s="115"/>
      <c r="Y89" s="115"/>
    </row>
    <row r="90" spans="2:25" customFormat="1" ht="16">
      <c r="B90" s="104"/>
      <c r="C90" s="115"/>
      <c r="D90" s="115"/>
      <c r="E90" s="115"/>
      <c r="F90" s="115"/>
      <c r="G90" s="115"/>
      <c r="H90" s="115"/>
      <c r="I90" s="115"/>
      <c r="J90" s="115"/>
      <c r="K90" s="115"/>
      <c r="L90" s="115"/>
      <c r="M90" s="115"/>
      <c r="N90" s="115"/>
      <c r="O90" s="115"/>
      <c r="P90" s="115"/>
      <c r="Q90" s="115"/>
      <c r="R90" s="115"/>
      <c r="S90" s="115"/>
      <c r="T90" s="115"/>
      <c r="U90" s="115"/>
      <c r="V90" s="115"/>
      <c r="W90" s="115"/>
      <c r="X90" s="115"/>
      <c r="Y90" s="115"/>
    </row>
    <row r="91" spans="2:25" customFormat="1" ht="16">
      <c r="B91" s="104"/>
      <c r="C91" s="115"/>
      <c r="D91" s="115"/>
      <c r="E91" s="115"/>
      <c r="F91" s="115"/>
      <c r="G91" s="115"/>
      <c r="H91" s="115"/>
      <c r="I91" s="115"/>
      <c r="J91" s="115"/>
      <c r="K91" s="115"/>
      <c r="L91" s="115"/>
      <c r="M91" s="115"/>
      <c r="N91" s="115"/>
      <c r="O91" s="115"/>
      <c r="P91" s="115"/>
      <c r="Q91" s="115"/>
      <c r="R91" s="115"/>
      <c r="S91" s="115"/>
      <c r="T91" s="115"/>
      <c r="U91" s="115"/>
      <c r="V91" s="115"/>
      <c r="W91" s="115"/>
      <c r="X91" s="115"/>
      <c r="Y91" s="115"/>
    </row>
    <row r="92" spans="2:25" customFormat="1" ht="16">
      <c r="B92" s="104"/>
      <c r="C92" s="115"/>
      <c r="D92" s="115"/>
      <c r="E92" s="115"/>
      <c r="F92" s="115"/>
      <c r="G92" s="115"/>
      <c r="H92" s="115"/>
      <c r="I92" s="115"/>
      <c r="J92" s="115"/>
      <c r="K92" s="115"/>
      <c r="L92" s="115"/>
      <c r="M92" s="115"/>
      <c r="N92" s="115"/>
      <c r="O92" s="115"/>
      <c r="P92" s="115"/>
      <c r="Q92" s="115"/>
      <c r="R92" s="115"/>
      <c r="S92" s="115"/>
      <c r="T92" s="115"/>
      <c r="U92" s="115"/>
      <c r="V92" s="115"/>
      <c r="W92" s="115"/>
      <c r="X92" s="115"/>
      <c r="Y92" s="115"/>
    </row>
    <row r="93" spans="2:25" customFormat="1" ht="16">
      <c r="B93" s="104"/>
      <c r="C93" s="115"/>
      <c r="D93" s="115"/>
      <c r="E93" s="115"/>
      <c r="F93" s="115"/>
      <c r="G93" s="115"/>
      <c r="H93" s="115"/>
      <c r="I93" s="115"/>
      <c r="J93" s="115"/>
      <c r="K93" s="115"/>
      <c r="L93" s="115"/>
      <c r="M93" s="115"/>
      <c r="N93" s="115"/>
      <c r="O93" s="115"/>
      <c r="P93" s="115"/>
      <c r="Q93" s="115"/>
      <c r="R93" s="115"/>
      <c r="S93" s="115"/>
      <c r="T93" s="115"/>
      <c r="U93" s="115"/>
      <c r="V93" s="115"/>
      <c r="W93" s="115"/>
      <c r="X93" s="115"/>
      <c r="Y93" s="115"/>
    </row>
    <row r="94" spans="2:25" customFormat="1" ht="16">
      <c r="B94" s="104"/>
      <c r="C94" s="115"/>
      <c r="D94" s="115"/>
      <c r="E94" s="115"/>
      <c r="F94" s="115"/>
      <c r="G94" s="115"/>
      <c r="H94" s="115"/>
      <c r="I94" s="115"/>
      <c r="J94" s="115"/>
      <c r="K94" s="115"/>
      <c r="L94" s="115"/>
      <c r="M94" s="115"/>
      <c r="N94" s="115"/>
      <c r="O94" s="115"/>
      <c r="P94" s="115"/>
      <c r="Q94" s="115"/>
      <c r="R94" s="115"/>
      <c r="S94" s="115"/>
      <c r="T94" s="115"/>
      <c r="U94" s="115"/>
      <c r="V94" s="115"/>
      <c r="W94" s="115"/>
      <c r="X94" s="115"/>
      <c r="Y94" s="115"/>
    </row>
    <row r="95" spans="2:25" customFormat="1" ht="16">
      <c r="B95" s="104"/>
      <c r="C95" s="115"/>
      <c r="D95" s="115"/>
      <c r="E95" s="115"/>
      <c r="F95" s="115"/>
      <c r="G95" s="115"/>
      <c r="H95" s="115"/>
      <c r="I95" s="115"/>
      <c r="J95" s="115"/>
      <c r="K95" s="115"/>
      <c r="L95" s="115"/>
      <c r="M95" s="115"/>
      <c r="N95" s="115"/>
      <c r="O95" s="115"/>
      <c r="P95" s="115"/>
      <c r="Q95" s="115"/>
      <c r="R95" s="115"/>
      <c r="S95" s="115"/>
      <c r="T95" s="115"/>
      <c r="U95" s="115"/>
      <c r="V95" s="115"/>
      <c r="W95" s="115"/>
      <c r="X95" s="115"/>
      <c r="Y95" s="115"/>
    </row>
    <row r="96" spans="2:25" customFormat="1" ht="16">
      <c r="B96" s="104"/>
      <c r="C96" s="115"/>
      <c r="D96" s="115"/>
      <c r="E96" s="115"/>
      <c r="F96" s="115"/>
      <c r="G96" s="115"/>
      <c r="H96" s="115"/>
      <c r="I96" s="115"/>
      <c r="J96" s="115"/>
      <c r="K96" s="115"/>
      <c r="L96" s="115"/>
      <c r="M96" s="115"/>
      <c r="N96" s="115"/>
      <c r="O96" s="115"/>
      <c r="P96" s="115"/>
      <c r="Q96" s="115"/>
      <c r="R96" s="115"/>
      <c r="S96" s="115"/>
      <c r="T96" s="115"/>
      <c r="U96" s="115"/>
      <c r="V96" s="115"/>
      <c r="W96" s="115"/>
      <c r="X96" s="115"/>
      <c r="Y96" s="115"/>
    </row>
    <row r="97" spans="2:2" customFormat="1" ht="16">
      <c r="B97" s="104"/>
    </row>
    <row r="98" spans="2:2" customFormat="1" ht="16">
      <c r="B98" s="104"/>
    </row>
    <row r="99" spans="2:2" customFormat="1" ht="16">
      <c r="B99" s="104"/>
    </row>
    <row r="100" spans="2:2" customFormat="1" ht="16">
      <c r="B100" s="104"/>
    </row>
    <row r="101" spans="2:2" customFormat="1" ht="16">
      <c r="B101" s="104"/>
    </row>
    <row r="102" spans="2:2" customFormat="1" ht="16">
      <c r="B102" s="104"/>
    </row>
    <row r="103" spans="2:2" customFormat="1" ht="16">
      <c r="B103" s="104"/>
    </row>
    <row r="104" spans="2:2" customFormat="1" ht="16">
      <c r="B104" s="104"/>
    </row>
    <row r="105" spans="2:2" customFormat="1" ht="16">
      <c r="B105" s="104"/>
    </row>
    <row r="106" spans="2:2" customFormat="1" ht="16">
      <c r="B106" s="104"/>
    </row>
    <row r="107" spans="2:2" customFormat="1" ht="16">
      <c r="B107" s="104"/>
    </row>
    <row r="108" spans="2:2" customFormat="1" ht="16">
      <c r="B108" s="104"/>
    </row>
    <row r="109" spans="2:2" customFormat="1" ht="16">
      <c r="B109" s="104"/>
    </row>
    <row r="110" spans="2:2" customFormat="1" ht="16">
      <c r="B110" s="104"/>
    </row>
    <row r="111" spans="2:2" customFormat="1" ht="16">
      <c r="B111" s="104"/>
    </row>
    <row r="112" spans="2:2" customFormat="1" ht="16">
      <c r="B112" s="104"/>
    </row>
    <row r="113" spans="2:2" customFormat="1" ht="16">
      <c r="B113" s="104"/>
    </row>
    <row r="114" spans="2:2" customFormat="1" ht="16">
      <c r="B114" s="104"/>
    </row>
    <row r="115" spans="2:2" customFormat="1" ht="16">
      <c r="B115" s="104"/>
    </row>
    <row r="116" spans="2:2" customFormat="1" ht="16">
      <c r="B116" s="104"/>
    </row>
    <row r="117" spans="2:2" customFormat="1" ht="16">
      <c r="B117" s="104"/>
    </row>
    <row r="118" spans="2:2" customFormat="1" ht="16">
      <c r="B118" s="104"/>
    </row>
    <row r="119" spans="2:2" customFormat="1" ht="16">
      <c r="B119" s="104"/>
    </row>
    <row r="120" spans="2:2" customFormat="1" ht="16">
      <c r="B120" s="104"/>
    </row>
    <row r="121" spans="2:2" customFormat="1" ht="16">
      <c r="B121" s="104"/>
    </row>
    <row r="122" spans="2:2" customFormat="1" ht="16">
      <c r="B122" s="104"/>
    </row>
    <row r="123" spans="2:2" customFormat="1" ht="16">
      <c r="B123" s="104"/>
    </row>
    <row r="124" spans="2:2" customFormat="1" ht="16">
      <c r="B124" s="104"/>
    </row>
    <row r="125" spans="2:2" customFormat="1" ht="16">
      <c r="B125" s="104"/>
    </row>
    <row r="126" spans="2:2" customFormat="1" ht="16">
      <c r="B126" s="104"/>
    </row>
    <row r="127" spans="2:2" customFormat="1" ht="16">
      <c r="B127" s="104"/>
    </row>
    <row r="128" spans="2:2" customFormat="1" ht="16">
      <c r="B128" s="104"/>
    </row>
    <row r="129" spans="2:25" customFormat="1" ht="17" thickBot="1">
      <c r="B129" s="104"/>
    </row>
    <row r="130" spans="2:25" s="24" customFormat="1">
      <c r="B130" s="107"/>
      <c r="C130" s="107" t="s">
        <v>24</v>
      </c>
      <c r="D130" s="107" t="s">
        <v>51</v>
      </c>
      <c r="E130" s="107"/>
      <c r="F130" s="107" t="s">
        <v>31</v>
      </c>
      <c r="G130" s="107"/>
      <c r="H130" s="107"/>
      <c r="I130" s="107"/>
      <c r="J130" s="107"/>
      <c r="K130" s="107"/>
      <c r="L130" s="107"/>
      <c r="M130" s="107"/>
      <c r="N130" s="107"/>
      <c r="O130" s="107"/>
      <c r="P130" s="107"/>
      <c r="Q130" s="107"/>
      <c r="R130" s="107"/>
      <c r="S130" s="107"/>
      <c r="T130" s="107"/>
      <c r="U130" s="107"/>
    </row>
    <row r="131" spans="2:25" customFormat="1" ht="16">
      <c r="B131" s="104"/>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row>
    <row r="132" spans="2:25" customFormat="1" ht="16">
      <c r="B132" s="104"/>
      <c r="C132" s="122" t="s">
        <v>60</v>
      </c>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row>
    <row r="133" spans="2:25" customFormat="1" ht="16">
      <c r="B133" s="104"/>
      <c r="C133" s="103"/>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row>
    <row r="134" spans="2:25" customFormat="1" ht="16">
      <c r="B134" s="104"/>
      <c r="C134" s="115"/>
      <c r="D134">
        <v>111</v>
      </c>
      <c r="E134" s="115"/>
      <c r="F134" s="115"/>
      <c r="G134" s="115"/>
      <c r="H134" s="115"/>
      <c r="I134" s="115"/>
      <c r="J134" s="115"/>
      <c r="K134" s="115"/>
      <c r="L134" s="115"/>
      <c r="M134" s="115"/>
      <c r="N134" s="115"/>
      <c r="O134" s="115"/>
      <c r="P134" s="115"/>
      <c r="Q134" s="115"/>
      <c r="R134" s="115"/>
      <c r="S134" s="115"/>
      <c r="T134" s="115"/>
      <c r="U134" s="115"/>
      <c r="V134" s="115"/>
      <c r="W134" s="115"/>
      <c r="X134" s="115"/>
      <c r="Y134" s="115"/>
    </row>
    <row r="135" spans="2:25" customFormat="1" ht="16">
      <c r="B135" s="104"/>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row>
    <row r="136" spans="2:25" customFormat="1" ht="16">
      <c r="B136" s="104"/>
      <c r="C136" s="115"/>
      <c r="D136" s="115"/>
      <c r="F136" s="115"/>
      <c r="G136" s="116"/>
      <c r="H136" s="117"/>
      <c r="I136" s="115"/>
      <c r="J136" s="115"/>
      <c r="K136" s="115"/>
      <c r="L136" s="115"/>
      <c r="M136" s="115"/>
      <c r="N136" s="115"/>
      <c r="O136" s="115"/>
      <c r="P136" s="115"/>
      <c r="Q136" s="115"/>
      <c r="R136" s="115"/>
      <c r="S136" s="115"/>
      <c r="T136" s="115"/>
      <c r="U136" s="115"/>
      <c r="V136" s="115"/>
      <c r="W136" s="115"/>
      <c r="X136" s="115"/>
      <c r="Y136" s="115"/>
    </row>
    <row r="137" spans="2:25" customFormat="1" ht="16">
      <c r="B137" s="104"/>
      <c r="C137" s="115"/>
      <c r="D137" s="115"/>
      <c r="F137" s="115"/>
      <c r="G137" s="115"/>
      <c r="H137" s="117"/>
      <c r="I137" s="115"/>
      <c r="J137" s="115"/>
      <c r="K137" s="115"/>
      <c r="L137" s="115"/>
      <c r="M137" s="115"/>
      <c r="N137" s="115"/>
      <c r="O137" s="115"/>
      <c r="P137" s="115"/>
      <c r="Q137" s="115"/>
      <c r="R137" s="115"/>
      <c r="S137" s="115"/>
      <c r="T137" s="115"/>
      <c r="U137" s="115"/>
      <c r="V137" s="115"/>
      <c r="W137" s="115"/>
      <c r="X137" s="115"/>
      <c r="Y137" s="115"/>
    </row>
    <row r="138" spans="2:25" customFormat="1" ht="16">
      <c r="B138" s="104"/>
      <c r="C138" s="115"/>
      <c r="D138" s="115"/>
      <c r="F138" s="115"/>
      <c r="H138" s="117"/>
      <c r="I138" s="115"/>
      <c r="J138" s="115"/>
      <c r="K138" s="115"/>
      <c r="L138" s="115"/>
      <c r="M138" s="115"/>
      <c r="N138" s="115"/>
      <c r="O138" s="115"/>
      <c r="P138" s="115"/>
      <c r="Q138" s="115"/>
      <c r="R138" s="115"/>
      <c r="S138" s="115"/>
      <c r="T138" s="115"/>
      <c r="U138" s="115"/>
      <c r="V138" s="115"/>
      <c r="W138" s="115"/>
      <c r="X138" s="115"/>
      <c r="Y138" s="115"/>
    </row>
    <row r="139" spans="2:25" customFormat="1" ht="16">
      <c r="B139" s="104"/>
      <c r="C139" s="115"/>
      <c r="D139" s="115"/>
      <c r="F139" s="115"/>
      <c r="G139" s="115"/>
      <c r="H139" s="117"/>
      <c r="I139" s="115"/>
      <c r="J139" s="115"/>
      <c r="K139" s="115"/>
      <c r="L139" s="115"/>
      <c r="M139" s="115"/>
      <c r="N139" s="115"/>
      <c r="O139" s="115"/>
      <c r="P139" s="115"/>
      <c r="Q139" s="115"/>
      <c r="R139" s="115"/>
      <c r="S139" s="115"/>
      <c r="T139" s="115"/>
      <c r="U139" s="115"/>
      <c r="V139" s="115"/>
      <c r="W139" s="115"/>
      <c r="X139" s="115"/>
      <c r="Y139" s="115"/>
    </row>
    <row r="140" spans="2:25" customFormat="1" ht="16">
      <c r="B140" s="104"/>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row>
    <row r="141" spans="2:25" customFormat="1" ht="16">
      <c r="B141" s="104"/>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row>
    <row r="142" spans="2:25" customFormat="1" ht="16">
      <c r="B142" s="104"/>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row>
    <row r="143" spans="2:25" customFormat="1" ht="16">
      <c r="B143" s="104"/>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row>
    <row r="144" spans="2:25" customFormat="1" ht="16">
      <c r="B144" s="104"/>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row>
    <row r="145" spans="2:25" customFormat="1" ht="16">
      <c r="B145" s="104"/>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row>
    <row r="146" spans="2:25" customFormat="1" ht="16">
      <c r="B146" s="104"/>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row>
    <row r="147" spans="2:25" customFormat="1" ht="16">
      <c r="B147" s="104"/>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row>
    <row r="148" spans="2:25" customFormat="1" ht="16">
      <c r="B148" s="104"/>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row>
    <row r="149" spans="2:25" customFormat="1" ht="16">
      <c r="B149" s="104"/>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row>
    <row r="150" spans="2:25" customFormat="1" ht="16">
      <c r="B150" s="104"/>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row>
    <row r="151" spans="2:25" customFormat="1" ht="16">
      <c r="B151" s="104"/>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row>
    <row r="152" spans="2:25" customFormat="1" ht="16">
      <c r="B152" s="104"/>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row>
    <row r="153" spans="2:25" customFormat="1" ht="16">
      <c r="B153" s="104"/>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row>
    <row r="154" spans="2:25" customFormat="1" ht="16">
      <c r="B154" s="104"/>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row>
    <row r="155" spans="2:25" customFormat="1" ht="16">
      <c r="B155" s="104"/>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row>
    <row r="156" spans="2:25" customFormat="1" ht="16">
      <c r="B156" s="104"/>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row>
    <row r="157" spans="2:25" customFormat="1" ht="16">
      <c r="B157" s="104"/>
    </row>
    <row r="158" spans="2:25" customFormat="1" ht="16">
      <c r="B158" s="104"/>
    </row>
    <row r="159" spans="2:25" customFormat="1" ht="16">
      <c r="B159" s="104"/>
    </row>
    <row r="160" spans="2:25" customFormat="1" ht="16">
      <c r="B160" s="104"/>
    </row>
    <row r="161" spans="2:4" customFormat="1" ht="16">
      <c r="B161" s="104"/>
      <c r="D161">
        <v>111</v>
      </c>
    </row>
    <row r="162" spans="2:4" customFormat="1" ht="16">
      <c r="B162" s="104"/>
    </row>
    <row r="163" spans="2:4" customFormat="1" ht="16">
      <c r="B163" s="104"/>
    </row>
    <row r="164" spans="2:4" customFormat="1" ht="16">
      <c r="B164" s="104"/>
    </row>
    <row r="165" spans="2:4" customFormat="1" ht="16">
      <c r="B165" s="104"/>
    </row>
    <row r="166" spans="2:4" customFormat="1" ht="16">
      <c r="B166" s="104"/>
    </row>
    <row r="167" spans="2:4" customFormat="1" ht="16">
      <c r="B167" s="104"/>
    </row>
    <row r="168" spans="2:4" customFormat="1" ht="16">
      <c r="B168" s="104"/>
    </row>
    <row r="169" spans="2:4" customFormat="1" ht="16">
      <c r="B169" s="104"/>
    </row>
    <row r="170" spans="2:4" customFormat="1" ht="16">
      <c r="B170" s="104"/>
    </row>
    <row r="171" spans="2:4" customFormat="1" ht="16">
      <c r="B171" s="104"/>
    </row>
    <row r="172" spans="2:4" customFormat="1" ht="16">
      <c r="B172" s="104"/>
    </row>
    <row r="173" spans="2:4" customFormat="1" ht="16">
      <c r="B173" s="104"/>
    </row>
    <row r="174" spans="2:4" customFormat="1" ht="16">
      <c r="B174" s="104"/>
    </row>
    <row r="175" spans="2:4" customFormat="1" ht="16">
      <c r="B175" s="104"/>
    </row>
    <row r="176" spans="2:4" customFormat="1" ht="16">
      <c r="B176" s="104"/>
    </row>
    <row r="177" spans="2:4" customFormat="1" ht="16">
      <c r="B177" s="104"/>
    </row>
    <row r="178" spans="2:4" customFormat="1" ht="16">
      <c r="B178" s="104"/>
    </row>
    <row r="179" spans="2:4" customFormat="1" ht="16">
      <c r="B179" s="104"/>
    </row>
    <row r="180" spans="2:4" customFormat="1" ht="16">
      <c r="B180" s="104"/>
    </row>
    <row r="181" spans="2:4" customFormat="1" ht="16">
      <c r="B181" s="104"/>
    </row>
    <row r="182" spans="2:4" customFormat="1" ht="16">
      <c r="B182" s="104"/>
    </row>
    <row r="183" spans="2:4" customFormat="1" ht="16">
      <c r="B183" s="104"/>
    </row>
    <row r="184" spans="2:4" customFormat="1" ht="16">
      <c r="B184" s="104"/>
      <c r="D184">
        <v>112</v>
      </c>
    </row>
    <row r="185" spans="2:4" customFormat="1" ht="16">
      <c r="B185" s="104"/>
    </row>
    <row r="186" spans="2:4" customFormat="1" ht="16">
      <c r="B186" s="104"/>
    </row>
    <row r="187" spans="2:4" customFormat="1" ht="16">
      <c r="B187" s="104"/>
    </row>
    <row r="188" spans="2:4" customFormat="1" ht="16">
      <c r="B188" s="104"/>
    </row>
    <row r="189" spans="2:4" customFormat="1" ht="16">
      <c r="B189" s="104"/>
    </row>
    <row r="190" spans="2:4" customFormat="1" ht="16">
      <c r="B190" s="104"/>
    </row>
    <row r="191" spans="2:4" customFormat="1" ht="16">
      <c r="B191" s="104"/>
    </row>
    <row r="192" spans="2:4" customFormat="1" ht="16">
      <c r="B192" s="104"/>
    </row>
    <row r="193" spans="2:4" customFormat="1" ht="16">
      <c r="B193" s="104"/>
    </row>
    <row r="194" spans="2:4" customFormat="1" ht="16">
      <c r="B194" s="104"/>
    </row>
    <row r="195" spans="2:4" customFormat="1" ht="16">
      <c r="B195" s="104"/>
    </row>
    <row r="196" spans="2:4" customFormat="1" ht="16">
      <c r="B196" s="104"/>
    </row>
    <row r="197" spans="2:4" customFormat="1" ht="16">
      <c r="B197" s="104"/>
    </row>
    <row r="198" spans="2:4" customFormat="1" ht="16">
      <c r="B198" s="104"/>
    </row>
    <row r="199" spans="2:4" customFormat="1" ht="16">
      <c r="B199" s="104"/>
    </row>
    <row r="200" spans="2:4" customFormat="1" ht="16">
      <c r="B200" s="104"/>
    </row>
    <row r="201" spans="2:4" customFormat="1" ht="16">
      <c r="B201" s="104"/>
    </row>
    <row r="202" spans="2:4" customFormat="1" ht="16">
      <c r="B202" s="104"/>
    </row>
    <row r="203" spans="2:4" customFormat="1" ht="16">
      <c r="B203" s="104"/>
    </row>
    <row r="204" spans="2:4" customFormat="1" ht="16">
      <c r="B204" s="104"/>
    </row>
    <row r="205" spans="2:4" customFormat="1" ht="16">
      <c r="B205" s="104"/>
    </row>
    <row r="206" spans="2:4" customFormat="1" ht="16">
      <c r="B206" s="104"/>
    </row>
    <row r="207" spans="2:4" customFormat="1" ht="16">
      <c r="B207" s="104"/>
    </row>
    <row r="208" spans="2:4" customFormat="1" ht="16">
      <c r="B208" s="104"/>
      <c r="D208">
        <v>113</v>
      </c>
    </row>
    <row r="209" spans="2:2" customFormat="1" ht="16">
      <c r="B209" s="104"/>
    </row>
    <row r="210" spans="2:2" customFormat="1" ht="16">
      <c r="B210" s="104"/>
    </row>
    <row r="211" spans="2:2" customFormat="1" ht="16">
      <c r="B211" s="104"/>
    </row>
    <row r="212" spans="2:2" customFormat="1" ht="16">
      <c r="B212" s="104"/>
    </row>
    <row r="213" spans="2:2" customFormat="1" ht="16">
      <c r="B213" s="104"/>
    </row>
    <row r="214" spans="2:2" customFormat="1" ht="16">
      <c r="B214" s="104"/>
    </row>
    <row r="215" spans="2:2" customFormat="1" ht="16">
      <c r="B215" s="104"/>
    </row>
    <row r="216" spans="2:2" customFormat="1" ht="16">
      <c r="B216" s="104"/>
    </row>
    <row r="217" spans="2:2" customFormat="1" ht="16">
      <c r="B217" s="104"/>
    </row>
    <row r="218" spans="2:2" customFormat="1" ht="16">
      <c r="B218" s="104"/>
    </row>
    <row r="219" spans="2:2" customFormat="1" ht="16">
      <c r="B219" s="104"/>
    </row>
    <row r="220" spans="2:2" customFormat="1" ht="16">
      <c r="B220" s="104"/>
    </row>
    <row r="221" spans="2:2" customFormat="1" ht="16">
      <c r="B221" s="104"/>
    </row>
    <row r="222" spans="2:2" customFormat="1" ht="16">
      <c r="B222" s="104"/>
    </row>
    <row r="223" spans="2:2" customFormat="1" ht="16">
      <c r="B223" s="104"/>
    </row>
    <row r="224" spans="2:2" customFormat="1" ht="16">
      <c r="B224" s="104"/>
    </row>
    <row r="225" spans="2:4" customFormat="1" ht="16">
      <c r="B225" s="104"/>
    </row>
    <row r="226" spans="2:4" customFormat="1" ht="16">
      <c r="B226" s="104"/>
    </row>
    <row r="227" spans="2:4" customFormat="1" ht="16">
      <c r="B227" s="104"/>
    </row>
    <row r="228" spans="2:4" customFormat="1" ht="16">
      <c r="B228" s="104"/>
    </row>
    <row r="229" spans="2:4" customFormat="1" ht="16">
      <c r="B229" s="104"/>
    </row>
    <row r="230" spans="2:4" customFormat="1" ht="16">
      <c r="B230" s="104"/>
    </row>
    <row r="231" spans="2:4" customFormat="1" ht="16">
      <c r="B231" s="104"/>
    </row>
    <row r="232" spans="2:4" customFormat="1" ht="16">
      <c r="B232" s="104"/>
    </row>
    <row r="233" spans="2:4" customFormat="1" ht="16">
      <c r="B233" s="104"/>
    </row>
    <row r="234" spans="2:4" customFormat="1" ht="16">
      <c r="B234" s="104"/>
      <c r="D234">
        <v>114</v>
      </c>
    </row>
    <row r="235" spans="2:4" customFormat="1" ht="16">
      <c r="B235" s="104"/>
    </row>
    <row r="236" spans="2:4" customFormat="1" ht="16">
      <c r="B236" s="104"/>
    </row>
    <row r="237" spans="2:4" customFormat="1" ht="16">
      <c r="B237" s="104"/>
    </row>
    <row r="238" spans="2:4" customFormat="1" ht="16">
      <c r="B238" s="104"/>
    </row>
    <row r="239" spans="2:4" customFormat="1" ht="16">
      <c r="B239" s="104"/>
    </row>
    <row r="240" spans="2:4" customFormat="1" ht="16">
      <c r="B240" s="104"/>
    </row>
    <row r="241" spans="2:7" customFormat="1" ht="16">
      <c r="B241" s="104"/>
    </row>
    <row r="242" spans="2:7" customFormat="1" ht="16">
      <c r="B242" s="104"/>
    </row>
    <row r="243" spans="2:7" customFormat="1" ht="16">
      <c r="B243" s="104"/>
    </row>
    <row r="244" spans="2:7" customFormat="1" ht="16">
      <c r="B244" s="104"/>
    </row>
    <row r="245" spans="2:7" customFormat="1" ht="16">
      <c r="B245" s="104"/>
      <c r="G245" t="s">
        <v>61</v>
      </c>
    </row>
    <row r="246" spans="2:7" customFormat="1" ht="16">
      <c r="B246" s="104"/>
      <c r="G246" t="s">
        <v>62</v>
      </c>
    </row>
    <row r="247" spans="2:7" customFormat="1" ht="16">
      <c r="B247" s="104"/>
      <c r="G247" t="s">
        <v>63</v>
      </c>
    </row>
    <row r="248" spans="2:7" customFormat="1" ht="16">
      <c r="B248" s="104"/>
    </row>
    <row r="249" spans="2:7" customFormat="1" ht="16">
      <c r="B249" s="104"/>
    </row>
    <row r="250" spans="2:7" customFormat="1" ht="16">
      <c r="B250" s="104"/>
    </row>
    <row r="251" spans="2:7" customFormat="1" ht="16">
      <c r="B251" s="104"/>
    </row>
    <row r="252" spans="2:7" customFormat="1" ht="16">
      <c r="B252" s="104"/>
    </row>
    <row r="253" spans="2:7" customFormat="1" ht="16">
      <c r="B253" s="104"/>
    </row>
    <row r="254" spans="2:7" customFormat="1" ht="16">
      <c r="B254" s="104"/>
    </row>
    <row r="255" spans="2:7" customFormat="1" ht="16">
      <c r="B255" s="104"/>
    </row>
    <row r="256" spans="2:7" customFormat="1" ht="16">
      <c r="B256" s="104"/>
    </row>
    <row r="257" spans="2:25" customFormat="1" ht="16">
      <c r="B257" s="104"/>
    </row>
    <row r="258" spans="2:25" customFormat="1" ht="16">
      <c r="B258" s="104"/>
    </row>
    <row r="259" spans="2:25" customFormat="1" ht="16">
      <c r="B259" s="104"/>
    </row>
    <row r="260" spans="2:25" customFormat="1" ht="16">
      <c r="B260" s="104"/>
    </row>
    <row r="261" spans="2:25" customFormat="1" ht="16">
      <c r="B261" s="104"/>
    </row>
    <row r="262" spans="2:25" customFormat="1" ht="16">
      <c r="B262" s="104"/>
    </row>
    <row r="263" spans="2:25" customFormat="1" ht="16">
      <c r="B263" s="104"/>
    </row>
    <row r="264" spans="2:25" customFormat="1" ht="16">
      <c r="B264" s="104"/>
    </row>
    <row r="265" spans="2:25" customFormat="1" ht="16">
      <c r="B265" s="104"/>
    </row>
    <row r="266" spans="2:25" customFormat="1" ht="16">
      <c r="B266" s="104"/>
    </row>
    <row r="267" spans="2:25" customFormat="1" ht="16">
      <c r="B267" s="104"/>
    </row>
    <row r="268" spans="2:25" customFormat="1" ht="17" thickBot="1">
      <c r="B268" s="104"/>
    </row>
    <row r="269" spans="2:25" s="24" customFormat="1">
      <c r="B269" s="107"/>
      <c r="C269" s="107" t="s">
        <v>24</v>
      </c>
      <c r="D269" s="107" t="s">
        <v>51</v>
      </c>
      <c r="E269" s="107"/>
      <c r="F269" s="107" t="s">
        <v>31</v>
      </c>
      <c r="G269" s="107"/>
      <c r="H269" s="107"/>
      <c r="I269" s="107"/>
      <c r="J269" s="107"/>
      <c r="K269" s="107"/>
      <c r="L269" s="107"/>
      <c r="M269" s="107"/>
      <c r="N269" s="107"/>
      <c r="O269" s="107"/>
      <c r="P269" s="107"/>
      <c r="Q269" s="107"/>
      <c r="R269" s="107"/>
      <c r="S269" s="107"/>
      <c r="T269" s="107"/>
      <c r="U269" s="107"/>
    </row>
    <row r="270" spans="2:25" customFormat="1" ht="16">
      <c r="B270" s="104"/>
      <c r="C270" s="119"/>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row>
    <row r="271" spans="2:25" customFormat="1" ht="17">
      <c r="B271" s="104"/>
      <c r="C271" s="126" t="s">
        <v>64</v>
      </c>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row>
    <row r="272" spans="2:25" customFormat="1" ht="16">
      <c r="B272" s="104"/>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row>
    <row r="273" spans="2:25" customFormat="1" ht="16">
      <c r="B273" s="104"/>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row>
    <row r="275" spans="2:25">
      <c r="D275" s="103">
        <v>12</v>
      </c>
    </row>
    <row r="280" spans="2:25">
      <c r="E280" s="127"/>
    </row>
    <row r="281" spans="2:25">
      <c r="E281" s="115"/>
      <c r="F281" s="115"/>
      <c r="G281" s="115"/>
      <c r="H281" s="115"/>
      <c r="I281" s="115"/>
      <c r="J281" s="115"/>
      <c r="K281" s="115"/>
    </row>
    <row r="282" spans="2:25">
      <c r="E282" s="115"/>
      <c r="F282" s="115"/>
      <c r="G282" s="115"/>
      <c r="H282" s="115"/>
      <c r="I282" s="115"/>
      <c r="J282" s="115"/>
      <c r="K282" s="115"/>
    </row>
    <row r="283" spans="2:25">
      <c r="E283" s="115"/>
      <c r="F283" s="115"/>
      <c r="G283" s="115"/>
      <c r="H283" s="115"/>
      <c r="I283" s="115"/>
      <c r="J283" s="115"/>
      <c r="K283" s="115"/>
    </row>
    <row r="284" spans="2:25">
      <c r="D284" s="115"/>
      <c r="E284" s="115"/>
      <c r="F284" s="115"/>
      <c r="G284" s="115"/>
      <c r="H284" s="115"/>
      <c r="I284" s="115"/>
      <c r="J284" s="115"/>
      <c r="K284" s="115"/>
    </row>
    <row r="285" spans="2:25">
      <c r="D285" s="115"/>
      <c r="E285" s="115"/>
      <c r="F285" s="115"/>
      <c r="G285" s="115"/>
      <c r="H285" s="115"/>
      <c r="I285" s="115"/>
      <c r="J285" s="115"/>
      <c r="K285" s="115"/>
    </row>
    <row r="286" spans="2:25">
      <c r="D286" s="115"/>
      <c r="E286" s="115"/>
      <c r="F286" s="115"/>
      <c r="G286" s="115"/>
      <c r="H286" s="115"/>
      <c r="I286" s="115"/>
      <c r="J286" s="115"/>
      <c r="K286" s="115"/>
    </row>
    <row r="287" spans="2:25">
      <c r="D287" s="115"/>
      <c r="E287" s="115"/>
      <c r="F287" s="115"/>
      <c r="G287" s="115"/>
      <c r="H287" s="115"/>
      <c r="I287" s="115"/>
      <c r="J287" s="115"/>
    </row>
    <row r="288" spans="2:25">
      <c r="D288" s="115"/>
      <c r="E288" s="115"/>
      <c r="F288" s="115"/>
      <c r="G288" s="115"/>
      <c r="H288" s="115"/>
      <c r="I288" s="115"/>
      <c r="J288" s="115"/>
    </row>
    <row r="289" spans="4:11">
      <c r="D289" s="115"/>
      <c r="E289" s="115"/>
      <c r="F289" s="115"/>
      <c r="G289" s="115"/>
      <c r="H289" s="115"/>
      <c r="I289" s="115"/>
      <c r="J289" s="115"/>
      <c r="K289" s="115"/>
    </row>
    <row r="290" spans="4:11">
      <c r="E290" s="115"/>
      <c r="F290" s="115"/>
      <c r="G290" s="115"/>
      <c r="H290" s="115"/>
      <c r="I290" s="115"/>
      <c r="J290" s="115"/>
      <c r="K290" s="115"/>
    </row>
    <row r="291" spans="4:11">
      <c r="E291" s="115"/>
      <c r="F291" s="115"/>
      <c r="G291" s="115"/>
      <c r="H291" s="115"/>
      <c r="I291" s="115"/>
      <c r="J291" s="115"/>
      <c r="K291" s="115"/>
    </row>
    <row r="292" spans="4:11">
      <c r="E292" s="115"/>
      <c r="F292" s="115"/>
      <c r="G292" s="115"/>
      <c r="H292" s="115"/>
      <c r="I292" s="115"/>
      <c r="J292" s="115"/>
      <c r="K292" s="115"/>
    </row>
    <row r="293" spans="4:11">
      <c r="E293" s="115"/>
      <c r="F293" s="115"/>
      <c r="G293" s="115"/>
      <c r="H293" s="115"/>
      <c r="I293" s="115"/>
      <c r="J293" s="115"/>
      <c r="K293" s="115"/>
    </row>
    <row r="294" spans="4:11">
      <c r="E294" s="115"/>
      <c r="F294" s="115"/>
      <c r="G294" s="115"/>
      <c r="H294" s="115"/>
      <c r="I294" s="115"/>
      <c r="J294" s="115"/>
      <c r="K294" s="115"/>
    </row>
    <row r="297" spans="4:11">
      <c r="E297" s="128"/>
      <c r="F297" s="129"/>
      <c r="G297" s="129"/>
      <c r="H297" s="129"/>
      <c r="I297" s="129"/>
      <c r="J297" s="129"/>
      <c r="K297" s="129"/>
    </row>
    <row r="298" spans="4:11">
      <c r="E298" s="115"/>
      <c r="F298" s="115"/>
      <c r="G298" s="115"/>
      <c r="H298" s="115"/>
      <c r="I298" s="115"/>
      <c r="J298" s="115"/>
      <c r="K298" s="115"/>
    </row>
    <row r="299" spans="4:11">
      <c r="E299" s="115"/>
      <c r="F299" s="115"/>
      <c r="G299" s="115"/>
      <c r="H299" s="115"/>
      <c r="I299" s="115"/>
      <c r="J299" s="115"/>
      <c r="K299" s="115"/>
    </row>
    <row r="300" spans="4:11">
      <c r="E300" s="115"/>
      <c r="F300" s="115"/>
      <c r="G300" s="115"/>
      <c r="H300" s="115"/>
      <c r="I300" s="115"/>
      <c r="J300" s="115"/>
      <c r="K300" s="115"/>
    </row>
    <row r="301" spans="4:11">
      <c r="E301" s="115"/>
      <c r="F301" s="115"/>
      <c r="G301" s="115"/>
      <c r="H301" s="115"/>
      <c r="I301" s="115"/>
      <c r="J301" s="115"/>
      <c r="K301" s="115"/>
    </row>
    <row r="302" spans="4:11">
      <c r="E302" s="115"/>
      <c r="F302" s="115"/>
      <c r="G302" s="115"/>
      <c r="H302" s="115"/>
      <c r="I302" s="115"/>
      <c r="J302" s="115"/>
      <c r="K302" s="115"/>
    </row>
    <row r="303" spans="4:11">
      <c r="E303" s="115"/>
      <c r="F303" s="115"/>
      <c r="G303" s="115"/>
      <c r="H303" s="115"/>
      <c r="I303" s="115"/>
      <c r="J303" s="115"/>
      <c r="K303" s="115"/>
    </row>
    <row r="304" spans="4:11">
      <c r="E304" s="115"/>
      <c r="F304" s="115"/>
      <c r="G304" s="115"/>
      <c r="H304" s="115"/>
      <c r="I304" s="115"/>
      <c r="J304" s="115"/>
      <c r="K304" s="129"/>
    </row>
    <row r="305" spans="5:11">
      <c r="E305" s="115"/>
      <c r="F305" s="115"/>
      <c r="G305" s="115"/>
      <c r="H305" s="115"/>
      <c r="I305" s="115"/>
      <c r="J305" s="115"/>
      <c r="K305" s="129"/>
    </row>
    <row r="306" spans="5:11">
      <c r="E306" s="115"/>
      <c r="F306" s="115"/>
      <c r="G306" s="115"/>
      <c r="H306" s="115"/>
      <c r="I306" s="115"/>
      <c r="J306" s="115"/>
      <c r="K306" s="115"/>
    </row>
    <row r="307" spans="5:11">
      <c r="E307" s="115"/>
      <c r="F307" s="115"/>
      <c r="G307" s="115"/>
      <c r="H307" s="115"/>
      <c r="I307" s="115"/>
      <c r="J307" s="115"/>
      <c r="K307" s="115"/>
    </row>
    <row r="308" spans="5:11">
      <c r="E308" s="115"/>
      <c r="F308" s="115"/>
      <c r="G308" s="115"/>
      <c r="H308" s="115"/>
      <c r="I308" s="115"/>
      <c r="J308" s="115"/>
      <c r="K308" s="115"/>
    </row>
    <row r="309" spans="5:11">
      <c r="E309" s="115"/>
      <c r="F309" s="115"/>
      <c r="G309" s="115"/>
      <c r="H309" s="115"/>
      <c r="I309" s="115"/>
      <c r="J309" s="115"/>
      <c r="K309" s="115"/>
    </row>
    <row r="310" spans="5:11">
      <c r="E310" s="115"/>
      <c r="F310" s="115"/>
      <c r="G310" s="115"/>
      <c r="H310" s="115"/>
      <c r="I310" s="115"/>
      <c r="J310" s="115"/>
      <c r="K310" s="115"/>
    </row>
    <row r="311" spans="5:11">
      <c r="E311" s="115"/>
      <c r="F311" s="115"/>
      <c r="G311" s="115"/>
      <c r="H311" s="115"/>
      <c r="I311" s="115"/>
      <c r="J311" s="115"/>
      <c r="K311" s="115"/>
    </row>
    <row r="329" customFormat="1" ht="16"/>
    <row r="330" customFormat="1" ht="16"/>
  </sheetData>
  <mergeCells count="1">
    <mergeCell ref="G52:I52"/>
  </mergeCells>
  <hyperlinks>
    <hyperlink ref="C4" r:id="rId1"/>
    <hyperlink ref="C17" r:id="rId2"/>
    <hyperlink ref="C51" r:id="rId3"/>
  </hyperlinks>
  <pageMargins left="0.75" right="0.75" top="1" bottom="1" header="0.5" footer="0.5"/>
  <pageSetup paperSize="9"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2016-02-12T13:24:40Z</dcterms:modified>
</cp:coreProperties>
</file>