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9" i="13"/>
  <c r="G9" i="13"/>
  <c r="E13" i="12"/>
  <c r="I10" i="13"/>
  <c r="G10" i="13"/>
  <c r="E14" i="12"/>
  <c r="I8" i="13"/>
  <c r="F98" i="16"/>
  <c r="F102" i="16"/>
  <c r="K7" i="13"/>
  <c r="F99" i="16"/>
  <c r="F103" i="16"/>
  <c r="F22" i="16"/>
  <c r="F97" i="16"/>
  <c r="F101" i="16"/>
  <c r="F23" i="16"/>
  <c r="F16" i="16"/>
  <c r="F17" i="16"/>
  <c r="F10" i="16"/>
  <c r="F11" i="16"/>
  <c r="G7" i="13"/>
  <c r="E11" i="12"/>
  <c r="G8" i="13"/>
  <c r="E12" i="12"/>
  <c r="E10" i="12"/>
</calcChain>
</file>

<file path=xl/sharedStrings.xml><?xml version="1.0" encoding="utf-8"?>
<sst xmlns="http://schemas.openxmlformats.org/spreadsheetml/2006/main" count="176" uniqueCount="97">
  <si>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</si>
  <si>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</si>
  <si>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</si>
  <si>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</si>
  <si>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</si>
  <si>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</si>
  <si>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</si>
  <si>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</si>
  <si>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</si>
  <si>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</si>
  <si>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</si>
  <si>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</si>
  <si>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</si>
  <si>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</si>
  <si>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</si>
  <si>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</si>
  <si>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</si>
  <si>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</si>
  <si>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</si>
  <si>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</si>
  <si>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</si>
  <si>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</si>
  <si>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</si>
  <si>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</si>
  <si>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</si>
  <si>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</si>
  <si>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</si>
  <si>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</si>
  <si>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</si>
  <si>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</si>
  <si>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</si>
  <si>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</si>
  <si>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</si>
  <si>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</si>
  <si>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</si>
  <si>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</si>
  <si>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</si>
  <si>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</si>
  <si>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</si>
  <si>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</si>
  <si>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</si>
  <si>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</si>
  <si>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</si>
  <si>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</si>
  <si>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</si>
  <si>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</si>
  <si>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</si>
  <si>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</si>
  <si>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</si>
  <si>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</si>
  <si>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</si>
  <si>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</si>
  <si>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</si>
  <si>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</si>
  <si>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</si>
  <si>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</si>
  <si>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</si>
  <si>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</si>
  <si>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</si>
  <si>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</si>
  <si>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</si>
  <si>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</si>
  <si>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</si>
  <si>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</si>
  <si>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</si>
  <si>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</si>
  <si>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</si>
  <si>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</si>
  <si>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</si>
  <si>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</si>
  <si>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</si>
  <si>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</si>
  <si>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</si>
  <si>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</si>
  <si>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</si>
  <si>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</si>
  <si>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</si>
  <si>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</si>
  <si>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</si>
  <si>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</si>
  <si>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</si>
  <si>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</si>
  <si>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</si>
  <si>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</si>
  <si>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</si>
  <si>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</si>
  <si>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</si>
  <si>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</si>
  <si>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</si>
  <si>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</si>
  <si>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</si>
  <si>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diesel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</si>
  <si>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</si>
  <si>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</si>
  <si>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</si>
  <si>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</si>
  <si>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Calculate monthly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</si>
</sst>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4" fontId="28" fillId="15" borderId="22" xfId="0" applyNumberFormat="1" applyFont="1" applyFill="1" applyBorder="1" applyAlignment="1">
      <alignment horizontal="right" vertical="center"/>
    </xf>
    <xf numFmtId="169" fontId="29"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0" fillId="0" borderId="0" xfId="0" applyFont="1"/>
    <xf numFmtId="0" fontId="31" fillId="0" borderId="0" xfId="0" applyFont="1"/>
    <xf numFmtId="0" fontId="2" fillId="0" borderId="0" xfId="0" applyFont="1" applyFill="1" applyBorder="1" applyAlignment="1">
      <alignment horizontal="left" indent="2"/>
    </xf>
    <xf numFmtId="0" fontId="33"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8" fillId="16" borderId="22" xfId="0" applyNumberFormat="1" applyFont="1" applyFill="1" applyBorder="1" applyAlignment="1">
      <alignment horizontal="center" vertical="center" wrapText="1"/>
    </xf>
    <xf numFmtId="165" fontId="1" fillId="2" borderId="18" xfId="0" applyNumberFormat="1" applyFont="1" applyFill="1" applyBorder="1" applyAlignment="1">
      <alignment horizontal="right"/>
    </xf>
    <xf numFmtId="165" fontId="1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49" fontId="34" fillId="17" borderId="28" xfId="0" applyNumberFormat="1" applyFont="1" applyFill="1" applyBorder="1" applyAlignment="1">
      <alignment horizontal="center" vertical="center" wrapText="1"/>
    </xf>
    <xf numFmtId="49" fontId="34" fillId="17" borderId="29" xfId="0" applyNumberFormat="1" applyFont="1" applyFill="1" applyBorder="1" applyAlignment="1">
      <alignment horizontal="center" vertical="center" wrapText="1"/>
    </xf>
    <xf numFmtId="49" fontId="35" fillId="17" borderId="29" xfId="0" applyNumberFormat="1" applyFont="1" applyFill="1" applyBorder="1" applyAlignment="1">
      <alignment horizontal="center" vertical="center" wrapText="1"/>
    </xf>
    <xf numFmtId="0" fontId="36" fillId="17" borderId="30" xfId="0" applyFont="1" applyFill="1" applyBorder="1" applyAlignment="1">
      <alignment horizontal="center" vertical="top" wrapText="1"/>
    </xf>
    <xf numFmtId="0" fontId="36" fillId="17" borderId="27" xfId="0" applyFont="1" applyFill="1" applyBorder="1" applyAlignment="1">
      <alignment horizontal="center" vertical="top" wrapText="1"/>
    </xf>
    <xf numFmtId="49" fontId="34" fillId="17" borderId="27" xfId="0" applyNumberFormat="1" applyFont="1" applyFill="1" applyBorder="1" applyAlignment="1">
      <alignment horizontal="center" vertical="top" wrapText="1"/>
    </xf>
    <xf numFmtId="14" fontId="37" fillId="17" borderId="30" xfId="0" applyNumberFormat="1" applyFont="1" applyFill="1" applyBorder="1" applyAlignment="1">
      <alignment horizontal="right" vertical="center"/>
    </xf>
    <xf numFmtId="169" fontId="38" fillId="17" borderId="27" xfId="0" applyNumberFormat="1" applyFont="1" applyFill="1" applyBorder="1" applyAlignment="1">
      <alignment horizontal="center" vertical="center"/>
    </xf>
    <xf numFmtId="0" fontId="37" fillId="18" borderId="27" xfId="0" applyNumberFormat="1" applyFont="1" applyFill="1" applyBorder="1" applyAlignment="1">
      <alignment horizontal="center" vertical="center" wrapText="1"/>
    </xf>
  </cellXfs>
  <cellStyles count="3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92</v>
      </c>
      <c r="C4" s="9" t="s">
        <v>91</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0"/>
    </row>
    <row r="10" spans="1:4">
      <c r="A10" s="7"/>
      <c r="B10" s="77"/>
      <c r="C10" s="78"/>
      <c r="D10" s="141"/>
    </row>
    <row r="11" spans="1:4">
      <c r="A11" s="7"/>
      <c r="B11" s="77" t="s">
        <v>15</v>
      </c>
      <c r="C11" s="79" t="s">
        <v>16</v>
      </c>
      <c r="D11" s="141"/>
    </row>
    <row r="12" spans="1:4" ht="16" thickBot="1">
      <c r="A12" s="7"/>
      <c r="B12" s="77"/>
      <c r="C12" s="18" t="s">
        <v>17</v>
      </c>
      <c r="D12" s="141"/>
    </row>
    <row r="13" spans="1:4" ht="16" thickBot="1">
      <c r="A13" s="7"/>
      <c r="B13" s="77"/>
      <c r="C13" s="80" t="s">
        <v>18</v>
      </c>
      <c r="D13" s="141"/>
    </row>
    <row r="14" spans="1:4">
      <c r="A14" s="7"/>
      <c r="B14" s="77"/>
      <c r="C14" s="78" t="s">
        <v>19</v>
      </c>
      <c r="D14" s="141"/>
    </row>
    <row r="15" spans="1:4">
      <c r="A15" s="7"/>
      <c r="B15" s="77"/>
      <c r="C15" s="78"/>
      <c r="D15" s="141"/>
    </row>
    <row r="16" spans="1:4">
      <c r="A16" s="7"/>
      <c r="B16" s="77" t="s">
        <v>20</v>
      </c>
      <c r="C16" s="81" t="s">
        <v>21</v>
      </c>
      <c r="D16" s="141"/>
    </row>
    <row r="17" spans="1:4">
      <c r="A17" s="7"/>
      <c r="B17" s="77"/>
      <c r="C17" s="82" t="s">
        <v>22</v>
      </c>
      <c r="D17" s="141"/>
    </row>
    <row r="18" spans="1:4">
      <c r="A18" s="7"/>
      <c r="B18" s="77"/>
      <c r="C18" s="83" t="s">
        <v>23</v>
      </c>
      <c r="D18" s="141"/>
    </row>
    <row r="19" spans="1:4">
      <c r="A19" s="7"/>
      <c r="B19" s="77"/>
      <c r="C19" s="84" t="s">
        <v>24</v>
      </c>
      <c r="D19" s="141"/>
    </row>
    <row r="20" spans="1:4">
      <c r="A20" s="7"/>
      <c r="B20" s="85"/>
      <c r="C20" s="86" t="s">
        <v>25</v>
      </c>
      <c r="D20" s="141"/>
    </row>
    <row r="21" spans="1:4">
      <c r="A21" s="7"/>
      <c r="B21" s="85"/>
      <c r="C21" s="87" t="s">
        <v>26</v>
      </c>
      <c r="D21" s="141"/>
    </row>
    <row r="22" spans="1:4">
      <c r="A22" s="7"/>
      <c r="B22" s="85"/>
      <c r="C22" s="88" t="s">
        <v>27</v>
      </c>
      <c r="D22" s="141"/>
    </row>
    <row r="23" spans="1:4">
      <c r="B23" s="85"/>
      <c r="C23" s="89" t="s">
        <v>28</v>
      </c>
      <c r="D23" s="141"/>
    </row>
    <row r="24" spans="1:4">
      <c r="B24" s="142"/>
      <c r="C24" s="143"/>
      <c r="D24" s="14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49" t="s">
        <v>94</v>
      </c>
      <c r="C2" s="150"/>
      <c r="D2" s="150"/>
      <c r="E2" s="151"/>
      <c r="F2" s="33"/>
      <c r="G2" s="33"/>
    </row>
    <row r="3" spans="2:10">
      <c r="B3" s="152"/>
      <c r="C3" s="153"/>
      <c r="D3" s="153"/>
      <c r="E3" s="154"/>
      <c r="F3" s="33"/>
      <c r="G3" s="33"/>
    </row>
    <row r="4" spans="2:10">
      <c r="B4" s="155"/>
      <c r="C4" s="156"/>
      <c r="D4" s="156"/>
      <c r="E4" s="157"/>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39" t="s">
        <v>93</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1.0346075762984113E-2</v>
      </c>
      <c r="F11" s="34"/>
      <c r="G11" s="103"/>
      <c r="H11" s="30"/>
      <c r="I11" s="127" t="s">
        <v>65</v>
      </c>
      <c r="J11" s="42"/>
    </row>
    <row r="12" spans="2:10" s="41" customFormat="1" ht="19" thickBot="1">
      <c r="B12" s="23"/>
      <c r="C12" s="103" t="s">
        <v>90</v>
      </c>
      <c r="D12" s="22" t="s">
        <v>43</v>
      </c>
      <c r="E12" s="43">
        <f>'Research data'!G8</f>
        <v>43.1</v>
      </c>
      <c r="F12" s="34"/>
      <c r="G12" s="103"/>
      <c r="H12" s="30"/>
      <c r="I12" s="115" t="s">
        <v>62</v>
      </c>
      <c r="J12" s="42"/>
    </row>
    <row r="13" spans="2:10" s="41" customFormat="1" ht="19" thickBot="1">
      <c r="B13" s="23"/>
      <c r="C13" s="145" t="s">
        <v>95</v>
      </c>
      <c r="D13" s="22" t="s">
        <v>59</v>
      </c>
      <c r="E13" s="126">
        <f>'Research data'!G9</f>
        <v>0.83199999999999996</v>
      </c>
      <c r="F13" s="34"/>
      <c r="G13" s="103"/>
      <c r="H13" s="30"/>
      <c r="I13" s="115" t="s">
        <v>62</v>
      </c>
      <c r="J13" s="42"/>
    </row>
    <row r="14" spans="2:10" s="41" customFormat="1" ht="19" thickBot="1">
      <c r="B14" s="23"/>
      <c r="C14" s="34" t="s">
        <v>38</v>
      </c>
      <c r="D14" s="22" t="s">
        <v>41</v>
      </c>
      <c r="E14" s="126">
        <f>'Research data'!G10</f>
        <v>7.3200000000000001E-2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1.0346075762984113E-2</v>
      </c>
      <c r="H7" s="4"/>
      <c r="I7" s="17"/>
      <c r="J7" s="17"/>
      <c r="K7" s="114">
        <f>Notes!F102</f>
        <v>1.0346075762984113E-2</v>
      </c>
      <c r="L7" s="17"/>
      <c r="M7" s="17"/>
      <c r="N7" s="17"/>
      <c r="O7" s="16"/>
      <c r="P7" s="16"/>
      <c r="Q7" s="129" t="s">
        <v>86</v>
      </c>
    </row>
    <row r="8" spans="2:17" s="6" customFormat="1" ht="16" thickBot="1">
      <c r="B8" s="5"/>
      <c r="C8" s="138" t="s">
        <v>90</v>
      </c>
      <c r="D8" s="107" t="s">
        <v>42</v>
      </c>
      <c r="E8" s="107" t="s">
        <v>42</v>
      </c>
      <c r="F8" s="22" t="s">
        <v>43</v>
      </c>
      <c r="G8" s="44">
        <f>I8</f>
        <v>43.1</v>
      </c>
      <c r="H8" s="4"/>
      <c r="I8" s="44">
        <f>Notes!F15</f>
        <v>43.1</v>
      </c>
      <c r="J8" s="17"/>
      <c r="K8" s="17"/>
      <c r="L8" s="17"/>
      <c r="M8" s="17"/>
      <c r="N8" s="17"/>
      <c r="O8" s="16"/>
      <c r="P8" s="16"/>
      <c r="Q8" s="117"/>
    </row>
    <row r="9" spans="2:17" s="6" customFormat="1" ht="16" thickBot="1">
      <c r="B9" s="5"/>
      <c r="C9" s="120" t="s">
        <v>95</v>
      </c>
      <c r="D9" s="108"/>
      <c r="E9" s="108"/>
      <c r="F9" s="22" t="s">
        <v>59</v>
      </c>
      <c r="G9" s="125">
        <f>I9</f>
        <v>0.83199999999999996</v>
      </c>
      <c r="H9" s="4"/>
      <c r="I9" s="125">
        <f>Notes!F16</f>
        <v>0.83199999999999996</v>
      </c>
      <c r="J9" s="17"/>
      <c r="K9" s="17"/>
      <c r="L9" s="17"/>
      <c r="M9" s="17"/>
      <c r="N9" s="17"/>
      <c r="O9" s="16"/>
      <c r="P9" s="16"/>
      <c r="Q9" s="3"/>
    </row>
    <row r="10" spans="2:17" s="6" customFormat="1" ht="16" thickBot="1">
      <c r="B10" s="5"/>
      <c r="C10" s="108" t="s">
        <v>38</v>
      </c>
      <c r="D10" s="108" t="s">
        <v>38</v>
      </c>
      <c r="E10" s="108" t="s">
        <v>38</v>
      </c>
      <c r="F10" s="22" t="s">
        <v>41</v>
      </c>
      <c r="G10" s="126">
        <f>I10</f>
        <v>7.3200000000000001E-2</v>
      </c>
      <c r="H10" s="4"/>
      <c r="I10" s="126">
        <f>Notes!F18</f>
        <v>7.3200000000000001E-2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90</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B68" zoomScale="115" zoomScaleNormal="115" zoomScalePageLayoutView="115" workbookViewId="0">
      <selection activeCell="F101" sqref="F101"/>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36">
        <v>745</v>
      </c>
      <c r="G8" s="136"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36">
        <v>43.2</v>
      </c>
      <c r="G9" s="136"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36">
        <f>F8/1000</f>
        <v>0.745</v>
      </c>
      <c r="G10" s="136"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36">
        <f>F9*F10</f>
        <v>32.184000000000005</v>
      </c>
      <c r="G11" s="136"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36">
        <v>7.3300000000000004E-2</v>
      </c>
      <c r="G12" s="136"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36"/>
      <c r="G13" s="136"/>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36">
        <v>832</v>
      </c>
      <c r="G14" s="136"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36">
        <v>43.1</v>
      </c>
      <c r="G15" s="136"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36">
        <f>F14/1000</f>
        <v>0.83199999999999996</v>
      </c>
      <c r="G16" s="136"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36">
        <f>F15*F16</f>
        <v>35.859200000000001</v>
      </c>
      <c r="G17" s="136"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36">
        <v>7.3200000000000001E-2</v>
      </c>
      <c r="G18" s="136"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36"/>
      <c r="G19" s="136"/>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36"/>
      <c r="G20" s="136"/>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36"/>
      <c r="F21" s="136">
        <v>46</v>
      </c>
      <c r="G21" s="136"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36"/>
      <c r="F22" s="137">
        <f>E69</f>
        <v>0.52400000000000002</v>
      </c>
      <c r="G22" s="136"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36"/>
      <c r="F23" s="136">
        <f>F21*F22</f>
        <v>24.103999999999999</v>
      </c>
      <c r="G23" s="136"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36">
        <v>0.65700000000000003</v>
      </c>
      <c r="G24" s="136"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96</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58" t="s">
        <v>72</v>
      </c>
      <c r="I91" s="159" t="s">
        <v>73</v>
      </c>
      <c r="J91" s="160" t="s">
        <v>74</v>
      </c>
      <c r="K91" s="160" t="s">
        <v>75</v>
      </c>
      <c r="L91" s="160" t="s">
        <v>76</v>
      </c>
      <c r="M91" s="160" t="s">
        <v>77</v>
      </c>
      <c r="N91" s="160" t="s">
        <v>78</v>
      </c>
      <c r="O91" s="109"/>
      <c r="P91" s="109"/>
      <c r="Q91" s="109"/>
      <c r="R91" s="109"/>
      <c r="W91" s="109"/>
      <c r="X91" s="109"/>
      <c r="Y91" s="109"/>
    </row>
    <row r="92" spans="2:25" customFormat="1" ht="17" thickBot="1">
      <c r="B92" s="99"/>
      <c r="C92" s="109"/>
      <c r="D92" s="109"/>
      <c r="F92" s="109"/>
      <c r="G92" s="109"/>
      <c r="H92" s="161"/>
      <c r="I92" s="162"/>
      <c r="J92" s="163" t="s">
        <v>79</v>
      </c>
      <c r="K92" s="163" t="s">
        <v>79</v>
      </c>
      <c r="L92" s="163" t="s">
        <v>79</v>
      </c>
      <c r="M92" s="163" t="s">
        <v>80</v>
      </c>
      <c r="N92" s="163" t="s">
        <v>79</v>
      </c>
      <c r="O92" s="109"/>
      <c r="P92" s="109"/>
      <c r="Q92" s="109"/>
      <c r="R92" s="109"/>
      <c r="W92" s="109"/>
      <c r="X92" s="109"/>
      <c r="Y92" s="109"/>
    </row>
    <row r="93" spans="2:25" customFormat="1" ht="17" thickBot="1">
      <c r="B93" s="99"/>
      <c r="C93" s="109"/>
      <c r="D93" s="109"/>
      <c r="E93" t="s">
        <v>81</v>
      </c>
      <c r="F93" s="147">
        <f>AVERAGE(J93:J97)</f>
        <v>401.60399999999998</v>
      </c>
      <c r="G93" s="109" t="s">
        <v>84</v>
      </c>
      <c r="H93" s="164">
        <v>42408</v>
      </c>
      <c r="I93" s="165">
        <v>1</v>
      </c>
      <c r="J93" s="166">
        <v>395.65</v>
      </c>
      <c r="K93" s="166">
        <v>371.99</v>
      </c>
      <c r="L93" s="166">
        <v>192.65</v>
      </c>
      <c r="M93" s="166">
        <v>358.67</v>
      </c>
      <c r="N93" s="166">
        <v>277.56</v>
      </c>
      <c r="O93" s="109"/>
      <c r="P93" s="109"/>
      <c r="Q93" s="109"/>
      <c r="R93" s="109"/>
      <c r="W93" s="109"/>
      <c r="X93" s="109"/>
      <c r="Y93" s="109"/>
    </row>
    <row r="94" spans="2:25" customFormat="1" ht="17" thickBot="1">
      <c r="B94" s="99"/>
      <c r="C94" s="109"/>
      <c r="D94" s="109"/>
      <c r="E94" t="s">
        <v>82</v>
      </c>
      <c r="F94" s="148">
        <f>AVERAGE(K93:K97)</f>
        <v>371.00199999999995</v>
      </c>
      <c r="G94" s="109" t="s">
        <v>84</v>
      </c>
      <c r="H94" s="164">
        <v>42401</v>
      </c>
      <c r="I94" s="165">
        <v>1</v>
      </c>
      <c r="J94" s="166">
        <v>399.79</v>
      </c>
      <c r="K94" s="166">
        <v>362.08</v>
      </c>
      <c r="L94" s="166">
        <v>200.09</v>
      </c>
      <c r="M94" s="166">
        <v>363.67</v>
      </c>
      <c r="N94" s="166">
        <v>285.82</v>
      </c>
      <c r="O94" s="109"/>
      <c r="P94" s="109"/>
      <c r="Q94" s="109"/>
      <c r="R94" s="109"/>
      <c r="W94" s="109"/>
      <c r="X94" s="109"/>
      <c r="Y94" s="109"/>
    </row>
    <row r="95" spans="2:25" customFormat="1" ht="17" thickBot="1">
      <c r="B95" s="99"/>
      <c r="C95" s="109"/>
      <c r="D95" s="109"/>
      <c r="E95" t="s">
        <v>83</v>
      </c>
      <c r="F95" s="148">
        <f>AVERAGE(N93:N97)</f>
        <v>292.10399999999998</v>
      </c>
      <c r="G95" s="109" t="s">
        <v>84</v>
      </c>
      <c r="H95" s="164">
        <v>42394</v>
      </c>
      <c r="I95" s="165">
        <v>1</v>
      </c>
      <c r="J95" s="166">
        <v>393.17</v>
      </c>
      <c r="K95" s="166">
        <v>355.46</v>
      </c>
      <c r="L95" s="166">
        <v>187.7</v>
      </c>
      <c r="M95" s="166">
        <v>341.67</v>
      </c>
      <c r="N95" s="166">
        <v>287.48</v>
      </c>
      <c r="O95" s="109"/>
      <c r="P95" s="109"/>
      <c r="Q95" s="109"/>
      <c r="R95" s="109"/>
      <c r="W95" s="109"/>
      <c r="X95" s="109"/>
      <c r="Y95" s="109"/>
    </row>
    <row r="96" spans="2:25" customFormat="1" ht="17" thickBot="1">
      <c r="B96" s="99"/>
      <c r="C96" s="109"/>
      <c r="D96" s="109"/>
      <c r="E96" s="109"/>
      <c r="F96" s="109"/>
      <c r="G96" s="109"/>
      <c r="H96" s="164">
        <v>42387</v>
      </c>
      <c r="I96" s="165">
        <v>1</v>
      </c>
      <c r="J96" s="166">
        <v>402.27</v>
      </c>
      <c r="K96" s="166">
        <v>373.65</v>
      </c>
      <c r="L96" s="166">
        <v>162.08000000000001</v>
      </c>
      <c r="M96" s="166">
        <v>335.67</v>
      </c>
      <c r="N96" s="166">
        <v>307.31</v>
      </c>
      <c r="O96" s="109"/>
      <c r="P96" s="109"/>
      <c r="Q96" s="109"/>
      <c r="R96" s="109"/>
      <c r="W96" s="109"/>
      <c r="X96" s="109"/>
      <c r="Y96" s="109"/>
    </row>
    <row r="97" spans="2:25" customFormat="1" ht="17" thickBot="1">
      <c r="B97" s="99"/>
      <c r="C97" s="109"/>
      <c r="D97" s="109"/>
      <c r="E97" t="s">
        <v>81</v>
      </c>
      <c r="F97" s="134">
        <f>F93/1000</f>
        <v>0.40160399999999996</v>
      </c>
      <c r="G97" s="109" t="s">
        <v>85</v>
      </c>
      <c r="H97" s="164">
        <v>42380</v>
      </c>
      <c r="I97" s="165">
        <v>1</v>
      </c>
      <c r="J97" s="166">
        <v>417.14</v>
      </c>
      <c r="K97" s="166">
        <v>391.83</v>
      </c>
      <c r="L97" s="166">
        <v>181.08</v>
      </c>
      <c r="M97" s="166">
        <v>362.67</v>
      </c>
      <c r="N97" s="166">
        <v>302.35000000000002</v>
      </c>
      <c r="O97" s="109"/>
      <c r="P97" s="109"/>
      <c r="Q97" s="109"/>
      <c r="R97" s="109"/>
      <c r="W97" s="109"/>
      <c r="X97" s="109"/>
      <c r="Y97" s="109"/>
    </row>
    <row r="98" spans="2:25" customFormat="1" ht="17" thickBot="1">
      <c r="B98" s="99"/>
      <c r="C98" s="109"/>
      <c r="D98" s="109"/>
      <c r="E98" t="s">
        <v>82</v>
      </c>
      <c r="F98" s="134">
        <f>F94/1000</f>
        <v>0.37100199999999994</v>
      </c>
      <c r="G98" s="109" t="s">
        <v>85</v>
      </c>
      <c r="H98" s="164">
        <v>42373</v>
      </c>
      <c r="I98" s="165">
        <v>1</v>
      </c>
      <c r="J98" s="166">
        <v>412.18</v>
      </c>
      <c r="K98" s="166">
        <v>391.83</v>
      </c>
      <c r="L98" s="166">
        <v>181.91</v>
      </c>
      <c r="M98" s="166">
        <v>382.67</v>
      </c>
      <c r="N98" s="166">
        <v>303.18</v>
      </c>
      <c r="O98" s="109"/>
      <c r="P98" s="109"/>
      <c r="Q98" s="109"/>
      <c r="R98" s="109"/>
      <c r="W98" s="109"/>
      <c r="X98" s="109"/>
      <c r="Y98" s="109"/>
    </row>
    <row r="99" spans="2:25" customFormat="1" ht="17" thickBot="1">
      <c r="B99" s="99"/>
      <c r="C99" s="109"/>
      <c r="D99" s="109"/>
      <c r="E99" t="s">
        <v>83</v>
      </c>
      <c r="F99" s="134">
        <f>F95/1000</f>
        <v>0.29210399999999997</v>
      </c>
      <c r="G99" s="109" t="s">
        <v>85</v>
      </c>
      <c r="H99" s="164">
        <v>42352</v>
      </c>
      <c r="I99" s="165">
        <v>1</v>
      </c>
      <c r="J99" s="166">
        <v>435.02</v>
      </c>
      <c r="K99" s="166">
        <v>444.65</v>
      </c>
      <c r="L99" s="166">
        <v>360.35</v>
      </c>
      <c r="M99" s="166">
        <v>464.85</v>
      </c>
      <c r="N99" s="166">
        <v>318.95999999999998</v>
      </c>
      <c r="O99" s="109"/>
      <c r="P99" s="109"/>
      <c r="Q99" s="109"/>
      <c r="R99" s="109"/>
      <c r="W99" s="109"/>
      <c r="X99" s="109"/>
      <c r="Y99" s="109"/>
    </row>
    <row r="100" spans="2:25" customFormat="1" ht="17" thickBot="1">
      <c r="B100" s="99"/>
      <c r="C100" s="109"/>
      <c r="D100" s="109"/>
      <c r="E100" s="109"/>
      <c r="F100" s="109"/>
      <c r="G100" s="109"/>
      <c r="H100" s="164">
        <v>42345</v>
      </c>
      <c r="I100" s="165">
        <v>1</v>
      </c>
      <c r="J100" s="166">
        <v>452.38</v>
      </c>
      <c r="K100" s="166">
        <v>467.79</v>
      </c>
      <c r="L100" s="166">
        <v>360.35</v>
      </c>
      <c r="M100" s="166">
        <v>464.85</v>
      </c>
      <c r="N100" s="166">
        <v>323.91000000000003</v>
      </c>
      <c r="O100" s="109"/>
      <c r="P100" s="109"/>
      <c r="Q100" s="109"/>
      <c r="R100" s="109"/>
      <c r="W100" s="109"/>
      <c r="X100" s="109"/>
      <c r="Y100" s="109"/>
    </row>
    <row r="101" spans="2:25" customFormat="1" ht="17" thickBot="1">
      <c r="B101" s="99"/>
      <c r="C101" s="109"/>
      <c r="D101" s="109"/>
      <c r="E101" t="s">
        <v>81</v>
      </c>
      <c r="F101" s="135">
        <f>F97/F11</f>
        <v>1.2478374347501861E-2</v>
      </c>
      <c r="G101" s="109" t="s">
        <v>44</v>
      </c>
      <c r="H101" s="164">
        <v>42338</v>
      </c>
      <c r="I101" s="165">
        <v>1</v>
      </c>
      <c r="J101" s="166">
        <v>459.81</v>
      </c>
      <c r="K101" s="166">
        <v>486.8</v>
      </c>
      <c r="L101" s="166">
        <v>360.35</v>
      </c>
      <c r="M101" s="166">
        <v>464.85</v>
      </c>
      <c r="N101" s="166">
        <v>321.44</v>
      </c>
      <c r="O101" s="109"/>
      <c r="P101" s="109"/>
      <c r="Q101" s="109"/>
      <c r="R101" s="109"/>
      <c r="W101" s="109"/>
      <c r="X101" s="109"/>
      <c r="Y101" s="109"/>
    </row>
    <row r="102" spans="2:25" customFormat="1" ht="17" thickBot="1">
      <c r="B102" s="99"/>
      <c r="C102" s="109"/>
      <c r="D102" s="109"/>
      <c r="E102" t="s">
        <v>82</v>
      </c>
      <c r="F102" s="135">
        <f>F98/F17</f>
        <v>1.0346075762984113E-2</v>
      </c>
      <c r="G102" s="109" t="s">
        <v>44</v>
      </c>
      <c r="H102" s="164">
        <v>42331</v>
      </c>
      <c r="I102" s="165">
        <v>1</v>
      </c>
      <c r="J102" s="166">
        <v>469.73</v>
      </c>
      <c r="K102" s="166">
        <v>491.76</v>
      </c>
      <c r="L102" s="166">
        <v>360.35</v>
      </c>
      <c r="M102" s="166">
        <v>464.85</v>
      </c>
      <c r="N102" s="166">
        <v>323.91000000000003</v>
      </c>
      <c r="O102" s="109"/>
      <c r="P102" s="109"/>
      <c r="Q102" s="109"/>
      <c r="R102" s="109"/>
      <c r="W102" s="109"/>
      <c r="X102" s="109"/>
      <c r="Y102" s="109"/>
    </row>
    <row r="103" spans="2:25" customFormat="1" ht="17" thickBot="1">
      <c r="B103" s="99"/>
      <c r="C103" s="109"/>
      <c r="D103" s="109"/>
      <c r="E103" t="s">
        <v>83</v>
      </c>
      <c r="F103" s="135">
        <f>F99/F23</f>
        <v>1.2118486558247593E-2</v>
      </c>
      <c r="G103" s="109" t="s">
        <v>44</v>
      </c>
      <c r="H103" s="164">
        <v>42324</v>
      </c>
      <c r="I103" s="165">
        <v>1</v>
      </c>
      <c r="J103" s="166">
        <v>492.87</v>
      </c>
      <c r="K103" s="166">
        <v>506.63</v>
      </c>
      <c r="L103" s="166">
        <v>360.35</v>
      </c>
      <c r="M103" s="166">
        <v>464.85</v>
      </c>
      <c r="N103" s="166">
        <v>323.08999999999997</v>
      </c>
      <c r="O103" s="109"/>
      <c r="P103" s="109"/>
      <c r="Q103" s="109"/>
      <c r="R103" s="109"/>
      <c r="W103" s="109"/>
      <c r="X103" s="109"/>
      <c r="Y103" s="109"/>
    </row>
    <row r="104" spans="2:25" customFormat="1" ht="16">
      <c r="B104" s="99"/>
      <c r="C104" s="109"/>
      <c r="D104" s="109"/>
      <c r="E104" s="109"/>
      <c r="F104" s="109"/>
      <c r="G104" s="109"/>
      <c r="H104" s="164">
        <v>42317</v>
      </c>
      <c r="I104" s="165">
        <v>1</v>
      </c>
      <c r="J104" s="166">
        <v>478</v>
      </c>
      <c r="K104" s="166">
        <v>503.33</v>
      </c>
      <c r="L104" s="166">
        <v>360.35</v>
      </c>
      <c r="M104" s="166">
        <v>464.85</v>
      </c>
      <c r="N104" s="166">
        <v>319.77999999999997</v>
      </c>
      <c r="O104" s="109"/>
      <c r="P104" s="109"/>
      <c r="Q104" s="109"/>
      <c r="R104" s="109"/>
      <c r="W104" s="109"/>
      <c r="X104" s="109"/>
      <c r="Y104" s="109"/>
    </row>
    <row r="105" spans="2:25" customFormat="1" ht="16">
      <c r="B105" s="99"/>
      <c r="C105" s="109"/>
      <c r="D105" s="109"/>
      <c r="E105" s="109"/>
      <c r="F105" s="109"/>
      <c r="G105" s="109"/>
      <c r="H105" s="164">
        <v>42310</v>
      </c>
      <c r="I105" s="165">
        <v>1</v>
      </c>
      <c r="J105" s="166">
        <v>449.07</v>
      </c>
      <c r="K105" s="166">
        <v>481.01</v>
      </c>
      <c r="L105" s="166">
        <v>360.35</v>
      </c>
      <c r="M105" s="166">
        <v>464.85</v>
      </c>
      <c r="N105" s="166">
        <v>308.20999999999998</v>
      </c>
      <c r="O105" s="109"/>
      <c r="P105" s="109"/>
      <c r="Q105" s="109"/>
      <c r="R105" s="109"/>
      <c r="W105" s="109"/>
      <c r="X105" s="109"/>
      <c r="Y105" s="109"/>
    </row>
    <row r="106" spans="2:25" customFormat="1" ht="16">
      <c r="B106" s="99"/>
      <c r="C106" s="109"/>
      <c r="D106" s="109"/>
      <c r="E106" s="109"/>
      <c r="F106" s="109"/>
      <c r="G106" s="109"/>
      <c r="H106" s="164">
        <v>42303</v>
      </c>
      <c r="I106" s="165">
        <v>1</v>
      </c>
      <c r="J106" s="166">
        <v>439.98</v>
      </c>
      <c r="K106" s="166">
        <v>478.54</v>
      </c>
      <c r="L106" s="166">
        <v>360.35</v>
      </c>
      <c r="M106" s="166">
        <v>464.85</v>
      </c>
      <c r="N106" s="166">
        <v>304.91000000000003</v>
      </c>
      <c r="O106" s="109"/>
      <c r="P106" s="109"/>
      <c r="Q106" s="109"/>
      <c r="R106" s="109"/>
      <c r="W106" s="109"/>
      <c r="X106" s="109"/>
      <c r="Y106" s="109"/>
    </row>
    <row r="107" spans="2:25" customFormat="1" ht="16">
      <c r="B107" s="99"/>
      <c r="C107" s="109"/>
      <c r="D107" s="109"/>
      <c r="E107" s="109"/>
      <c r="F107" s="109"/>
      <c r="G107" s="109"/>
      <c r="H107" s="164">
        <v>42296</v>
      </c>
      <c r="I107" s="165">
        <v>1</v>
      </c>
      <c r="J107" s="166">
        <v>454.03</v>
      </c>
      <c r="K107" s="166">
        <v>493.41</v>
      </c>
      <c r="L107" s="166">
        <v>360.35</v>
      </c>
      <c r="M107" s="166">
        <v>464.85</v>
      </c>
      <c r="N107" s="166">
        <v>305.73</v>
      </c>
      <c r="O107" s="109"/>
      <c r="P107" s="109"/>
      <c r="Q107" s="109"/>
      <c r="R107" s="109"/>
      <c r="W107" s="109"/>
      <c r="X107" s="109"/>
      <c r="Y107" s="109"/>
    </row>
    <row r="108" spans="2:25" customFormat="1" ht="16">
      <c r="B108" s="99"/>
      <c r="C108" s="109"/>
      <c r="D108" s="109"/>
      <c r="E108" s="109"/>
      <c r="F108" s="109"/>
      <c r="G108" s="109"/>
      <c r="H108" s="164">
        <v>42289</v>
      </c>
      <c r="I108" s="165">
        <v>1</v>
      </c>
      <c r="J108" s="166">
        <v>462.29</v>
      </c>
      <c r="K108" s="166">
        <v>501.68</v>
      </c>
      <c r="L108" s="166">
        <v>360.35</v>
      </c>
      <c r="M108" s="166">
        <v>464.85</v>
      </c>
      <c r="N108" s="166">
        <v>302.43</v>
      </c>
      <c r="O108" s="109"/>
      <c r="P108" s="109"/>
      <c r="Q108" s="109"/>
      <c r="R108" s="109"/>
      <c r="W108" s="109"/>
      <c r="X108" s="109"/>
      <c r="Y108" s="109"/>
    </row>
    <row r="109" spans="2:25" customFormat="1" ht="16">
      <c r="B109" s="99"/>
      <c r="C109" s="109"/>
      <c r="D109" s="109"/>
      <c r="E109" s="109"/>
      <c r="F109" s="109"/>
      <c r="G109" s="109"/>
      <c r="H109" s="164">
        <v>42282</v>
      </c>
      <c r="I109" s="165">
        <v>1</v>
      </c>
      <c r="J109" s="166">
        <v>451.55</v>
      </c>
      <c r="K109" s="166">
        <v>489.28</v>
      </c>
      <c r="L109" s="166">
        <v>360.35</v>
      </c>
      <c r="M109" s="166">
        <v>464.85</v>
      </c>
      <c r="N109" s="166">
        <v>296.64</v>
      </c>
      <c r="O109" s="109"/>
      <c r="P109" s="109"/>
      <c r="Q109" s="109"/>
      <c r="R109" s="109"/>
      <c r="W109" s="109"/>
      <c r="X109" s="109"/>
      <c r="Y109" s="109"/>
    </row>
    <row r="110" spans="2:25" customFormat="1" ht="16">
      <c r="B110" s="99"/>
      <c r="C110" s="109"/>
      <c r="D110" s="109"/>
      <c r="E110" s="109"/>
      <c r="F110" s="109"/>
      <c r="G110" s="109"/>
      <c r="H110" s="164">
        <v>42275</v>
      </c>
      <c r="I110" s="165">
        <v>1</v>
      </c>
      <c r="J110" s="166">
        <v>463.12</v>
      </c>
      <c r="K110" s="166">
        <v>490.11</v>
      </c>
      <c r="L110" s="166">
        <v>360.35</v>
      </c>
      <c r="M110" s="166">
        <v>464.85</v>
      </c>
      <c r="N110" s="166">
        <v>287.55</v>
      </c>
      <c r="O110" s="109"/>
      <c r="P110" s="109"/>
      <c r="Q110" s="109"/>
      <c r="R110" s="109"/>
      <c r="W110" s="109"/>
      <c r="X110" s="109"/>
      <c r="Y110" s="109"/>
    </row>
    <row r="111" spans="2:25" customFormat="1" ht="16">
      <c r="B111" s="99"/>
      <c r="C111" s="109"/>
      <c r="D111" s="109"/>
      <c r="E111" s="109"/>
      <c r="F111" s="109"/>
      <c r="G111" s="109"/>
      <c r="H111" s="164">
        <v>42268</v>
      </c>
      <c r="I111" s="165">
        <v>1</v>
      </c>
      <c r="J111" s="166">
        <v>472.21</v>
      </c>
      <c r="K111" s="166">
        <v>498.37</v>
      </c>
      <c r="L111" s="166">
        <v>360.35</v>
      </c>
      <c r="M111" s="166">
        <v>464.85</v>
      </c>
      <c r="N111" s="166">
        <v>284.25</v>
      </c>
      <c r="O111" s="109"/>
      <c r="P111" s="109"/>
      <c r="Q111" s="109"/>
      <c r="R111" s="109"/>
      <c r="W111" s="109"/>
      <c r="X111" s="109"/>
      <c r="Y111" s="109"/>
    </row>
    <row r="112" spans="2:25" customFormat="1" ht="16">
      <c r="B112" s="99"/>
      <c r="F112" s="109"/>
      <c r="G112" s="109"/>
      <c r="H112" s="164">
        <v>42261</v>
      </c>
      <c r="I112" s="165">
        <v>1</v>
      </c>
      <c r="J112" s="166">
        <v>481.3</v>
      </c>
      <c r="K112" s="166">
        <v>502.5</v>
      </c>
      <c r="L112" s="166">
        <v>360.35</v>
      </c>
      <c r="M112" s="166">
        <v>464.85</v>
      </c>
      <c r="N112" s="166">
        <v>285.07</v>
      </c>
    </row>
    <row r="113" spans="2:14" customFormat="1" ht="16">
      <c r="B113" s="99"/>
      <c r="F113" s="109"/>
      <c r="G113" s="109"/>
      <c r="H113" s="164">
        <v>42254</v>
      </c>
      <c r="I113" s="165">
        <v>1</v>
      </c>
      <c r="J113" s="166">
        <v>482.13</v>
      </c>
      <c r="K113" s="166">
        <v>493.41</v>
      </c>
      <c r="L113" s="166">
        <v>360.35</v>
      </c>
      <c r="M113" s="166">
        <v>464.85</v>
      </c>
      <c r="N113" s="166">
        <v>284.25</v>
      </c>
    </row>
    <row r="114" spans="2:14" customFormat="1" ht="16">
      <c r="B114" s="99"/>
      <c r="F114" s="109"/>
      <c r="G114" s="109"/>
      <c r="H114" s="164">
        <v>42247</v>
      </c>
      <c r="I114" s="165">
        <v>1</v>
      </c>
      <c r="J114" s="166">
        <v>482.95</v>
      </c>
      <c r="K114" s="166">
        <v>466.06</v>
      </c>
      <c r="L114" s="166">
        <v>360.35</v>
      </c>
      <c r="M114" s="166">
        <v>464.85</v>
      </c>
      <c r="N114" s="166">
        <v>276.88</v>
      </c>
    </row>
    <row r="115" spans="2:14" customFormat="1" ht="16">
      <c r="B115" s="99"/>
      <c r="F115" s="109"/>
      <c r="G115" s="109"/>
      <c r="H115" s="164">
        <v>42240</v>
      </c>
      <c r="I115" s="165">
        <v>1</v>
      </c>
      <c r="J115" s="166">
        <v>513.53</v>
      </c>
      <c r="K115" s="166">
        <v>485.97</v>
      </c>
      <c r="L115" s="166">
        <v>360.35</v>
      </c>
      <c r="M115" s="166">
        <v>464.85</v>
      </c>
      <c r="N115" s="166">
        <v>287.55</v>
      </c>
    </row>
    <row r="116" spans="2:14" customFormat="1" ht="16">
      <c r="B116" s="99"/>
      <c r="F116" s="109"/>
      <c r="G116" s="109"/>
      <c r="H116" s="164">
        <v>42233</v>
      </c>
      <c r="I116" s="165">
        <v>1</v>
      </c>
      <c r="J116" s="166">
        <v>542.46</v>
      </c>
      <c r="K116" s="166">
        <v>496.72</v>
      </c>
      <c r="L116" s="166">
        <v>360.35</v>
      </c>
      <c r="M116" s="166">
        <v>464.85</v>
      </c>
      <c r="N116" s="166">
        <v>302.43</v>
      </c>
    </row>
    <row r="117" spans="2:14" customFormat="1" ht="16">
      <c r="B117" s="99"/>
      <c r="F117" s="109"/>
      <c r="G117" s="109"/>
      <c r="H117" s="164">
        <v>42226</v>
      </c>
      <c r="I117" s="165">
        <v>1</v>
      </c>
      <c r="J117" s="166">
        <v>562.29</v>
      </c>
      <c r="K117" s="166">
        <v>504.98</v>
      </c>
      <c r="L117" s="166">
        <v>360.35</v>
      </c>
      <c r="M117" s="166">
        <v>464.85</v>
      </c>
      <c r="N117" s="166">
        <v>308.20999999999998</v>
      </c>
    </row>
    <row r="118" spans="2:14" customFormat="1" ht="16">
      <c r="B118" s="99"/>
      <c r="F118" s="109"/>
      <c r="G118" s="109"/>
      <c r="H118" s="164">
        <v>42219</v>
      </c>
      <c r="I118" s="165">
        <v>1</v>
      </c>
      <c r="J118" s="166">
        <v>573.86</v>
      </c>
      <c r="K118" s="166">
        <v>518.20000000000005</v>
      </c>
      <c r="L118" s="166">
        <v>360.35</v>
      </c>
      <c r="M118" s="166">
        <v>464.85</v>
      </c>
      <c r="N118" s="166">
        <v>312.33999999999997</v>
      </c>
    </row>
    <row r="119" spans="2:14" customFormat="1" ht="16">
      <c r="B119" s="99"/>
      <c r="F119" s="109"/>
      <c r="G119" s="109"/>
      <c r="H119" s="164">
        <v>42212</v>
      </c>
      <c r="I119" s="165">
        <v>1</v>
      </c>
      <c r="J119" s="166">
        <v>586.26</v>
      </c>
      <c r="K119" s="166">
        <v>533.91</v>
      </c>
      <c r="L119" s="166">
        <v>360.35</v>
      </c>
      <c r="M119" s="166">
        <v>464.85</v>
      </c>
      <c r="N119" s="166">
        <v>315.64999999999998</v>
      </c>
    </row>
    <row r="120" spans="2:14" customFormat="1" ht="16">
      <c r="B120" s="99"/>
      <c r="F120" s="109"/>
      <c r="G120" s="109"/>
      <c r="H120" s="164">
        <v>42205</v>
      </c>
      <c r="I120" s="165">
        <v>1</v>
      </c>
      <c r="J120" s="166">
        <v>599.48</v>
      </c>
      <c r="K120" s="166">
        <v>547.13</v>
      </c>
      <c r="L120" s="166">
        <v>360.35</v>
      </c>
      <c r="M120" s="166">
        <v>464.85</v>
      </c>
      <c r="N120" s="166">
        <v>310.69</v>
      </c>
    </row>
    <row r="121" spans="2:14" customFormat="1" ht="16">
      <c r="B121" s="99"/>
      <c r="F121" s="109"/>
      <c r="G121" s="109"/>
      <c r="H121" s="164">
        <v>42198</v>
      </c>
      <c r="I121" s="165">
        <v>1</v>
      </c>
      <c r="J121" s="166">
        <v>617.66999999999996</v>
      </c>
      <c r="K121" s="166">
        <v>568.62</v>
      </c>
      <c r="L121" s="166">
        <v>360.35</v>
      </c>
      <c r="M121" s="166">
        <v>464.85</v>
      </c>
      <c r="N121" s="166">
        <v>318.95999999999998</v>
      </c>
    </row>
    <row r="122" spans="2:14" customFormat="1" ht="16">
      <c r="B122" s="99"/>
      <c r="F122" s="109"/>
      <c r="G122" s="109"/>
      <c r="H122" s="164">
        <v>42191</v>
      </c>
      <c r="I122" s="165">
        <v>1</v>
      </c>
      <c r="J122" s="166">
        <v>601.14</v>
      </c>
      <c r="K122" s="166">
        <v>580.19000000000005</v>
      </c>
      <c r="L122" s="166">
        <v>360.35</v>
      </c>
      <c r="M122" s="166">
        <v>464.85</v>
      </c>
      <c r="N122" s="166">
        <v>314.82</v>
      </c>
    </row>
    <row r="123" spans="2:14" customFormat="1" ht="16">
      <c r="B123" s="99"/>
      <c r="F123" s="109"/>
      <c r="G123" s="109"/>
      <c r="H123" s="164">
        <v>42184</v>
      </c>
      <c r="I123" s="165">
        <v>1</v>
      </c>
      <c r="J123" s="166">
        <v>593.70000000000005</v>
      </c>
      <c r="K123" s="166">
        <v>580.19000000000005</v>
      </c>
      <c r="L123" s="166">
        <v>360.35</v>
      </c>
      <c r="M123" s="166">
        <v>464.85</v>
      </c>
      <c r="N123" s="166">
        <v>318.13</v>
      </c>
    </row>
    <row r="124" spans="2:14" customFormat="1" ht="16">
      <c r="B124" s="99"/>
      <c r="F124" s="109"/>
      <c r="G124" s="109"/>
      <c r="H124" s="164">
        <v>42177</v>
      </c>
      <c r="I124" s="165">
        <v>1</v>
      </c>
      <c r="J124" s="166">
        <v>604.44000000000005</v>
      </c>
      <c r="K124" s="166">
        <v>585.15</v>
      </c>
      <c r="L124" s="166">
        <v>360.35</v>
      </c>
      <c r="M124" s="166">
        <v>464.85</v>
      </c>
      <c r="N124" s="166">
        <v>317.3</v>
      </c>
    </row>
    <row r="125" spans="2:14" customFormat="1" ht="16">
      <c r="B125" s="99"/>
      <c r="F125" s="109"/>
      <c r="G125" s="109"/>
      <c r="H125" s="164">
        <v>42170</v>
      </c>
      <c r="I125" s="165">
        <v>1</v>
      </c>
      <c r="J125" s="166">
        <v>601.14</v>
      </c>
      <c r="K125" s="166">
        <v>587.63</v>
      </c>
      <c r="L125" s="166">
        <v>360.35</v>
      </c>
      <c r="M125" s="166">
        <v>464.85</v>
      </c>
      <c r="N125" s="166">
        <v>326.39</v>
      </c>
    </row>
    <row r="126" spans="2:14" customFormat="1" ht="16">
      <c r="B126" s="99"/>
      <c r="F126" s="109"/>
      <c r="G126" s="109"/>
      <c r="H126" s="164">
        <v>42163</v>
      </c>
      <c r="I126" s="165">
        <v>1</v>
      </c>
      <c r="J126" s="166">
        <v>585.42999999999995</v>
      </c>
      <c r="K126" s="166">
        <v>587.63</v>
      </c>
      <c r="L126" s="166">
        <v>360.35</v>
      </c>
      <c r="M126" s="166">
        <v>464.85</v>
      </c>
      <c r="N126" s="166">
        <v>337.14</v>
      </c>
    </row>
    <row r="127" spans="2:14" customFormat="1" ht="16">
      <c r="B127" s="99"/>
      <c r="F127" s="109"/>
      <c r="G127" s="109"/>
      <c r="H127" s="164">
        <v>42156</v>
      </c>
      <c r="I127" s="165">
        <v>1</v>
      </c>
      <c r="J127" s="166">
        <v>579.65</v>
      </c>
      <c r="K127" s="166">
        <v>587.63</v>
      </c>
      <c r="L127" s="166">
        <v>360.35</v>
      </c>
      <c r="M127" s="166">
        <v>464.85</v>
      </c>
      <c r="N127" s="166">
        <v>342.1</v>
      </c>
    </row>
    <row r="128" spans="2:14" customFormat="1" ht="16">
      <c r="B128" s="99"/>
      <c r="F128" s="109"/>
      <c r="G128" s="109"/>
      <c r="H128" s="164">
        <v>42149</v>
      </c>
      <c r="I128" s="165">
        <v>1</v>
      </c>
      <c r="J128" s="166">
        <v>578</v>
      </c>
      <c r="K128" s="166">
        <v>591.76</v>
      </c>
      <c r="L128" s="166">
        <v>360.35</v>
      </c>
      <c r="M128" s="166">
        <v>464.85</v>
      </c>
      <c r="N128" s="166">
        <v>338.79</v>
      </c>
    </row>
    <row r="129" spans="2:14" customFormat="1" ht="16">
      <c r="B129" s="99"/>
      <c r="F129" s="109"/>
      <c r="G129" s="109"/>
      <c r="H129" s="164">
        <v>42142</v>
      </c>
      <c r="I129" s="165">
        <v>1</v>
      </c>
      <c r="J129" s="166">
        <v>582.13</v>
      </c>
      <c r="K129" s="166">
        <v>594.24</v>
      </c>
      <c r="L129" s="166">
        <v>360.35</v>
      </c>
      <c r="M129" s="166">
        <v>464.85</v>
      </c>
      <c r="N129" s="166">
        <v>354.49</v>
      </c>
    </row>
    <row r="130" spans="2:14" customFormat="1" ht="16">
      <c r="B130" s="99"/>
      <c r="F130" s="109"/>
      <c r="G130" s="109"/>
      <c r="H130" s="164">
        <v>42135</v>
      </c>
      <c r="I130" s="165">
        <v>1</v>
      </c>
      <c r="J130" s="166">
        <v>587.91</v>
      </c>
      <c r="K130" s="166">
        <v>595.05999999999995</v>
      </c>
      <c r="L130" s="166">
        <v>360.35</v>
      </c>
      <c r="M130" s="166">
        <v>464.85</v>
      </c>
      <c r="N130" s="166">
        <v>361.1</v>
      </c>
    </row>
    <row r="131" spans="2:14" customFormat="1" ht="16">
      <c r="B131" s="99"/>
      <c r="F131" s="109"/>
      <c r="G131" s="109"/>
      <c r="H131" s="164">
        <v>42128</v>
      </c>
      <c r="I131" s="165">
        <v>1</v>
      </c>
      <c r="J131" s="166">
        <v>584.61</v>
      </c>
      <c r="K131" s="166">
        <v>590.11</v>
      </c>
      <c r="L131" s="166">
        <v>360.35</v>
      </c>
      <c r="M131" s="166">
        <v>464.85</v>
      </c>
      <c r="N131" s="166">
        <v>365.24</v>
      </c>
    </row>
    <row r="132" spans="2:14" customFormat="1" ht="16">
      <c r="B132" s="99"/>
      <c r="F132" s="109"/>
      <c r="G132" s="109"/>
      <c r="H132" s="164">
        <v>42121</v>
      </c>
      <c r="I132" s="165">
        <v>1</v>
      </c>
      <c r="J132" s="166">
        <v>583.78</v>
      </c>
      <c r="K132" s="166">
        <v>591.76</v>
      </c>
      <c r="L132" s="166">
        <v>360.35</v>
      </c>
      <c r="M132" s="166">
        <v>464.85</v>
      </c>
      <c r="N132" s="166">
        <v>366.06</v>
      </c>
    </row>
    <row r="133" spans="2:14" customFormat="1" ht="16">
      <c r="B133" s="99"/>
      <c r="F133" s="109"/>
      <c r="G133" s="109"/>
      <c r="H133" s="164">
        <v>42114</v>
      </c>
      <c r="I133" s="165">
        <v>1</v>
      </c>
      <c r="J133" s="166">
        <v>567.25</v>
      </c>
      <c r="K133" s="166">
        <v>576.88</v>
      </c>
      <c r="L133" s="166">
        <v>360.35</v>
      </c>
      <c r="M133" s="166">
        <v>464.85</v>
      </c>
      <c r="N133" s="166">
        <v>361.1</v>
      </c>
    </row>
    <row r="134" spans="2:14" customFormat="1" ht="16">
      <c r="B134" s="99"/>
      <c r="F134" s="109"/>
      <c r="G134" s="109"/>
      <c r="H134" s="164">
        <v>42107</v>
      </c>
      <c r="I134" s="165">
        <v>1</v>
      </c>
      <c r="J134" s="166">
        <v>544.11</v>
      </c>
      <c r="K134" s="166">
        <v>553.74</v>
      </c>
      <c r="L134" s="166">
        <v>360.35</v>
      </c>
      <c r="M134" s="166">
        <v>464.85</v>
      </c>
      <c r="N134" s="166">
        <v>366.89</v>
      </c>
    </row>
    <row r="135" spans="2:14" customFormat="1" ht="16">
      <c r="B135" s="99"/>
      <c r="F135" s="109"/>
      <c r="G135" s="109"/>
      <c r="H135" s="164">
        <v>42093</v>
      </c>
      <c r="I135" s="165">
        <v>1</v>
      </c>
      <c r="J135" s="166">
        <v>550.72</v>
      </c>
      <c r="K135" s="166">
        <v>566.14</v>
      </c>
      <c r="L135" s="166">
        <v>360.35</v>
      </c>
      <c r="M135" s="166">
        <v>464.85</v>
      </c>
      <c r="N135" s="166">
        <v>377.63</v>
      </c>
    </row>
    <row r="136" spans="2:14" customFormat="1" ht="16">
      <c r="B136" s="99"/>
      <c r="F136" s="109"/>
      <c r="G136" s="109"/>
      <c r="H136" s="164">
        <v>42086</v>
      </c>
      <c r="I136" s="165">
        <v>1</v>
      </c>
      <c r="J136" s="166">
        <v>539.98</v>
      </c>
      <c r="K136" s="166">
        <v>567.79</v>
      </c>
      <c r="L136" s="166">
        <v>360.35</v>
      </c>
      <c r="M136" s="166">
        <v>464.85</v>
      </c>
      <c r="N136" s="166">
        <v>380.94</v>
      </c>
    </row>
    <row r="137" spans="2:14" customFormat="1" ht="16">
      <c r="B137" s="99"/>
      <c r="F137" s="109"/>
      <c r="G137" s="109"/>
      <c r="H137" s="164">
        <v>42079</v>
      </c>
      <c r="I137" s="165">
        <v>1</v>
      </c>
      <c r="J137" s="166">
        <v>543.29</v>
      </c>
      <c r="K137" s="166">
        <v>578.54</v>
      </c>
      <c r="L137" s="166">
        <v>360.35</v>
      </c>
      <c r="M137" s="166">
        <v>464.85</v>
      </c>
      <c r="N137" s="166">
        <v>377.63</v>
      </c>
    </row>
    <row r="138" spans="2:14" customFormat="1" ht="16">
      <c r="B138" s="99"/>
      <c r="F138" s="109"/>
      <c r="G138" s="109"/>
      <c r="H138" s="164">
        <v>42072</v>
      </c>
      <c r="I138" s="165">
        <v>1</v>
      </c>
      <c r="J138" s="166">
        <v>533.37</v>
      </c>
      <c r="K138" s="166">
        <v>579.36</v>
      </c>
      <c r="L138" s="166">
        <v>360.35</v>
      </c>
      <c r="M138" s="166">
        <v>464.85</v>
      </c>
      <c r="N138" s="166">
        <v>379.29</v>
      </c>
    </row>
    <row r="139" spans="2:14" customFormat="1" ht="16">
      <c r="B139" s="99"/>
      <c r="F139" s="109"/>
      <c r="G139" s="109"/>
      <c r="H139" s="164">
        <v>42065</v>
      </c>
      <c r="I139" s="165">
        <v>1</v>
      </c>
      <c r="J139" s="166">
        <v>515.19000000000005</v>
      </c>
      <c r="K139" s="166">
        <v>578.54</v>
      </c>
      <c r="L139" s="166">
        <v>360.35</v>
      </c>
      <c r="M139" s="166">
        <v>464.85</v>
      </c>
      <c r="N139" s="166">
        <v>359.45</v>
      </c>
    </row>
    <row r="140" spans="2:14" customFormat="1" ht="16">
      <c r="B140" s="99"/>
      <c r="F140" s="109"/>
      <c r="G140" s="109"/>
      <c r="H140" s="164">
        <v>42058</v>
      </c>
      <c r="I140" s="165">
        <v>1</v>
      </c>
      <c r="J140" s="166">
        <v>502.79</v>
      </c>
      <c r="K140" s="166">
        <v>569.44000000000005</v>
      </c>
      <c r="L140" s="166">
        <v>360.35</v>
      </c>
      <c r="M140" s="166">
        <v>464.85</v>
      </c>
      <c r="N140" s="166">
        <v>338.79</v>
      </c>
    </row>
    <row r="141" spans="2:14" customFormat="1" ht="16">
      <c r="B141" s="99"/>
      <c r="F141" s="109"/>
      <c r="G141" s="109"/>
      <c r="H141" s="164">
        <v>42051</v>
      </c>
      <c r="I141" s="165">
        <v>1</v>
      </c>
      <c r="J141" s="166">
        <v>497</v>
      </c>
      <c r="K141" s="166">
        <v>560.35</v>
      </c>
      <c r="L141" s="166">
        <v>360.35</v>
      </c>
      <c r="M141" s="166">
        <v>464.85</v>
      </c>
      <c r="N141" s="166">
        <v>338.79</v>
      </c>
    </row>
    <row r="142" spans="2:14" customFormat="1" ht="16">
      <c r="B142" s="99"/>
      <c r="F142" s="109"/>
      <c r="G142" s="109"/>
      <c r="H142" s="164">
        <v>42044</v>
      </c>
      <c r="I142" s="165">
        <v>1</v>
      </c>
      <c r="J142" s="166">
        <v>463.12</v>
      </c>
      <c r="K142" s="166">
        <v>525.64</v>
      </c>
      <c r="L142" s="166">
        <v>360.35</v>
      </c>
      <c r="M142" s="166">
        <v>464.85</v>
      </c>
      <c r="N142" s="166">
        <v>342.1</v>
      </c>
    </row>
    <row r="143" spans="2:14" customFormat="1" ht="16">
      <c r="B143" s="99"/>
      <c r="F143" s="109"/>
      <c r="G143" s="109"/>
      <c r="H143" s="164">
        <v>42037</v>
      </c>
      <c r="I143" s="165">
        <v>1</v>
      </c>
      <c r="J143" s="166">
        <v>435.02</v>
      </c>
      <c r="K143" s="166">
        <v>496.72</v>
      </c>
      <c r="L143" s="166">
        <v>360.35</v>
      </c>
      <c r="M143" s="166">
        <v>464.85</v>
      </c>
      <c r="N143" s="166">
        <v>322.26</v>
      </c>
    </row>
    <row r="144" spans="2:14" customFormat="1" ht="16">
      <c r="B144" s="99"/>
      <c r="F144" s="109"/>
      <c r="G144" s="109"/>
      <c r="H144" s="164">
        <v>42030</v>
      </c>
      <c r="I144" s="165">
        <v>1</v>
      </c>
      <c r="J144" s="166">
        <v>434.19</v>
      </c>
      <c r="K144" s="166">
        <v>490.93</v>
      </c>
      <c r="L144" s="166">
        <v>360.35</v>
      </c>
      <c r="M144" s="166">
        <v>464.85</v>
      </c>
      <c r="N144" s="166">
        <v>317.3</v>
      </c>
    </row>
    <row r="145" spans="2:14" customFormat="1" ht="16">
      <c r="B145" s="99"/>
      <c r="H145" s="164">
        <v>42023</v>
      </c>
      <c r="I145" s="165">
        <v>1</v>
      </c>
      <c r="J145" s="166">
        <v>435.02</v>
      </c>
      <c r="K145" s="166">
        <v>490.93</v>
      </c>
      <c r="L145" s="166">
        <v>360.35</v>
      </c>
      <c r="M145" s="166">
        <v>464.85</v>
      </c>
      <c r="N145" s="166">
        <v>313.17</v>
      </c>
    </row>
    <row r="146" spans="2:14" customFormat="1" ht="16">
      <c r="B146" s="99"/>
      <c r="H146" s="164">
        <v>42016</v>
      </c>
      <c r="I146" s="165">
        <v>1</v>
      </c>
      <c r="J146" s="166">
        <v>448.24</v>
      </c>
      <c r="K146" s="166">
        <v>502.5</v>
      </c>
      <c r="L146" s="166">
        <v>360.35</v>
      </c>
      <c r="M146" s="166">
        <v>464.85</v>
      </c>
      <c r="N146" s="166">
        <v>329.7</v>
      </c>
    </row>
    <row r="147" spans="2:14" customFormat="1" ht="16">
      <c r="B147" s="99"/>
      <c r="H147" s="164">
        <v>42009</v>
      </c>
      <c r="I147" s="165">
        <v>1</v>
      </c>
      <c r="J147" s="166">
        <v>466.43</v>
      </c>
      <c r="K147" s="166">
        <v>508.29</v>
      </c>
      <c r="L147" s="166">
        <v>360.35</v>
      </c>
      <c r="M147" s="166">
        <v>464.85</v>
      </c>
      <c r="N147" s="166">
        <v>351.19</v>
      </c>
    </row>
    <row r="148" spans="2:14" customFormat="1" ht="16">
      <c r="B148" s="99"/>
      <c r="H148" s="132"/>
      <c r="I148" s="133"/>
      <c r="J148" s="146"/>
      <c r="K148" s="146"/>
      <c r="L148" s="146"/>
      <c r="M148" s="146"/>
      <c r="N148" s="146"/>
    </row>
    <row r="149" spans="2:14" customFormat="1" ht="16">
      <c r="B149" s="99"/>
      <c r="H149" s="132"/>
      <c r="I149" s="133"/>
      <c r="J149" s="146"/>
      <c r="K149" s="146"/>
      <c r="L149" s="146"/>
      <c r="M149" s="146"/>
      <c r="N149" s="146"/>
    </row>
    <row r="150" spans="2:14" customFormat="1" ht="16">
      <c r="B150" s="99"/>
      <c r="H150" s="132"/>
      <c r="I150" s="133"/>
      <c r="J150" s="146"/>
      <c r="K150" s="146"/>
      <c r="L150" s="146"/>
      <c r="M150" s="146"/>
      <c r="N150" s="146"/>
    </row>
    <row r="151" spans="2:14" customFormat="1" ht="16">
      <c r="B151" s="99"/>
      <c r="H151" s="132"/>
      <c r="I151" s="133"/>
      <c r="J151" s="146"/>
      <c r="K151" s="146"/>
      <c r="L151" s="146"/>
      <c r="M151" s="146"/>
      <c r="N151" s="146"/>
    </row>
    <row r="152" spans="2:14" customFormat="1" ht="16">
      <c r="B152" s="99"/>
      <c r="H152" s="132"/>
      <c r="I152" s="133"/>
      <c r="J152" s="146"/>
      <c r="K152" s="146"/>
      <c r="L152" s="146"/>
      <c r="M152" s="146"/>
      <c r="N152" s="146"/>
    </row>
    <row r="153" spans="2:14" customFormat="1" ht="16">
      <c r="B153" s="99"/>
      <c r="H153" s="132"/>
      <c r="I153" s="133"/>
      <c r="J153" s="146"/>
      <c r="K153" s="146"/>
      <c r="L153" s="146"/>
      <c r="M153" s="146"/>
      <c r="N153" s="146"/>
    </row>
    <row r="154" spans="2:14" customFormat="1" ht="16">
      <c r="B154" s="99"/>
      <c r="H154" s="132"/>
      <c r="I154" s="133"/>
      <c r="J154" s="146"/>
      <c r="K154" s="146"/>
      <c r="L154" s="146"/>
      <c r="M154" s="146"/>
      <c r="N154" s="146"/>
    </row>
    <row r="155" spans="2:14" customFormat="1" ht="16">
      <c r="B155" s="99"/>
      <c r="H155" s="132"/>
      <c r="I155" s="133"/>
      <c r="J155" s="146"/>
      <c r="K155" s="146"/>
      <c r="L155" s="146"/>
      <c r="M155" s="146"/>
      <c r="N155" s="146"/>
    </row>
    <row r="156" spans="2:14" customFormat="1" ht="16">
      <c r="B156" s="99"/>
      <c r="H156" s="132"/>
      <c r="I156" s="133"/>
      <c r="J156" s="146"/>
      <c r="K156" s="146"/>
      <c r="L156" s="146"/>
      <c r="M156" s="146"/>
      <c r="N156" s="146"/>
    </row>
    <row r="157" spans="2:14" customFormat="1" ht="16">
      <c r="B157" s="99"/>
      <c r="H157" s="132"/>
      <c r="I157" s="133"/>
      <c r="J157" s="146"/>
      <c r="K157" s="146"/>
      <c r="L157" s="146"/>
      <c r="M157" s="146"/>
      <c r="N157" s="146"/>
    </row>
    <row r="158" spans="2:14" customFormat="1" ht="16">
      <c r="B158" s="99"/>
      <c r="H158" s="132"/>
      <c r="I158" s="133"/>
      <c r="J158" s="146"/>
      <c r="K158" s="146"/>
      <c r="L158" s="146"/>
      <c r="M158" s="146"/>
      <c r="N158" s="146"/>
    </row>
    <row r="159" spans="2:14" customFormat="1" ht="16">
      <c r="B159" s="99"/>
      <c r="H159" s="132"/>
      <c r="I159" s="133"/>
      <c r="J159" s="146"/>
      <c r="K159" s="146"/>
      <c r="L159" s="146"/>
      <c r="M159" s="146"/>
      <c r="N159" s="146"/>
    </row>
    <row r="160" spans="2:14" customFormat="1" ht="16">
      <c r="B160" s="99"/>
      <c r="H160" s="132"/>
      <c r="I160" s="133"/>
      <c r="J160" s="146"/>
      <c r="K160" s="146"/>
      <c r="L160" s="146"/>
      <c r="M160" s="146"/>
      <c r="N160" s="146"/>
    </row>
    <row r="161" spans="2:14" customFormat="1" ht="16">
      <c r="B161" s="99"/>
      <c r="H161" s="132"/>
      <c r="I161" s="133"/>
      <c r="J161" s="146"/>
      <c r="K161" s="146"/>
      <c r="L161" s="146"/>
      <c r="M161" s="146"/>
      <c r="N161" s="146"/>
    </row>
    <row r="162" spans="2:14" customFormat="1" ht="16">
      <c r="B162" s="99"/>
      <c r="H162" s="132"/>
      <c r="I162" s="133"/>
      <c r="J162" s="146"/>
      <c r="K162" s="146"/>
      <c r="L162" s="146"/>
      <c r="M162" s="146"/>
      <c r="N162" s="146"/>
    </row>
    <row r="163" spans="2:14" customFormat="1" ht="16">
      <c r="B163" s="99"/>
      <c r="H163" s="132"/>
      <c r="I163" s="133"/>
      <c r="J163" s="146"/>
      <c r="K163" s="146"/>
      <c r="L163" s="146"/>
      <c r="M163" s="146"/>
      <c r="N163" s="146"/>
    </row>
    <row r="164" spans="2:14" customFormat="1" ht="16">
      <c r="B164" s="99"/>
      <c r="H164" s="132"/>
      <c r="I164" s="133"/>
      <c r="J164" s="146"/>
      <c r="K164" s="146"/>
      <c r="L164" s="146"/>
      <c r="M164" s="146"/>
      <c r="N164" s="146"/>
    </row>
    <row r="165" spans="2:14" customFormat="1" ht="16">
      <c r="B165" s="99"/>
      <c r="H165" s="132"/>
      <c r="I165" s="133"/>
      <c r="J165" s="146"/>
      <c r="K165" s="146"/>
      <c r="L165" s="146"/>
      <c r="M165" s="146"/>
      <c r="N165" s="146"/>
    </row>
    <row r="166" spans="2:14" customFormat="1" ht="16">
      <c r="B166" s="99"/>
      <c r="H166" s="132"/>
      <c r="I166" s="133"/>
      <c r="J166" s="146"/>
      <c r="K166" s="146"/>
      <c r="L166" s="146"/>
      <c r="M166" s="146"/>
      <c r="N166" s="146"/>
    </row>
    <row r="167" spans="2:14" customFormat="1" ht="16">
      <c r="B167" s="99"/>
      <c r="H167" s="132"/>
      <c r="I167" s="133"/>
      <c r="J167" s="146"/>
      <c r="K167" s="146"/>
      <c r="L167" s="146"/>
      <c r="M167" s="146"/>
      <c r="N167" s="146"/>
    </row>
    <row r="168" spans="2:14" customFormat="1" ht="16">
      <c r="B168" s="99"/>
      <c r="H168" s="132"/>
      <c r="I168" s="133"/>
      <c r="J168" s="146"/>
      <c r="K168" s="146"/>
      <c r="L168" s="146"/>
      <c r="M168" s="146"/>
      <c r="N168" s="146"/>
    </row>
    <row r="169" spans="2:14" customFormat="1" ht="16">
      <c r="B169" s="99"/>
      <c r="H169" s="132"/>
      <c r="I169" s="133"/>
      <c r="J169" s="146"/>
      <c r="K169" s="146"/>
      <c r="L169" s="146"/>
      <c r="M169" s="146"/>
      <c r="N169" s="146"/>
    </row>
    <row r="170" spans="2:14" customFormat="1" ht="16">
      <c r="B170" s="99"/>
      <c r="H170" s="132"/>
      <c r="I170" s="133"/>
      <c r="J170" s="146"/>
      <c r="K170" s="146"/>
      <c r="L170" s="146"/>
      <c r="M170" s="146"/>
      <c r="N170" s="146"/>
    </row>
    <row r="171" spans="2:14" customFormat="1" ht="16">
      <c r="B171" s="99"/>
      <c r="H171" s="132"/>
      <c r="I171" s="133"/>
      <c r="J171" s="146"/>
      <c r="K171" s="146"/>
      <c r="L171" s="146"/>
      <c r="M171" s="146"/>
      <c r="N171" s="146"/>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2016-02-12T12:41:22Z</dcterms:modified>
</cp:coreProperties>
</file>