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19200" yWindow="-20" windowWidth="19200" windowHeight="23460" tabRatio="762" activeTab="4"/>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K24" i="13" l="1"/>
  <c r="G24" i="13"/>
  <c r="E28" i="12"/>
  <c r="G44" i="13"/>
  <c r="G43" i="13"/>
  <c r="G42" i="13"/>
  <c r="M17" i="13"/>
  <c r="K26" i="13"/>
  <c r="G28" i="13"/>
  <c r="O28" i="13"/>
  <c r="E20" i="12"/>
  <c r="I9" i="13"/>
  <c r="G9" i="13"/>
  <c r="I8" i="13"/>
  <c r="E40" i="16"/>
  <c r="I7" i="13"/>
  <c r="E39" i="16"/>
  <c r="I6" i="13"/>
  <c r="E204" i="16"/>
  <c r="E198" i="16"/>
  <c r="E209" i="16"/>
  <c r="E183" i="16"/>
  <c r="E88" i="16"/>
  <c r="G17" i="13"/>
  <c r="G26" i="13"/>
  <c r="G8" i="13"/>
  <c r="E12" i="12"/>
  <c r="E40" i="12"/>
  <c r="E41" i="12"/>
  <c r="E42" i="12"/>
  <c r="E43" i="12"/>
  <c r="E44" i="12"/>
  <c r="E45" i="12"/>
  <c r="E46" i="12"/>
  <c r="E47" i="12"/>
  <c r="E39" i="12"/>
  <c r="E29" i="12"/>
  <c r="E30" i="12"/>
  <c r="E31" i="12"/>
  <c r="E32" i="12"/>
  <c r="E33" i="12"/>
  <c r="E34" i="12"/>
  <c r="E35" i="12"/>
  <c r="E36" i="12"/>
  <c r="G7" i="13"/>
  <c r="E11" i="12"/>
  <c r="E13" i="12"/>
  <c r="E14" i="12"/>
  <c r="E15" i="12"/>
  <c r="E16" i="12"/>
  <c r="E17" i="12"/>
  <c r="E18" i="12"/>
  <c r="E19" i="12"/>
  <c r="E21" i="12"/>
  <c r="E22" i="12"/>
  <c r="E23" i="12"/>
  <c r="E24" i="12"/>
  <c r="E25" i="12"/>
  <c r="G6" i="13"/>
  <c r="E10" i="12"/>
</calcChain>
</file>

<file path=xl/sharedStrings.xml><?xml version="1.0" encoding="utf-8"?>
<sst xmlns="http://schemas.openxmlformats.org/spreadsheetml/2006/main" count="346" uniqueCount="169">
  <si>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</si>
  <si>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</si>
  <si>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</si>
  <si>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</si>
  <si>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</si>
  <si>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</si>
  <si>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</si>
  <si>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</si>
  <si>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</si>
  <si>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</si>
  <si>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</si>
  <si>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</si>
  <si>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</si>
  <si>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</si>
  <si>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</si>
  <si>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</si>
  <si>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</si>
  <si>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</si>
  <si>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</si>
  <si>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</si>
  <si>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</si>
  <si>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</si>
  <si>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</si>
  <si>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</si>
  <si>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</si>
  <si>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</si>
  <si>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</si>
  <si>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</si>
  <si>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</si>
  <si>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</si>
  <si>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</si>
  <si>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</si>
  <si>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</si>
  <si>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</si>
  <si>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</si>
  <si>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</si>
  <si>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</si>
  <si>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</si>
  <si>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</si>
  <si>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</si>
  <si>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</si>
  <si>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</si>
  <si>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</si>
  <si>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</si>
  <si>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</si>
  <si>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</si>
  <si>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</si>
  <si>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</si>
  <si>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</si>
  <si>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</si>
  <si>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</si>
  <si>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</si>
  <si>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</si>
  <si>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</si>
  <si>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</si>
  <si>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</si>
  <si>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</si>
  <si>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</si>
  <si>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</si>
  <si>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</si>
  <si>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</si>
  <si>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</si>
  <si>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</si>
  <si>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</si>
  <si>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</si>
  <si>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</si>
  <si>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</si>
  <si>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</si>
  <si>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</si>
  <si>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</si>
  <si>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</si>
  <si>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</si>
  <si>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</si>
  <si>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</si>
  <si>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</si>
  <si>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</si>
  <si>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</si>
  <si>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</si>
  <si>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</si>
  <si>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</si>
  <si>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t>Costs</t>
  </si>
  <si>
    <t>Comments</t>
  </si>
  <si>
    <t>Notes</t>
  </si>
  <si>
    <t>Technical</t>
  </si>
  <si>
    <t>Subject year</t>
  </si>
  <si>
    <t>ETM Library URL</t>
  </si>
  <si>
    <t>Rob Terwel</t>
  </si>
  <si>
    <t>input.ambient_heat</t>
  </si>
  <si>
    <t>input.electricity</t>
  </si>
  <si>
    <t>output.useable_heat</t>
  </si>
  <si>
    <t>full_load_hours</t>
  </si>
  <si>
    <t>simult_sd</t>
  </si>
  <si>
    <t>Probability that two peaks fall in the same time in the summer day</t>
  </si>
  <si>
    <t>simult_se</t>
  </si>
  <si>
    <t>Probability that two peaks fal in the same time in the summer evining</t>
  </si>
  <si>
    <t>simult_wd</t>
  </si>
  <si>
    <t>Probability that two peaks fall in the same time in the winter day</t>
  </si>
  <si>
    <t>simult_we</t>
  </si>
  <si>
    <t>Probability that two peaks fall in the same time in the winter evining</t>
  </si>
  <si>
    <t>http://techneco.nl/wp-content/uploads/2015/09/Brochure-Elga-2015-web.pdf</t>
  </si>
  <si>
    <t>kW</t>
  </si>
  <si>
    <t>http://techneco.nl/wp-content/uploads/2015/09/2015-Elga-Gelijkwaardigheidsverklaring.pdf</t>
  </si>
  <si>
    <t>input.network_gas</t>
  </si>
  <si>
    <t>COP</t>
  </si>
  <si>
    <t>investment costs</t>
  </si>
  <si>
    <t>Note: just for the HP</t>
  </si>
  <si>
    <t>installing costs</t>
  </si>
  <si>
    <t>Note: just for the gas part of the hhp</t>
  </si>
  <si>
    <t>total investment costs</t>
  </si>
  <si>
    <t>Techneco</t>
  </si>
  <si>
    <t>Investment costs</t>
  </si>
  <si>
    <t>NL</t>
  </si>
  <si>
    <t>nd</t>
  </si>
  <si>
    <t>03/12/2015</t>
  </si>
  <si>
    <t>http://www.rvdwal.nl/uploads/files/ELGA.pdf</t>
  </si>
  <si>
    <t>Cost_of_installing</t>
  </si>
  <si>
    <t>households_water_heater_hybrid_heatpump_air_water_electricity.converter</t>
  </si>
  <si>
    <t>Note: for HP part</t>
  </si>
  <si>
    <t>TNO</t>
  </si>
  <si>
    <t>Quintel definitions</t>
  </si>
  <si>
    <t xml:space="preserve">heatpump part share is </t>
  </si>
  <si>
    <t>0.63 according to Techneco</t>
  </si>
  <si>
    <r>
      <t xml:space="preserve">0.801 </t>
    </r>
    <r>
      <rPr>
        <sz val="12"/>
        <color theme="1"/>
        <rFont val="Calibri"/>
        <family val="2"/>
        <scheme val="minor"/>
      </rPr>
      <t>according to</t>
    </r>
    <r>
      <rPr>
        <sz val="12"/>
        <color theme="1"/>
        <rFont val="Calibri"/>
        <family val="2"/>
        <scheme val="minor"/>
      </rPr>
      <t xml:space="preserve"> TNO</t>
    </r>
  </si>
  <si>
    <t>But the ETM has significantly lower Q</t>
  </si>
  <si>
    <t>For now, input.network_gas is set to 0.3</t>
  </si>
  <si>
    <t>For gas part</t>
  </si>
  <si>
    <t>Based on HR-107 condensing boiler</t>
  </si>
  <si>
    <t>From households_space_heater_combined_network_gas</t>
  </si>
  <si>
    <t>Techneco2</t>
  </si>
  <si>
    <t>ODE</t>
  </si>
  <si>
    <t>euro/yr</t>
  </si>
  <si>
    <t>fixed operational costs incl. taxes</t>
  </si>
  <si>
    <t>for HP part</t>
  </si>
  <si>
    <t>fixed operational costs excl taxes</t>
  </si>
  <si>
    <t>for gas part</t>
  </si>
  <si>
    <t>fixed operational costs excl. taxes</t>
  </si>
  <si>
    <t>total fixed operational costs</t>
  </si>
  <si>
    <t>for HHP</t>
  </si>
  <si>
    <t>from households_water_heater_combined_network_gas</t>
  </si>
  <si>
    <t>http://refman.et-model.com/publications/2015</t>
  </si>
  <si>
    <t>fixed_o&amp;m_costs</t>
  </si>
  <si>
    <t>ODE &amp; VEA</t>
  </si>
  <si>
    <t>BE</t>
  </si>
  <si>
    <t>Aug 2013</t>
  </si>
  <si>
    <t>08/12/2015</t>
  </si>
  <si>
    <t>http://refman.et-model.com/publications/2014</t>
  </si>
  <si>
    <t>http://www2.vlaanderen.be/economie/energiesparen/milieuvriendelijke/Publicaties/Warmte_uit_de_natuur_Waterpomp-aug2013.pdf</t>
  </si>
  <si>
    <t>2015</t>
  </si>
  <si>
    <t>http://refman.et-model.com/publications/2016</t>
  </si>
  <si>
    <t>http://refman.et-model.com/publications/2017</t>
  </si>
  <si>
    <r>
      <rPr>
        <sz val="12"/>
        <color theme="1"/>
        <rFont val="Calibri"/>
        <family val="2"/>
        <scheme val="minor"/>
      </rPr>
      <t>electricity</t>
    </r>
    <r>
      <rPr>
        <sz val="12"/>
        <color theme="1"/>
        <rFont val="Calibri"/>
        <family val="2"/>
        <scheme val="minor"/>
      </rPr>
      <t>_output_capacity</t>
    </r>
  </si>
  <si>
    <r>
      <rPr>
        <sz val="12"/>
        <color theme="1"/>
        <rFont val="Calibri"/>
        <family val="2"/>
        <scheme val="minor"/>
      </rPr>
      <t>Electricity</t>
    </r>
    <r>
      <rPr>
        <sz val="12"/>
        <color theme="1"/>
        <rFont val="Calibri"/>
        <family val="2"/>
        <scheme val="minor"/>
      </rPr>
      <t xml:space="preserve"> output capacity</t>
    </r>
  </si>
  <si>
    <t>Quintel WD</t>
  </si>
  <si>
    <t>From households_water_heater_combined_network_gas</t>
  </si>
  <si>
    <t>Quintel working definition</t>
  </si>
  <si>
    <t>From households_water_heater_heatpump_air_water_electricity</t>
  </si>
  <si>
    <t>Calculated by ETM</t>
  </si>
  <si>
    <t>NA</t>
  </si>
  <si>
    <t>Currently only includes the HP part</t>
  </si>
  <si>
    <t>Lowest of the two components (heatpump_air_water_electricity and combined_network_gas)</t>
  </si>
  <si>
    <t>Sum of values for combined_network_gas and heatpump_air_water_electricity</t>
  </si>
  <si>
    <t>Gas part costs from households_water_heater_combined_network_gas</t>
  </si>
  <si>
    <t>Quintel Working Definition</t>
  </si>
  <si>
    <t>households_water_heater_combined_network_gas</t>
  </si>
  <si>
    <t>households_water_heater_heatpump_air_water_electricity</t>
  </si>
  <si>
    <t>Techneco, households_water_heater_combined_network_gas</t>
  </si>
  <si>
    <t>Lowest of heatpump_air_water_electricity and combined_network_gas</t>
  </si>
  <si>
    <t>Sum of heatpump_air_water_electricity and combined_network_gas</t>
  </si>
  <si>
    <r>
      <t>Dec</t>
    </r>
    <r>
      <rPr>
        <sz val="12"/>
        <color theme="1"/>
        <rFont val="Calibri"/>
        <family val="2"/>
        <scheme val="minor"/>
      </rPr>
      <t>o</t>
    </r>
    <r>
      <rPr>
        <sz val="12"/>
        <color theme="1"/>
        <rFont val="Calibri"/>
        <family val="2"/>
        <scheme val="minor"/>
      </rPr>
      <t xml:space="preserve">mmmissioning cost </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</si>
</sst>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 #,##0.00_-;_-&quot;€&quot;\ * #,##0.00\-;_-&quot;€&quot;\ * &quot;-&quot;??_-;_-@_-"/>
    <numFmt numFmtId="165" formatCode="0.0"/>
    <numFmt numFmtId="166" formatCode="0.0000"/>
    <numFmt numFmtId="167" formatCode="0.000000000"/>
    <numFmt numFmtId="168" formatCode="0.000"/>
  </numFmts>
  <fonts count="3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20">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73">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4" fillId="0" borderId="0" xfId="177" applyFont="1" applyFill="1" applyBorder="1" applyAlignment="1" applyProtection="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5" fillId="2" borderId="0" xfId="0" applyFont="1" applyFill="1"/>
    <xf numFmtId="0" fontId="25" fillId="2" borderId="5" xfId="0" applyFont="1" applyFill="1" applyBorder="1"/>
    <xf numFmtId="0" fontId="13" fillId="0" borderId="0" xfId="0"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0" applyFont="1" applyFill="1" applyAlignment="1">
      <alignment horizontal="left" vertical="center" indent="2"/>
    </xf>
    <xf numFmtId="0" fontId="26" fillId="2" borderId="0" xfId="0" applyFont="1" applyFill="1" applyBorder="1" applyAlignment="1">
      <alignment vertical="top" wrapText="1"/>
    </xf>
    <xf numFmtId="49" fontId="26" fillId="2" borderId="0" xfId="0" applyNumberFormat="1" applyFont="1" applyFill="1" applyBorder="1" applyAlignment="1">
      <alignment vertical="top" wrapText="1"/>
    </xf>
    <xf numFmtId="0" fontId="26" fillId="2" borderId="0" xfId="177" applyFont="1" applyFill="1" applyBorder="1" applyAlignment="1" applyProtection="1">
      <alignment vertical="top"/>
    </xf>
    <xf numFmtId="165" fontId="26" fillId="2" borderId="0" xfId="0" applyNumberFormat="1" applyFont="1" applyFill="1" applyAlignment="1">
      <alignment horizontal="left" vertical="center" indent="2"/>
    </xf>
    <xf numFmtId="2" fontId="18" fillId="2" borderId="9" xfId="0" applyNumberFormat="1" applyFont="1" applyFill="1" applyBorder="1" applyAlignment="1" applyProtection="1">
      <alignment vertical="center"/>
    </xf>
    <xf numFmtId="2" fontId="18" fillId="2" borderId="9" xfId="0" applyNumberFormat="1" applyFont="1" applyFill="1" applyBorder="1" applyAlignment="1" applyProtection="1">
      <alignment horizontal="left" vertical="center"/>
    </xf>
    <xf numFmtId="0" fontId="26" fillId="2" borderId="0" xfId="177" applyFont="1" applyFill="1" applyBorder="1" applyAlignment="1" applyProtection="1"/>
    <xf numFmtId="0" fontId="26" fillId="4" borderId="0" xfId="0" applyFont="1" applyFill="1" applyAlignment="1">
      <alignment vertical="top"/>
    </xf>
    <xf numFmtId="0" fontId="12" fillId="0" borderId="0" xfId="0" applyFont="1" applyFill="1" applyBorder="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0" fontId="12" fillId="0" borderId="0" xfId="0" applyNumberFormat="1" applyFont="1" applyFill="1" applyBorder="1" applyAlignment="1" applyProtection="1">
      <alignment horizontal="left" vertical="center" indent="2"/>
    </xf>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applyBorder="1"/>
    <xf numFmtId="0" fontId="29"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8" fillId="2" borderId="16" xfId="0" applyFont="1" applyFill="1" applyBorder="1"/>
    <xf numFmtId="0" fontId="20" fillId="2" borderId="9" xfId="0" applyFont="1" applyFill="1" applyBorder="1"/>
    <xf numFmtId="0" fontId="19" fillId="2" borderId="0" xfId="0" applyFont="1" applyFill="1" applyBorder="1"/>
    <xf numFmtId="2" fontId="14" fillId="2" borderId="0" xfId="0" applyNumberFormat="1" applyFont="1" applyFill="1" applyBorder="1"/>
    <xf numFmtId="165" fontId="14" fillId="2" borderId="0" xfId="0" applyNumberFormat="1" applyFont="1" applyFill="1" applyBorder="1"/>
    <xf numFmtId="0" fontId="25" fillId="2" borderId="19" xfId="0" applyFont="1" applyFill="1" applyBorder="1"/>
    <xf numFmtId="0" fontId="14" fillId="2" borderId="5" xfId="0" applyFont="1" applyFill="1" applyBorder="1"/>
    <xf numFmtId="164"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0" fontId="18" fillId="2" borderId="9" xfId="0" applyNumberFormat="1" applyFont="1" applyFill="1" applyBorder="1" applyAlignment="1" applyProtection="1">
      <alignment vertical="center"/>
    </xf>
    <xf numFmtId="0" fontId="10" fillId="0" borderId="0" xfId="0" applyFont="1" applyFill="1" applyBorder="1"/>
    <xf numFmtId="0" fontId="9" fillId="2" borderId="0" xfId="0" applyFont="1" applyFill="1"/>
    <xf numFmtId="0" fontId="18" fillId="2" borderId="3" xfId="0" applyFont="1" applyFill="1" applyBorder="1"/>
    <xf numFmtId="0" fontId="18" fillId="2" borderId="15" xfId="0" applyFont="1" applyFill="1" applyBorder="1"/>
    <xf numFmtId="0" fontId="9" fillId="2" borderId="0" xfId="0" applyFont="1" applyFill="1" applyBorder="1"/>
    <xf numFmtId="0" fontId="18" fillId="2" borderId="19" xfId="0" applyFont="1" applyFill="1" applyBorder="1"/>
    <xf numFmtId="0" fontId="9" fillId="2" borderId="6" xfId="0" applyFont="1" applyFill="1" applyBorder="1"/>
    <xf numFmtId="0" fontId="9" fillId="2" borderId="5" xfId="0" applyFont="1" applyFill="1" applyBorder="1"/>
    <xf numFmtId="1" fontId="12" fillId="2" borderId="18"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vertical="center"/>
    </xf>
    <xf numFmtId="0" fontId="8" fillId="0" borderId="0" xfId="0" applyFont="1" applyFill="1" applyBorder="1"/>
    <xf numFmtId="0" fontId="8" fillId="2" borderId="0" xfId="0" applyFont="1" applyFill="1" applyBorder="1"/>
    <xf numFmtId="0" fontId="24" fillId="0" borderId="0" xfId="177" applyFont="1" applyFill="1" applyAlignment="1" applyProtection="1"/>
    <xf numFmtId="2" fontId="12" fillId="2" borderId="18" xfId="0" applyNumberFormat="1" applyFont="1" applyFill="1" applyBorder="1" applyAlignment="1" applyProtection="1">
      <alignment horizontal="right" vertical="center"/>
    </xf>
    <xf numFmtId="2" fontId="9" fillId="2" borderId="18" xfId="0" applyNumberFormat="1" applyFont="1" applyFill="1" applyBorder="1" applyAlignment="1" applyProtection="1">
      <alignment horizontal="right" vertical="center"/>
    </xf>
    <xf numFmtId="0" fontId="7" fillId="2" borderId="0" xfId="0" applyFont="1" applyFill="1" applyBorder="1"/>
    <xf numFmtId="0" fontId="6" fillId="0" borderId="0" xfId="0" applyFont="1" applyFill="1" applyBorder="1"/>
    <xf numFmtId="2" fontId="6" fillId="2" borderId="18" xfId="0" applyNumberFormat="1" applyFont="1" applyFill="1" applyBorder="1"/>
    <xf numFmtId="0" fontId="6" fillId="2" borderId="0" xfId="0" applyFont="1" applyFill="1"/>
    <xf numFmtId="0" fontId="6" fillId="2" borderId="6" xfId="0" applyFont="1" applyFill="1" applyBorder="1"/>
    <xf numFmtId="0" fontId="6" fillId="2" borderId="5" xfId="0" applyFont="1" applyFill="1" applyBorder="1"/>
    <xf numFmtId="0" fontId="6" fillId="2" borderId="0" xfId="0" applyFont="1" applyFill="1" applyBorder="1"/>
    <xf numFmtId="0" fontId="28" fillId="0" borderId="0" xfId="0" applyFont="1"/>
    <xf numFmtId="0" fontId="30" fillId="4" borderId="0" xfId="0" applyFont="1" applyFill="1"/>
    <xf numFmtId="0" fontId="30" fillId="4" borderId="6" xfId="0" applyFont="1" applyFill="1" applyBorder="1"/>
    <xf numFmtId="0" fontId="31" fillId="4" borderId="0" xfId="0" applyFont="1" applyFill="1"/>
    <xf numFmtId="0" fontId="31" fillId="4" borderId="6" xfId="0" applyFont="1" applyFill="1" applyBorder="1"/>
    <xf numFmtId="0" fontId="28" fillId="4" borderId="0" xfId="0" applyFont="1" applyFill="1"/>
    <xf numFmtId="0" fontId="28" fillId="4" borderId="6" xfId="0" applyFont="1" applyFill="1" applyBorder="1"/>
    <xf numFmtId="0" fontId="5" fillId="2" borderId="0" xfId="0" applyFont="1" applyFill="1" applyBorder="1"/>
    <xf numFmtId="0" fontId="5" fillId="0" borderId="0" xfId="0" applyFont="1" applyFill="1" applyBorder="1"/>
    <xf numFmtId="0" fontId="5" fillId="2" borderId="0" xfId="0" applyFont="1" applyFill="1"/>
    <xf numFmtId="0" fontId="4" fillId="2" borderId="0" xfId="0" applyFont="1" applyFill="1"/>
    <xf numFmtId="0" fontId="4" fillId="2" borderId="0" xfId="0" applyFont="1" applyFill="1" applyBorder="1"/>
    <xf numFmtId="166" fontId="12" fillId="2" borderId="18" xfId="0" applyNumberFormat="1" applyFont="1" applyFill="1" applyBorder="1" applyAlignment="1" applyProtection="1">
      <alignment horizontal="right" vertical="center"/>
    </xf>
    <xf numFmtId="166" fontId="12" fillId="2" borderId="0" xfId="0" applyNumberFormat="1" applyFont="1" applyFill="1"/>
    <xf numFmtId="166" fontId="6" fillId="2" borderId="18" xfId="0" applyNumberFormat="1" applyFont="1" applyFill="1" applyBorder="1"/>
    <xf numFmtId="167" fontId="12" fillId="2" borderId="18" xfId="0" applyNumberFormat="1" applyFont="1" applyFill="1" applyBorder="1" applyAlignment="1" applyProtection="1">
      <alignment horizontal="right" vertical="center"/>
    </xf>
    <xf numFmtId="167" fontId="12" fillId="2" borderId="0" xfId="0" applyNumberFormat="1" applyFont="1" applyFill="1" applyBorder="1" applyAlignment="1" applyProtection="1">
      <alignment horizontal="right" vertical="center"/>
    </xf>
    <xf numFmtId="167" fontId="18" fillId="2" borderId="0" xfId="0" applyNumberFormat="1" applyFont="1" applyFill="1" applyBorder="1" applyAlignment="1" applyProtection="1">
      <alignment horizontal="right" vertical="center"/>
    </xf>
    <xf numFmtId="168" fontId="12" fillId="2" borderId="18" xfId="0" applyNumberFormat="1" applyFont="1" applyFill="1" applyBorder="1" applyAlignment="1" applyProtection="1">
      <alignment horizontal="right" vertical="center"/>
    </xf>
    <xf numFmtId="0" fontId="4" fillId="0" borderId="0" xfId="0" applyFont="1" applyFill="1" applyBorder="1"/>
    <xf numFmtId="2" fontId="4" fillId="2" borderId="0" xfId="0" applyNumberFormat="1" applyFont="1" applyFill="1"/>
    <xf numFmtId="2" fontId="4" fillId="2" borderId="4" xfId="0" applyNumberFormat="1" applyFont="1" applyFill="1" applyBorder="1"/>
    <xf numFmtId="2" fontId="4" fillId="2" borderId="0" xfId="0" applyNumberFormat="1" applyFont="1" applyFill="1" applyBorder="1" applyAlignment="1" applyProtection="1">
      <alignment horizontal="right" vertical="center"/>
    </xf>
    <xf numFmtId="1" fontId="4" fillId="2" borderId="0" xfId="0" applyNumberFormat="1" applyFont="1" applyFill="1" applyBorder="1" applyAlignment="1" applyProtection="1">
      <alignment horizontal="right" vertical="center"/>
    </xf>
    <xf numFmtId="166" fontId="4" fillId="2" borderId="0" xfId="0" applyNumberFormat="1" applyFont="1" applyFill="1" applyBorder="1" applyAlignment="1" applyProtection="1">
      <alignment horizontal="right" vertical="center"/>
    </xf>
    <xf numFmtId="166" fontId="4" fillId="2" borderId="18" xfId="0" applyNumberFormat="1" applyFont="1" applyFill="1" applyBorder="1" applyAlignment="1" applyProtection="1">
      <alignment horizontal="right" vertical="center"/>
    </xf>
    <xf numFmtId="165" fontId="12" fillId="2" borderId="18" xfId="0" applyNumberFormat="1" applyFont="1" applyFill="1" applyBorder="1" applyAlignment="1" applyProtection="1">
      <alignment horizontal="right" vertical="center"/>
    </xf>
    <xf numFmtId="0" fontId="26" fillId="0" borderId="0" xfId="177" applyFont="1" applyFill="1" applyAlignment="1" applyProtection="1"/>
    <xf numFmtId="0" fontId="30" fillId="0" borderId="0" xfId="0" applyFont="1"/>
    <xf numFmtId="0" fontId="4" fillId="2" borderId="18" xfId="0" applyFont="1" applyFill="1" applyBorder="1"/>
    <xf numFmtId="0" fontId="28" fillId="4" borderId="18" xfId="0" applyFont="1" applyFill="1" applyBorder="1"/>
    <xf numFmtId="0" fontId="28" fillId="4" borderId="21" xfId="0" applyFont="1" applyFill="1" applyBorder="1"/>
    <xf numFmtId="0" fontId="4" fillId="2" borderId="20" xfId="0" applyFont="1" applyFill="1" applyBorder="1"/>
    <xf numFmtId="0" fontId="4" fillId="2" borderId="21" xfId="0" applyFont="1" applyFill="1" applyBorder="1"/>
    <xf numFmtId="0" fontId="3" fillId="0" borderId="0" xfId="0" applyFont="1" applyFill="1" applyBorder="1"/>
    <xf numFmtId="0" fontId="2" fillId="0" borderId="0" xfId="0" applyFont="1" applyFill="1" applyBorder="1"/>
    <xf numFmtId="168" fontId="6" fillId="2" borderId="18" xfId="0" applyNumberFormat="1" applyFont="1" applyFill="1" applyBorder="1"/>
    <xf numFmtId="0" fontId="5" fillId="0" borderId="0" xfId="0" applyFont="1" applyFill="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3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9</xdr:col>
      <xdr:colOff>825500</xdr:colOff>
      <xdr:row>12</xdr:row>
      <xdr:rowOff>12700</xdr:rowOff>
    </xdr:from>
    <xdr:to>
      <xdr:col>19</xdr:col>
      <xdr:colOff>673100</xdr:colOff>
      <xdr:row>81</xdr:row>
      <xdr:rowOff>148936</xdr:rowOff>
    </xdr:to>
    <xdr:pic>
      <xdr:nvPicPr>
        <xdr:cNvPr id="5" name="Picture 4"/>
        <xdr:cNvPicPr>
          <a:picLocks noChangeAspect="1"/>
        </xdr:cNvPicPr>
      </xdr:nvPicPr>
      <xdr:blipFill>
        <a:blip xmlns:r="http://schemas.openxmlformats.org/officeDocument/2006/relationships" r:embed="rId1"/>
        <a:stretch>
          <a:fillRect/>
        </a:stretch>
      </xdr:blipFill>
      <xdr:spPr>
        <a:xfrm>
          <a:off x="9055100" y="2311400"/>
          <a:ext cx="14947900" cy="13293436"/>
        </a:xfrm>
        <a:prstGeom prst="rect">
          <a:avLst/>
        </a:prstGeom>
      </xdr:spPr>
    </xdr:pic>
    <xdr:clientData/>
  </xdr:twoCellAnchor>
  <xdr:twoCellAnchor editAs="oneCell">
    <xdr:from>
      <xdr:col>9</xdr:col>
      <xdr:colOff>736600</xdr:colOff>
      <xdr:row>83</xdr:row>
      <xdr:rowOff>127000</xdr:rowOff>
    </xdr:from>
    <xdr:to>
      <xdr:col>16</xdr:col>
      <xdr:colOff>749300</xdr:colOff>
      <xdr:row>154</xdr:row>
      <xdr:rowOff>21936</xdr:rowOff>
    </xdr:to>
    <xdr:pic>
      <xdr:nvPicPr>
        <xdr:cNvPr id="6" name="Picture 5"/>
        <xdr:cNvPicPr>
          <a:picLocks noChangeAspect="1"/>
        </xdr:cNvPicPr>
      </xdr:nvPicPr>
      <xdr:blipFill>
        <a:blip xmlns:r="http://schemas.openxmlformats.org/officeDocument/2006/relationships" r:embed="rId2"/>
        <a:stretch>
          <a:fillRect/>
        </a:stretch>
      </xdr:blipFill>
      <xdr:spPr>
        <a:xfrm>
          <a:off x="8966200" y="15963900"/>
          <a:ext cx="11874500" cy="13445836"/>
        </a:xfrm>
        <a:prstGeom prst="rect">
          <a:avLst/>
        </a:prstGeom>
      </xdr:spPr>
    </xdr:pic>
    <xdr:clientData/>
  </xdr:twoCellAnchor>
  <xdr:twoCellAnchor editAs="oneCell">
    <xdr:from>
      <xdr:col>9</xdr:col>
      <xdr:colOff>901700</xdr:colOff>
      <xdr:row>160</xdr:row>
      <xdr:rowOff>50800</xdr:rowOff>
    </xdr:from>
    <xdr:to>
      <xdr:col>13</xdr:col>
      <xdr:colOff>571500</xdr:colOff>
      <xdr:row>175</xdr:row>
      <xdr:rowOff>114300</xdr:rowOff>
    </xdr:to>
    <xdr:pic>
      <xdr:nvPicPr>
        <xdr:cNvPr id="7" name="Picture 6"/>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9131300" y="30581600"/>
          <a:ext cx="8293100" cy="2921000"/>
        </a:xfrm>
        <a:prstGeom prst="rect">
          <a:avLst/>
        </a:prstGeom>
      </xdr:spPr>
    </xdr:pic>
    <xdr:clientData/>
  </xdr:twoCellAnchor>
  <xdr:oneCellAnchor>
    <xdr:from>
      <xdr:col>1</xdr:col>
      <xdr:colOff>304800</xdr:colOff>
      <xdr:row>5</xdr:row>
      <xdr:rowOff>139700</xdr:rowOff>
    </xdr:from>
    <xdr:ext cx="5448300" cy="1169551"/>
    <xdr:sp macro="" textlink="">
      <xdr:nvSpPr>
        <xdr:cNvPr id="8" name="TextBox 7"/>
        <xdr:cNvSpPr txBox="1"/>
      </xdr:nvSpPr>
      <xdr:spPr>
        <a:xfrm>
          <a:off x="673100" y="1104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9</xdr:col>
      <xdr:colOff>838200</xdr:colOff>
      <xdr:row>181</xdr:row>
      <xdr:rowOff>25400</xdr:rowOff>
    </xdr:from>
    <xdr:to>
      <xdr:col>13</xdr:col>
      <xdr:colOff>723900</xdr:colOff>
      <xdr:row>211</xdr:row>
      <xdr:rowOff>0</xdr:rowOff>
    </xdr:to>
    <xdr:pic>
      <xdr:nvPicPr>
        <xdr:cNvPr id="9" name="Picture 8"/>
        <xdr:cNvPicPr>
          <a:picLocks noChangeAspect="1"/>
        </xdr:cNvPicPr>
      </xdr:nvPicPr>
      <xdr:blipFill>
        <a:blip xmlns:r="http://schemas.openxmlformats.org/officeDocument/2006/relationships" r:embed="rId4"/>
        <a:stretch>
          <a:fillRect/>
        </a:stretch>
      </xdr:blipFill>
      <xdr:spPr>
        <a:xfrm>
          <a:off x="9067800" y="34556700"/>
          <a:ext cx="8509000" cy="5689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D4" sqref="D4:D5"/>
    </sheetView>
  </sheetViews>
  <sheetFormatPr baseColWidth="10" defaultRowHeight="15" x14ac:dyDescent="0"/>
  <cols>
    <col min="1" max="1" width="3.375" style="25" customWidth="1"/>
    <col min="2" max="2" width="9.125" style="17" customWidth="1"/>
    <col min="3" max="3" width="51.625" style="17" customWidth="1"/>
    <col min="4" max="16384" width="10.625" style="17"/>
  </cols>
  <sheetData>
    <row r="1" spans="1:3" s="23" customFormat="1">
      <c r="A1" s="21"/>
      <c r="B1" s="22"/>
      <c r="C1" s="22"/>
    </row>
    <row r="2" spans="1:3" ht="20">
      <c r="A2" s="1"/>
      <c r="B2" s="24" t="s">
        <v>15</v>
      </c>
      <c r="C2" s="24"/>
    </row>
    <row r="3" spans="1:3">
      <c r="A3" s="1"/>
      <c r="B3" s="8"/>
      <c r="C3" s="8"/>
    </row>
    <row r="4" spans="1:3">
      <c r="A4" s="1"/>
      <c r="B4" s="2" t="s">
        <v>16</v>
      </c>
      <c r="C4" s="3" t="s">
        <v>116</v>
      </c>
    </row>
    <row r="5" spans="1:3">
      <c r="A5" s="1"/>
      <c r="B5" s="4" t="s">
        <v>60</v>
      </c>
      <c r="C5" s="5" t="s">
        <v>86</v>
      </c>
    </row>
    <row r="6" spans="1:3">
      <c r="A6" s="1"/>
      <c r="B6" s="6" t="s">
        <v>18</v>
      </c>
      <c r="C6" s="7" t="s">
        <v>19</v>
      </c>
    </row>
    <row r="7" spans="1:3">
      <c r="A7" s="1"/>
      <c r="B7" s="8"/>
      <c r="C7" s="8"/>
    </row>
    <row r="8" spans="1:3">
      <c r="A8" s="1"/>
      <c r="B8" s="8"/>
      <c r="C8" s="8"/>
    </row>
    <row r="9" spans="1:3">
      <c r="A9" s="1"/>
      <c r="B9" s="79" t="s">
        <v>61</v>
      </c>
      <c r="C9" s="80"/>
    </row>
    <row r="10" spans="1:3">
      <c r="A10" s="1"/>
      <c r="B10" s="81"/>
      <c r="C10" s="82"/>
    </row>
    <row r="11" spans="1:3">
      <c r="A11" s="1"/>
      <c r="B11" s="81" t="s">
        <v>62</v>
      </c>
      <c r="C11" s="83" t="s">
        <v>63</v>
      </c>
    </row>
    <row r="12" spans="1:3" ht="16" thickBot="1">
      <c r="A12" s="1"/>
      <c r="B12" s="81"/>
      <c r="C12" s="13" t="s">
        <v>64</v>
      </c>
    </row>
    <row r="13" spans="1:3" ht="16" thickBot="1">
      <c r="A13" s="1"/>
      <c r="B13" s="81"/>
      <c r="C13" s="84" t="s">
        <v>65</v>
      </c>
    </row>
    <row r="14" spans="1:3">
      <c r="A14" s="1"/>
      <c r="B14" s="81"/>
      <c r="C14" s="82" t="s">
        <v>66</v>
      </c>
    </row>
    <row r="15" spans="1:3">
      <c r="A15" s="1"/>
      <c r="B15" s="81"/>
      <c r="C15" s="82"/>
    </row>
    <row r="16" spans="1:3">
      <c r="A16" s="1"/>
      <c r="B16" s="81" t="s">
        <v>67</v>
      </c>
      <c r="C16" s="85" t="s">
        <v>68</v>
      </c>
    </row>
    <row r="17" spans="1:3">
      <c r="A17" s="1"/>
      <c r="B17" s="81"/>
      <c r="C17" s="86" t="s">
        <v>69</v>
      </c>
    </row>
    <row r="18" spans="1:3">
      <c r="A18" s="1"/>
      <c r="B18" s="81"/>
      <c r="C18" s="87" t="s">
        <v>70</v>
      </c>
    </row>
    <row r="19" spans="1:3">
      <c r="A19" s="1"/>
      <c r="B19" s="81"/>
      <c r="C19" s="88" t="s">
        <v>71</v>
      </c>
    </row>
    <row r="20" spans="1:3">
      <c r="A20" s="1"/>
      <c r="B20" s="89"/>
      <c r="C20" s="90" t="s">
        <v>72</v>
      </c>
    </row>
    <row r="21" spans="1:3">
      <c r="A21" s="1"/>
      <c r="B21" s="89"/>
      <c r="C21" s="91" t="s">
        <v>73</v>
      </c>
    </row>
    <row r="22" spans="1:3">
      <c r="A22" s="1"/>
      <c r="B22" s="89"/>
      <c r="C22" s="92" t="s">
        <v>74</v>
      </c>
    </row>
    <row r="23" spans="1:3">
      <c r="B23" s="89"/>
      <c r="C23" s="93" t="s">
        <v>75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48"/>
  <sheetViews>
    <sheetView topLeftCell="D1" workbookViewId="0">
      <selection activeCell="I1048575" sqref="I1048575"/>
    </sheetView>
  </sheetViews>
  <sheetFormatPr baseColWidth="10" defaultRowHeight="15" x14ac:dyDescent="0"/>
  <cols>
    <col min="1" max="1" width="3.25" style="32" customWidth="1"/>
    <col min="2" max="2" width="3.75" style="32" customWidth="1"/>
    <col min="3" max="3" width="46" style="32" customWidth="1"/>
    <col min="4" max="4" width="12.75" style="32" customWidth="1"/>
    <col min="5" max="5" width="17.375" style="32" customWidth="1"/>
    <col min="6" max="6" width="4.625" style="32" customWidth="1"/>
    <col min="7" max="7" width="45" style="32" customWidth="1"/>
    <col min="8" max="8" width="5.125" style="32" customWidth="1"/>
    <col min="9" max="9" width="44.75" style="32" customWidth="1"/>
    <col min="10" max="10" width="3" style="32" customWidth="1"/>
    <col min="11" max="16384" width="10.625" style="32"/>
  </cols>
  <sheetData>
    <row r="1" spans="1:11">
      <c r="D1" s="30"/>
      <c r="E1" s="30"/>
      <c r="F1" s="30"/>
      <c r="G1" s="30"/>
    </row>
    <row r="2" spans="1:11">
      <c r="B2" s="164" t="s">
        <v>76</v>
      </c>
      <c r="C2" s="165"/>
      <c r="D2" s="165"/>
      <c r="E2" s="166"/>
      <c r="F2" s="30"/>
      <c r="G2" s="30"/>
    </row>
    <row r="3" spans="1:11">
      <c r="B3" s="167"/>
      <c r="C3" s="168"/>
      <c r="D3" s="168"/>
      <c r="E3" s="169"/>
      <c r="F3" s="30"/>
      <c r="G3" s="30"/>
    </row>
    <row r="4" spans="1:11">
      <c r="B4" s="170"/>
      <c r="C4" s="171"/>
      <c r="D4" s="171"/>
      <c r="E4" s="172"/>
      <c r="F4" s="30"/>
      <c r="G4" s="30"/>
    </row>
    <row r="5" spans="1:11" ht="16" thickBot="1">
      <c r="D5" s="30"/>
    </row>
    <row r="6" spans="1:11">
      <c r="B6" s="33"/>
      <c r="C6" s="15"/>
      <c r="D6" s="15"/>
      <c r="E6" s="15"/>
      <c r="F6" s="15"/>
      <c r="G6" s="15"/>
      <c r="H6" s="15"/>
      <c r="I6" s="15"/>
      <c r="J6" s="34"/>
    </row>
    <row r="7" spans="1:11" s="39" customFormat="1" ht="18">
      <c r="B7" s="94"/>
      <c r="C7" s="14" t="s">
        <v>27</v>
      </c>
      <c r="D7" s="95" t="s">
        <v>12</v>
      </c>
      <c r="E7" s="14" t="s">
        <v>5</v>
      </c>
      <c r="F7" s="14"/>
      <c r="G7" s="14" t="s">
        <v>11</v>
      </c>
      <c r="H7" s="14"/>
      <c r="I7" s="14" t="s">
        <v>0</v>
      </c>
      <c r="J7" s="99"/>
    </row>
    <row r="8" spans="1:11" s="39" customFormat="1" ht="18">
      <c r="B8" s="19"/>
      <c r="C8" s="13"/>
      <c r="D8" s="27"/>
      <c r="E8" s="13"/>
      <c r="F8" s="13"/>
      <c r="G8" s="13"/>
      <c r="H8" s="13"/>
      <c r="I8" s="13"/>
      <c r="J8" s="40"/>
    </row>
    <row r="9" spans="1:11" s="39" customFormat="1" ht="19" thickBot="1">
      <c r="B9" s="19"/>
      <c r="C9" s="13" t="s">
        <v>83</v>
      </c>
      <c r="D9" s="27"/>
      <c r="E9" s="13"/>
      <c r="F9" s="13"/>
      <c r="G9" s="13"/>
      <c r="H9" s="13"/>
      <c r="I9" s="13"/>
      <c r="J9" s="40"/>
    </row>
    <row r="10" spans="1:11" s="39" customFormat="1" ht="19" thickBot="1">
      <c r="B10" s="19"/>
      <c r="C10" s="120" t="s">
        <v>87</v>
      </c>
      <c r="D10" s="16" t="s">
        <v>4</v>
      </c>
      <c r="E10" s="162">
        <f>'Research data'!G6</f>
        <v>0.46666666666666667</v>
      </c>
      <c r="F10" s="120"/>
      <c r="G10" s="120"/>
      <c r="H10" s="26"/>
      <c r="I10" s="155" t="s">
        <v>162</v>
      </c>
      <c r="J10" s="40"/>
    </row>
    <row r="11" spans="1:11" ht="19" thickBot="1">
      <c r="A11" s="39"/>
      <c r="B11" s="19"/>
      <c r="C11" s="120" t="s">
        <v>88</v>
      </c>
      <c r="D11" s="16" t="s">
        <v>4</v>
      </c>
      <c r="E11" s="162">
        <f>'Research data'!G7</f>
        <v>0.23333333333333331</v>
      </c>
      <c r="F11" s="120"/>
      <c r="G11" s="120"/>
      <c r="H11" s="26"/>
      <c r="I11" s="155" t="s">
        <v>162</v>
      </c>
      <c r="J11" s="40"/>
      <c r="K11" s="39"/>
    </row>
    <row r="12" spans="1:11" ht="19" thickBot="1">
      <c r="A12" s="39"/>
      <c r="B12" s="19"/>
      <c r="C12" s="134" t="s">
        <v>102</v>
      </c>
      <c r="D12" s="16" t="s">
        <v>4</v>
      </c>
      <c r="E12" s="162">
        <f>'Research data'!G8</f>
        <v>0.3</v>
      </c>
      <c r="F12" s="120"/>
      <c r="G12" s="120"/>
      <c r="H12" s="26"/>
      <c r="I12" s="155" t="s">
        <v>162</v>
      </c>
      <c r="J12" s="40"/>
      <c r="K12" s="39"/>
    </row>
    <row r="13" spans="1:11" ht="19" thickBot="1">
      <c r="A13" s="39"/>
      <c r="B13" s="19"/>
      <c r="C13" s="120" t="s">
        <v>89</v>
      </c>
      <c r="D13" s="16" t="s">
        <v>4</v>
      </c>
      <c r="E13" s="121">
        <f>'Research data'!G9</f>
        <v>0.9</v>
      </c>
      <c r="F13" s="120"/>
      <c r="G13" s="120"/>
      <c r="H13" s="26"/>
      <c r="I13" s="155" t="s">
        <v>163</v>
      </c>
      <c r="J13" s="40"/>
      <c r="K13" s="39"/>
    </row>
    <row r="14" spans="1:11" ht="16" thickBot="1">
      <c r="A14" s="122"/>
      <c r="B14" s="123"/>
      <c r="C14" s="120" t="s">
        <v>29</v>
      </c>
      <c r="D14" s="18" t="s">
        <v>4</v>
      </c>
      <c r="E14" s="121">
        <f>'Research data'!G10</f>
        <v>0</v>
      </c>
      <c r="F14" s="120"/>
      <c r="G14" s="120"/>
      <c r="H14" s="120"/>
      <c r="I14" s="155" t="s">
        <v>164</v>
      </c>
      <c r="J14" s="124"/>
      <c r="K14" s="125"/>
    </row>
    <row r="15" spans="1:11" ht="16" thickBot="1">
      <c r="A15" s="122"/>
      <c r="B15" s="123"/>
      <c r="C15" s="120" t="s">
        <v>31</v>
      </c>
      <c r="D15" s="18" t="s">
        <v>4</v>
      </c>
      <c r="E15" s="121">
        <f>'Research data'!G11</f>
        <v>0</v>
      </c>
      <c r="F15" s="120"/>
      <c r="G15" s="120"/>
      <c r="H15" s="120"/>
      <c r="I15" s="155" t="s">
        <v>164</v>
      </c>
      <c r="J15" s="124"/>
      <c r="K15" s="125"/>
    </row>
    <row r="16" spans="1:11" ht="16" thickBot="1">
      <c r="A16" s="122"/>
      <c r="B16" s="35"/>
      <c r="C16" s="120" t="s">
        <v>90</v>
      </c>
      <c r="D16" s="18" t="s">
        <v>4</v>
      </c>
      <c r="E16" s="121">
        <f>'Research data'!G12</f>
        <v>0</v>
      </c>
      <c r="F16" s="120"/>
      <c r="G16" s="120"/>
      <c r="H16" s="120"/>
      <c r="I16" s="155" t="s">
        <v>156</v>
      </c>
      <c r="J16" s="124"/>
      <c r="K16" s="125"/>
    </row>
    <row r="17" spans="1:11" ht="16" thickBot="1">
      <c r="A17" s="122"/>
      <c r="B17" s="35"/>
      <c r="C17" s="120" t="s">
        <v>8</v>
      </c>
      <c r="D17" s="18" t="s">
        <v>4</v>
      </c>
      <c r="E17" s="121">
        <f>'Research data'!G13</f>
        <v>1</v>
      </c>
      <c r="F17" s="120"/>
      <c r="G17" s="120"/>
      <c r="H17" s="120"/>
      <c r="I17" s="155" t="s">
        <v>11</v>
      </c>
      <c r="J17" s="124"/>
      <c r="K17" s="125"/>
    </row>
    <row r="18" spans="1:11" ht="19" thickBot="1">
      <c r="A18" s="39"/>
      <c r="B18" s="35"/>
      <c r="C18" s="31" t="s">
        <v>34</v>
      </c>
      <c r="D18" s="18" t="s">
        <v>4</v>
      </c>
      <c r="E18" s="121">
        <f>'Research data'!G14</f>
        <v>0</v>
      </c>
      <c r="F18" s="31"/>
      <c r="G18" s="31"/>
      <c r="H18" s="31"/>
      <c r="I18" s="155" t="s">
        <v>164</v>
      </c>
      <c r="J18" s="100"/>
      <c r="K18" s="39"/>
    </row>
    <row r="19" spans="1:11" ht="16" thickBot="1">
      <c r="B19" s="35"/>
      <c r="C19" s="31" t="s">
        <v>35</v>
      </c>
      <c r="D19" s="18" t="s">
        <v>4</v>
      </c>
      <c r="E19" s="121">
        <f>'Research data'!G15</f>
        <v>0</v>
      </c>
      <c r="F19" s="31"/>
      <c r="G19" s="31"/>
      <c r="H19" s="31"/>
      <c r="I19" s="155" t="s">
        <v>164</v>
      </c>
      <c r="J19" s="100"/>
      <c r="K19" s="30"/>
    </row>
    <row r="20" spans="1:11" ht="16" thickBot="1">
      <c r="B20" s="35"/>
      <c r="C20" s="161" t="s">
        <v>150</v>
      </c>
      <c r="D20" s="18" t="s">
        <v>59</v>
      </c>
      <c r="E20" s="121">
        <f>'Research data'!G16</f>
        <v>0</v>
      </c>
      <c r="F20" s="31"/>
      <c r="G20" s="145" t="s">
        <v>151</v>
      </c>
      <c r="H20" s="31"/>
      <c r="I20" s="155" t="s">
        <v>157</v>
      </c>
      <c r="J20" s="100"/>
      <c r="K20" s="30"/>
    </row>
    <row r="21" spans="1:11" ht="16" thickBot="1">
      <c r="B21" s="35"/>
      <c r="C21" s="31" t="s">
        <v>36</v>
      </c>
      <c r="D21" s="18" t="s">
        <v>59</v>
      </c>
      <c r="E21" s="140">
        <f>'Research data'!G17</f>
        <v>4.9000000000000007E-3</v>
      </c>
      <c r="F21" s="31"/>
      <c r="G21" s="31" t="s">
        <v>48</v>
      </c>
      <c r="H21" s="31"/>
      <c r="I21" s="155" t="s">
        <v>128</v>
      </c>
      <c r="J21" s="100"/>
      <c r="K21" s="122"/>
    </row>
    <row r="22" spans="1:11" ht="16" thickBot="1">
      <c r="A22" s="122"/>
      <c r="B22" s="123"/>
      <c r="C22" s="120" t="s">
        <v>91</v>
      </c>
      <c r="D22" s="18" t="s">
        <v>4</v>
      </c>
      <c r="E22" s="121">
        <f>'Research data'!G18</f>
        <v>0</v>
      </c>
      <c r="F22" s="120"/>
      <c r="G22" s="126" t="s">
        <v>92</v>
      </c>
      <c r="H22" s="120"/>
      <c r="I22" s="156" t="s">
        <v>164</v>
      </c>
      <c r="J22" s="124"/>
      <c r="K22" s="122"/>
    </row>
    <row r="23" spans="1:11" ht="16" thickBot="1">
      <c r="A23" s="122"/>
      <c r="B23" s="123"/>
      <c r="C23" s="120" t="s">
        <v>93</v>
      </c>
      <c r="D23" s="18" t="s">
        <v>4</v>
      </c>
      <c r="E23" s="121">
        <f>'Research data'!G19</f>
        <v>0</v>
      </c>
      <c r="F23" s="120"/>
      <c r="G23" s="126" t="s">
        <v>94</v>
      </c>
      <c r="H23" s="120"/>
      <c r="I23" s="157" t="s">
        <v>164</v>
      </c>
      <c r="J23" s="124"/>
      <c r="K23" s="122"/>
    </row>
    <row r="24" spans="1:11" ht="16" thickBot="1">
      <c r="A24" s="122"/>
      <c r="B24" s="123"/>
      <c r="C24" s="120" t="s">
        <v>95</v>
      </c>
      <c r="D24" s="18" t="s">
        <v>4</v>
      </c>
      <c r="E24" s="121">
        <f>'Research data'!G20</f>
        <v>1</v>
      </c>
      <c r="F24" s="120"/>
      <c r="G24" s="126" t="s">
        <v>96</v>
      </c>
      <c r="H24" s="120"/>
      <c r="I24" s="156" t="s">
        <v>164</v>
      </c>
      <c r="J24" s="124"/>
      <c r="K24" s="122"/>
    </row>
    <row r="25" spans="1:11" ht="16" thickBot="1">
      <c r="A25" s="122"/>
      <c r="B25" s="123"/>
      <c r="C25" s="120" t="s">
        <v>97</v>
      </c>
      <c r="D25" s="18" t="s">
        <v>4</v>
      </c>
      <c r="E25" s="121">
        <f>'Research data'!G21</f>
        <v>1</v>
      </c>
      <c r="F25" s="120"/>
      <c r="G25" s="126" t="s">
        <v>98</v>
      </c>
      <c r="H25" s="120"/>
      <c r="I25" s="157" t="s">
        <v>164</v>
      </c>
      <c r="J25" s="124"/>
      <c r="K25" s="30"/>
    </row>
    <row r="26" spans="1:11">
      <c r="B26" s="35"/>
      <c r="C26" s="77"/>
      <c r="D26" s="96"/>
      <c r="E26" s="97"/>
      <c r="F26" s="30"/>
      <c r="G26" s="77"/>
      <c r="H26" s="30"/>
      <c r="I26" s="30"/>
      <c r="J26" s="100"/>
      <c r="K26" s="30"/>
    </row>
    <row r="27" spans="1:11" ht="16" thickBot="1">
      <c r="B27" s="35"/>
      <c r="C27" s="13" t="s">
        <v>77</v>
      </c>
      <c r="D27" s="96"/>
      <c r="E27" s="97"/>
      <c r="F27" s="30"/>
      <c r="G27" s="77"/>
      <c r="H27" s="30"/>
      <c r="I27" s="30"/>
      <c r="J27" s="100"/>
    </row>
    <row r="28" spans="1:11" ht="16" thickBot="1">
      <c r="B28" s="35"/>
      <c r="C28" s="31" t="s">
        <v>37</v>
      </c>
      <c r="D28" s="18" t="s">
        <v>28</v>
      </c>
      <c r="E28" s="121">
        <f>'Research data'!G24</f>
        <v>4135</v>
      </c>
      <c r="F28" s="31"/>
      <c r="G28" s="31" t="s">
        <v>7</v>
      </c>
      <c r="H28" s="31"/>
      <c r="I28" s="155" t="s">
        <v>165</v>
      </c>
      <c r="J28" s="100"/>
    </row>
    <row r="29" spans="1:11" ht="16" thickBot="1">
      <c r="B29" s="35"/>
      <c r="C29" s="31" t="s">
        <v>38</v>
      </c>
      <c r="D29" s="18" t="s">
        <v>28</v>
      </c>
      <c r="E29" s="121">
        <f>'Research data'!G25</f>
        <v>0</v>
      </c>
      <c r="F29" s="31"/>
      <c r="G29" s="31" t="s">
        <v>49</v>
      </c>
      <c r="H29" s="31"/>
      <c r="I29" s="155" t="s">
        <v>157</v>
      </c>
      <c r="J29" s="100"/>
    </row>
    <row r="30" spans="1:11" ht="16" thickBot="1">
      <c r="B30" s="35"/>
      <c r="C30" s="31" t="s">
        <v>10</v>
      </c>
      <c r="D30" s="18" t="s">
        <v>28</v>
      </c>
      <c r="E30" s="121">
        <f>'Research data'!G26</f>
        <v>600</v>
      </c>
      <c r="F30" s="31"/>
      <c r="G30" s="31" t="s">
        <v>22</v>
      </c>
      <c r="H30" s="31"/>
      <c r="I30" s="155" t="s">
        <v>109</v>
      </c>
      <c r="J30" s="100"/>
    </row>
    <row r="31" spans="1:11" ht="16" thickBot="1">
      <c r="B31" s="35"/>
      <c r="C31" s="31" t="s">
        <v>39</v>
      </c>
      <c r="D31" s="18" t="s">
        <v>28</v>
      </c>
      <c r="E31" s="121">
        <f>'Research data'!G27</f>
        <v>0</v>
      </c>
      <c r="F31" s="31"/>
      <c r="G31" s="160" t="s">
        <v>168</v>
      </c>
      <c r="H31" s="31"/>
      <c r="I31" s="155" t="s">
        <v>157</v>
      </c>
      <c r="J31" s="100"/>
    </row>
    <row r="32" spans="1:11" ht="16" thickBot="1">
      <c r="B32" s="35"/>
      <c r="C32" s="31" t="s">
        <v>40</v>
      </c>
      <c r="D32" s="18" t="s">
        <v>47</v>
      </c>
      <c r="E32" s="121">
        <f>'Research data'!G28</f>
        <v>252.89256198347107</v>
      </c>
      <c r="F32" s="31"/>
      <c r="G32" s="31" t="s">
        <v>50</v>
      </c>
      <c r="H32" s="31"/>
      <c r="I32" s="155" t="s">
        <v>129</v>
      </c>
      <c r="J32" s="100"/>
    </row>
    <row r="33" spans="2:10" ht="16" thickBot="1">
      <c r="B33" s="35"/>
      <c r="C33" s="31" t="s">
        <v>41</v>
      </c>
      <c r="D33" s="18" t="s">
        <v>46</v>
      </c>
      <c r="E33" s="121">
        <f>'Research data'!G29</f>
        <v>0</v>
      </c>
      <c r="F33" s="31"/>
      <c r="G33" s="31" t="s">
        <v>51</v>
      </c>
      <c r="H33" s="31"/>
      <c r="I33" s="158" t="s">
        <v>156</v>
      </c>
      <c r="J33" s="100"/>
    </row>
    <row r="34" spans="2:10" ht="16" thickBot="1">
      <c r="B34" s="35"/>
      <c r="C34" s="31" t="s">
        <v>42</v>
      </c>
      <c r="D34" s="18" t="s">
        <v>46</v>
      </c>
      <c r="E34" s="121">
        <f>'Research data'!G30</f>
        <v>0</v>
      </c>
      <c r="F34" s="31"/>
      <c r="G34" s="31" t="s">
        <v>52</v>
      </c>
      <c r="H34" s="31"/>
      <c r="I34" s="158" t="s">
        <v>157</v>
      </c>
      <c r="J34" s="100"/>
    </row>
    <row r="35" spans="2:10" ht="16" thickBot="1">
      <c r="B35" s="35"/>
      <c r="C35" s="31" t="s">
        <v>45</v>
      </c>
      <c r="D35" s="18" t="s">
        <v>2</v>
      </c>
      <c r="E35" s="121">
        <f>'Research data'!G31</f>
        <v>0.04</v>
      </c>
      <c r="F35" s="31"/>
      <c r="G35" s="31" t="s">
        <v>21</v>
      </c>
      <c r="H35" s="31"/>
      <c r="I35" s="156" t="s">
        <v>164</v>
      </c>
      <c r="J35" s="100"/>
    </row>
    <row r="36" spans="2:10" ht="16" thickBot="1">
      <c r="B36" s="35"/>
      <c r="C36" s="31" t="s">
        <v>33</v>
      </c>
      <c r="D36" s="18" t="s">
        <v>9</v>
      </c>
      <c r="E36" s="121">
        <f>'Research data'!G32</f>
        <v>0</v>
      </c>
      <c r="F36" s="31"/>
      <c r="G36" s="31"/>
      <c r="H36" s="31"/>
      <c r="I36" s="157" t="s">
        <v>11</v>
      </c>
      <c r="J36" s="100"/>
    </row>
    <row r="37" spans="2:10">
      <c r="B37" s="35"/>
      <c r="C37" s="31"/>
      <c r="D37" s="18"/>
      <c r="E37" s="98"/>
      <c r="F37" s="31"/>
      <c r="G37" s="31"/>
      <c r="H37" s="31"/>
      <c r="I37" s="30"/>
      <c r="J37" s="100"/>
    </row>
    <row r="38" spans="2:10" ht="16" thickBot="1">
      <c r="B38" s="35"/>
      <c r="C38" s="13" t="s">
        <v>6</v>
      </c>
      <c r="D38" s="96"/>
      <c r="E38" s="98"/>
      <c r="F38" s="30"/>
      <c r="G38" s="30"/>
      <c r="H38" s="30"/>
      <c r="I38" s="30"/>
      <c r="J38" s="100"/>
    </row>
    <row r="39" spans="2:10" ht="16" thickBot="1">
      <c r="B39" s="35"/>
      <c r="C39" s="31" t="s">
        <v>32</v>
      </c>
      <c r="D39" s="18" t="s">
        <v>3</v>
      </c>
      <c r="E39" s="121">
        <f>'Research data'!G36</f>
        <v>0</v>
      </c>
      <c r="F39" s="31"/>
      <c r="G39" s="31" t="s">
        <v>13</v>
      </c>
      <c r="H39" s="31"/>
      <c r="I39" s="155" t="s">
        <v>157</v>
      </c>
      <c r="J39" s="100"/>
    </row>
    <row r="40" spans="2:10" ht="20" customHeight="1" thickBot="1">
      <c r="B40" s="35"/>
      <c r="C40" s="31" t="s">
        <v>43</v>
      </c>
      <c r="D40" s="18" t="s">
        <v>1</v>
      </c>
      <c r="E40" s="121">
        <f>'Research data'!G37</f>
        <v>0</v>
      </c>
      <c r="F40" s="31"/>
      <c r="G40" s="31" t="s">
        <v>24</v>
      </c>
      <c r="H40" s="31"/>
      <c r="I40" s="159" t="s">
        <v>157</v>
      </c>
      <c r="J40" s="100"/>
    </row>
    <row r="41" spans="2:10" ht="16" thickBot="1">
      <c r="B41" s="35"/>
      <c r="C41" s="31" t="s">
        <v>44</v>
      </c>
      <c r="D41" s="18" t="s">
        <v>1</v>
      </c>
      <c r="E41" s="121">
        <f>'Research data'!G38</f>
        <v>15</v>
      </c>
      <c r="F41" s="31"/>
      <c r="G41" s="31" t="s">
        <v>23</v>
      </c>
      <c r="H41" s="31"/>
      <c r="I41" s="155" t="s">
        <v>166</v>
      </c>
      <c r="J41" s="100"/>
    </row>
    <row r="42" spans="2:10" ht="16" thickBot="1">
      <c r="B42" s="35"/>
      <c r="C42" s="31" t="s">
        <v>30</v>
      </c>
      <c r="D42" s="18" t="s">
        <v>4</v>
      </c>
      <c r="E42" s="121">
        <f>'Research data'!G39</f>
        <v>0</v>
      </c>
      <c r="F42" s="31"/>
      <c r="G42" s="31"/>
      <c r="H42" s="31"/>
      <c r="I42" s="155" t="s">
        <v>157</v>
      </c>
      <c r="J42" s="100"/>
    </row>
    <row r="43" spans="2:10" ht="16" thickBot="1">
      <c r="B43" s="35"/>
      <c r="C43" s="41" t="s">
        <v>54</v>
      </c>
      <c r="D43" s="18" t="s">
        <v>4</v>
      </c>
      <c r="E43" s="121">
        <f>'Research data'!G40</f>
        <v>0</v>
      </c>
      <c r="F43" s="31"/>
      <c r="G43" s="31"/>
      <c r="H43" s="31"/>
      <c r="I43" s="155" t="s">
        <v>167</v>
      </c>
      <c r="J43" s="100"/>
    </row>
    <row r="44" spans="2:10" ht="16" thickBot="1">
      <c r="B44" s="35"/>
      <c r="C44" s="41" t="s">
        <v>55</v>
      </c>
      <c r="D44" s="18" t="s">
        <v>4</v>
      </c>
      <c r="E44" s="121">
        <f>'Research data'!G41</f>
        <v>0</v>
      </c>
      <c r="F44" s="31"/>
      <c r="G44" s="31"/>
      <c r="H44" s="31"/>
      <c r="I44" s="155" t="s">
        <v>167</v>
      </c>
      <c r="J44" s="100"/>
    </row>
    <row r="45" spans="2:10" ht="16" thickBot="1">
      <c r="B45" s="35"/>
      <c r="C45" s="41" t="s">
        <v>57</v>
      </c>
      <c r="D45" s="18" t="s">
        <v>4</v>
      </c>
      <c r="E45" s="121">
        <f>'Research data'!G42</f>
        <v>11.5</v>
      </c>
      <c r="F45" s="31"/>
      <c r="G45" s="31"/>
      <c r="H45" s="31"/>
      <c r="I45" s="156" t="s">
        <v>167</v>
      </c>
      <c r="J45" s="100"/>
    </row>
    <row r="46" spans="2:10" ht="16" thickBot="1">
      <c r="B46" s="35"/>
      <c r="C46" s="41" t="s">
        <v>58</v>
      </c>
      <c r="D46" s="18" t="s">
        <v>4</v>
      </c>
      <c r="E46" s="121">
        <f>'Research data'!G43</f>
        <v>2</v>
      </c>
      <c r="F46" s="31"/>
      <c r="G46" s="31"/>
      <c r="H46" s="31"/>
      <c r="I46" s="156" t="s">
        <v>167</v>
      </c>
      <c r="J46" s="100"/>
    </row>
    <row r="47" spans="2:10" ht="16" thickBot="1">
      <c r="B47" s="35"/>
      <c r="C47" s="41" t="s">
        <v>56</v>
      </c>
      <c r="D47" s="18" t="s">
        <v>4</v>
      </c>
      <c r="E47" s="121">
        <f>'Research data'!G44</f>
        <v>11.5</v>
      </c>
      <c r="F47" s="31"/>
      <c r="G47" s="31"/>
      <c r="H47" s="31"/>
      <c r="I47" s="156" t="s">
        <v>167</v>
      </c>
      <c r="J47" s="100"/>
    </row>
    <row r="48" spans="2:10" ht="16" thickBot="1">
      <c r="B48" s="36"/>
      <c r="C48" s="37"/>
      <c r="D48" s="37"/>
      <c r="E48" s="37"/>
      <c r="F48" s="37"/>
      <c r="G48" s="37"/>
      <c r="H48" s="37"/>
      <c r="I48" s="37"/>
      <c r="J48" s="38"/>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1:Q47"/>
  <sheetViews>
    <sheetView workbookViewId="0">
      <selection activeCell="C61" sqref="C61"/>
    </sheetView>
  </sheetViews>
  <sheetFormatPr baseColWidth="10" defaultRowHeight="15" x14ac:dyDescent="0"/>
  <cols>
    <col min="1" max="1" width="3.375" style="66" customWidth="1"/>
    <col min="2" max="2" width="3.5" style="66" customWidth="1"/>
    <col min="3" max="3" width="35.875" style="66" customWidth="1"/>
    <col min="4" max="4" width="16.625" style="66" hidden="1" customWidth="1"/>
    <col min="5" max="5" width="13.875" style="66" hidden="1" customWidth="1"/>
    <col min="6" max="6" width="12.625" style="66" customWidth="1"/>
    <col min="7" max="7" width="10.75" style="66" customWidth="1"/>
    <col min="8" max="8" width="4.75" style="66" customWidth="1"/>
    <col min="9" max="9" width="9.125" style="67" customWidth="1"/>
    <col min="10" max="10" width="2.875" style="67" customWidth="1"/>
    <col min="11" max="11" width="7.625" style="67" customWidth="1"/>
    <col min="12" max="12" width="2.75" style="67" customWidth="1"/>
    <col min="13" max="13" width="7.875" style="67" customWidth="1"/>
    <col min="14" max="14" width="3.125" style="67" customWidth="1"/>
    <col min="15" max="15" width="8.875" style="66" customWidth="1"/>
    <col min="16" max="16" width="3" style="66" customWidth="1"/>
    <col min="17" max="17" width="50" style="66" customWidth="1"/>
    <col min="18" max="16384" width="10.625" style="66"/>
  </cols>
  <sheetData>
    <row r="1" spans="1:17" ht="16" thickBot="1">
      <c r="N1" s="146"/>
      <c r="O1" s="146"/>
      <c r="P1" s="67"/>
    </row>
    <row r="2" spans="1:17">
      <c r="B2" s="68"/>
      <c r="C2" s="69"/>
      <c r="D2" s="69"/>
      <c r="E2" s="69"/>
      <c r="F2" s="69"/>
      <c r="G2" s="69"/>
      <c r="H2" s="69"/>
      <c r="I2" s="70"/>
      <c r="J2" s="70"/>
      <c r="K2" s="70"/>
      <c r="L2" s="70"/>
      <c r="M2" s="70"/>
      <c r="N2" s="147"/>
      <c r="O2" s="147"/>
      <c r="P2" s="70"/>
      <c r="Q2" s="69"/>
    </row>
    <row r="3" spans="1:17" s="20" customFormat="1">
      <c r="B3" s="19"/>
      <c r="C3" s="103" t="s">
        <v>79</v>
      </c>
      <c r="D3" s="9"/>
      <c r="E3" s="9"/>
      <c r="F3" s="103" t="s">
        <v>12</v>
      </c>
      <c r="G3" s="103" t="s">
        <v>72</v>
      </c>
      <c r="H3" s="103"/>
      <c r="I3" s="62" t="s">
        <v>152</v>
      </c>
      <c r="J3" s="61"/>
      <c r="K3" s="62" t="s">
        <v>109</v>
      </c>
      <c r="L3" s="61"/>
      <c r="M3" s="61" t="s">
        <v>128</v>
      </c>
      <c r="N3" s="61"/>
      <c r="O3" s="61" t="s">
        <v>129</v>
      </c>
      <c r="P3" s="61"/>
      <c r="Q3" s="103" t="s">
        <v>81</v>
      </c>
    </row>
    <row r="4" spans="1:17">
      <c r="B4" s="71"/>
      <c r="C4" s="72"/>
      <c r="D4" s="72"/>
      <c r="E4" s="72"/>
      <c r="F4" s="72"/>
      <c r="G4" s="73"/>
      <c r="H4" s="73"/>
      <c r="I4" s="101"/>
      <c r="J4" s="102"/>
      <c r="K4" s="11"/>
      <c r="L4" s="102"/>
      <c r="M4" s="102"/>
      <c r="N4" s="102"/>
      <c r="O4" s="102"/>
      <c r="P4" s="102"/>
      <c r="Q4" s="113"/>
    </row>
    <row r="5" spans="1:17" ht="16" thickBot="1">
      <c r="B5" s="71"/>
      <c r="C5" s="28" t="s">
        <v>78</v>
      </c>
      <c r="D5" s="28"/>
      <c r="E5" s="28"/>
      <c r="F5" s="28"/>
      <c r="G5" s="10"/>
      <c r="H5" s="10"/>
      <c r="I5" s="10"/>
      <c r="J5" s="10"/>
      <c r="K5" s="10"/>
      <c r="L5" s="10"/>
      <c r="M5" s="10"/>
      <c r="N5" s="10"/>
      <c r="O5" s="10"/>
      <c r="P5" s="10"/>
      <c r="Q5" s="65"/>
    </row>
    <row r="6" spans="1:17" ht="16" thickBot="1">
      <c r="B6" s="71"/>
      <c r="C6" s="120" t="s">
        <v>87</v>
      </c>
      <c r="D6" s="76"/>
      <c r="E6" s="76"/>
      <c r="F6" s="16" t="s">
        <v>4</v>
      </c>
      <c r="G6" s="141">
        <f>I6</f>
        <v>0.46666666666666667</v>
      </c>
      <c r="H6" s="142"/>
      <c r="I6" s="141">
        <f>Notes!E39</f>
        <v>0.46666666666666667</v>
      </c>
      <c r="J6" s="74"/>
      <c r="K6" s="74"/>
      <c r="L6" s="74"/>
      <c r="M6" s="74"/>
      <c r="N6" s="148"/>
      <c r="O6" s="148"/>
      <c r="P6" s="74"/>
      <c r="Q6" s="145" t="s">
        <v>154</v>
      </c>
    </row>
    <row r="7" spans="1:17" ht="16" thickBot="1">
      <c r="B7" s="71"/>
      <c r="C7" s="120" t="s">
        <v>88</v>
      </c>
      <c r="D7" s="28"/>
      <c r="E7" s="28"/>
      <c r="F7" s="16" t="s">
        <v>4</v>
      </c>
      <c r="G7" s="141">
        <f t="shared" ref="G7" si="0">I7</f>
        <v>0.23333333333333331</v>
      </c>
      <c r="H7" s="143"/>
      <c r="I7" s="141">
        <f>Notes!E40</f>
        <v>0.23333333333333331</v>
      </c>
      <c r="J7" s="11"/>
      <c r="K7" s="11"/>
      <c r="L7" s="11"/>
      <c r="M7" s="11"/>
      <c r="N7" s="11"/>
      <c r="O7" s="11"/>
      <c r="P7" s="11"/>
      <c r="Q7" s="145" t="s">
        <v>154</v>
      </c>
    </row>
    <row r="8" spans="1:17" ht="16" thickBot="1">
      <c r="B8" s="71"/>
      <c r="C8" s="134" t="s">
        <v>102</v>
      </c>
      <c r="D8" s="28"/>
      <c r="E8" s="28"/>
      <c r="F8" s="16" t="s">
        <v>4</v>
      </c>
      <c r="G8" s="141">
        <f>I8</f>
        <v>0.3</v>
      </c>
      <c r="H8" s="143"/>
      <c r="I8" s="141">
        <f>Notes!E36</f>
        <v>0.3</v>
      </c>
      <c r="J8" s="11"/>
      <c r="K8" s="11"/>
      <c r="L8" s="11"/>
      <c r="M8" s="11"/>
      <c r="N8" s="11"/>
      <c r="O8" s="11"/>
      <c r="P8" s="11"/>
      <c r="Q8" s="145" t="s">
        <v>154</v>
      </c>
    </row>
    <row r="9" spans="1:17" ht="16" thickBot="1">
      <c r="B9" s="71"/>
      <c r="C9" s="120" t="s">
        <v>89</v>
      </c>
      <c r="D9" s="78"/>
      <c r="E9" s="78"/>
      <c r="F9" s="16" t="s">
        <v>4</v>
      </c>
      <c r="G9" s="144">
        <f>I9</f>
        <v>0.9</v>
      </c>
      <c r="H9" s="74"/>
      <c r="I9" s="144">
        <f>Notes!E58</f>
        <v>0.9</v>
      </c>
      <c r="J9" s="75"/>
      <c r="K9" s="75"/>
      <c r="L9" s="75"/>
      <c r="M9" s="75"/>
      <c r="N9" s="149"/>
      <c r="O9" s="149"/>
      <c r="P9" s="75"/>
      <c r="Q9" s="153" t="s">
        <v>153</v>
      </c>
    </row>
    <row r="10" spans="1:17" ht="16" thickBot="1">
      <c r="B10" s="71"/>
      <c r="C10" s="120" t="s">
        <v>29</v>
      </c>
      <c r="D10" s="28"/>
      <c r="E10" s="28"/>
      <c r="F10" s="18" t="s">
        <v>4</v>
      </c>
      <c r="G10" s="112">
        <v>0</v>
      </c>
      <c r="H10" s="11"/>
      <c r="I10" s="11"/>
      <c r="J10" s="75"/>
      <c r="K10" s="75"/>
      <c r="L10" s="75"/>
      <c r="M10" s="75"/>
      <c r="N10" s="149"/>
      <c r="O10" s="149"/>
      <c r="P10" s="75"/>
      <c r="Q10" s="153" t="s">
        <v>155</v>
      </c>
    </row>
    <row r="11" spans="1:17" ht="16" thickBot="1">
      <c r="B11" s="71"/>
      <c r="C11" s="120" t="s">
        <v>31</v>
      </c>
      <c r="D11" s="12"/>
      <c r="E11" s="12"/>
      <c r="F11" s="18" t="s">
        <v>4</v>
      </c>
      <c r="G11" s="112">
        <v>0</v>
      </c>
      <c r="H11" s="11"/>
      <c r="I11" s="11"/>
      <c r="J11" s="11"/>
      <c r="K11" s="11"/>
      <c r="L11" s="11"/>
      <c r="M11" s="11"/>
      <c r="N11" s="11"/>
      <c r="O11" s="11"/>
      <c r="P11" s="11"/>
      <c r="Q11" s="153" t="s">
        <v>155</v>
      </c>
    </row>
    <row r="12" spans="1:17" ht="16" thickBot="1">
      <c r="B12" s="71"/>
      <c r="C12" s="120" t="s">
        <v>90</v>
      </c>
      <c r="D12" s="12"/>
      <c r="E12" s="12"/>
      <c r="F12" s="18" t="s">
        <v>4</v>
      </c>
      <c r="G12" s="112">
        <v>0</v>
      </c>
      <c r="H12" s="11"/>
      <c r="J12" s="74"/>
      <c r="L12" s="74"/>
      <c r="N12" s="148"/>
      <c r="O12" s="148"/>
      <c r="P12" s="74"/>
      <c r="Q12" s="153" t="s">
        <v>156</v>
      </c>
    </row>
    <row r="13" spans="1:17" ht="16" thickBot="1">
      <c r="B13" s="71"/>
      <c r="C13" s="120" t="s">
        <v>8</v>
      </c>
      <c r="D13" s="28"/>
      <c r="E13" s="28"/>
      <c r="F13" s="18" t="s">
        <v>4</v>
      </c>
      <c r="G13" s="112">
        <v>1</v>
      </c>
      <c r="H13" s="11"/>
      <c r="I13" s="74"/>
      <c r="J13" s="74"/>
      <c r="K13" s="74"/>
      <c r="L13" s="74"/>
      <c r="M13" s="74"/>
      <c r="N13" s="148"/>
      <c r="O13" s="148"/>
      <c r="P13" s="74"/>
      <c r="Q13" s="134" t="s">
        <v>11</v>
      </c>
    </row>
    <row r="14" spans="1:17" ht="16" thickBot="1">
      <c r="B14" s="71"/>
      <c r="C14" s="31" t="s">
        <v>34</v>
      </c>
      <c r="F14" s="18" t="s">
        <v>4</v>
      </c>
      <c r="G14" s="112">
        <v>0</v>
      </c>
      <c r="N14" s="146"/>
      <c r="O14" s="146"/>
      <c r="P14" s="67"/>
      <c r="Q14" s="153" t="s">
        <v>155</v>
      </c>
    </row>
    <row r="15" spans="1:17" ht="16" thickBot="1">
      <c r="A15" s="20"/>
      <c r="B15" s="19"/>
      <c r="C15" s="31" t="s">
        <v>35</v>
      </c>
      <c r="F15" s="18" t="s">
        <v>4</v>
      </c>
      <c r="G15" s="112">
        <v>0</v>
      </c>
      <c r="N15" s="146"/>
      <c r="O15" s="146"/>
      <c r="P15" s="67"/>
      <c r="Q15" s="153" t="s">
        <v>155</v>
      </c>
    </row>
    <row r="16" spans="1:17" ht="16" thickBot="1">
      <c r="B16" s="71"/>
      <c r="C16" s="145" t="s">
        <v>150</v>
      </c>
      <c r="F16" s="18" t="s">
        <v>59</v>
      </c>
      <c r="G16" s="112">
        <v>0</v>
      </c>
      <c r="H16" s="139"/>
      <c r="I16" s="139"/>
      <c r="J16" s="139"/>
      <c r="K16" s="139"/>
      <c r="L16" s="139"/>
      <c r="M16" s="139"/>
      <c r="N16" s="146"/>
      <c r="O16" s="146"/>
      <c r="P16" s="67"/>
      <c r="Q16" s="145" t="s">
        <v>157</v>
      </c>
    </row>
    <row r="17" spans="1:17" ht="16" thickBot="1">
      <c r="B17" s="71"/>
      <c r="C17" s="31" t="s">
        <v>36</v>
      </c>
      <c r="F17" s="18" t="s">
        <v>59</v>
      </c>
      <c r="G17" s="138">
        <f>M17</f>
        <v>4.9000000000000007E-3</v>
      </c>
      <c r="H17" s="139"/>
      <c r="I17" s="139"/>
      <c r="J17" s="139"/>
      <c r="K17" s="139"/>
      <c r="L17" s="139"/>
      <c r="M17" s="138">
        <f>Notes!E88</f>
        <v>4.9000000000000007E-3</v>
      </c>
      <c r="N17" s="150"/>
      <c r="O17" s="150"/>
      <c r="P17" s="67"/>
      <c r="Q17" s="145" t="s">
        <v>158</v>
      </c>
    </row>
    <row r="18" spans="1:17" ht="16" thickBot="1">
      <c r="B18" s="71"/>
      <c r="C18" s="120" t="s">
        <v>91</v>
      </c>
      <c r="F18" s="18" t="s">
        <v>4</v>
      </c>
      <c r="G18" s="112">
        <v>0</v>
      </c>
      <c r="N18" s="146"/>
      <c r="O18" s="146"/>
      <c r="P18" s="67"/>
      <c r="Q18" s="154" t="s">
        <v>155</v>
      </c>
    </row>
    <row r="19" spans="1:17" ht="16" thickBot="1">
      <c r="B19" s="71"/>
      <c r="C19" s="120" t="s">
        <v>93</v>
      </c>
      <c r="F19" s="18" t="s">
        <v>4</v>
      </c>
      <c r="G19" s="112">
        <v>0</v>
      </c>
      <c r="N19" s="146"/>
      <c r="O19" s="146"/>
      <c r="P19" s="67"/>
      <c r="Q19" s="154" t="s">
        <v>155</v>
      </c>
    </row>
    <row r="20" spans="1:17" ht="16" thickBot="1">
      <c r="B20" s="71"/>
      <c r="C20" s="120" t="s">
        <v>95</v>
      </c>
      <c r="F20" s="18" t="s">
        <v>4</v>
      </c>
      <c r="G20" s="112">
        <v>1</v>
      </c>
      <c r="N20" s="146"/>
      <c r="O20" s="146"/>
      <c r="P20" s="67"/>
      <c r="Q20" s="154" t="s">
        <v>155</v>
      </c>
    </row>
    <row r="21" spans="1:17" ht="16" thickBot="1">
      <c r="B21" s="71"/>
      <c r="C21" s="120" t="s">
        <v>97</v>
      </c>
      <c r="F21" s="18" t="s">
        <v>4</v>
      </c>
      <c r="G21" s="112">
        <v>1</v>
      </c>
      <c r="N21" s="146"/>
      <c r="O21" s="146"/>
      <c r="P21" s="67"/>
      <c r="Q21" s="154" t="s">
        <v>155</v>
      </c>
    </row>
    <row r="22" spans="1:17">
      <c r="B22" s="71"/>
      <c r="C22" s="76"/>
      <c r="F22" s="77"/>
      <c r="N22" s="146"/>
      <c r="O22" s="146"/>
      <c r="P22" s="67"/>
      <c r="Q22" s="116"/>
    </row>
    <row r="23" spans="1:17" ht="16" thickBot="1">
      <c r="B23" s="71"/>
      <c r="C23" s="28" t="s">
        <v>80</v>
      </c>
      <c r="F23" s="28"/>
      <c r="N23" s="146"/>
      <c r="O23" s="146"/>
      <c r="P23" s="67"/>
      <c r="Q23" s="29"/>
    </row>
    <row r="24" spans="1:17" ht="16" thickBot="1">
      <c r="B24" s="71"/>
      <c r="C24" s="31" t="s">
        <v>37</v>
      </c>
      <c r="F24" s="18" t="s">
        <v>28</v>
      </c>
      <c r="G24" s="112">
        <f>K24</f>
        <v>4135</v>
      </c>
      <c r="K24" s="118">
        <f>Notes!E183</f>
        <v>4135</v>
      </c>
      <c r="N24" s="146"/>
      <c r="O24" s="146"/>
      <c r="P24" s="67"/>
      <c r="Q24" s="145" t="s">
        <v>161</v>
      </c>
    </row>
    <row r="25" spans="1:17" ht="16" thickBot="1">
      <c r="A25" s="129"/>
      <c r="B25" s="130"/>
      <c r="C25" s="31" t="s">
        <v>38</v>
      </c>
      <c r="F25" s="18" t="s">
        <v>28</v>
      </c>
      <c r="G25" s="112">
        <v>0</v>
      </c>
      <c r="N25" s="146"/>
      <c r="O25" s="146"/>
      <c r="P25" s="67"/>
      <c r="Q25" s="126" t="s">
        <v>157</v>
      </c>
    </row>
    <row r="26" spans="1:17" ht="16" thickBot="1">
      <c r="A26" s="131"/>
      <c r="B26" s="132"/>
      <c r="C26" s="31" t="s">
        <v>10</v>
      </c>
      <c r="F26" s="18" t="s">
        <v>28</v>
      </c>
      <c r="G26" s="112">
        <f>K26</f>
        <v>600</v>
      </c>
      <c r="K26" s="118">
        <f>Notes!E172</f>
        <v>600</v>
      </c>
      <c r="N26" s="146"/>
      <c r="O26" s="146"/>
      <c r="P26" s="67"/>
      <c r="Q26" s="65"/>
    </row>
    <row r="27" spans="1:17" ht="16" thickBot="1">
      <c r="A27" s="131"/>
      <c r="B27" s="132"/>
      <c r="C27" s="31" t="s">
        <v>39</v>
      </c>
      <c r="F27" s="18" t="s">
        <v>28</v>
      </c>
      <c r="G27" s="112">
        <v>0</v>
      </c>
      <c r="N27" s="146"/>
      <c r="O27" s="146"/>
      <c r="P27" s="67"/>
      <c r="Q27" s="145" t="s">
        <v>157</v>
      </c>
    </row>
    <row r="28" spans="1:17" ht="16" thickBot="1">
      <c r="A28" s="131"/>
      <c r="B28" s="132"/>
      <c r="C28" s="31" t="s">
        <v>40</v>
      </c>
      <c r="F28" s="18" t="s">
        <v>47</v>
      </c>
      <c r="G28" s="112">
        <f>O28</f>
        <v>252.89256198347107</v>
      </c>
      <c r="N28" s="146"/>
      <c r="O28" s="151">
        <f>Notes!E209</f>
        <v>252.89256198347107</v>
      </c>
      <c r="P28" s="67"/>
      <c r="Q28" s="145"/>
    </row>
    <row r="29" spans="1:17" ht="16" thickBot="1">
      <c r="A29" s="131"/>
      <c r="B29" s="132"/>
      <c r="C29" s="31" t="s">
        <v>41</v>
      </c>
      <c r="F29" s="18" t="s">
        <v>46</v>
      </c>
      <c r="G29" s="112">
        <v>0</v>
      </c>
      <c r="N29" s="146"/>
      <c r="O29" s="146"/>
      <c r="P29" s="67"/>
      <c r="Q29" s="145" t="s">
        <v>156</v>
      </c>
    </row>
    <row r="30" spans="1:17" ht="16" thickBot="1">
      <c r="A30" s="131"/>
      <c r="B30" s="132"/>
      <c r="C30" s="31" t="s">
        <v>42</v>
      </c>
      <c r="F30" s="18" t="s">
        <v>46</v>
      </c>
      <c r="G30" s="112">
        <v>0</v>
      </c>
      <c r="N30" s="146"/>
      <c r="O30" s="146"/>
      <c r="P30" s="67"/>
      <c r="Q30" s="145" t="s">
        <v>157</v>
      </c>
    </row>
    <row r="31" spans="1:17" ht="16" thickBot="1">
      <c r="A31" s="131"/>
      <c r="B31" s="132"/>
      <c r="C31" s="31" t="s">
        <v>45</v>
      </c>
      <c r="F31" s="18" t="s">
        <v>2</v>
      </c>
      <c r="G31" s="117">
        <v>0.04</v>
      </c>
      <c r="N31" s="146"/>
      <c r="O31" s="146"/>
      <c r="P31" s="67"/>
      <c r="Q31" s="154" t="s">
        <v>155</v>
      </c>
    </row>
    <row r="32" spans="1:17" ht="16" thickBot="1">
      <c r="A32" s="131"/>
      <c r="B32" s="132"/>
      <c r="C32" s="31" t="s">
        <v>33</v>
      </c>
      <c r="F32" s="18" t="s">
        <v>9</v>
      </c>
      <c r="G32" s="112">
        <v>0</v>
      </c>
      <c r="N32" s="146"/>
      <c r="O32" s="146"/>
      <c r="P32" s="67"/>
      <c r="Q32" s="145" t="s">
        <v>157</v>
      </c>
    </row>
    <row r="33" spans="1:17">
      <c r="A33" s="131"/>
      <c r="B33" s="132"/>
      <c r="C33" s="78"/>
      <c r="N33" s="146"/>
      <c r="O33" s="146"/>
      <c r="P33" s="67"/>
      <c r="Q33" s="29"/>
    </row>
    <row r="34" spans="1:17">
      <c r="A34" s="131"/>
      <c r="B34" s="132"/>
      <c r="C34" s="28"/>
      <c r="N34" s="146"/>
      <c r="O34" s="146"/>
      <c r="P34" s="67"/>
      <c r="Q34" s="104"/>
    </row>
    <row r="35" spans="1:17" ht="16" thickBot="1">
      <c r="A35" s="131"/>
      <c r="B35" s="132"/>
      <c r="C35" s="12" t="s">
        <v>6</v>
      </c>
      <c r="N35" s="146"/>
      <c r="O35" s="146"/>
      <c r="P35" s="67"/>
      <c r="Q35" s="65"/>
    </row>
    <row r="36" spans="1:17" ht="16" thickBot="1">
      <c r="A36" s="129"/>
      <c r="B36" s="130"/>
      <c r="C36" s="126" t="s">
        <v>32</v>
      </c>
      <c r="F36" s="18" t="s">
        <v>3</v>
      </c>
      <c r="G36" s="112">
        <v>0</v>
      </c>
      <c r="N36" s="146"/>
      <c r="O36" s="146"/>
      <c r="P36" s="67"/>
      <c r="Q36" s="145" t="s">
        <v>157</v>
      </c>
    </row>
    <row r="37" spans="1:17" ht="16" thickBot="1">
      <c r="A37" s="131"/>
      <c r="B37" s="132"/>
      <c r="C37" s="126" t="s">
        <v>43</v>
      </c>
      <c r="F37" s="18" t="s">
        <v>1</v>
      </c>
      <c r="G37" s="112">
        <v>0</v>
      </c>
      <c r="N37" s="146"/>
      <c r="O37" s="146"/>
      <c r="P37" s="67"/>
      <c r="Q37" s="145" t="s">
        <v>157</v>
      </c>
    </row>
    <row r="38" spans="1:17" ht="16" thickBot="1">
      <c r="A38" s="131"/>
      <c r="B38" s="132"/>
      <c r="C38" s="126" t="s">
        <v>44</v>
      </c>
      <c r="F38" s="18" t="s">
        <v>1</v>
      </c>
      <c r="G38" s="112">
        <v>15</v>
      </c>
      <c r="N38" s="146"/>
      <c r="O38" s="146"/>
      <c r="P38" s="67"/>
      <c r="Q38" s="154" t="s">
        <v>159</v>
      </c>
    </row>
    <row r="39" spans="1:17" ht="16" thickBot="1">
      <c r="A39" s="131"/>
      <c r="B39" s="132"/>
      <c r="C39" s="126" t="s">
        <v>30</v>
      </c>
      <c r="F39" s="18" t="s">
        <v>4</v>
      </c>
      <c r="G39" s="112">
        <v>0</v>
      </c>
      <c r="N39" s="146"/>
      <c r="O39" s="146"/>
      <c r="P39" s="67"/>
      <c r="Q39" s="145" t="s">
        <v>157</v>
      </c>
    </row>
    <row r="40" spans="1:17" ht="16" thickBot="1">
      <c r="A40" s="131"/>
      <c r="B40" s="132"/>
      <c r="C40" s="126" t="s">
        <v>54</v>
      </c>
      <c r="F40" s="18"/>
      <c r="G40" s="112">
        <v>0</v>
      </c>
      <c r="N40" s="146"/>
      <c r="O40" s="146"/>
      <c r="P40" s="67"/>
      <c r="Q40" s="153" t="s">
        <v>160</v>
      </c>
    </row>
    <row r="41" spans="1:17" ht="16" thickBot="1">
      <c r="A41" s="131"/>
      <c r="B41" s="132"/>
      <c r="C41" s="126" t="s">
        <v>55</v>
      </c>
      <c r="F41" s="18"/>
      <c r="G41" s="112">
        <v>0</v>
      </c>
      <c r="N41" s="146"/>
      <c r="O41" s="146"/>
      <c r="P41" s="67"/>
      <c r="Q41" s="153" t="s">
        <v>160</v>
      </c>
    </row>
    <row r="42" spans="1:17" ht="16" thickBot="1">
      <c r="A42" s="131"/>
      <c r="B42" s="132"/>
      <c r="C42" s="126" t="s">
        <v>57</v>
      </c>
      <c r="F42" s="18"/>
      <c r="G42" s="152">
        <f>4.5+7</f>
        <v>11.5</v>
      </c>
      <c r="N42" s="146"/>
      <c r="O42" s="146"/>
      <c r="P42" s="67"/>
      <c r="Q42" s="153" t="s">
        <v>160</v>
      </c>
    </row>
    <row r="43" spans="1:17" ht="16" thickBot="1">
      <c r="A43" s="131"/>
      <c r="B43" s="132"/>
      <c r="C43" s="126" t="s">
        <v>58</v>
      </c>
      <c r="F43" s="18"/>
      <c r="G43" s="152">
        <f>1.5+0.5</f>
        <v>2</v>
      </c>
      <c r="N43" s="146"/>
      <c r="O43" s="146"/>
      <c r="P43" s="67"/>
      <c r="Q43" s="153" t="s">
        <v>160</v>
      </c>
    </row>
    <row r="44" spans="1:17" ht="16" thickBot="1">
      <c r="A44" s="131"/>
      <c r="B44" s="132"/>
      <c r="C44" s="126" t="s">
        <v>56</v>
      </c>
      <c r="F44" s="18"/>
      <c r="G44" s="152">
        <f>4.5+7</f>
        <v>11.5</v>
      </c>
      <c r="N44" s="146"/>
      <c r="O44" s="146"/>
      <c r="P44" s="67"/>
      <c r="Q44" s="153" t="s">
        <v>160</v>
      </c>
    </row>
    <row r="45" spans="1:17">
      <c r="A45" s="131"/>
      <c r="B45" s="132"/>
      <c r="N45" s="146"/>
      <c r="O45" s="146"/>
      <c r="P45" s="67"/>
      <c r="Q45" s="114"/>
    </row>
    <row r="46" spans="1:17">
      <c r="A46" s="131"/>
      <c r="B46" s="132"/>
      <c r="N46" s="146"/>
      <c r="O46" s="146"/>
      <c r="P46" s="67"/>
    </row>
    <row r="47" spans="1:17">
      <c r="A47" s="131"/>
      <c r="B47" s="13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K52"/>
  <sheetViews>
    <sheetView workbookViewId="0">
      <selection activeCell="J23" sqref="J23"/>
    </sheetView>
  </sheetViews>
  <sheetFormatPr baseColWidth="10" defaultColWidth="33.125" defaultRowHeight="15" x14ac:dyDescent="0"/>
  <cols>
    <col min="1" max="1" width="3.25" style="42" customWidth="1"/>
    <col min="2" max="2" width="3.375" style="42" customWidth="1"/>
    <col min="3" max="3" width="25.125" style="42" customWidth="1"/>
    <col min="4" max="4" width="3.125" style="42" customWidth="1"/>
    <col min="5" max="5" width="16.125" style="42" customWidth="1"/>
    <col min="6" max="6" width="10.25" style="42" customWidth="1"/>
    <col min="7" max="9" width="12.125" style="42" customWidth="1"/>
    <col min="10" max="10" width="33.75" style="43" customWidth="1"/>
    <col min="11" max="11" width="39.625" style="42" customWidth="1"/>
    <col min="12" max="16384" width="33.125" style="42"/>
  </cols>
  <sheetData>
    <row r="1" spans="2:11" ht="16" thickBot="1"/>
    <row r="2" spans="2:11">
      <c r="B2" s="44"/>
      <c r="C2" s="45"/>
      <c r="D2" s="45"/>
      <c r="E2" s="45"/>
      <c r="F2" s="45"/>
      <c r="G2" s="45"/>
      <c r="H2" s="45"/>
      <c r="I2" s="45"/>
      <c r="J2" s="46"/>
      <c r="K2" s="45"/>
    </row>
    <row r="3" spans="2:11">
      <c r="B3" s="47"/>
      <c r="C3" s="48" t="s">
        <v>20</v>
      </c>
      <c r="D3" s="48"/>
      <c r="E3" s="48"/>
      <c r="F3" s="48"/>
      <c r="G3" s="48"/>
      <c r="H3" s="48"/>
      <c r="I3" s="48"/>
      <c r="J3" s="49"/>
      <c r="K3" s="50"/>
    </row>
    <row r="4" spans="2:11">
      <c r="B4" s="47"/>
      <c r="C4" s="50"/>
      <c r="D4" s="50"/>
      <c r="E4" s="50"/>
      <c r="F4" s="50"/>
      <c r="G4" s="50"/>
      <c r="H4" s="50"/>
      <c r="I4" s="50"/>
      <c r="J4" s="51"/>
      <c r="K4" s="50"/>
    </row>
    <row r="5" spans="2:11">
      <c r="B5" s="52"/>
      <c r="C5" s="53" t="s">
        <v>25</v>
      </c>
      <c r="D5" s="53"/>
      <c r="E5" s="53" t="s">
        <v>0</v>
      </c>
      <c r="F5" s="53" t="s">
        <v>17</v>
      </c>
      <c r="G5" s="53" t="s">
        <v>26</v>
      </c>
      <c r="H5" s="53" t="s">
        <v>84</v>
      </c>
      <c r="I5" s="53" t="s">
        <v>53</v>
      </c>
      <c r="J5" s="54" t="s">
        <v>85</v>
      </c>
      <c r="K5" s="53" t="s">
        <v>14</v>
      </c>
    </row>
    <row r="6" spans="2:11">
      <c r="B6" s="47"/>
      <c r="C6" s="48"/>
      <c r="D6" s="48"/>
      <c r="E6" s="48"/>
      <c r="F6" s="48"/>
      <c r="G6" s="48"/>
      <c r="H6" s="48"/>
      <c r="I6" s="48"/>
      <c r="J6" s="49"/>
      <c r="K6" s="48"/>
    </row>
    <row r="7" spans="2:11">
      <c r="B7" s="47"/>
      <c r="C7" s="48"/>
      <c r="D7" s="48"/>
      <c r="E7" s="50"/>
      <c r="F7" s="50"/>
      <c r="G7" s="50"/>
      <c r="H7" s="50"/>
      <c r="I7" s="50"/>
      <c r="J7" s="49"/>
      <c r="K7" s="48"/>
    </row>
    <row r="8" spans="2:11">
      <c r="B8" s="47"/>
      <c r="C8" s="56" t="s">
        <v>110</v>
      </c>
      <c r="D8" s="55"/>
      <c r="E8" s="50" t="s">
        <v>109</v>
      </c>
      <c r="F8" s="50" t="s">
        <v>111</v>
      </c>
      <c r="G8" s="51" t="s">
        <v>112</v>
      </c>
      <c r="H8" s="51" t="s">
        <v>112</v>
      </c>
      <c r="I8" s="51" t="s">
        <v>113</v>
      </c>
      <c r="J8" s="51" t="s">
        <v>139</v>
      </c>
      <c r="K8" s="63" t="s">
        <v>114</v>
      </c>
    </row>
    <row r="9" spans="2:11">
      <c r="B9" s="47"/>
      <c r="C9" s="55" t="s">
        <v>115</v>
      </c>
      <c r="D9" s="56"/>
      <c r="E9" s="50"/>
      <c r="F9" s="50"/>
      <c r="G9" s="51"/>
      <c r="H9" s="51"/>
      <c r="I9" s="51"/>
      <c r="J9" s="51"/>
      <c r="K9" s="64"/>
    </row>
    <row r="10" spans="2:11">
      <c r="B10" s="47"/>
      <c r="C10" s="55"/>
      <c r="D10" s="56"/>
      <c r="E10" s="50"/>
      <c r="F10" s="50"/>
      <c r="G10" s="51"/>
      <c r="H10" s="51"/>
      <c r="I10" s="51"/>
      <c r="J10" s="51"/>
      <c r="K10" s="64"/>
    </row>
    <row r="11" spans="2:11">
      <c r="B11" s="47"/>
      <c r="C11" s="55"/>
      <c r="D11" s="56"/>
      <c r="E11" s="55"/>
      <c r="F11" s="57"/>
      <c r="G11" s="51"/>
      <c r="H11" s="51"/>
      <c r="I11" s="51"/>
      <c r="J11" s="51"/>
      <c r="K11" s="64"/>
    </row>
    <row r="12" spans="2:11">
      <c r="B12" s="47"/>
      <c r="C12" s="56" t="s">
        <v>140</v>
      </c>
      <c r="D12" s="60"/>
      <c r="E12" s="55" t="s">
        <v>141</v>
      </c>
      <c r="F12" s="57" t="s">
        <v>142</v>
      </c>
      <c r="G12" s="58" t="s">
        <v>143</v>
      </c>
      <c r="H12" s="58" t="s">
        <v>143</v>
      </c>
      <c r="I12" s="58" t="s">
        <v>144</v>
      </c>
      <c r="J12" s="58" t="s">
        <v>145</v>
      </c>
      <c r="K12" s="55" t="s">
        <v>146</v>
      </c>
    </row>
    <row r="13" spans="2:11">
      <c r="B13" s="47"/>
      <c r="D13" s="60"/>
      <c r="E13" s="55"/>
      <c r="F13" s="57"/>
      <c r="G13" s="58"/>
      <c r="H13" s="58"/>
      <c r="I13" s="58"/>
      <c r="J13" s="58"/>
      <c r="K13" s="55"/>
    </row>
    <row r="14" spans="2:11">
      <c r="B14" s="47"/>
      <c r="C14" s="55" t="s">
        <v>36</v>
      </c>
      <c r="D14" s="60"/>
      <c r="E14" s="55" t="s">
        <v>128</v>
      </c>
      <c r="F14" s="57" t="s">
        <v>111</v>
      </c>
      <c r="G14" s="58" t="s">
        <v>147</v>
      </c>
      <c r="H14" s="58" t="s">
        <v>147</v>
      </c>
      <c r="I14" s="58" t="s">
        <v>144</v>
      </c>
      <c r="J14" s="58" t="s">
        <v>148</v>
      </c>
      <c r="K14" s="55" t="s">
        <v>99</v>
      </c>
    </row>
    <row r="15" spans="2:11">
      <c r="B15" s="47"/>
      <c r="C15" s="56"/>
      <c r="D15" s="60"/>
      <c r="E15" s="55"/>
      <c r="F15" s="57"/>
      <c r="G15" s="58"/>
      <c r="H15" s="58"/>
      <c r="I15" s="58"/>
      <c r="J15" s="58"/>
      <c r="K15" s="55"/>
    </row>
    <row r="16" spans="2:11">
      <c r="B16" s="47"/>
      <c r="C16" s="56"/>
      <c r="D16" s="60"/>
      <c r="E16" s="55" t="s">
        <v>118</v>
      </c>
      <c r="F16" s="57" t="s">
        <v>111</v>
      </c>
      <c r="G16" s="58" t="s">
        <v>147</v>
      </c>
      <c r="H16" s="58" t="s">
        <v>147</v>
      </c>
      <c r="I16" s="58" t="s">
        <v>144</v>
      </c>
      <c r="J16" s="58" t="s">
        <v>149</v>
      </c>
      <c r="K16" s="55" t="s">
        <v>101</v>
      </c>
    </row>
    <row r="17" spans="1:11">
      <c r="B17" s="47"/>
      <c r="C17" s="60"/>
      <c r="D17" s="60"/>
      <c r="E17" s="55"/>
      <c r="F17" s="57"/>
      <c r="G17" s="58"/>
      <c r="H17" s="58"/>
      <c r="I17" s="58"/>
      <c r="J17" s="58"/>
      <c r="K17" s="59"/>
    </row>
    <row r="18" spans="1:11">
      <c r="B18" s="47"/>
      <c r="C18" s="56"/>
      <c r="D18" s="60"/>
      <c r="F18" s="57"/>
      <c r="G18" s="58"/>
      <c r="H18" s="58"/>
      <c r="I18" s="58"/>
      <c r="J18" s="58"/>
      <c r="K18" s="55"/>
    </row>
    <row r="19" spans="1:11">
      <c r="B19" s="47"/>
      <c r="C19" s="76"/>
      <c r="D19" s="60"/>
      <c r="F19" s="57"/>
      <c r="G19" s="58"/>
      <c r="H19" s="58"/>
      <c r="I19" s="58"/>
      <c r="J19" s="58"/>
      <c r="K19" s="55"/>
    </row>
    <row r="20" spans="1:11">
      <c r="B20" s="47"/>
    </row>
    <row r="21" spans="1:11">
      <c r="B21" s="47"/>
    </row>
    <row r="22" spans="1:11">
      <c r="B22" s="47"/>
    </row>
    <row r="23" spans="1:11">
      <c r="B23" s="47"/>
    </row>
    <row r="24" spans="1:11">
      <c r="B24" s="47"/>
    </row>
    <row r="25" spans="1:11">
      <c r="B25" s="47"/>
    </row>
    <row r="26" spans="1:11">
      <c r="B26" s="47"/>
    </row>
    <row r="27" spans="1:11">
      <c r="B27" s="47"/>
    </row>
    <row r="28" spans="1:11">
      <c r="B28" s="47"/>
    </row>
    <row r="29" spans="1:11">
      <c r="B29" s="47"/>
    </row>
    <row r="30" spans="1:11">
      <c r="A30" s="127"/>
      <c r="B30" s="128"/>
    </row>
    <row r="31" spans="1:11">
      <c r="A31" s="127"/>
      <c r="B31" s="128"/>
    </row>
    <row r="32" spans="1:11">
      <c r="A32" s="127"/>
      <c r="B32" s="128"/>
    </row>
    <row r="33" spans="1:2">
      <c r="A33" s="127"/>
      <c r="B33" s="128"/>
    </row>
    <row r="34" spans="1:2">
      <c r="A34" s="127"/>
      <c r="B34" s="128"/>
    </row>
    <row r="35" spans="1:2">
      <c r="A35" s="127"/>
      <c r="B35" s="128"/>
    </row>
    <row r="36" spans="1:2">
      <c r="A36" s="127"/>
      <c r="B36" s="128"/>
    </row>
    <row r="37" spans="1:2">
      <c r="A37" s="127"/>
      <c r="B37" s="128"/>
    </row>
    <row r="38" spans="1:2">
      <c r="A38" s="127"/>
      <c r="B38" s="128"/>
    </row>
    <row r="39" spans="1:2">
      <c r="A39" s="127"/>
      <c r="B39" s="128"/>
    </row>
    <row r="40" spans="1:2">
      <c r="A40" s="127"/>
      <c r="B40" s="128"/>
    </row>
    <row r="41" spans="1:2">
      <c r="A41" s="127"/>
      <c r="B41" s="128"/>
    </row>
    <row r="42" spans="1:2">
      <c r="A42" s="127"/>
      <c r="B42" s="128"/>
    </row>
    <row r="43" spans="1:2">
      <c r="A43" s="127"/>
      <c r="B43" s="128"/>
    </row>
    <row r="44" spans="1:2">
      <c r="A44" s="127"/>
      <c r="B44" s="128"/>
    </row>
    <row r="45" spans="1:2">
      <c r="A45" s="127"/>
      <c r="B45" s="128"/>
    </row>
    <row r="46" spans="1:2">
      <c r="A46" s="127"/>
      <c r="B46" s="128"/>
    </row>
    <row r="47" spans="1:2">
      <c r="A47" s="127"/>
      <c r="B47" s="128"/>
    </row>
    <row r="48" spans="1:2">
      <c r="A48" s="127"/>
      <c r="B48" s="128"/>
    </row>
    <row r="49" spans="1:2">
      <c r="A49" s="127"/>
      <c r="B49" s="128"/>
    </row>
    <row r="50" spans="1:2">
      <c r="A50" s="127"/>
      <c r="B50" s="128"/>
    </row>
    <row r="51" spans="1:2">
      <c r="A51" s="127"/>
      <c r="B51" s="128"/>
    </row>
    <row r="52" spans="1:2">
      <c r="A52" s="127"/>
      <c r="B52" s="12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0" tint="-0.14999847407452621"/>
  </sheetPr>
  <dimension ref="A2:J305"/>
  <sheetViews>
    <sheetView tabSelected="1" workbookViewId="0">
      <selection activeCell="E37" sqref="E37"/>
    </sheetView>
  </sheetViews>
  <sheetFormatPr baseColWidth="10" defaultRowHeight="15" x14ac:dyDescent="0"/>
  <cols>
    <col min="1" max="1" width="3.625" style="105" customWidth="1"/>
    <col min="2" max="2" width="4.125" style="105" customWidth="1"/>
    <col min="3" max="3" width="14.5" style="105" customWidth="1"/>
    <col min="4" max="5" width="10.625" style="105"/>
    <col min="6" max="6" width="5.625" style="105" customWidth="1"/>
    <col min="7" max="9" width="10.625" style="105"/>
    <col min="10" max="10" width="53" style="105" customWidth="1"/>
    <col min="11" max="16384" width="10.625" style="105"/>
  </cols>
  <sheetData>
    <row r="2" spans="2:10" ht="16" thickBot="1"/>
    <row r="3" spans="2:10">
      <c r="B3" s="106"/>
      <c r="C3" s="15"/>
      <c r="D3" s="15"/>
      <c r="E3" s="15"/>
      <c r="F3" s="15"/>
      <c r="G3" s="15"/>
      <c r="H3" s="15"/>
      <c r="I3" s="15"/>
      <c r="J3" s="107"/>
    </row>
    <row r="4" spans="2:10">
      <c r="B4" s="94"/>
      <c r="C4" s="14" t="s">
        <v>0</v>
      </c>
      <c r="D4" s="14" t="s">
        <v>82</v>
      </c>
      <c r="E4" s="14"/>
      <c r="F4" s="14"/>
      <c r="G4" s="14"/>
      <c r="H4" s="14"/>
      <c r="I4" s="14"/>
      <c r="J4" s="109"/>
    </row>
    <row r="5" spans="2:10">
      <c r="B5" s="110"/>
      <c r="C5" s="108"/>
      <c r="D5" s="108"/>
      <c r="E5" s="108"/>
      <c r="F5" s="108"/>
      <c r="G5" s="108"/>
      <c r="H5" s="108"/>
      <c r="I5" s="108"/>
      <c r="J5" s="111"/>
    </row>
    <row r="6" spans="2:10">
      <c r="B6" s="110"/>
      <c r="C6" s="108"/>
      <c r="D6" s="108"/>
      <c r="E6" s="108"/>
      <c r="F6" s="108"/>
      <c r="G6" s="108"/>
      <c r="H6" s="108"/>
      <c r="I6" s="108"/>
      <c r="J6" s="111"/>
    </row>
    <row r="7" spans="2:10">
      <c r="B7" s="110"/>
      <c r="C7" s="108"/>
      <c r="D7" s="108"/>
      <c r="E7" s="108"/>
      <c r="F7" s="108"/>
      <c r="G7" s="108"/>
      <c r="H7" s="108"/>
      <c r="I7" s="108"/>
      <c r="J7" s="111"/>
    </row>
    <row r="8" spans="2:10">
      <c r="B8" s="110"/>
      <c r="C8" s="115"/>
      <c r="D8" s="108"/>
      <c r="E8" s="108"/>
      <c r="F8" s="108"/>
      <c r="G8" s="108"/>
      <c r="H8" s="108"/>
      <c r="I8" s="108"/>
      <c r="J8" s="111"/>
    </row>
    <row r="9" spans="2:10">
      <c r="B9" s="110"/>
      <c r="C9" s="108"/>
      <c r="D9" s="108"/>
      <c r="I9" s="108"/>
      <c r="J9" s="111"/>
    </row>
    <row r="10" spans="2:10">
      <c r="B10" s="110"/>
      <c r="C10" s="108"/>
      <c r="D10" s="108"/>
      <c r="I10" s="108"/>
      <c r="J10" s="111"/>
    </row>
    <row r="11" spans="2:10">
      <c r="B11" s="110"/>
      <c r="C11" s="108"/>
      <c r="D11" s="108"/>
      <c r="I11" s="108"/>
      <c r="J11" s="111"/>
    </row>
    <row r="12" spans="2:10">
      <c r="B12" s="110"/>
      <c r="C12" s="108"/>
      <c r="D12" s="108"/>
      <c r="I12" s="108"/>
      <c r="J12" s="111"/>
    </row>
    <row r="13" spans="2:10">
      <c r="B13" s="110"/>
      <c r="C13" s="108"/>
      <c r="D13" s="108"/>
      <c r="I13" s="108"/>
      <c r="J13" s="111"/>
    </row>
    <row r="14" spans="2:10">
      <c r="B14" s="110"/>
      <c r="C14" s="108"/>
      <c r="D14" s="108"/>
      <c r="I14" s="108"/>
      <c r="J14" s="111"/>
    </row>
    <row r="15" spans="2:10">
      <c r="B15" s="110"/>
      <c r="C15" s="108"/>
      <c r="D15" s="108"/>
      <c r="I15" s="108"/>
      <c r="J15" s="111"/>
    </row>
    <row r="16" spans="2:10">
      <c r="B16" s="110"/>
      <c r="C16" s="108"/>
      <c r="D16" s="108"/>
      <c r="G16" s="108"/>
      <c r="H16" s="108"/>
      <c r="I16" s="108"/>
      <c r="J16" s="111"/>
    </row>
    <row r="17" spans="2:10">
      <c r="B17" s="110"/>
      <c r="C17" s="108"/>
      <c r="D17" s="108"/>
      <c r="G17" s="108"/>
      <c r="H17" s="108"/>
      <c r="I17" s="108"/>
      <c r="J17" s="111"/>
    </row>
    <row r="18" spans="2:10">
      <c r="B18" s="110"/>
      <c r="C18" s="108"/>
      <c r="D18" s="108"/>
      <c r="E18" s="133"/>
      <c r="F18" s="133"/>
      <c r="G18" s="108"/>
      <c r="H18" s="108"/>
      <c r="I18" s="108"/>
      <c r="J18" s="111"/>
    </row>
    <row r="19" spans="2:10">
      <c r="B19" s="110"/>
      <c r="C19" s="108"/>
      <c r="D19" s="108"/>
      <c r="E19" s="133"/>
      <c r="F19" s="133"/>
      <c r="G19" s="108"/>
      <c r="H19" s="108"/>
      <c r="I19" s="108"/>
      <c r="J19" s="111"/>
    </row>
    <row r="20" spans="2:10">
      <c r="B20" s="110"/>
      <c r="C20" s="108"/>
      <c r="D20" s="108"/>
      <c r="E20" s="108"/>
      <c r="F20" s="108"/>
      <c r="G20" s="108"/>
      <c r="H20" s="108"/>
      <c r="I20" s="108"/>
      <c r="J20" s="111"/>
    </row>
    <row r="21" spans="2:10">
      <c r="B21" s="110"/>
      <c r="C21" s="108"/>
      <c r="D21" s="108"/>
      <c r="E21" s="108"/>
      <c r="F21" s="108"/>
      <c r="G21" s="108"/>
      <c r="H21" s="108"/>
      <c r="I21" s="108"/>
      <c r="J21" s="111"/>
    </row>
    <row r="22" spans="2:10">
      <c r="B22" s="110"/>
      <c r="C22" s="108"/>
      <c r="D22" s="108"/>
      <c r="E22" s="108"/>
      <c r="F22" s="108"/>
      <c r="G22" s="108"/>
      <c r="H22" s="108"/>
      <c r="I22" s="108"/>
      <c r="J22" s="111"/>
    </row>
    <row r="23" spans="2:10">
      <c r="B23" s="110"/>
      <c r="C23" s="108"/>
      <c r="D23" s="108"/>
      <c r="E23" s="108"/>
      <c r="F23" s="108"/>
      <c r="G23" s="108"/>
      <c r="H23" s="108"/>
      <c r="I23" s="108"/>
      <c r="J23" s="111"/>
    </row>
    <row r="24" spans="2:10">
      <c r="B24" s="110"/>
      <c r="C24" s="108"/>
      <c r="D24" s="108"/>
      <c r="E24" s="108"/>
      <c r="F24" s="108"/>
      <c r="G24" s="108"/>
      <c r="H24" s="108"/>
      <c r="I24" s="108"/>
      <c r="J24" s="111"/>
    </row>
    <row r="25" spans="2:10">
      <c r="B25" s="110"/>
      <c r="C25" s="108"/>
      <c r="D25" s="108"/>
      <c r="E25" s="108"/>
      <c r="F25" s="108"/>
      <c r="G25" s="108"/>
      <c r="H25" s="108"/>
      <c r="I25" s="108"/>
      <c r="J25" s="111"/>
    </row>
    <row r="26" spans="2:10">
      <c r="B26" s="110"/>
      <c r="C26" s="108"/>
      <c r="D26" s="108"/>
      <c r="E26" s="108"/>
      <c r="F26" s="108"/>
      <c r="G26" s="108"/>
      <c r="H26" s="108"/>
      <c r="I26" s="108"/>
      <c r="J26" s="111"/>
    </row>
    <row r="27" spans="2:10">
      <c r="B27" s="110"/>
      <c r="C27" s="108"/>
      <c r="D27" s="108"/>
      <c r="E27" s="108"/>
      <c r="F27" s="108"/>
      <c r="G27" s="108"/>
      <c r="H27" s="108"/>
      <c r="I27" s="108"/>
      <c r="J27" s="111"/>
    </row>
    <row r="28" spans="2:10">
      <c r="B28" s="110"/>
      <c r="C28" s="108"/>
      <c r="D28" s="108"/>
      <c r="E28" s="108"/>
      <c r="F28" s="108"/>
      <c r="G28" s="119"/>
      <c r="H28" s="108"/>
      <c r="I28" s="108"/>
      <c r="J28" s="111"/>
    </row>
    <row r="29" spans="2:10">
      <c r="B29" s="110"/>
      <c r="C29" s="108"/>
      <c r="D29" s="108"/>
      <c r="E29" s="108"/>
      <c r="F29" s="108"/>
      <c r="G29" s="108"/>
      <c r="H29" s="108"/>
      <c r="I29" s="108"/>
      <c r="J29" s="111"/>
    </row>
    <row r="30" spans="2:10">
      <c r="B30" s="110"/>
      <c r="C30" s="108"/>
      <c r="D30" s="108"/>
      <c r="E30" s="108"/>
      <c r="F30" s="108"/>
      <c r="G30" s="108"/>
      <c r="H30" s="108"/>
      <c r="I30" s="108"/>
      <c r="J30" s="111"/>
    </row>
    <row r="31" spans="2:10">
      <c r="B31" s="110"/>
      <c r="C31" s="108"/>
      <c r="D31" s="108"/>
      <c r="E31" s="108"/>
      <c r="F31" s="108"/>
      <c r="G31" s="108"/>
      <c r="H31" s="108"/>
      <c r="I31" s="108"/>
      <c r="J31" s="111"/>
    </row>
    <row r="32" spans="2:10">
      <c r="B32" s="110"/>
      <c r="C32" s="108"/>
      <c r="D32" s="108"/>
      <c r="E32" s="108"/>
      <c r="F32" s="108"/>
      <c r="G32" s="108"/>
      <c r="H32" s="108"/>
      <c r="I32" s="108"/>
      <c r="J32" s="111"/>
    </row>
    <row r="33" spans="2:10">
      <c r="B33" s="110"/>
      <c r="E33" s="108"/>
      <c r="F33" s="108"/>
      <c r="G33" s="108"/>
      <c r="H33" s="108"/>
      <c r="I33" s="108"/>
      <c r="J33" s="111"/>
    </row>
    <row r="34" spans="2:10">
      <c r="B34" s="110"/>
      <c r="E34" s="108"/>
      <c r="F34" s="133"/>
      <c r="G34" s="108"/>
      <c r="H34" s="108"/>
      <c r="I34" s="108"/>
      <c r="J34" s="111"/>
    </row>
    <row r="35" spans="2:10">
      <c r="B35" s="110"/>
      <c r="E35" s="108"/>
      <c r="F35" s="108"/>
      <c r="G35" s="119"/>
      <c r="H35" s="108"/>
      <c r="I35" s="108"/>
      <c r="J35" s="111"/>
    </row>
    <row r="36" spans="2:10">
      <c r="B36" s="110"/>
      <c r="C36" s="137"/>
      <c r="D36" s="137"/>
      <c r="E36" s="145">
        <v>0.3</v>
      </c>
      <c r="F36" s="136"/>
      <c r="G36" s="137" t="s">
        <v>102</v>
      </c>
      <c r="H36" s="137"/>
      <c r="I36" s="137"/>
      <c r="J36" s="111"/>
    </row>
    <row r="37" spans="2:10" ht="16">
      <c r="B37" s="110"/>
      <c r="C37" s="137"/>
      <c r="D37"/>
      <c r="F37" s="136"/>
      <c r="G37" s="137"/>
      <c r="H37" s="137"/>
      <c r="I37" s="137"/>
      <c r="J37" s="111"/>
    </row>
    <row r="38" spans="2:10">
      <c r="B38" s="110"/>
      <c r="C38" s="137"/>
      <c r="D38" s="137"/>
      <c r="E38" s="105">
        <v>3</v>
      </c>
      <c r="F38" s="136"/>
      <c r="G38" s="137" t="s">
        <v>103</v>
      </c>
      <c r="H38" s="137"/>
      <c r="I38" s="137"/>
      <c r="J38" s="111"/>
    </row>
    <row r="39" spans="2:10">
      <c r="B39" s="110"/>
      <c r="C39" s="137"/>
      <c r="D39" s="137"/>
      <c r="E39" s="145">
        <f>(1-E36)*(1-1/E38)</f>
        <v>0.46666666666666667</v>
      </c>
      <c r="F39" s="136"/>
      <c r="G39" s="137" t="s">
        <v>87</v>
      </c>
      <c r="H39" s="137"/>
      <c r="I39" s="137"/>
      <c r="J39" s="111"/>
    </row>
    <row r="40" spans="2:10">
      <c r="B40" s="110"/>
      <c r="C40" s="137"/>
      <c r="D40" s="137"/>
      <c r="E40" s="145">
        <f>(1-E36)/E38</f>
        <v>0.23333333333333331</v>
      </c>
      <c r="F40" s="136"/>
      <c r="G40" s="137" t="s">
        <v>88</v>
      </c>
      <c r="H40" s="137"/>
      <c r="I40" s="137"/>
      <c r="J40" s="111"/>
    </row>
    <row r="41" spans="2:10">
      <c r="B41" s="110"/>
      <c r="C41" s="137"/>
      <c r="D41" s="137"/>
      <c r="E41" s="137"/>
      <c r="F41" s="137"/>
      <c r="G41" s="137"/>
      <c r="H41" s="137"/>
      <c r="I41" s="137"/>
      <c r="J41" s="111"/>
    </row>
    <row r="42" spans="2:10">
      <c r="B42" s="110"/>
      <c r="C42" s="137"/>
      <c r="D42" s="137"/>
      <c r="E42" s="137"/>
      <c r="F42" s="137"/>
      <c r="G42" s="137"/>
      <c r="H42" s="137"/>
      <c r="I42" s="137"/>
      <c r="J42" s="111"/>
    </row>
    <row r="43" spans="2:10">
      <c r="B43" s="110"/>
      <c r="C43" s="137"/>
      <c r="D43" s="137"/>
      <c r="E43" s="137"/>
      <c r="F43" s="137"/>
      <c r="G43" s="137"/>
      <c r="H43" s="137"/>
      <c r="I43" s="137"/>
      <c r="J43" s="111"/>
    </row>
    <row r="44" spans="2:10">
      <c r="B44" s="110"/>
      <c r="C44" s="137"/>
      <c r="D44" s="137"/>
      <c r="E44" s="137"/>
      <c r="F44" s="137"/>
      <c r="G44" s="137" t="s">
        <v>119</v>
      </c>
      <c r="H44" s="137"/>
      <c r="I44" s="137"/>
      <c r="J44" s="111"/>
    </row>
    <row r="45" spans="2:10">
      <c r="B45" s="110"/>
      <c r="C45" s="137"/>
      <c r="D45" s="137"/>
      <c r="E45" s="137"/>
      <c r="F45" s="137"/>
      <c r="G45" s="137" t="s">
        <v>120</v>
      </c>
      <c r="H45" s="137"/>
      <c r="I45" s="137"/>
      <c r="J45" s="111"/>
    </row>
    <row r="46" spans="2:10">
      <c r="B46" s="110"/>
      <c r="C46" s="137"/>
      <c r="D46" s="137"/>
      <c r="E46" s="137"/>
      <c r="F46" s="137"/>
      <c r="G46" s="137" t="s">
        <v>121</v>
      </c>
      <c r="H46" s="137"/>
      <c r="I46" s="137"/>
      <c r="J46" s="111"/>
    </row>
    <row r="47" spans="2:10">
      <c r="B47" s="110"/>
      <c r="C47" s="137"/>
      <c r="D47" s="137"/>
      <c r="E47" s="137"/>
      <c r="F47" s="137"/>
      <c r="G47" s="137" t="s">
        <v>122</v>
      </c>
      <c r="H47" s="137"/>
      <c r="I47" s="137"/>
      <c r="J47" s="111"/>
    </row>
    <row r="48" spans="2:10">
      <c r="B48" s="110"/>
      <c r="C48" s="137"/>
      <c r="D48" s="137"/>
      <c r="E48" s="137"/>
      <c r="F48" s="137"/>
      <c r="G48" s="137"/>
      <c r="H48" s="137"/>
      <c r="I48" s="137"/>
      <c r="J48" s="111"/>
    </row>
    <row r="49" spans="2:10">
      <c r="B49" s="110"/>
      <c r="C49" s="137"/>
      <c r="D49" s="137"/>
      <c r="E49" s="137"/>
      <c r="F49" s="137"/>
      <c r="G49" s="137" t="s">
        <v>123</v>
      </c>
      <c r="H49" s="137"/>
      <c r="I49" s="137"/>
      <c r="J49" s="111"/>
    </row>
    <row r="50" spans="2:10">
      <c r="B50" s="110"/>
      <c r="C50" s="137"/>
      <c r="D50" s="137"/>
      <c r="E50" s="137"/>
      <c r="F50" s="137"/>
      <c r="G50" s="137"/>
      <c r="H50" s="137"/>
      <c r="I50" s="137"/>
      <c r="J50" s="111"/>
    </row>
    <row r="51" spans="2:10">
      <c r="B51" s="110"/>
      <c r="C51" s="137"/>
      <c r="D51" s="137"/>
      <c r="E51" s="137"/>
      <c r="F51" s="137"/>
      <c r="G51" s="137" t="s">
        <v>124</v>
      </c>
      <c r="H51" s="137"/>
      <c r="I51" s="137"/>
      <c r="J51" s="111"/>
    </row>
    <row r="52" spans="2:10">
      <c r="B52" s="110"/>
      <c r="C52" s="137"/>
      <c r="D52" s="137"/>
      <c r="E52" s="137"/>
      <c r="F52" s="137"/>
      <c r="G52" s="137"/>
      <c r="H52" s="137"/>
      <c r="I52" s="137"/>
      <c r="J52" s="111"/>
    </row>
    <row r="53" spans="2:10">
      <c r="B53" s="110"/>
      <c r="C53" s="137"/>
      <c r="D53" s="137"/>
      <c r="E53" s="137"/>
      <c r="F53" s="137"/>
      <c r="G53" s="137"/>
      <c r="H53" s="137"/>
      <c r="I53" s="137"/>
      <c r="J53" s="111"/>
    </row>
    <row r="54" spans="2:10">
      <c r="B54" s="110"/>
      <c r="C54" s="137"/>
      <c r="D54" s="137"/>
      <c r="E54" s="137"/>
      <c r="F54" s="137"/>
      <c r="G54" s="137"/>
      <c r="H54" s="137"/>
      <c r="I54" s="137"/>
      <c r="J54" s="111"/>
    </row>
    <row r="55" spans="2:10">
      <c r="B55" s="110"/>
      <c r="C55" s="137"/>
      <c r="D55" s="137"/>
      <c r="E55" s="137"/>
      <c r="F55" s="137"/>
      <c r="G55" s="137"/>
      <c r="H55" s="137"/>
      <c r="I55" s="137"/>
      <c r="J55" s="111"/>
    </row>
    <row r="56" spans="2:10">
      <c r="B56" s="110"/>
      <c r="C56" s="137"/>
      <c r="D56" s="137"/>
      <c r="E56" s="137"/>
      <c r="F56" s="137"/>
      <c r="G56" s="137"/>
      <c r="H56" s="137"/>
      <c r="I56" s="137"/>
      <c r="J56" s="111"/>
    </row>
    <row r="57" spans="2:10">
      <c r="B57" s="110"/>
      <c r="C57" s="137"/>
      <c r="D57" s="137"/>
      <c r="E57" s="137"/>
      <c r="F57" s="137"/>
      <c r="G57" s="137"/>
      <c r="H57" s="137"/>
      <c r="I57" s="137"/>
      <c r="J57" s="111"/>
    </row>
    <row r="58" spans="2:10">
      <c r="B58" s="110"/>
      <c r="C58" s="137"/>
      <c r="D58" s="137"/>
      <c r="E58" s="145">
        <v>0.9</v>
      </c>
      <c r="F58" s="137"/>
      <c r="G58" s="137" t="s">
        <v>89</v>
      </c>
      <c r="H58" s="137"/>
      <c r="I58" s="137"/>
      <c r="J58" s="111"/>
    </row>
    <row r="59" spans="2:10">
      <c r="B59" s="110"/>
      <c r="C59" s="137"/>
      <c r="D59" s="137"/>
      <c r="E59" s="137"/>
      <c r="F59" s="137"/>
      <c r="G59" s="137" t="s">
        <v>125</v>
      </c>
      <c r="H59" s="137"/>
      <c r="I59" s="137"/>
      <c r="J59" s="111"/>
    </row>
    <row r="60" spans="2:10">
      <c r="B60" s="110"/>
      <c r="C60" s="137"/>
      <c r="D60" s="137"/>
      <c r="E60" s="137"/>
      <c r="F60" s="137"/>
      <c r="G60" s="137"/>
      <c r="H60" s="137"/>
      <c r="I60" s="137"/>
      <c r="J60" s="111"/>
    </row>
    <row r="61" spans="2:10">
      <c r="B61" s="110"/>
      <c r="C61" s="137"/>
      <c r="D61" s="137"/>
      <c r="E61" s="137"/>
      <c r="F61" s="137"/>
      <c r="G61" s="137" t="s">
        <v>126</v>
      </c>
      <c r="H61" s="137"/>
      <c r="I61" s="137"/>
      <c r="J61" s="111"/>
    </row>
    <row r="62" spans="2:10">
      <c r="B62" s="110"/>
      <c r="C62" s="137"/>
      <c r="D62" s="137"/>
      <c r="E62" s="137"/>
      <c r="F62" s="137"/>
      <c r="G62" s="137" t="s">
        <v>127</v>
      </c>
      <c r="H62" s="137"/>
      <c r="I62" s="137"/>
      <c r="J62" s="111"/>
    </row>
    <row r="63" spans="2:10">
      <c r="B63" s="110"/>
      <c r="C63" s="137"/>
      <c r="D63" s="137"/>
      <c r="E63" s="137"/>
      <c r="F63" s="137"/>
      <c r="G63" s="137"/>
      <c r="H63" s="137"/>
      <c r="I63" s="137"/>
      <c r="J63" s="111"/>
    </row>
    <row r="64" spans="2:10">
      <c r="B64" s="110"/>
      <c r="C64" s="137"/>
      <c r="D64" s="137"/>
      <c r="E64" s="137"/>
      <c r="F64" s="137"/>
      <c r="G64" s="137"/>
      <c r="H64" s="137"/>
      <c r="I64" s="137"/>
      <c r="J64" s="111"/>
    </row>
    <row r="65" spans="2:10">
      <c r="B65" s="110"/>
      <c r="C65" s="137"/>
      <c r="D65" s="137"/>
      <c r="E65" s="137"/>
      <c r="F65" s="137"/>
      <c r="G65" s="137"/>
      <c r="H65" s="137"/>
      <c r="I65" s="137"/>
      <c r="J65" s="111"/>
    </row>
    <row r="66" spans="2:10">
      <c r="B66" s="110"/>
      <c r="C66" s="137"/>
      <c r="D66" s="137"/>
      <c r="E66" s="137"/>
      <c r="F66" s="137"/>
      <c r="G66" s="137"/>
      <c r="H66" s="137"/>
      <c r="I66" s="137"/>
      <c r="J66" s="111"/>
    </row>
    <row r="67" spans="2:10">
      <c r="B67" s="110"/>
      <c r="C67" s="137"/>
      <c r="D67" s="137"/>
      <c r="E67" s="137"/>
      <c r="F67" s="137"/>
      <c r="G67" s="137"/>
      <c r="H67" s="137"/>
      <c r="I67" s="137"/>
      <c r="J67" s="111"/>
    </row>
    <row r="68" spans="2:10">
      <c r="B68" s="110"/>
      <c r="C68" s="137"/>
      <c r="D68" s="137"/>
      <c r="E68" s="137"/>
      <c r="F68" s="136"/>
      <c r="G68" s="137"/>
      <c r="H68" s="137"/>
      <c r="I68" s="137"/>
      <c r="J68" s="111"/>
    </row>
    <row r="69" spans="2:10">
      <c r="B69" s="110"/>
      <c r="C69" s="137"/>
      <c r="D69" s="137"/>
      <c r="E69" s="137"/>
      <c r="F69" s="136"/>
      <c r="G69" s="137"/>
      <c r="H69" s="137"/>
      <c r="I69" s="137"/>
      <c r="J69" s="111"/>
    </row>
    <row r="70" spans="2:10">
      <c r="B70" s="110"/>
      <c r="C70" s="137"/>
      <c r="D70" s="137"/>
      <c r="E70" s="137"/>
      <c r="F70" s="136"/>
      <c r="G70" s="137"/>
      <c r="H70" s="137"/>
      <c r="I70" s="137"/>
      <c r="J70" s="111"/>
    </row>
    <row r="71" spans="2:10">
      <c r="B71" s="110"/>
      <c r="C71" s="137"/>
      <c r="D71" s="137"/>
      <c r="E71" s="137"/>
      <c r="F71" s="137"/>
      <c r="G71" s="137"/>
      <c r="H71" s="137"/>
      <c r="I71" s="137"/>
      <c r="J71" s="111"/>
    </row>
    <row r="72" spans="2:10">
      <c r="B72" s="110"/>
      <c r="C72" s="137"/>
      <c r="D72" s="137"/>
      <c r="E72" s="137"/>
      <c r="F72" s="137"/>
      <c r="G72" s="137"/>
      <c r="H72" s="137"/>
      <c r="I72" s="137"/>
      <c r="J72" s="111"/>
    </row>
    <row r="73" spans="2:10">
      <c r="B73" s="110"/>
      <c r="C73" s="137"/>
      <c r="D73" s="137"/>
      <c r="E73" s="137"/>
      <c r="F73" s="137"/>
      <c r="G73" s="137"/>
      <c r="H73" s="137"/>
      <c r="I73" s="137"/>
      <c r="J73" s="111"/>
    </row>
    <row r="74" spans="2:10">
      <c r="B74" s="110"/>
      <c r="C74" s="137"/>
      <c r="D74" s="137"/>
      <c r="E74" s="137"/>
      <c r="F74" s="137"/>
      <c r="G74" s="137"/>
      <c r="H74" s="137"/>
      <c r="I74" s="137"/>
      <c r="J74" s="111"/>
    </row>
    <row r="75" spans="2:10">
      <c r="B75" s="110"/>
      <c r="C75" s="137"/>
      <c r="D75" s="137"/>
      <c r="E75" s="137"/>
      <c r="F75" s="137"/>
      <c r="G75" s="137"/>
      <c r="H75" s="137"/>
      <c r="I75" s="137"/>
      <c r="J75" s="111"/>
    </row>
    <row r="76" spans="2:10">
      <c r="B76" s="110"/>
      <c r="C76" s="137"/>
      <c r="D76" s="137"/>
      <c r="E76" s="137"/>
      <c r="F76" s="137"/>
      <c r="G76" s="137"/>
      <c r="H76" s="137"/>
      <c r="I76" s="137"/>
      <c r="J76" s="111"/>
    </row>
    <row r="77" spans="2:10">
      <c r="B77" s="110"/>
      <c r="C77" s="137"/>
      <c r="D77" s="137"/>
      <c r="E77" s="137"/>
      <c r="F77" s="137"/>
      <c r="G77" s="137"/>
      <c r="H77" s="137"/>
      <c r="I77" s="137"/>
      <c r="J77" s="111"/>
    </row>
    <row r="78" spans="2:10">
      <c r="B78" s="110"/>
      <c r="C78" s="137"/>
      <c r="D78" s="137"/>
      <c r="E78" s="137"/>
      <c r="F78" s="137"/>
      <c r="G78" s="137"/>
      <c r="H78" s="137"/>
      <c r="I78" s="137"/>
      <c r="J78" s="111"/>
    </row>
    <row r="79" spans="2:10">
      <c r="B79" s="110"/>
      <c r="C79" s="137"/>
      <c r="D79" s="137"/>
      <c r="E79" s="137"/>
      <c r="F79" s="137"/>
      <c r="G79" s="137"/>
      <c r="H79" s="137"/>
      <c r="I79" s="137"/>
      <c r="J79" s="111"/>
    </row>
    <row r="80" spans="2:10">
      <c r="B80" s="110"/>
      <c r="C80" s="137"/>
      <c r="D80" s="137"/>
      <c r="E80" s="137"/>
      <c r="F80" s="137"/>
      <c r="G80" s="137"/>
      <c r="H80" s="137"/>
      <c r="I80" s="137"/>
      <c r="J80" s="111"/>
    </row>
    <row r="81" spans="2:10">
      <c r="B81" s="110"/>
      <c r="C81" s="137"/>
      <c r="D81" s="137"/>
      <c r="E81" s="137"/>
      <c r="F81" s="137"/>
      <c r="G81" s="137"/>
      <c r="H81" s="137"/>
      <c r="I81" s="137"/>
      <c r="J81" s="111"/>
    </row>
    <row r="82" spans="2:10">
      <c r="B82" s="110"/>
      <c r="C82" s="137"/>
      <c r="D82" s="137"/>
      <c r="E82" s="137"/>
      <c r="F82" s="137"/>
      <c r="G82" s="137"/>
      <c r="H82" s="137"/>
      <c r="I82" s="137"/>
      <c r="J82" s="111"/>
    </row>
    <row r="83" spans="2:10">
      <c r="B83" s="110"/>
      <c r="C83" s="13" t="s">
        <v>128</v>
      </c>
      <c r="D83" s="137"/>
      <c r="E83" s="137"/>
      <c r="F83" s="137"/>
      <c r="G83" s="137"/>
      <c r="H83" s="137"/>
      <c r="I83" s="137"/>
      <c r="J83" s="111"/>
    </row>
    <row r="84" spans="2:10">
      <c r="B84" s="110"/>
      <c r="C84" s="137"/>
      <c r="D84" s="137"/>
      <c r="E84" s="137"/>
      <c r="F84" s="137"/>
      <c r="G84" s="137"/>
      <c r="H84" s="137"/>
      <c r="I84" s="137"/>
      <c r="J84" s="111"/>
    </row>
    <row r="85" spans="2:10">
      <c r="B85" s="110"/>
      <c r="C85" s="137"/>
      <c r="D85" s="137"/>
      <c r="E85" s="137"/>
      <c r="F85" s="137"/>
      <c r="G85" s="137"/>
      <c r="H85" s="137"/>
      <c r="I85" s="137"/>
      <c r="J85" s="111"/>
    </row>
    <row r="86" spans="2:10">
      <c r="B86" s="110"/>
      <c r="C86" s="137"/>
      <c r="D86" s="137"/>
      <c r="E86" s="137"/>
      <c r="F86" s="137"/>
      <c r="G86" s="137"/>
      <c r="H86" s="137"/>
      <c r="I86" s="137"/>
      <c r="J86" s="111"/>
    </row>
    <row r="87" spans="2:10">
      <c r="B87" s="110"/>
      <c r="C87" s="137"/>
      <c r="D87" s="137"/>
      <c r="E87" s="137">
        <v>4.9000000000000004</v>
      </c>
      <c r="F87" s="137" t="s">
        <v>100</v>
      </c>
      <c r="G87" s="136" t="s">
        <v>36</v>
      </c>
      <c r="H87" s="137"/>
      <c r="I87" s="137"/>
      <c r="J87" s="111"/>
    </row>
    <row r="88" spans="2:10">
      <c r="B88" s="110"/>
      <c r="C88" s="137"/>
      <c r="D88" s="137"/>
      <c r="E88" s="137">
        <f>E87/1000</f>
        <v>4.9000000000000007E-3</v>
      </c>
      <c r="F88" s="137" t="s">
        <v>59</v>
      </c>
      <c r="G88" s="137" t="s">
        <v>117</v>
      </c>
      <c r="H88" s="137"/>
      <c r="I88" s="137"/>
      <c r="J88" s="111"/>
    </row>
    <row r="89" spans="2:10">
      <c r="B89" s="110"/>
      <c r="C89" s="137"/>
      <c r="D89" s="137"/>
      <c r="E89" s="137"/>
      <c r="F89" s="137"/>
      <c r="G89" s="137"/>
      <c r="H89" s="137"/>
      <c r="I89" s="137"/>
      <c r="J89" s="111"/>
    </row>
    <row r="90" spans="2:10">
      <c r="B90" s="110"/>
      <c r="C90" s="137"/>
      <c r="D90" s="137"/>
      <c r="E90" s="137"/>
      <c r="F90" s="137"/>
      <c r="G90" s="137"/>
      <c r="H90" s="137"/>
      <c r="I90" s="137"/>
      <c r="J90" s="111"/>
    </row>
    <row r="91" spans="2:10">
      <c r="B91" s="110"/>
      <c r="C91" s="137"/>
      <c r="D91" s="137"/>
      <c r="E91" s="137"/>
      <c r="F91" s="137"/>
      <c r="G91" s="137"/>
      <c r="H91" s="137"/>
      <c r="I91" s="137"/>
      <c r="J91" s="111"/>
    </row>
    <row r="92" spans="2:10">
      <c r="B92" s="110"/>
      <c r="C92" s="137"/>
      <c r="D92" s="137"/>
      <c r="E92" s="137"/>
      <c r="F92" s="137"/>
      <c r="G92" s="137"/>
      <c r="H92" s="137"/>
      <c r="I92" s="137"/>
      <c r="J92" s="111"/>
    </row>
    <row r="93" spans="2:10">
      <c r="B93" s="110"/>
      <c r="C93" s="137"/>
      <c r="D93" s="137"/>
      <c r="E93" s="137"/>
      <c r="F93" s="137"/>
      <c r="G93" s="137"/>
      <c r="H93" s="137"/>
      <c r="I93" s="137"/>
      <c r="J93" s="111"/>
    </row>
    <row r="94" spans="2:10" ht="16">
      <c r="B94" s="110"/>
      <c r="C94" s="137"/>
      <c r="D94"/>
      <c r="E94" s="137"/>
      <c r="F94" s="137"/>
      <c r="G94" s="137"/>
      <c r="H94" s="137"/>
      <c r="I94" s="137"/>
      <c r="J94" s="111"/>
    </row>
    <row r="95" spans="2:10">
      <c r="B95" s="110"/>
      <c r="C95" s="137"/>
      <c r="D95" s="137"/>
      <c r="E95" s="137"/>
      <c r="F95" s="137"/>
      <c r="G95" s="137"/>
      <c r="H95" s="137"/>
      <c r="I95" s="137"/>
      <c r="J95" s="111"/>
    </row>
    <row r="96" spans="2:10">
      <c r="B96" s="110"/>
      <c r="C96" s="137"/>
      <c r="D96" s="137"/>
      <c r="E96" s="137"/>
      <c r="F96" s="137"/>
      <c r="G96" s="137"/>
      <c r="H96" s="137"/>
      <c r="I96" s="137"/>
      <c r="J96" s="111"/>
    </row>
    <row r="97" spans="2:10">
      <c r="B97" s="110"/>
      <c r="C97" s="137"/>
      <c r="D97" s="137"/>
      <c r="E97" s="137"/>
      <c r="F97" s="137"/>
      <c r="G97" s="137"/>
      <c r="H97" s="137"/>
      <c r="I97" s="137"/>
      <c r="J97" s="111"/>
    </row>
    <row r="98" spans="2:10" ht="16">
      <c r="B98" s="110"/>
      <c r="C98" s="137"/>
      <c r="D98" s="137"/>
      <c r="E98" s="137"/>
      <c r="F98"/>
      <c r="G98" s="137"/>
      <c r="H98" s="137"/>
      <c r="I98" s="137"/>
      <c r="J98" s="111"/>
    </row>
    <row r="99" spans="2:10">
      <c r="B99" s="110"/>
      <c r="C99" s="137"/>
      <c r="D99" s="137"/>
      <c r="E99" s="137"/>
      <c r="F99" s="137"/>
      <c r="G99" s="137"/>
      <c r="H99" s="137"/>
      <c r="I99" s="137"/>
      <c r="J99" s="111"/>
    </row>
    <row r="100" spans="2:10">
      <c r="B100" s="110"/>
      <c r="C100" s="137"/>
      <c r="D100" s="137"/>
      <c r="E100" s="137"/>
      <c r="F100" s="137"/>
      <c r="G100" s="137"/>
      <c r="H100" s="137"/>
      <c r="I100" s="137"/>
      <c r="J100" s="111"/>
    </row>
    <row r="101" spans="2:10">
      <c r="B101" s="110"/>
      <c r="C101" s="137"/>
      <c r="D101" s="137"/>
      <c r="E101" s="137"/>
      <c r="F101" s="137"/>
      <c r="G101" s="137"/>
      <c r="H101" s="137"/>
      <c r="I101" s="137"/>
      <c r="J101" s="111"/>
    </row>
    <row r="102" spans="2:10">
      <c r="B102" s="110"/>
      <c r="C102" s="137"/>
      <c r="D102" s="137"/>
      <c r="E102" s="137"/>
      <c r="F102" s="137"/>
      <c r="G102" s="137"/>
      <c r="H102" s="137"/>
      <c r="I102" s="137"/>
      <c r="J102" s="111"/>
    </row>
    <row r="103" spans="2:10">
      <c r="B103" s="110"/>
      <c r="C103" s="137"/>
      <c r="D103" s="137"/>
      <c r="E103" s="137"/>
      <c r="F103" s="137"/>
      <c r="G103" s="137"/>
      <c r="H103" s="137"/>
      <c r="I103" s="137"/>
      <c r="J103" s="111"/>
    </row>
    <row r="104" spans="2:10">
      <c r="B104" s="110"/>
      <c r="C104" s="137"/>
      <c r="D104" s="137"/>
      <c r="E104" s="137"/>
      <c r="F104" s="137"/>
      <c r="G104" s="137"/>
      <c r="H104" s="137"/>
      <c r="I104" s="137"/>
      <c r="J104" s="111"/>
    </row>
    <row r="105" spans="2:10">
      <c r="B105" s="110"/>
      <c r="C105" s="137"/>
      <c r="D105" s="137"/>
      <c r="E105" s="137"/>
      <c r="F105" s="137"/>
      <c r="G105" s="137"/>
      <c r="H105" s="137"/>
      <c r="I105" s="137"/>
      <c r="J105" s="111"/>
    </row>
    <row r="106" spans="2:10">
      <c r="B106" s="110"/>
      <c r="C106" s="137"/>
      <c r="D106" s="137"/>
      <c r="E106" s="137"/>
      <c r="F106" s="137"/>
      <c r="G106" s="137"/>
      <c r="H106" s="137"/>
      <c r="I106" s="137"/>
      <c r="J106" s="111"/>
    </row>
    <row r="107" spans="2:10">
      <c r="B107" s="110"/>
      <c r="C107" s="137"/>
      <c r="D107" s="137"/>
      <c r="E107" s="137"/>
      <c r="F107" s="137"/>
      <c r="G107" s="137"/>
      <c r="H107" s="137"/>
      <c r="I107" s="137"/>
      <c r="J107" s="111"/>
    </row>
    <row r="108" spans="2:10">
      <c r="B108" s="110"/>
      <c r="C108" s="137"/>
      <c r="D108" s="137"/>
      <c r="E108" s="137"/>
      <c r="F108" s="137"/>
      <c r="G108" s="137"/>
      <c r="H108" s="137"/>
      <c r="I108" s="137"/>
      <c r="J108" s="111"/>
    </row>
    <row r="109" spans="2:10">
      <c r="B109" s="110"/>
      <c r="C109" s="137"/>
      <c r="D109" s="137"/>
      <c r="E109" s="137"/>
      <c r="F109" s="137"/>
      <c r="G109" s="137"/>
      <c r="H109" s="137"/>
      <c r="I109" s="137"/>
      <c r="J109" s="111"/>
    </row>
    <row r="110" spans="2:10">
      <c r="B110" s="110"/>
      <c r="C110" s="137"/>
      <c r="D110" s="137"/>
      <c r="E110" s="137"/>
      <c r="F110" s="137"/>
      <c r="G110" s="137"/>
      <c r="H110" s="137"/>
      <c r="I110" s="137"/>
      <c r="J110" s="111"/>
    </row>
    <row r="111" spans="2:10">
      <c r="B111" s="110"/>
      <c r="C111" s="137"/>
      <c r="D111" s="137"/>
      <c r="E111" s="137"/>
      <c r="F111" s="137"/>
      <c r="G111" s="137"/>
      <c r="H111" s="137"/>
      <c r="I111" s="137"/>
      <c r="J111" s="111"/>
    </row>
    <row r="112" spans="2:10">
      <c r="B112" s="110"/>
      <c r="C112" s="137"/>
      <c r="D112" s="137"/>
      <c r="E112" s="137"/>
      <c r="F112" s="137"/>
      <c r="G112" s="137"/>
      <c r="H112" s="137"/>
      <c r="I112" s="137"/>
      <c r="J112" s="111"/>
    </row>
    <row r="113" spans="2:10">
      <c r="B113" s="110"/>
      <c r="C113" s="137"/>
      <c r="D113" s="137"/>
      <c r="E113" s="137"/>
      <c r="F113" s="137"/>
      <c r="G113" s="137"/>
      <c r="H113" s="137"/>
      <c r="I113" s="137"/>
      <c r="J113" s="111"/>
    </row>
    <row r="114" spans="2:10">
      <c r="B114" s="110"/>
      <c r="C114" s="137"/>
      <c r="D114" s="137"/>
      <c r="E114" s="137"/>
      <c r="F114" s="137"/>
      <c r="G114" s="137"/>
      <c r="H114" s="137"/>
      <c r="I114" s="137"/>
      <c r="J114" s="111"/>
    </row>
    <row r="115" spans="2:10">
      <c r="B115" s="110"/>
      <c r="C115" s="137"/>
      <c r="D115" s="137"/>
      <c r="E115" s="137"/>
      <c r="F115" s="137"/>
      <c r="G115" s="137"/>
      <c r="H115" s="137"/>
      <c r="I115" s="137"/>
      <c r="J115" s="111"/>
    </row>
    <row r="116" spans="2:10">
      <c r="B116" s="110"/>
      <c r="C116" s="137"/>
      <c r="D116" s="137"/>
      <c r="E116" s="137"/>
      <c r="F116" s="137"/>
      <c r="G116" s="137"/>
      <c r="H116" s="137"/>
      <c r="I116" s="137"/>
      <c r="J116" s="111"/>
    </row>
    <row r="117" spans="2:10">
      <c r="B117" s="110"/>
      <c r="C117" s="137"/>
      <c r="D117" s="137"/>
      <c r="E117" s="137"/>
      <c r="F117" s="137"/>
      <c r="G117" s="137"/>
      <c r="H117" s="137"/>
      <c r="I117" s="137"/>
      <c r="J117" s="111"/>
    </row>
    <row r="118" spans="2:10">
      <c r="B118" s="110"/>
      <c r="C118" s="137"/>
      <c r="D118" s="137"/>
      <c r="E118" s="137"/>
      <c r="F118" s="137"/>
      <c r="G118" s="137"/>
      <c r="H118" s="137"/>
      <c r="I118" s="137"/>
      <c r="J118" s="111"/>
    </row>
    <row r="119" spans="2:10">
      <c r="B119" s="110"/>
      <c r="C119" s="137"/>
      <c r="D119" s="137"/>
      <c r="E119" s="137"/>
      <c r="F119" s="137"/>
      <c r="G119" s="137"/>
      <c r="H119" s="137"/>
      <c r="I119" s="137"/>
      <c r="J119" s="111"/>
    </row>
    <row r="120" spans="2:10">
      <c r="B120" s="110"/>
      <c r="C120" s="137"/>
      <c r="D120" s="137"/>
      <c r="E120" s="137"/>
      <c r="F120" s="137"/>
      <c r="G120" s="137"/>
      <c r="H120" s="137"/>
      <c r="I120" s="137"/>
      <c r="J120" s="111"/>
    </row>
    <row r="121" spans="2:10">
      <c r="B121" s="110"/>
      <c r="C121" s="137"/>
      <c r="D121" s="137"/>
      <c r="E121" s="137"/>
      <c r="F121" s="137"/>
      <c r="G121" s="137"/>
      <c r="H121" s="137"/>
      <c r="I121" s="137"/>
      <c r="J121" s="111"/>
    </row>
    <row r="122" spans="2:10">
      <c r="B122" s="110"/>
      <c r="C122" s="137"/>
      <c r="D122" s="137"/>
      <c r="E122" s="137"/>
      <c r="F122" s="137"/>
      <c r="G122" s="137"/>
      <c r="H122" s="137"/>
      <c r="I122" s="137"/>
      <c r="J122" s="111"/>
    </row>
    <row r="123" spans="2:10">
      <c r="B123" s="110"/>
      <c r="C123" s="137"/>
      <c r="D123" s="137"/>
      <c r="E123" s="137"/>
      <c r="F123" s="137"/>
      <c r="G123" s="137"/>
      <c r="H123" s="137"/>
      <c r="I123" s="137"/>
      <c r="J123" s="111"/>
    </row>
    <row r="124" spans="2:10">
      <c r="B124" s="110"/>
      <c r="C124" s="137"/>
      <c r="D124" s="137"/>
      <c r="E124" s="137"/>
      <c r="F124" s="137"/>
      <c r="G124" s="137"/>
      <c r="H124" s="137"/>
      <c r="I124" s="137"/>
      <c r="J124" s="111"/>
    </row>
    <row r="125" spans="2:10">
      <c r="B125" s="110"/>
      <c r="C125" s="137"/>
      <c r="D125" s="137"/>
      <c r="E125" s="137"/>
      <c r="F125" s="137"/>
      <c r="G125" s="137"/>
      <c r="H125" s="137"/>
      <c r="I125" s="137"/>
      <c r="J125" s="111"/>
    </row>
    <row r="126" spans="2:10">
      <c r="B126" s="110"/>
      <c r="C126" s="137"/>
      <c r="D126" s="137"/>
      <c r="E126" s="137"/>
      <c r="F126" s="137"/>
      <c r="G126" s="137"/>
      <c r="H126" s="137"/>
      <c r="I126" s="137"/>
      <c r="J126" s="111"/>
    </row>
    <row r="127" spans="2:10">
      <c r="B127" s="110"/>
      <c r="C127" s="137"/>
      <c r="D127" s="137"/>
      <c r="E127" s="137"/>
      <c r="F127" s="137"/>
      <c r="G127" s="137"/>
      <c r="H127" s="137"/>
      <c r="I127" s="137"/>
      <c r="J127" s="111"/>
    </row>
    <row r="128" spans="2:10">
      <c r="B128" s="110"/>
      <c r="C128" s="137"/>
      <c r="D128" s="137"/>
      <c r="E128" s="137"/>
      <c r="F128" s="137"/>
      <c r="G128" s="137"/>
      <c r="H128" s="137"/>
      <c r="I128" s="137"/>
      <c r="J128" s="111"/>
    </row>
    <row r="129" spans="2:10">
      <c r="B129" s="110"/>
      <c r="C129" s="137"/>
      <c r="D129" s="137"/>
      <c r="E129" s="137"/>
      <c r="F129" s="137"/>
      <c r="G129" s="137"/>
      <c r="H129" s="137"/>
      <c r="I129" s="137"/>
      <c r="J129" s="111"/>
    </row>
    <row r="130" spans="2:10">
      <c r="B130" s="110"/>
      <c r="C130" s="137"/>
      <c r="D130" s="137"/>
      <c r="E130" s="137"/>
      <c r="F130" s="137"/>
      <c r="G130" s="137"/>
      <c r="H130" s="137"/>
      <c r="I130" s="137"/>
      <c r="J130" s="111"/>
    </row>
    <row r="131" spans="2:10">
      <c r="B131" s="110"/>
      <c r="C131" s="137"/>
      <c r="D131" s="137"/>
      <c r="E131" s="137"/>
      <c r="F131" s="137"/>
      <c r="G131" s="137"/>
      <c r="H131" s="137"/>
      <c r="I131" s="137"/>
      <c r="J131" s="111"/>
    </row>
    <row r="132" spans="2:10">
      <c r="B132" s="110"/>
      <c r="C132" s="137"/>
      <c r="D132" s="137"/>
      <c r="E132" s="137"/>
      <c r="F132" s="137"/>
      <c r="G132" s="137"/>
      <c r="H132" s="137"/>
      <c r="I132" s="137"/>
      <c r="J132" s="111"/>
    </row>
    <row r="133" spans="2:10">
      <c r="B133" s="110"/>
      <c r="C133" s="137"/>
      <c r="D133" s="137"/>
      <c r="E133" s="137"/>
      <c r="F133" s="137"/>
      <c r="G133" s="137"/>
      <c r="H133" s="137"/>
      <c r="I133" s="137"/>
      <c r="J133" s="111"/>
    </row>
    <row r="134" spans="2:10">
      <c r="B134" s="110"/>
      <c r="C134" s="137"/>
      <c r="D134" s="137"/>
      <c r="E134" s="137"/>
      <c r="F134" s="137"/>
      <c r="G134" s="137"/>
      <c r="H134" s="137"/>
      <c r="I134" s="137"/>
      <c r="J134" s="111"/>
    </row>
    <row r="135" spans="2:10">
      <c r="B135" s="110"/>
      <c r="C135" s="137"/>
      <c r="D135" s="137"/>
      <c r="E135" s="136"/>
      <c r="F135" s="136"/>
      <c r="G135" s="136"/>
      <c r="H135" s="137"/>
      <c r="I135" s="137"/>
      <c r="J135" s="111"/>
    </row>
    <row r="136" spans="2:10">
      <c r="B136" s="110"/>
      <c r="C136" s="137"/>
      <c r="D136" s="137"/>
      <c r="E136" s="136"/>
      <c r="F136" s="136"/>
      <c r="G136" s="136"/>
      <c r="H136" s="137"/>
      <c r="I136" s="137"/>
      <c r="J136" s="111"/>
    </row>
    <row r="137" spans="2:10">
      <c r="B137" s="110"/>
      <c r="C137" s="136"/>
      <c r="D137" s="136"/>
      <c r="E137" s="136"/>
      <c r="F137" s="136"/>
      <c r="G137" s="136"/>
      <c r="H137" s="136"/>
      <c r="I137" s="136"/>
    </row>
    <row r="138" spans="2:10">
      <c r="B138" s="110"/>
      <c r="C138" s="136"/>
      <c r="D138" s="136"/>
      <c r="E138" s="136"/>
      <c r="F138" s="136"/>
      <c r="G138" s="136"/>
      <c r="H138" s="136"/>
      <c r="I138" s="136"/>
    </row>
    <row r="139" spans="2:10">
      <c r="B139" s="110"/>
      <c r="C139" s="136"/>
      <c r="D139" s="136"/>
      <c r="E139" s="136"/>
      <c r="F139" s="136"/>
      <c r="G139" s="136"/>
      <c r="H139" s="136"/>
      <c r="I139" s="136"/>
    </row>
    <row r="140" spans="2:10">
      <c r="B140" s="110"/>
      <c r="C140" s="136"/>
      <c r="D140" s="136"/>
      <c r="E140" s="136"/>
      <c r="F140" s="136"/>
      <c r="G140" s="136"/>
      <c r="H140" s="136"/>
      <c r="I140" s="136"/>
    </row>
    <row r="141" spans="2:10">
      <c r="B141" s="110"/>
      <c r="C141" s="136"/>
      <c r="D141" s="136"/>
      <c r="E141" s="136"/>
      <c r="F141" s="136"/>
      <c r="G141" s="136"/>
      <c r="H141" s="136"/>
      <c r="I141" s="136"/>
    </row>
    <row r="142" spans="2:10">
      <c r="B142" s="110"/>
      <c r="C142" s="136"/>
      <c r="D142" s="136"/>
      <c r="E142" s="136"/>
      <c r="F142" s="136"/>
      <c r="G142" s="136"/>
      <c r="H142" s="136"/>
      <c r="I142" s="136"/>
    </row>
    <row r="143" spans="2:10">
      <c r="B143" s="110"/>
      <c r="C143" s="136"/>
      <c r="D143" s="136"/>
      <c r="E143" s="136"/>
      <c r="F143" s="136"/>
      <c r="G143" s="136"/>
      <c r="H143" s="136"/>
      <c r="I143" s="136"/>
    </row>
    <row r="144" spans="2:10">
      <c r="B144" s="110"/>
      <c r="C144" s="136"/>
      <c r="D144" s="136"/>
      <c r="E144" s="136"/>
      <c r="F144" s="136"/>
      <c r="G144" s="136"/>
      <c r="H144" s="136"/>
      <c r="I144" s="136"/>
    </row>
    <row r="145" spans="2:9">
      <c r="B145" s="110"/>
      <c r="C145" s="136"/>
      <c r="D145" s="136"/>
      <c r="E145" s="136"/>
      <c r="F145" s="136"/>
      <c r="G145" s="136"/>
      <c r="H145" s="136"/>
      <c r="I145" s="136"/>
    </row>
    <row r="146" spans="2:9">
      <c r="B146" s="110"/>
      <c r="C146" s="136"/>
      <c r="D146" s="136"/>
      <c r="E146" s="136"/>
      <c r="F146" s="136"/>
      <c r="G146" s="136"/>
      <c r="H146" s="136"/>
      <c r="I146" s="136"/>
    </row>
    <row r="147" spans="2:9">
      <c r="B147" s="110"/>
      <c r="C147" s="136"/>
      <c r="D147" s="136"/>
      <c r="E147" s="136"/>
      <c r="F147" s="136"/>
      <c r="G147" s="136"/>
      <c r="H147" s="136"/>
      <c r="I147" s="136"/>
    </row>
    <row r="148" spans="2:9">
      <c r="B148" s="110"/>
      <c r="C148" s="136"/>
      <c r="D148" s="136"/>
      <c r="E148" s="136"/>
      <c r="F148" s="136"/>
      <c r="G148" s="136"/>
      <c r="H148" s="136"/>
      <c r="I148" s="136"/>
    </row>
    <row r="149" spans="2:9">
      <c r="B149" s="110"/>
      <c r="C149" s="136"/>
      <c r="D149" s="136"/>
      <c r="E149" s="136"/>
      <c r="F149" s="136"/>
      <c r="G149" s="136"/>
      <c r="H149" s="136"/>
      <c r="I149" s="136"/>
    </row>
    <row r="150" spans="2:9">
      <c r="B150" s="110"/>
      <c r="C150" s="136"/>
      <c r="D150" s="136"/>
      <c r="E150" s="136"/>
      <c r="F150" s="136"/>
      <c r="G150" s="136"/>
      <c r="H150" s="136"/>
      <c r="I150" s="136"/>
    </row>
    <row r="151" spans="2:9">
      <c r="B151" s="110"/>
      <c r="C151" s="136"/>
      <c r="D151" s="136"/>
      <c r="E151" s="136"/>
      <c r="F151" s="136"/>
      <c r="G151" s="136"/>
      <c r="H151" s="136"/>
      <c r="I151" s="136"/>
    </row>
    <row r="152" spans="2:9">
      <c r="B152" s="110"/>
      <c r="C152" s="136"/>
      <c r="D152" s="136"/>
      <c r="E152" s="136"/>
      <c r="F152" s="136"/>
      <c r="G152" s="136"/>
      <c r="H152" s="136"/>
      <c r="I152" s="136"/>
    </row>
    <row r="153" spans="2:9">
      <c r="B153" s="110"/>
      <c r="C153" s="136"/>
      <c r="D153" s="136"/>
      <c r="E153" s="136"/>
      <c r="F153" s="136"/>
      <c r="G153" s="136"/>
      <c r="H153" s="136"/>
      <c r="I153" s="136"/>
    </row>
    <row r="154" spans="2:9">
      <c r="B154" s="110"/>
      <c r="C154" s="136"/>
      <c r="D154" s="136"/>
      <c r="E154" s="136"/>
      <c r="F154" s="136"/>
      <c r="G154" s="136"/>
      <c r="H154" s="136"/>
      <c r="I154" s="136"/>
    </row>
    <row r="155" spans="2:9">
      <c r="B155" s="110"/>
      <c r="C155" s="136"/>
      <c r="D155" s="136"/>
      <c r="E155" s="136"/>
      <c r="F155" s="136"/>
      <c r="G155" s="136"/>
      <c r="H155" s="136"/>
      <c r="I155" s="136"/>
    </row>
    <row r="156" spans="2:9">
      <c r="B156" s="110"/>
      <c r="C156" s="136"/>
      <c r="D156" s="136"/>
      <c r="E156" s="136"/>
      <c r="F156" s="136"/>
      <c r="G156" s="136"/>
      <c r="H156" s="136"/>
      <c r="I156" s="136"/>
    </row>
    <row r="157" spans="2:9">
      <c r="B157" s="110"/>
      <c r="C157" s="136"/>
      <c r="D157" s="136"/>
      <c r="E157" s="136"/>
      <c r="F157" s="136"/>
      <c r="G157" s="136"/>
      <c r="H157" s="136"/>
      <c r="I157" s="136"/>
    </row>
    <row r="158" spans="2:9">
      <c r="B158" s="110"/>
      <c r="C158" s="136"/>
      <c r="D158" s="136"/>
      <c r="E158" s="136"/>
      <c r="F158" s="136"/>
      <c r="G158" s="136"/>
      <c r="H158" s="136"/>
      <c r="I158" s="136"/>
    </row>
    <row r="159" spans="2:9">
      <c r="B159" s="110"/>
      <c r="C159" s="136"/>
      <c r="D159" s="136"/>
      <c r="E159" s="136"/>
      <c r="F159" s="136"/>
      <c r="G159" s="136"/>
      <c r="H159" s="136"/>
      <c r="I159" s="136"/>
    </row>
    <row r="160" spans="2:9">
      <c r="B160" s="110"/>
      <c r="C160" s="136"/>
      <c r="D160" s="136"/>
      <c r="E160" s="136"/>
      <c r="F160" s="136"/>
      <c r="G160" s="136"/>
      <c r="H160" s="136"/>
      <c r="I160" s="136"/>
    </row>
    <row r="161" spans="1:9">
      <c r="B161" s="110"/>
      <c r="C161" s="20" t="s">
        <v>109</v>
      </c>
      <c r="D161" s="136"/>
      <c r="E161" s="136"/>
      <c r="F161" s="136"/>
      <c r="G161" s="136"/>
      <c r="H161" s="136"/>
      <c r="I161" s="136"/>
    </row>
    <row r="162" spans="1:9">
      <c r="B162" s="110"/>
      <c r="C162" s="136"/>
      <c r="D162" s="136"/>
      <c r="E162" s="136"/>
      <c r="F162" s="136"/>
      <c r="G162" s="136"/>
      <c r="H162" s="136"/>
      <c r="I162" s="136"/>
    </row>
    <row r="163" spans="1:9">
      <c r="B163" s="110"/>
      <c r="C163" s="136"/>
      <c r="D163" s="136"/>
      <c r="E163" s="136"/>
      <c r="F163" s="136"/>
      <c r="G163" s="136"/>
      <c r="H163" s="136"/>
      <c r="I163" s="136"/>
    </row>
    <row r="164" spans="1:9">
      <c r="A164" s="131"/>
      <c r="B164" s="132"/>
      <c r="C164" s="136"/>
      <c r="D164" s="136"/>
      <c r="E164" s="136"/>
      <c r="F164" s="136"/>
      <c r="G164" s="136"/>
      <c r="H164" s="136"/>
      <c r="I164" s="136"/>
    </row>
    <row r="165" spans="1:9">
      <c r="A165" s="131"/>
      <c r="B165" s="132"/>
      <c r="C165" s="136"/>
      <c r="D165" s="136"/>
      <c r="E165" s="136"/>
      <c r="F165" s="136"/>
      <c r="G165" s="136"/>
      <c r="H165" s="136"/>
      <c r="I165" s="136"/>
    </row>
    <row r="166" spans="1:9">
      <c r="A166" s="131"/>
      <c r="B166" s="132"/>
      <c r="C166" s="136"/>
      <c r="D166" s="136"/>
      <c r="E166" s="136"/>
      <c r="F166" s="136"/>
      <c r="G166" s="136"/>
      <c r="H166" s="136"/>
      <c r="I166" s="136"/>
    </row>
    <row r="167" spans="1:9">
      <c r="A167" s="131"/>
      <c r="B167" s="132"/>
      <c r="C167" s="136"/>
      <c r="D167" s="136"/>
      <c r="E167" s="136"/>
      <c r="F167" s="136"/>
      <c r="G167" s="136"/>
      <c r="H167" s="136"/>
      <c r="I167" s="136"/>
    </row>
    <row r="168" spans="1:9">
      <c r="A168" s="131"/>
      <c r="B168" s="132"/>
      <c r="C168" s="136"/>
      <c r="D168" s="136"/>
      <c r="E168" s="136"/>
      <c r="F168" s="136"/>
      <c r="G168" s="136"/>
      <c r="H168" s="136"/>
      <c r="I168" s="136"/>
    </row>
    <row r="169" spans="1:9">
      <c r="A169" s="131"/>
      <c r="B169" s="132"/>
      <c r="C169" s="136"/>
      <c r="D169" s="136"/>
      <c r="E169" s="136">
        <v>2635</v>
      </c>
      <c r="F169" s="136" t="s">
        <v>28</v>
      </c>
      <c r="G169" s="136" t="s">
        <v>104</v>
      </c>
      <c r="H169" s="136"/>
      <c r="I169" s="136"/>
    </row>
    <row r="170" spans="1:9">
      <c r="A170" s="131"/>
      <c r="B170" s="132"/>
      <c r="C170" s="136"/>
      <c r="D170" s="136"/>
      <c r="E170" s="136"/>
      <c r="F170" s="136"/>
      <c r="G170" s="136" t="s">
        <v>105</v>
      </c>
      <c r="H170" s="136"/>
      <c r="I170" s="136"/>
    </row>
    <row r="171" spans="1:9">
      <c r="A171" s="131"/>
      <c r="B171" s="132"/>
      <c r="C171" s="136"/>
      <c r="D171" s="136"/>
      <c r="E171" s="136"/>
      <c r="F171" s="136"/>
      <c r="G171" s="136"/>
      <c r="H171" s="136"/>
      <c r="I171" s="136"/>
    </row>
    <row r="172" spans="1:9">
      <c r="A172" s="131"/>
      <c r="B172" s="132"/>
      <c r="C172" s="136"/>
      <c r="D172" s="136"/>
      <c r="E172" s="136">
        <v>600</v>
      </c>
      <c r="F172" s="136" t="s">
        <v>28</v>
      </c>
      <c r="G172" s="136" t="s">
        <v>106</v>
      </c>
      <c r="H172" s="136"/>
      <c r="I172" s="136"/>
    </row>
    <row r="173" spans="1:9">
      <c r="A173" s="131"/>
      <c r="B173" s="132"/>
      <c r="C173" s="136"/>
      <c r="D173" s="136"/>
      <c r="E173" s="136"/>
      <c r="F173" s="136"/>
      <c r="G173" s="136"/>
      <c r="H173" s="136"/>
      <c r="I173" s="136"/>
    </row>
    <row r="174" spans="1:9">
      <c r="A174" s="131"/>
      <c r="B174" s="132"/>
      <c r="C174" s="136"/>
      <c r="D174" s="136"/>
      <c r="E174" s="136"/>
      <c r="F174" s="136"/>
      <c r="G174" s="136"/>
      <c r="H174" s="136"/>
      <c r="I174" s="136"/>
    </row>
    <row r="175" spans="1:9">
      <c r="A175" s="131"/>
      <c r="B175" s="132"/>
      <c r="C175" s="136"/>
      <c r="D175" s="136"/>
      <c r="E175" s="136"/>
      <c r="F175" s="136"/>
      <c r="G175" s="136"/>
      <c r="H175" s="136"/>
      <c r="I175" s="136"/>
    </row>
    <row r="176" spans="1:9">
      <c r="A176" s="131"/>
      <c r="B176" s="132"/>
      <c r="C176" s="136"/>
      <c r="D176" s="136"/>
      <c r="E176" s="136"/>
      <c r="F176" s="136"/>
      <c r="G176" s="136"/>
      <c r="H176" s="136"/>
      <c r="I176" s="136"/>
    </row>
    <row r="177" spans="1:9">
      <c r="A177" s="131"/>
      <c r="B177" s="132"/>
      <c r="C177" s="136"/>
      <c r="D177" s="136"/>
      <c r="E177" s="136"/>
      <c r="F177" s="136"/>
      <c r="G177" s="136"/>
      <c r="H177" s="136"/>
      <c r="I177" s="136"/>
    </row>
    <row r="178" spans="1:9">
      <c r="A178" s="131"/>
      <c r="B178" s="132"/>
      <c r="C178" s="136"/>
      <c r="D178" s="136"/>
      <c r="E178" s="136">
        <v>1500</v>
      </c>
      <c r="F178" s="136" t="s">
        <v>28</v>
      </c>
      <c r="G178" s="136" t="s">
        <v>104</v>
      </c>
      <c r="H178" s="136"/>
      <c r="I178" s="136" t="s">
        <v>138</v>
      </c>
    </row>
    <row r="179" spans="1:9">
      <c r="A179" s="131"/>
      <c r="B179" s="132"/>
      <c r="C179" s="136"/>
      <c r="D179" s="136"/>
      <c r="E179" s="136"/>
      <c r="F179" s="136"/>
      <c r="G179" s="136" t="s">
        <v>107</v>
      </c>
      <c r="H179" s="136"/>
      <c r="I179" s="136"/>
    </row>
    <row r="180" spans="1:9">
      <c r="A180" s="131"/>
      <c r="B180" s="132"/>
      <c r="C180" s="136"/>
      <c r="D180" s="136"/>
      <c r="E180" s="136"/>
      <c r="F180" s="136"/>
      <c r="G180" s="136"/>
      <c r="H180" s="136"/>
      <c r="I180" s="136"/>
    </row>
    <row r="181" spans="1:9">
      <c r="A181" s="131"/>
      <c r="B181" s="132"/>
      <c r="C181" s="136"/>
      <c r="D181" s="136"/>
      <c r="E181" s="136"/>
      <c r="F181" s="136"/>
      <c r="G181" s="136"/>
      <c r="H181" s="136"/>
      <c r="I181" s="136"/>
    </row>
    <row r="182" spans="1:9">
      <c r="A182" s="131"/>
      <c r="B182" s="132"/>
      <c r="C182" s="136"/>
      <c r="D182" s="136"/>
      <c r="E182" s="136"/>
      <c r="F182" s="136"/>
      <c r="G182" s="136"/>
      <c r="H182" s="136"/>
      <c r="I182" s="136"/>
    </row>
    <row r="183" spans="1:9">
      <c r="A183" s="131"/>
      <c r="B183" s="132"/>
      <c r="C183" s="136"/>
      <c r="D183" s="136"/>
      <c r="E183" s="136">
        <f>E178+E169</f>
        <v>4135</v>
      </c>
      <c r="F183" s="136" t="s">
        <v>28</v>
      </c>
      <c r="G183" s="136" t="s">
        <v>108</v>
      </c>
      <c r="H183" s="136"/>
      <c r="I183" s="136"/>
    </row>
    <row r="184" spans="1:9">
      <c r="A184" s="131"/>
      <c r="B184" s="132"/>
      <c r="C184" s="136"/>
      <c r="D184" s="136"/>
      <c r="E184" s="136"/>
      <c r="F184" s="136"/>
      <c r="G184" s="136"/>
      <c r="H184" s="136"/>
      <c r="I184" s="136"/>
    </row>
    <row r="185" spans="1:9">
      <c r="A185" s="131"/>
      <c r="B185" s="132"/>
      <c r="C185" s="136"/>
      <c r="D185" s="136"/>
      <c r="E185" s="136"/>
      <c r="F185" s="136"/>
      <c r="G185" s="136"/>
      <c r="H185" s="136"/>
      <c r="I185" s="136"/>
    </row>
    <row r="186" spans="1:9">
      <c r="A186" s="131"/>
      <c r="B186" s="132"/>
      <c r="C186" s="136"/>
      <c r="D186" s="136"/>
      <c r="E186" s="136"/>
      <c r="F186" s="136"/>
      <c r="G186" s="136"/>
      <c r="H186" s="136"/>
      <c r="I186" s="136"/>
    </row>
    <row r="187" spans="1:9">
      <c r="A187" s="131"/>
      <c r="B187" s="132"/>
      <c r="C187" s="136"/>
      <c r="D187" s="136"/>
      <c r="E187" s="136"/>
      <c r="F187" s="136"/>
      <c r="G187" s="136"/>
      <c r="H187" s="136"/>
      <c r="I187" s="136"/>
    </row>
    <row r="188" spans="1:9">
      <c r="A188" s="131"/>
      <c r="B188" s="132"/>
      <c r="C188" s="20" t="s">
        <v>129</v>
      </c>
      <c r="D188" s="136"/>
      <c r="E188" s="137"/>
      <c r="F188" s="136"/>
      <c r="G188" s="136"/>
      <c r="H188" s="136"/>
      <c r="I188" s="136"/>
    </row>
    <row r="189" spans="1:9">
      <c r="A189" s="131"/>
      <c r="B189" s="132"/>
      <c r="C189" s="136"/>
      <c r="D189" s="136"/>
      <c r="E189" s="136"/>
      <c r="F189" s="136"/>
      <c r="G189" s="136"/>
      <c r="H189" s="136"/>
      <c r="I189" s="136"/>
    </row>
    <row r="190" spans="1:9">
      <c r="A190" s="131"/>
      <c r="B190" s="132"/>
      <c r="C190" s="136"/>
      <c r="D190" s="136"/>
      <c r="E190" s="136"/>
      <c r="F190" s="136"/>
      <c r="G190" s="136"/>
      <c r="H190" s="136"/>
      <c r="I190" s="136"/>
    </row>
    <row r="191" spans="1:9">
      <c r="A191" s="131"/>
      <c r="B191" s="132"/>
      <c r="C191" s="136"/>
      <c r="D191" s="136"/>
      <c r="E191" s="136"/>
      <c r="F191" s="136"/>
      <c r="G191" s="136"/>
      <c r="H191" s="136"/>
      <c r="I191" s="136"/>
    </row>
    <row r="192" spans="1:9">
      <c r="A192" s="131"/>
      <c r="B192" s="132"/>
      <c r="C192" s="136"/>
      <c r="D192" s="136"/>
      <c r="E192" s="136"/>
      <c r="F192" s="136"/>
      <c r="G192" s="136"/>
      <c r="H192" s="136"/>
      <c r="I192" s="136"/>
    </row>
    <row r="193" spans="1:9">
      <c r="A193" s="131"/>
      <c r="B193" s="132"/>
      <c r="C193" s="136"/>
      <c r="D193" s="136"/>
      <c r="E193" s="136"/>
      <c r="F193" s="136"/>
      <c r="G193" s="136"/>
      <c r="H193" s="136"/>
      <c r="I193" s="136"/>
    </row>
    <row r="194" spans="1:9">
      <c r="A194" s="131"/>
      <c r="B194" s="132"/>
      <c r="C194" s="136"/>
      <c r="D194" s="136"/>
      <c r="E194" s="136"/>
      <c r="F194" s="136"/>
      <c r="G194" s="136"/>
      <c r="H194" s="136"/>
      <c r="I194" s="136"/>
    </row>
    <row r="195" spans="1:9">
      <c r="A195" s="131"/>
      <c r="B195" s="132"/>
      <c r="C195" s="136"/>
      <c r="D195" s="136"/>
      <c r="E195" s="136"/>
      <c r="F195" s="136"/>
      <c r="G195" s="136"/>
      <c r="H195" s="136"/>
      <c r="I195" s="136"/>
    </row>
    <row r="196" spans="1:9">
      <c r="A196" s="131"/>
      <c r="B196" s="132"/>
      <c r="C196" s="136"/>
      <c r="D196" s="136"/>
      <c r="E196" s="136">
        <v>117</v>
      </c>
      <c r="F196" s="136" t="s">
        <v>130</v>
      </c>
      <c r="G196" s="136" t="s">
        <v>131</v>
      </c>
      <c r="H196" s="136"/>
      <c r="I196" s="136"/>
    </row>
    <row r="197" spans="1:9">
      <c r="A197" s="131"/>
      <c r="B197" s="132"/>
      <c r="C197" s="136"/>
      <c r="D197" s="136"/>
      <c r="E197" s="136"/>
      <c r="F197" s="136"/>
      <c r="G197" s="136" t="s">
        <v>132</v>
      </c>
      <c r="H197" s="136"/>
      <c r="I197" s="136"/>
    </row>
    <row r="198" spans="1:9">
      <c r="A198" s="131"/>
      <c r="B198" s="132"/>
      <c r="C198" s="136"/>
      <c r="D198" s="136"/>
      <c r="E198" s="136">
        <f>E196/1.21</f>
        <v>96.694214876033058</v>
      </c>
      <c r="F198" s="136" t="s">
        <v>130</v>
      </c>
      <c r="G198" s="136" t="s">
        <v>133</v>
      </c>
      <c r="H198" s="136"/>
      <c r="I198" s="136"/>
    </row>
    <row r="199" spans="1:9">
      <c r="A199" s="131"/>
      <c r="B199" s="132"/>
      <c r="C199" s="136"/>
      <c r="D199" s="136"/>
      <c r="E199" s="136"/>
      <c r="F199" s="136"/>
      <c r="G199" s="136" t="s">
        <v>132</v>
      </c>
      <c r="H199" s="136"/>
      <c r="I199" s="136"/>
    </row>
    <row r="200" spans="1:9">
      <c r="A200" s="131"/>
      <c r="B200" s="132"/>
      <c r="C200" s="136"/>
      <c r="D200" s="136"/>
      <c r="E200" s="136"/>
      <c r="F200" s="136"/>
      <c r="G200" s="136"/>
      <c r="H200" s="136"/>
      <c r="I200" s="136"/>
    </row>
    <row r="201" spans="1:9">
      <c r="A201" s="131"/>
      <c r="B201" s="132"/>
      <c r="C201" s="136"/>
      <c r="D201" s="136"/>
      <c r="E201" s="136">
        <v>189</v>
      </c>
      <c r="F201" s="136" t="s">
        <v>130</v>
      </c>
      <c r="G201" s="136" t="s">
        <v>131</v>
      </c>
      <c r="H201" s="136"/>
      <c r="I201" s="136"/>
    </row>
    <row r="202" spans="1:9">
      <c r="A202" s="131"/>
      <c r="B202" s="132"/>
      <c r="C202" s="136"/>
      <c r="D202" s="136"/>
      <c r="E202" s="136"/>
      <c r="F202" s="136"/>
      <c r="G202" s="136" t="s">
        <v>134</v>
      </c>
      <c r="H202" s="136"/>
      <c r="I202" s="136"/>
    </row>
    <row r="203" spans="1:9">
      <c r="A203" s="131"/>
      <c r="B203" s="132"/>
      <c r="C203" s="136"/>
      <c r="D203" s="136"/>
      <c r="E203" s="136"/>
      <c r="F203" s="136"/>
      <c r="G203" s="136"/>
      <c r="H203" s="136"/>
      <c r="I203" s="136"/>
    </row>
    <row r="204" spans="1:9">
      <c r="A204" s="131"/>
      <c r="B204" s="132"/>
      <c r="C204" s="136"/>
      <c r="D204" s="136"/>
      <c r="E204" s="136">
        <f>E201/1.21</f>
        <v>156.19834710743802</v>
      </c>
      <c r="F204" s="136" t="s">
        <v>130</v>
      </c>
      <c r="G204" s="136" t="s">
        <v>135</v>
      </c>
      <c r="H204" s="136"/>
      <c r="I204" s="136"/>
    </row>
    <row r="205" spans="1:9">
      <c r="A205" s="131"/>
      <c r="B205" s="132"/>
      <c r="C205" s="136"/>
      <c r="D205" s="136"/>
      <c r="E205" s="136"/>
      <c r="F205" s="136"/>
      <c r="G205" s="136" t="s">
        <v>134</v>
      </c>
      <c r="H205" s="136"/>
      <c r="I205" s="136"/>
    </row>
    <row r="206" spans="1:9">
      <c r="A206" s="131"/>
      <c r="B206" s="132"/>
      <c r="C206" s="136"/>
      <c r="D206" s="136"/>
      <c r="E206" s="136"/>
      <c r="F206" s="136"/>
      <c r="G206" s="136"/>
      <c r="H206" s="136"/>
      <c r="I206" s="136"/>
    </row>
    <row r="207" spans="1:9">
      <c r="A207" s="131"/>
      <c r="B207" s="132"/>
      <c r="C207" s="136"/>
      <c r="D207" s="136"/>
      <c r="E207" s="136"/>
      <c r="F207" s="136"/>
      <c r="G207" s="136"/>
      <c r="H207" s="136"/>
      <c r="I207" s="136"/>
    </row>
    <row r="208" spans="1:9">
      <c r="A208" s="131"/>
      <c r="B208" s="132"/>
      <c r="C208" s="136"/>
      <c r="D208" s="136"/>
      <c r="E208" s="136"/>
      <c r="F208" s="136"/>
      <c r="G208" s="136"/>
      <c r="H208" s="136"/>
      <c r="I208" s="136"/>
    </row>
    <row r="209" spans="1:9">
      <c r="A209" s="131"/>
      <c r="B209" s="132"/>
      <c r="C209" s="136"/>
      <c r="D209" s="136"/>
      <c r="E209" s="136">
        <f>E204+E198</f>
        <v>252.89256198347107</v>
      </c>
      <c r="F209" s="136" t="s">
        <v>130</v>
      </c>
      <c r="G209" s="136" t="s">
        <v>136</v>
      </c>
      <c r="H209" s="136"/>
      <c r="I209" s="136"/>
    </row>
    <row r="210" spans="1:9">
      <c r="A210" s="131"/>
      <c r="B210" s="132"/>
      <c r="C210" s="136"/>
      <c r="D210" s="136"/>
      <c r="E210" s="136"/>
      <c r="F210" s="136"/>
      <c r="G210" s="136" t="s">
        <v>137</v>
      </c>
      <c r="H210" s="136"/>
      <c r="I210" s="136"/>
    </row>
    <row r="211" spans="1:9">
      <c r="A211" s="131"/>
      <c r="B211" s="132"/>
      <c r="C211" s="136"/>
      <c r="D211" s="136"/>
      <c r="E211" s="136"/>
      <c r="F211" s="136"/>
      <c r="G211" s="136"/>
      <c r="H211" s="136"/>
      <c r="I211" s="136"/>
    </row>
    <row r="212" spans="1:9">
      <c r="A212" s="131"/>
      <c r="B212" s="132"/>
      <c r="C212" s="136"/>
      <c r="D212" s="136"/>
      <c r="E212" s="136"/>
      <c r="F212" s="136"/>
      <c r="G212" s="136"/>
      <c r="H212" s="136"/>
      <c r="I212" s="136"/>
    </row>
    <row r="213" spans="1:9">
      <c r="A213" s="131"/>
      <c r="B213" s="132"/>
      <c r="C213" s="136"/>
      <c r="D213" s="136"/>
      <c r="E213" s="136"/>
      <c r="F213" s="136"/>
      <c r="G213" s="136"/>
      <c r="H213" s="136"/>
      <c r="I213" s="136"/>
    </row>
    <row r="214" spans="1:9">
      <c r="A214" s="131"/>
      <c r="B214" s="132"/>
      <c r="C214" s="136"/>
      <c r="D214" s="136"/>
      <c r="E214" s="136"/>
      <c r="F214" s="136"/>
      <c r="G214" s="136"/>
      <c r="H214" s="136"/>
      <c r="I214" s="136"/>
    </row>
    <row r="215" spans="1:9">
      <c r="A215" s="131"/>
      <c r="B215" s="132"/>
      <c r="C215" s="136"/>
      <c r="D215" s="136"/>
      <c r="E215" s="136"/>
      <c r="F215" s="136"/>
      <c r="G215" s="136"/>
      <c r="H215" s="136"/>
      <c r="I215" s="136"/>
    </row>
    <row r="216" spans="1:9">
      <c r="A216" s="131"/>
      <c r="B216" s="132"/>
      <c r="C216" s="136"/>
      <c r="D216" s="136"/>
      <c r="E216" s="136"/>
      <c r="F216" s="136"/>
      <c r="G216" s="136"/>
      <c r="H216" s="136"/>
      <c r="I216" s="136"/>
    </row>
    <row r="217" spans="1:9">
      <c r="A217" s="131"/>
      <c r="B217" s="132"/>
      <c r="C217" s="136"/>
      <c r="D217" s="136"/>
      <c r="E217" s="136"/>
      <c r="F217" s="136"/>
      <c r="G217" s="136"/>
      <c r="H217" s="136"/>
      <c r="I217" s="136"/>
    </row>
    <row r="218" spans="1:9">
      <c r="A218" s="131"/>
      <c r="B218" s="132"/>
      <c r="C218" s="136"/>
      <c r="D218" s="136"/>
      <c r="E218" s="136"/>
      <c r="F218" s="136"/>
      <c r="G218" s="136"/>
      <c r="H218" s="136"/>
      <c r="I218" s="136"/>
    </row>
    <row r="219" spans="1:9">
      <c r="A219" s="131"/>
      <c r="B219" s="132"/>
      <c r="C219" s="136"/>
      <c r="D219" s="136"/>
      <c r="E219" s="136"/>
      <c r="F219" s="136"/>
      <c r="G219" s="136"/>
      <c r="H219" s="136"/>
      <c r="I219" s="136"/>
    </row>
    <row r="220" spans="1:9">
      <c r="A220" s="131"/>
      <c r="B220" s="132"/>
      <c r="C220" s="136"/>
      <c r="D220" s="136"/>
      <c r="E220" s="136"/>
      <c r="F220" s="136"/>
      <c r="G220" s="136"/>
      <c r="H220" s="136"/>
      <c r="I220" s="136"/>
    </row>
    <row r="221" spans="1:9">
      <c r="A221" s="131"/>
      <c r="B221" s="132"/>
      <c r="C221" s="136"/>
      <c r="D221" s="136"/>
      <c r="E221" s="136"/>
      <c r="F221" s="136"/>
      <c r="G221" s="136"/>
      <c r="H221" s="136"/>
      <c r="I221" s="136"/>
    </row>
    <row r="222" spans="1:9">
      <c r="A222" s="131"/>
      <c r="B222" s="132"/>
      <c r="C222" s="136"/>
      <c r="D222" s="136"/>
      <c r="E222" s="136"/>
      <c r="F222" s="136"/>
      <c r="G222" s="136"/>
      <c r="H222" s="136"/>
      <c r="I222" s="136"/>
    </row>
    <row r="223" spans="1:9">
      <c r="A223" s="131"/>
      <c r="B223" s="132"/>
      <c r="C223" s="136"/>
      <c r="D223" s="136"/>
      <c r="E223" s="136"/>
      <c r="F223" s="136"/>
      <c r="G223" s="136"/>
      <c r="H223" s="136"/>
      <c r="I223" s="136"/>
    </row>
    <row r="224" spans="1:9">
      <c r="A224" s="131"/>
      <c r="B224" s="132"/>
      <c r="C224" s="136"/>
      <c r="D224" s="136"/>
      <c r="E224" s="136"/>
      <c r="F224" s="136"/>
      <c r="G224" s="136"/>
      <c r="H224" s="136"/>
      <c r="I224" s="136"/>
    </row>
    <row r="225" spans="1:7">
      <c r="A225" s="131"/>
      <c r="B225" s="132"/>
      <c r="D225" s="135"/>
      <c r="E225" s="135"/>
      <c r="F225" s="135"/>
      <c r="G225" s="135"/>
    </row>
    <row r="226" spans="1:7">
      <c r="A226" s="131"/>
      <c r="B226" s="132"/>
      <c r="D226" s="135"/>
      <c r="E226" s="135"/>
      <c r="F226" s="135"/>
      <c r="G226" s="135"/>
    </row>
    <row r="227" spans="1:7">
      <c r="A227" s="131"/>
      <c r="B227" s="132"/>
      <c r="D227" s="135"/>
      <c r="E227" s="135"/>
      <c r="F227" s="135"/>
      <c r="G227" s="135"/>
    </row>
    <row r="228" spans="1:7">
      <c r="A228" s="131"/>
      <c r="B228" s="132"/>
      <c r="D228" s="135"/>
      <c r="E228" s="135"/>
      <c r="F228" s="135"/>
      <c r="G228" s="135"/>
    </row>
    <row r="229" spans="1:7">
      <c r="A229" s="131"/>
      <c r="B229" s="132"/>
      <c r="D229" s="163"/>
      <c r="E229" s="135"/>
      <c r="F229" s="135"/>
      <c r="G229" s="135"/>
    </row>
    <row r="230" spans="1:7">
      <c r="A230" s="131"/>
      <c r="B230" s="132"/>
      <c r="D230" s="135"/>
      <c r="E230" s="135"/>
      <c r="F230" s="135"/>
      <c r="G230" s="135"/>
    </row>
    <row r="231" spans="1:7">
      <c r="A231" s="131"/>
      <c r="B231" s="132"/>
      <c r="D231" s="135"/>
      <c r="E231" s="135"/>
      <c r="F231" s="135"/>
      <c r="G231" s="135"/>
    </row>
    <row r="232" spans="1:7">
      <c r="A232" s="131"/>
      <c r="B232" s="132"/>
      <c r="D232" s="135"/>
      <c r="E232" s="135"/>
      <c r="F232" s="135"/>
      <c r="G232" s="135"/>
    </row>
    <row r="233" spans="1:7">
      <c r="A233" s="131"/>
      <c r="B233" s="132"/>
      <c r="D233" s="135"/>
      <c r="E233" s="135"/>
      <c r="F233" s="135"/>
      <c r="G233" s="135"/>
    </row>
    <row r="234" spans="1:7">
      <c r="A234" s="131"/>
      <c r="B234" s="132"/>
      <c r="D234" s="135"/>
      <c r="E234" s="135"/>
      <c r="F234" s="135"/>
      <c r="G234" s="135"/>
    </row>
    <row r="235" spans="1:7">
      <c r="A235" s="131"/>
      <c r="B235" s="132"/>
    </row>
    <row r="236" spans="1:7">
      <c r="A236" s="131"/>
      <c r="B236" s="132"/>
    </row>
    <row r="237" spans="1:7">
      <c r="A237" s="131"/>
      <c r="B237" s="132"/>
    </row>
    <row r="238" spans="1:7">
      <c r="A238" s="131"/>
      <c r="B238" s="132"/>
    </row>
    <row r="239" spans="1:7">
      <c r="A239" s="131"/>
      <c r="B239" s="132"/>
    </row>
    <row r="240" spans="1:7">
      <c r="A240" s="131"/>
      <c r="B240" s="132"/>
    </row>
    <row r="241" spans="1:2">
      <c r="A241" s="131"/>
      <c r="B241" s="132"/>
    </row>
    <row r="242" spans="1:2">
      <c r="A242" s="131"/>
      <c r="B242" s="132"/>
    </row>
    <row r="243" spans="1:2">
      <c r="A243" s="131"/>
      <c r="B243" s="132"/>
    </row>
    <row r="244" spans="1:2">
      <c r="A244" s="131"/>
      <c r="B244" s="132"/>
    </row>
    <row r="245" spans="1:2">
      <c r="A245" s="131"/>
      <c r="B245" s="132"/>
    </row>
    <row r="246" spans="1:2">
      <c r="A246" s="131"/>
      <c r="B246" s="132"/>
    </row>
    <row r="247" spans="1:2">
      <c r="A247" s="131"/>
      <c r="B247" s="132"/>
    </row>
    <row r="248" spans="1:2">
      <c r="A248" s="131"/>
      <c r="B248" s="132"/>
    </row>
    <row r="249" spans="1:2">
      <c r="A249" s="131"/>
      <c r="B249" s="132"/>
    </row>
    <row r="250" spans="1:2">
      <c r="A250" s="131"/>
      <c r="B250" s="132"/>
    </row>
    <row r="251" spans="1:2">
      <c r="A251" s="131"/>
      <c r="B251" s="132"/>
    </row>
    <row r="252" spans="1:2">
      <c r="A252" s="131"/>
      <c r="B252" s="132"/>
    </row>
    <row r="253" spans="1:2">
      <c r="A253" s="131"/>
      <c r="B253" s="132"/>
    </row>
    <row r="254" spans="1:2">
      <c r="A254" s="131"/>
      <c r="B254" s="132"/>
    </row>
    <row r="255" spans="1:2">
      <c r="A255" s="131"/>
      <c r="B255" s="132"/>
    </row>
    <row r="256" spans="1:2">
      <c r="A256" s="131"/>
      <c r="B256" s="132"/>
    </row>
    <row r="257" spans="1:7">
      <c r="A257" s="131"/>
      <c r="B257" s="132"/>
    </row>
    <row r="258" spans="1:7">
      <c r="A258" s="131"/>
      <c r="B258" s="132"/>
    </row>
    <row r="259" spans="1:7">
      <c r="A259" s="131"/>
      <c r="B259" s="132"/>
    </row>
    <row r="260" spans="1:7">
      <c r="A260" s="131"/>
      <c r="B260" s="132"/>
    </row>
    <row r="261" spans="1:7">
      <c r="A261" s="131"/>
      <c r="B261" s="132"/>
      <c r="F261" s="136"/>
      <c r="G261" s="136"/>
    </row>
    <row r="262" spans="1:7">
      <c r="A262" s="131"/>
      <c r="B262" s="132"/>
    </row>
    <row r="263" spans="1:7">
      <c r="A263" s="131"/>
      <c r="B263" s="132"/>
    </row>
    <row r="264" spans="1:7">
      <c r="A264" s="131"/>
      <c r="B264" s="132"/>
    </row>
    <row r="265" spans="1:7">
      <c r="A265" s="131"/>
      <c r="B265" s="132"/>
    </row>
    <row r="266" spans="1:7">
      <c r="A266" s="131"/>
      <c r="B266" s="132"/>
    </row>
    <row r="267" spans="1:7">
      <c r="A267" s="131"/>
      <c r="B267" s="132"/>
    </row>
    <row r="268" spans="1:7">
      <c r="A268" s="131"/>
      <c r="B268" s="132"/>
    </row>
    <row r="269" spans="1:7">
      <c r="A269" s="131"/>
      <c r="B269" s="132"/>
    </row>
    <row r="270" spans="1:7">
      <c r="A270" s="131"/>
      <c r="B270" s="132"/>
    </row>
    <row r="271" spans="1:7">
      <c r="A271" s="131"/>
      <c r="B271" s="132"/>
    </row>
    <row r="272" spans="1:7">
      <c r="A272" s="131"/>
      <c r="B272" s="132"/>
    </row>
    <row r="273" spans="1:2">
      <c r="A273" s="131"/>
      <c r="B273" s="132"/>
    </row>
    <row r="274" spans="1:2">
      <c r="A274" s="131"/>
      <c r="B274" s="132"/>
    </row>
    <row r="275" spans="1:2">
      <c r="A275" s="131"/>
      <c r="B275" s="132"/>
    </row>
    <row r="276" spans="1:2">
      <c r="A276" s="131"/>
      <c r="B276" s="132"/>
    </row>
    <row r="277" spans="1:2">
      <c r="A277" s="131"/>
      <c r="B277" s="132"/>
    </row>
    <row r="278" spans="1:2">
      <c r="A278" s="131"/>
      <c r="B278" s="132"/>
    </row>
    <row r="279" spans="1:2">
      <c r="A279" s="131"/>
      <c r="B279" s="132"/>
    </row>
    <row r="280" spans="1:2">
      <c r="A280" s="131"/>
      <c r="B280" s="132"/>
    </row>
    <row r="281" spans="1:2">
      <c r="A281" s="131"/>
      <c r="B281" s="132"/>
    </row>
    <row r="282" spans="1:2">
      <c r="A282" s="131"/>
      <c r="B282" s="132"/>
    </row>
    <row r="283" spans="1:2">
      <c r="A283" s="131"/>
      <c r="B283" s="132"/>
    </row>
    <row r="284" spans="1:2">
      <c r="A284" s="131"/>
      <c r="B284" s="132"/>
    </row>
    <row r="285" spans="1:2">
      <c r="A285" s="131"/>
      <c r="B285" s="132"/>
    </row>
    <row r="286" spans="1:2">
      <c r="A286" s="131"/>
      <c r="B286" s="132"/>
    </row>
    <row r="287" spans="1:2">
      <c r="A287" s="131"/>
      <c r="B287" s="132"/>
    </row>
    <row r="288" spans="1:2">
      <c r="A288" s="131"/>
      <c r="B288" s="132"/>
    </row>
    <row r="289" spans="1:2">
      <c r="A289" s="131"/>
      <c r="B289" s="132"/>
    </row>
    <row r="290" spans="1:2">
      <c r="A290" s="131"/>
      <c r="B290" s="132"/>
    </row>
    <row r="291" spans="1:2">
      <c r="A291" s="131"/>
      <c r="B291" s="132"/>
    </row>
    <row r="292" spans="1:2">
      <c r="A292" s="131"/>
      <c r="B292" s="132"/>
    </row>
    <row r="293" spans="1:2">
      <c r="A293" s="131"/>
      <c r="B293" s="132"/>
    </row>
    <row r="294" spans="1:2">
      <c r="A294" s="131"/>
      <c r="B294" s="132"/>
    </row>
    <row r="295" spans="1:2">
      <c r="A295" s="131"/>
      <c r="B295" s="132"/>
    </row>
    <row r="296" spans="1:2">
      <c r="A296" s="131"/>
      <c r="B296" s="132"/>
    </row>
    <row r="297" spans="1:2">
      <c r="A297" s="131"/>
      <c r="B297" s="132"/>
    </row>
    <row r="298" spans="1:2">
      <c r="A298" s="131"/>
      <c r="B298" s="132"/>
    </row>
    <row r="299" spans="1:2">
      <c r="A299" s="131"/>
      <c r="B299" s="132"/>
    </row>
    <row r="300" spans="1:2">
      <c r="A300" s="131"/>
      <c r="B300" s="132"/>
    </row>
    <row r="301" spans="1:2">
      <c r="A301" s="131"/>
      <c r="B301" s="132"/>
    </row>
    <row r="302" spans="1:2">
      <c r="A302" s="131"/>
      <c r="B302" s="132"/>
    </row>
    <row r="303" spans="1:2">
      <c r="A303" s="131"/>
      <c r="B303" s="132"/>
    </row>
    <row r="304" spans="1:2">
      <c r="A304" s="131"/>
      <c r="B304" s="132"/>
    </row>
    <row r="305" spans="1:2">
      <c r="A305" s="131"/>
      <c r="B305" s="132"/>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dcterms:created xsi:type="dcterms:W3CDTF">2011-10-26T09:05:09Z</dcterms:created>
  <dcterms:modified xsi:type="dcterms:W3CDTF">2015-12-09T14:04:01Z</dcterms:modified>
</cp:coreProperties>
</file>