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Notes!$G$132</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34" i="16" l="1"/>
  <c r="G135" i="16"/>
  <c r="G137" i="16"/>
  <c r="M7" i="13"/>
  <c r="G7" i="13"/>
  <c r="E11" i="12"/>
  <c r="G136" i="16"/>
  <c r="G133" i="16"/>
  <c r="G131" i="16"/>
  <c r="K18" i="13"/>
  <c r="G18" i="13"/>
  <c r="E16" i="17"/>
  <c r="K17" i="13"/>
  <c r="G17" i="13"/>
  <c r="E15" i="17"/>
  <c r="K16" i="13"/>
  <c r="G16" i="13"/>
  <c r="E14" i="17"/>
  <c r="K15" i="13"/>
  <c r="G15" i="13"/>
  <c r="E13" i="17"/>
  <c r="K14" i="13"/>
  <c r="G14" i="13"/>
  <c r="E12" i="17"/>
  <c r="K13" i="13"/>
  <c r="G13" i="13"/>
  <c r="E11" i="17"/>
  <c r="I10" i="13"/>
  <c r="G10" i="13"/>
  <c r="E14" i="12"/>
  <c r="I9" i="13"/>
  <c r="G9" i="13"/>
  <c r="E13" i="12"/>
  <c r="I8" i="13"/>
  <c r="G8" i="13"/>
  <c r="E12" i="12"/>
  <c r="H82" i="16"/>
  <c r="F10" i="16"/>
  <c r="E10" i="12"/>
  <c r="H83" i="16"/>
  <c r="H84" i="16"/>
  <c r="H85" i="16"/>
  <c r="H86" i="16"/>
  <c r="H87" i="16"/>
  <c r="F11" i="16"/>
</calcChain>
</file>

<file path=xl/sharedStrings.xml><?xml version="1.0" encoding="utf-8"?>
<sst xmlns="http://schemas.openxmlformats.org/spreadsheetml/2006/main" count="226" uniqueCount="109">
  <si>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</si>
  <si>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</si>
  <si>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</si>
  <si>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</si>
  <si>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</si>
  <si>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</si>
  <si>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</si>
  <si>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</si>
  <si>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</si>
  <si>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</si>
  <si>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</si>
  <si>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</si>
  <si>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</si>
  <si>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</si>
  <si>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</si>
  <si>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</si>
  <si>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</si>
  <si>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</si>
  <si>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</si>
  <si>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</si>
  <si>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</si>
  <si>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</si>
  <si>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</si>
  <si>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</si>
  <si>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</si>
  <si>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</si>
  <si>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</si>
  <si>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</si>
  <si>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</si>
  <si>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</si>
  <si>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</si>
  <si>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</si>
  <si>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</si>
  <si>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</si>
  <si>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</si>
  <si>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</si>
  <si>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</si>
  <si>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</si>
  <si>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</si>
  <si>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</si>
  <si>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</si>
  <si>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</si>
  <si>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</si>
  <si>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</si>
  <si>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</si>
  <si>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</si>
  <si>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</si>
  <si>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</si>
  <si>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</si>
  <si>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</si>
  <si>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</si>
  <si>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</si>
  <si>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</si>
  <si>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</si>
  <si>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</si>
  <si>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</si>
  <si>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</si>
  <si>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</si>
  <si>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</si>
  <si>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</si>
  <si>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</si>
  <si>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</si>
  <si>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</si>
  <si>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</si>
  <si>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</si>
  <si>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</si>
  <si>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</si>
  <si>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</si>
  <si>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</si>
  <si>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</si>
  <si>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</si>
  <si>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t>
  </si>
  <si>
    <t>kg CO2/MJ</t>
  </si>
  <si>
    <t>Co2 emission factor</t>
  </si>
  <si>
    <t>EU JRC</t>
  </si>
  <si>
    <t>2011</t>
  </si>
  <si>
    <t>http://refman.et-model.com/publications/1708</t>
  </si>
  <si>
    <t>density</t>
  </si>
  <si>
    <t>kg/L</t>
  </si>
  <si>
    <t>Crude oil</t>
  </si>
  <si>
    <t>Document</t>
  </si>
  <si>
    <t>crude_oil</t>
  </si>
  <si>
    <t>mj_per_kg</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</si>
  <si>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</si>
  <si>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</si>
  <si>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</si>
  <si>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</si>
  <si>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</si>
  <si>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</si>
  <si>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</si>
  <si>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</si>
  <si>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</si>
  <si>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</si>
  <si>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</si>
  <si>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Open Price</t>
  </si>
  <si>
    <t>High</t>
  </si>
  <si>
    <t>Low</t>
  </si>
  <si>
    <t>Close Price</t>
  </si>
  <si>
    <t>Volume</t>
  </si>
  <si>
    <t>http://www.euroinvestor.com/exchanges/gtis-energy/wti-oil/2327086/history</t>
  </si>
  <si>
    <t>WTI oil prices</t>
  </si>
  <si>
    <t>Monthly average</t>
  </si>
  <si>
    <t>USD/barrel</t>
  </si>
  <si>
    <t>L/barrel</t>
  </si>
  <si>
    <t>USD/L</t>
  </si>
  <si>
    <t>EUR/L</t>
  </si>
  <si>
    <t>Euroinvestor</t>
  </si>
  <si>
    <t>World</t>
  </si>
  <si>
    <t>kg_per_liter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</si>
</sst>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0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b/>
      <sz val="12"/>
      <color rgb="FF000000"/>
      <name val="Calibri"/>
      <family val="2"/>
    </font>
    <font>
      <sz val="12"/>
      <color rgb="FF000000"/>
      <name val="Lucida Grande"/>
    </font>
    <font>
      <sz val="12"/>
      <color rgb="FFFF0000"/>
      <name val="Calibri"/>
      <family val="2"/>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4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94">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183" applyFont="1" applyFill="1" applyBorder="1" applyAlignment="1" applyProtection="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2" borderId="0" xfId="0" applyFont="1" applyFill="1" applyBorder="1"/>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0" fontId="11" fillId="2" borderId="10" xfId="0" applyFont="1" applyFill="1" applyBorder="1"/>
    <xf numFmtId="2" fontId="11" fillId="2" borderId="11" xfId="0" applyNumberFormat="1" applyFont="1" applyFill="1" applyBorder="1"/>
    <xf numFmtId="0" fontId="11" fillId="2" borderId="12"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165" fontId="12"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6" fillId="2" borderId="21" xfId="0" applyFont="1" applyFill="1" applyBorder="1"/>
    <xf numFmtId="0" fontId="16" fillId="2" borderId="22" xfId="0" applyFont="1" applyFill="1" applyBorder="1"/>
    <xf numFmtId="164" fontId="26" fillId="4" borderId="0" xfId="0" applyNumberFormat="1" applyFont="1" applyFill="1" applyAlignment="1">
      <alignment horizontal="left" vertical="center" indent="2"/>
    </xf>
    <xf numFmtId="0" fontId="4" fillId="0" borderId="0" xfId="0" applyFont="1" applyFill="1" applyBorder="1"/>
    <xf numFmtId="0" fontId="4" fillId="2" borderId="18" xfId="0" applyFont="1" applyFill="1" applyBorder="1"/>
    <xf numFmtId="1" fontId="12" fillId="2" borderId="18" xfId="0" applyNumberFormat="1" applyFont="1" applyFill="1" applyBorder="1"/>
    <xf numFmtId="0" fontId="8" fillId="0" borderId="0" xfId="0" applyFont="1" applyFill="1" applyBorder="1" applyAlignment="1">
      <alignment horizontal="left" indent="2"/>
    </xf>
    <xf numFmtId="0" fontId="4" fillId="0" borderId="0" xfId="0" applyFont="1" applyFill="1" applyBorder="1" applyAlignment="1">
      <alignment horizontal="left" indent="2"/>
    </xf>
    <xf numFmtId="0" fontId="12" fillId="0" borderId="0" xfId="0" applyFont="1" applyFill="1" applyBorder="1" applyAlignment="1">
      <alignment horizontal="left" indent="2"/>
    </xf>
    <xf numFmtId="0" fontId="4" fillId="0" borderId="0" xfId="0" applyFont="1" applyFill="1" applyBorder="1" applyAlignment="1">
      <alignment horizontal="left" indent="3"/>
    </xf>
    <xf numFmtId="0" fontId="27" fillId="0" borderId="0" xfId="0" applyFont="1"/>
    <xf numFmtId="0" fontId="0" fillId="0" borderId="0" xfId="0" applyFont="1"/>
    <xf numFmtId="0" fontId="27" fillId="0" borderId="0" xfId="0" applyFont="1" applyAlignment="1">
      <alignment horizontal="left"/>
    </xf>
    <xf numFmtId="0" fontId="29" fillId="0" borderId="0" xfId="183" applyFont="1" applyAlignment="1" applyProtection="1"/>
    <xf numFmtId="0" fontId="4" fillId="0" borderId="5" xfId="0" applyFont="1" applyFill="1" applyBorder="1"/>
    <xf numFmtId="0" fontId="4" fillId="2" borderId="0" xfId="0" applyFont="1" applyFill="1" applyBorder="1" applyAlignment="1">
      <alignment horizontal="left" indent="2"/>
    </xf>
    <xf numFmtId="0" fontId="4" fillId="2" borderId="0" xfId="0" applyFont="1" applyFill="1" applyBorder="1" applyAlignment="1"/>
    <xf numFmtId="0" fontId="22" fillId="2" borderId="0" xfId="0" applyFont="1" applyFill="1" applyBorder="1" applyAlignment="1"/>
    <xf numFmtId="0" fontId="22" fillId="2" borderId="0" xfId="0" applyFont="1" applyFill="1" applyAlignment="1"/>
    <xf numFmtId="0" fontId="30" fillId="0" borderId="0" xfId="0" applyFont="1"/>
    <xf numFmtId="0" fontId="16" fillId="0" borderId="0" xfId="0" applyFont="1" applyFill="1" applyBorder="1" applyAlignment="1"/>
    <xf numFmtId="0" fontId="31" fillId="0" borderId="0" xfId="0" applyFont="1"/>
    <xf numFmtId="0" fontId="24" fillId="4" borderId="0" xfId="0" applyFont="1" applyFill="1"/>
    <xf numFmtId="167" fontId="12" fillId="2" borderId="18" xfId="0" applyNumberFormat="1" applyFont="1" applyFill="1" applyBorder="1"/>
    <xf numFmtId="0" fontId="3" fillId="2" borderId="18" xfId="0" applyFont="1" applyFill="1" applyBorder="1"/>
    <xf numFmtId="0" fontId="3" fillId="2" borderId="0" xfId="0" applyFont="1" applyFill="1" applyBorder="1" applyAlignment="1"/>
    <xf numFmtId="0" fontId="3" fillId="0" borderId="5" xfId="0" applyFont="1" applyFill="1" applyBorder="1"/>
    <xf numFmtId="0" fontId="3" fillId="2" borderId="6" xfId="0" applyFont="1" applyFill="1" applyBorder="1"/>
    <xf numFmtId="0" fontId="3" fillId="0" borderId="0" xfId="0" applyFont="1" applyFill="1" applyBorder="1" applyAlignment="1">
      <alignment horizontal="left" indent="2"/>
    </xf>
    <xf numFmtId="166" fontId="3" fillId="2" borderId="18" xfId="0" applyNumberFormat="1" applyFont="1" applyFill="1" applyBorder="1"/>
    <xf numFmtId="166" fontId="3" fillId="2" borderId="0" xfId="0" applyNumberFormat="1" applyFont="1" applyFill="1" applyBorder="1" applyAlignment="1" applyProtection="1">
      <alignment vertical="center"/>
    </xf>
    <xf numFmtId="0" fontId="3" fillId="2" borderId="0" xfId="0" applyFont="1" applyFill="1"/>
    <xf numFmtId="0" fontId="22" fillId="2" borderId="0" xfId="0" applyFont="1" applyFill="1" applyAlignment="1">
      <alignment horizontal="left" vertical="center"/>
    </xf>
    <xf numFmtId="0" fontId="22" fillId="2" borderId="0" xfId="0" applyFont="1" applyFill="1" applyAlignment="1">
      <alignment horizontal="left"/>
    </xf>
    <xf numFmtId="164" fontId="22" fillId="2" borderId="0" xfId="0" applyNumberFormat="1" applyFont="1" applyFill="1" applyAlignment="1">
      <alignment vertical="center"/>
    </xf>
    <xf numFmtId="0" fontId="2" fillId="2" borderId="0" xfId="0" applyFont="1" applyFill="1" applyBorder="1"/>
    <xf numFmtId="0" fontId="2" fillId="0" borderId="0" xfId="0" applyFont="1" applyFill="1" applyBorder="1" applyAlignment="1"/>
    <xf numFmtId="0" fontId="4" fillId="0" borderId="0" xfId="0" applyFont="1" applyFill="1" applyBorder="1" applyAlignment="1"/>
    <xf numFmtId="0" fontId="31"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 fillId="2" borderId="0" xfId="0" applyFont="1" applyFill="1"/>
    <xf numFmtId="0" fontId="1" fillId="2" borderId="0" xfId="0" applyFont="1" applyFill="1" applyBorder="1"/>
    <xf numFmtId="0" fontId="1" fillId="2" borderId="3" xfId="0" applyFont="1" applyFill="1" applyBorder="1"/>
    <xf numFmtId="0" fontId="1" fillId="2" borderId="15" xfId="0" applyFont="1" applyFill="1" applyBorder="1"/>
    <xf numFmtId="0" fontId="1" fillId="0" borderId="0" xfId="0" applyFont="1" applyFill="1" applyBorder="1"/>
    <xf numFmtId="166" fontId="1" fillId="2" borderId="18" xfId="0" applyNumberFormat="1" applyFont="1" applyFill="1" applyBorder="1"/>
    <xf numFmtId="14" fontId="1" fillId="0" borderId="0" xfId="0" applyNumberFormat="1" applyFont="1" applyFill="1" applyBorder="1"/>
    <xf numFmtId="0" fontId="1" fillId="2" borderId="18" xfId="0" applyFont="1" applyFill="1" applyBorder="1"/>
    <xf numFmtId="0" fontId="0" fillId="0" borderId="0" xfId="0" applyNumberFormat="1" applyFont="1" applyFill="1" applyBorder="1" applyAlignment="1" applyProtection="1">
      <alignment vertical="top"/>
      <protection locked="0"/>
    </xf>
    <xf numFmtId="168" fontId="0" fillId="0" borderId="0" xfId="0" applyNumberFormat="1" applyFont="1" applyFill="1" applyBorder="1" applyAlignment="1" applyProtection="1">
      <alignment vertical="top"/>
      <protection locked="0"/>
    </xf>
    <xf numFmtId="169" fontId="6" fillId="2" borderId="29" xfId="0" applyNumberFormat="1" applyFont="1" applyFill="1" applyBorder="1"/>
    <xf numFmtId="14" fontId="22" fillId="2" borderId="0" xfId="0" applyNumberFormat="1" applyFont="1" applyFill="1" applyBorder="1" applyAlignment="1">
      <alignment vertical="top"/>
    </xf>
    <xf numFmtId="169" fontId="24" fillId="4" borderId="18" xfId="0" applyNumberFormat="1" applyFont="1" applyFill="1" applyBorder="1"/>
    <xf numFmtId="170" fontId="12" fillId="2" borderId="18" xfId="0" applyNumberFormat="1" applyFont="1" applyFill="1" applyBorder="1"/>
    <xf numFmtId="171" fontId="12" fillId="2" borderId="18" xfId="0" applyNumberFormat="1" applyFont="1" applyFill="1" applyBorder="1"/>
    <xf numFmtId="0" fontId="24" fillId="0" borderId="0" xfId="0" applyFont="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0" fontId="33" fillId="4" borderId="1" xfId="0" applyFont="1" applyFill="1" applyBorder="1" applyAlignment="1">
      <alignment horizontal="left"/>
    </xf>
    <xf numFmtId="0" fontId="33" fillId="4" borderId="9" xfId="0" applyFont="1" applyFill="1" applyBorder="1" applyAlignment="1">
      <alignment horizontal="left"/>
    </xf>
    <xf numFmtId="0" fontId="33" fillId="4" borderId="28" xfId="0" applyFont="1" applyFill="1" applyBorder="1" applyAlignment="1">
      <alignment horizontal="left"/>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28" xfId="0" applyFont="1" applyFill="1" applyBorder="1" applyAlignment="1">
      <alignment horizontal="left" vertical="top" wrapText="1"/>
    </xf>
  </cellXfs>
  <cellStyles count="343">
    <cellStyle name="Excel Built-in Normal" xfId="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3073" name="export_data" hidden="1">
              <a:extLst>
                <a:ext uri="{63B3BB69-23CF-44E3-9099-C40C66FF867C}">
                  <a14:compatExt spid="_x0000_s307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65</xdr:row>
      <xdr:rowOff>0</xdr:rowOff>
    </xdr:from>
    <xdr:to>
      <xdr:col>30</xdr:col>
      <xdr:colOff>342900</xdr:colOff>
      <xdr:row>119</xdr:row>
      <xdr:rowOff>177800</xdr:rowOff>
    </xdr:to>
    <xdr:pic>
      <xdr:nvPicPr>
        <xdr:cNvPr id="30" name="Picture 29"/>
        <xdr:cNvPicPr>
          <a:picLocks noChangeAspect="1"/>
        </xdr:cNvPicPr>
      </xdr:nvPicPr>
      <xdr:blipFill>
        <a:blip xmlns:r="http://schemas.openxmlformats.org/officeDocument/2006/relationships" r:embed="rId2"/>
        <a:stretch>
          <a:fillRect/>
        </a:stretch>
      </xdr:blipFill>
      <xdr:spPr>
        <a:xfrm>
          <a:off x="8585200" y="92062300"/>
          <a:ext cx="13144500" cy="1047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2.1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80</v>
      </c>
      <c r="C4" s="9" t="s">
        <v>81</v>
      </c>
    </row>
    <row r="5" spans="1:4">
      <c r="A5" s="7"/>
      <c r="B5" s="10" t="s">
        <v>14</v>
      </c>
      <c r="C5" s="11" t="s">
        <v>36</v>
      </c>
    </row>
    <row r="6" spans="1:4">
      <c r="A6" s="7"/>
      <c r="B6" s="12" t="s">
        <v>9</v>
      </c>
      <c r="C6" s="13" t="s">
        <v>10</v>
      </c>
    </row>
    <row r="7" spans="1:4">
      <c r="A7" s="7"/>
      <c r="B7" s="14"/>
      <c r="C7" s="14"/>
    </row>
    <row r="8" spans="1:4">
      <c r="A8" s="7"/>
      <c r="B8" s="14"/>
      <c r="C8" s="14"/>
    </row>
    <row r="9" spans="1:4">
      <c r="A9" s="7"/>
      <c r="B9" s="88" t="s">
        <v>15</v>
      </c>
      <c r="C9" s="89"/>
      <c r="D9" s="158"/>
    </row>
    <row r="10" spans="1:4">
      <c r="A10" s="7"/>
      <c r="B10" s="90"/>
      <c r="C10" s="91"/>
      <c r="D10" s="159"/>
    </row>
    <row r="11" spans="1:4">
      <c r="A11" s="7"/>
      <c r="B11" s="90" t="s">
        <v>16</v>
      </c>
      <c r="C11" s="92" t="s">
        <v>17</v>
      </c>
      <c r="D11" s="159"/>
    </row>
    <row r="12" spans="1:4" ht="16" thickBot="1">
      <c r="A12" s="7"/>
      <c r="B12" s="90"/>
      <c r="C12" s="20" t="s">
        <v>18</v>
      </c>
      <c r="D12" s="159"/>
    </row>
    <row r="13" spans="1:4" ht="16" thickBot="1">
      <c r="A13" s="7"/>
      <c r="B13" s="90"/>
      <c r="C13" s="93" t="s">
        <v>19</v>
      </c>
      <c r="D13" s="159"/>
    </row>
    <row r="14" spans="1:4">
      <c r="A14" s="7"/>
      <c r="B14" s="90"/>
      <c r="C14" s="91" t="s">
        <v>20</v>
      </c>
      <c r="D14" s="159"/>
    </row>
    <row r="15" spans="1:4">
      <c r="A15" s="7"/>
      <c r="B15" s="90"/>
      <c r="C15" s="91"/>
      <c r="D15" s="159"/>
    </row>
    <row r="16" spans="1:4">
      <c r="A16" s="7"/>
      <c r="B16" s="90" t="s">
        <v>21</v>
      </c>
      <c r="C16" s="94" t="s">
        <v>22</v>
      </c>
      <c r="D16" s="159"/>
    </row>
    <row r="17" spans="1:4">
      <c r="A17" s="7"/>
      <c r="B17" s="90"/>
      <c r="C17" s="95" t="s">
        <v>23</v>
      </c>
      <c r="D17" s="159"/>
    </row>
    <row r="18" spans="1:4">
      <c r="A18" s="7"/>
      <c r="B18" s="90"/>
      <c r="C18" s="96" t="s">
        <v>24</v>
      </c>
      <c r="D18" s="159"/>
    </row>
    <row r="19" spans="1:4">
      <c r="A19" s="7"/>
      <c r="B19" s="90"/>
      <c r="C19" s="97" t="s">
        <v>25</v>
      </c>
      <c r="D19" s="159"/>
    </row>
    <row r="20" spans="1:4">
      <c r="A20" s="7"/>
      <c r="B20" s="98"/>
      <c r="C20" s="99" t="s">
        <v>26</v>
      </c>
      <c r="D20" s="159"/>
    </row>
    <row r="21" spans="1:4">
      <c r="A21" s="7"/>
      <c r="B21" s="98"/>
      <c r="C21" s="100" t="s">
        <v>27</v>
      </c>
      <c r="D21" s="159"/>
    </row>
    <row r="22" spans="1:4">
      <c r="A22" s="7"/>
      <c r="B22" s="98"/>
      <c r="C22" s="101" t="s">
        <v>28</v>
      </c>
      <c r="D22" s="159"/>
    </row>
    <row r="23" spans="1:4">
      <c r="B23" s="98"/>
      <c r="C23" s="102" t="s">
        <v>29</v>
      </c>
      <c r="D23" s="159"/>
    </row>
    <row r="24" spans="1:4">
      <c r="B24" s="160"/>
      <c r="C24" s="161"/>
      <c r="D24" s="16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79" t="s">
        <v>84</v>
      </c>
      <c r="C2" s="180"/>
      <c r="D2" s="180"/>
      <c r="E2" s="181"/>
      <c r="F2" s="36"/>
      <c r="G2" s="36"/>
    </row>
    <row r="3" spans="2:10">
      <c r="B3" s="182"/>
      <c r="C3" s="183"/>
      <c r="D3" s="183"/>
      <c r="E3" s="184"/>
      <c r="F3" s="36"/>
      <c r="G3" s="36"/>
    </row>
    <row r="4" spans="2:10">
      <c r="B4" s="185"/>
      <c r="C4" s="186"/>
      <c r="D4" s="186"/>
      <c r="E4" s="187"/>
      <c r="F4" s="36"/>
      <c r="G4" s="36"/>
    </row>
    <row r="5" spans="2:10" ht="16" thickBot="1">
      <c r="D5" s="36"/>
    </row>
    <row r="6" spans="2:10">
      <c r="B6" s="39"/>
      <c r="C6" s="22"/>
      <c r="D6" s="22"/>
      <c r="E6" s="22"/>
      <c r="F6" s="22"/>
      <c r="G6" s="22"/>
      <c r="H6" s="22"/>
      <c r="I6" s="22"/>
      <c r="J6" s="40"/>
    </row>
    <row r="7" spans="2:10" s="45" customFormat="1" ht="18">
      <c r="B7" s="103"/>
      <c r="C7" s="21" t="s">
        <v>13</v>
      </c>
      <c r="D7" s="104" t="s">
        <v>5</v>
      </c>
      <c r="E7" s="21" t="s">
        <v>2</v>
      </c>
      <c r="F7" s="21"/>
      <c r="G7" s="21" t="s">
        <v>4</v>
      </c>
      <c r="H7" s="21"/>
      <c r="I7" s="21" t="s">
        <v>0</v>
      </c>
      <c r="J7" s="107"/>
    </row>
    <row r="8" spans="2:10" s="45" customFormat="1" ht="18">
      <c r="B8" s="25"/>
      <c r="C8" s="20"/>
      <c r="D8" s="33"/>
      <c r="E8" s="20"/>
      <c r="F8" s="20"/>
      <c r="G8" s="20"/>
      <c r="H8" s="20"/>
      <c r="I8" s="20"/>
      <c r="J8" s="46"/>
    </row>
    <row r="9" spans="2:10" s="45" customFormat="1" ht="19" thickBot="1">
      <c r="B9" s="25"/>
      <c r="C9" s="157" t="s">
        <v>83</v>
      </c>
      <c r="D9" s="33"/>
      <c r="E9" s="20"/>
      <c r="F9" s="20"/>
      <c r="G9" s="20"/>
      <c r="H9" s="20"/>
      <c r="I9" s="20"/>
      <c r="J9" s="46"/>
    </row>
    <row r="10" spans="2:10" s="45" customFormat="1" ht="19" thickBot="1">
      <c r="B10" s="25"/>
      <c r="C10" s="113" t="s">
        <v>38</v>
      </c>
      <c r="D10" s="24" t="s">
        <v>1</v>
      </c>
      <c r="E10" s="124">
        <f>'Research data'!G6</f>
        <v>0</v>
      </c>
      <c r="F10" s="37"/>
      <c r="G10" s="122" t="s">
        <v>41</v>
      </c>
      <c r="H10" s="32"/>
      <c r="I10" s="123" t="s">
        <v>42</v>
      </c>
      <c r="J10" s="46"/>
    </row>
    <row r="11" spans="2:10" s="45" customFormat="1" ht="19" thickBot="1">
      <c r="B11" s="25"/>
      <c r="C11" s="122" t="s">
        <v>39</v>
      </c>
      <c r="D11" s="24" t="s">
        <v>54</v>
      </c>
      <c r="E11" s="177">
        <f>'Research data'!G7</f>
        <v>8.3354761234823768E-3</v>
      </c>
      <c r="F11" s="37"/>
      <c r="G11" s="122"/>
      <c r="H11" s="32"/>
      <c r="I11" s="170" t="s">
        <v>106</v>
      </c>
      <c r="J11" s="46"/>
    </row>
    <row r="12" spans="2:10" s="45" customFormat="1" ht="19" thickBot="1">
      <c r="B12" s="25"/>
      <c r="C12" s="122" t="s">
        <v>82</v>
      </c>
      <c r="D12" s="24" t="s">
        <v>53</v>
      </c>
      <c r="E12" s="47">
        <f>'Research data'!G8</f>
        <v>42</v>
      </c>
      <c r="F12" s="37"/>
      <c r="G12" s="122"/>
      <c r="H12" s="32"/>
      <c r="I12" s="143" t="s">
        <v>74</v>
      </c>
      <c r="J12" s="46"/>
    </row>
    <row r="13" spans="2:10" s="45" customFormat="1" ht="19" thickBot="1">
      <c r="B13" s="25"/>
      <c r="C13" s="178" t="s">
        <v>108</v>
      </c>
      <c r="D13" s="24" t="s">
        <v>78</v>
      </c>
      <c r="E13" s="47">
        <f>'Research data'!G9</f>
        <v>0.82</v>
      </c>
      <c r="F13" s="37"/>
      <c r="G13" s="122"/>
      <c r="H13" s="32"/>
      <c r="I13" s="143" t="s">
        <v>74</v>
      </c>
      <c r="J13" s="46"/>
    </row>
    <row r="14" spans="2:10" s="45" customFormat="1" ht="19" thickBot="1">
      <c r="B14" s="25"/>
      <c r="C14" s="37" t="s">
        <v>40</v>
      </c>
      <c r="D14" s="24" t="s">
        <v>48</v>
      </c>
      <c r="E14" s="115">
        <f>'Research data'!G10</f>
        <v>7.5499999999999998E-2</v>
      </c>
      <c r="F14" s="37"/>
      <c r="G14" s="122"/>
      <c r="H14" s="32"/>
      <c r="I14" s="143" t="s">
        <v>74</v>
      </c>
      <c r="J14" s="46"/>
    </row>
    <row r="15" spans="2:10"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3"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79" t="s">
        <v>85</v>
      </c>
      <c r="C2" s="180"/>
      <c r="D2" s="180"/>
      <c r="E2" s="181"/>
      <c r="F2" s="36"/>
      <c r="G2" s="36"/>
    </row>
    <row r="3" spans="2:10">
      <c r="B3" s="182"/>
      <c r="C3" s="183"/>
      <c r="D3" s="183"/>
      <c r="E3" s="184"/>
      <c r="F3" s="36"/>
      <c r="G3" s="154"/>
    </row>
    <row r="4" spans="2:10">
      <c r="B4" s="188" t="s">
        <v>86</v>
      </c>
      <c r="C4" s="189"/>
      <c r="D4" s="189"/>
      <c r="E4" s="190"/>
      <c r="F4" s="36"/>
      <c r="G4" s="36"/>
    </row>
    <row r="5" spans="2:10" ht="16" thickBot="1">
      <c r="D5" s="36"/>
    </row>
    <row r="6" spans="2:10">
      <c r="B6" s="39"/>
      <c r="C6" s="22"/>
      <c r="D6" s="22"/>
      <c r="E6" s="22"/>
      <c r="F6" s="22"/>
      <c r="G6" s="22"/>
      <c r="H6" s="22"/>
      <c r="I6" s="22"/>
      <c r="J6" s="40"/>
    </row>
    <row r="7" spans="2:10" s="45" customFormat="1" ht="18">
      <c r="B7" s="103"/>
      <c r="C7" s="21" t="s">
        <v>13</v>
      </c>
      <c r="D7" s="104" t="s">
        <v>5</v>
      </c>
      <c r="E7" s="21" t="s">
        <v>2</v>
      </c>
      <c r="F7" s="21"/>
      <c r="G7" s="21" t="s">
        <v>4</v>
      </c>
      <c r="H7" s="21"/>
      <c r="I7" s="21" t="s">
        <v>0</v>
      </c>
      <c r="J7" s="107"/>
    </row>
    <row r="8" spans="2:10">
      <c r="B8" s="41"/>
      <c r="C8" s="81"/>
      <c r="D8" s="105"/>
      <c r="E8" s="106"/>
      <c r="F8" s="36"/>
      <c r="G8" s="81"/>
      <c r="H8" s="36"/>
      <c r="I8" s="36"/>
      <c r="J8" s="108"/>
    </row>
    <row r="9" spans="2:10">
      <c r="B9" s="41"/>
      <c r="C9" s="20" t="s">
        <v>37</v>
      </c>
      <c r="D9" s="105"/>
      <c r="E9" s="106"/>
      <c r="F9" s="36"/>
      <c r="G9" s="81"/>
      <c r="H9" s="36"/>
      <c r="I9" s="36"/>
      <c r="J9" s="108"/>
    </row>
    <row r="10" spans="2:10" ht="16" thickBot="1">
      <c r="B10" s="41"/>
      <c r="C10" s="122"/>
      <c r="D10" s="122"/>
      <c r="E10" s="122"/>
      <c r="F10" s="122"/>
      <c r="G10" s="122"/>
      <c r="H10" s="122"/>
      <c r="I10" s="122"/>
      <c r="J10" s="108"/>
    </row>
    <row r="11" spans="2:10" ht="16" thickBot="1">
      <c r="B11" s="41"/>
      <c r="C11" s="155" t="s">
        <v>43</v>
      </c>
      <c r="D11" s="24" t="s">
        <v>48</v>
      </c>
      <c r="E11" s="142">
        <f>'Research data'!G13</f>
        <v>0</v>
      </c>
      <c r="F11" s="37"/>
      <c r="G11" s="122" t="s">
        <v>49</v>
      </c>
      <c r="H11" s="37"/>
      <c r="I11" s="123" t="s">
        <v>51</v>
      </c>
      <c r="J11" s="108"/>
    </row>
    <row r="12" spans="2:10" ht="16" thickBot="1">
      <c r="B12" s="41"/>
      <c r="C12" s="156" t="s">
        <v>44</v>
      </c>
      <c r="D12" s="24" t="s">
        <v>48</v>
      </c>
      <c r="E12" s="142">
        <f>'Research data'!G14</f>
        <v>4.8300000000000001E-3</v>
      </c>
      <c r="F12" s="37"/>
      <c r="G12" s="122" t="s">
        <v>49</v>
      </c>
      <c r="H12" s="37"/>
      <c r="I12" s="35" t="s">
        <v>51</v>
      </c>
      <c r="J12" s="108"/>
    </row>
    <row r="13" spans="2:10" ht="16" thickBot="1">
      <c r="B13" s="41"/>
      <c r="C13" s="156" t="s">
        <v>47</v>
      </c>
      <c r="D13" s="24" t="s">
        <v>48</v>
      </c>
      <c r="E13" s="142">
        <f>'Research data'!G15</f>
        <v>0</v>
      </c>
      <c r="F13" s="37"/>
      <c r="G13" s="122" t="s">
        <v>49</v>
      </c>
      <c r="H13" s="37"/>
      <c r="I13" s="35" t="s">
        <v>51</v>
      </c>
      <c r="J13" s="108"/>
    </row>
    <row r="14" spans="2:10" ht="16" thickBot="1">
      <c r="B14" s="41"/>
      <c r="C14" s="156" t="s">
        <v>46</v>
      </c>
      <c r="D14" s="24" t="s">
        <v>48</v>
      </c>
      <c r="E14" s="142">
        <f>'Research data'!G16</f>
        <v>8.8000000000000003E-4</v>
      </c>
      <c r="F14" s="37"/>
      <c r="G14" s="122" t="s">
        <v>49</v>
      </c>
      <c r="H14" s="37"/>
      <c r="I14" s="87" t="s">
        <v>51</v>
      </c>
      <c r="J14" s="108"/>
    </row>
    <row r="15" spans="2:10" ht="16" thickBot="1">
      <c r="B15" s="41"/>
      <c r="C15" s="156" t="s">
        <v>40</v>
      </c>
      <c r="D15" s="24" t="s">
        <v>48</v>
      </c>
      <c r="E15" s="142">
        <f>'Research data'!G17</f>
        <v>7.5499999999999998E-2</v>
      </c>
      <c r="F15" s="37"/>
      <c r="G15" s="122" t="s">
        <v>49</v>
      </c>
      <c r="H15" s="37"/>
      <c r="I15" s="87" t="s">
        <v>51</v>
      </c>
      <c r="J15" s="108"/>
    </row>
    <row r="16" spans="2:10" ht="16" thickBot="1">
      <c r="B16" s="41"/>
      <c r="C16" s="156" t="s">
        <v>45</v>
      </c>
      <c r="D16" s="24" t="s">
        <v>48</v>
      </c>
      <c r="E16" s="142">
        <f>'Research data'!G18</f>
        <v>0</v>
      </c>
      <c r="F16" s="37"/>
      <c r="G16" s="122" t="s">
        <v>49</v>
      </c>
      <c r="H16" s="37"/>
      <c r="I16" s="114" t="s">
        <v>51</v>
      </c>
      <c r="J16" s="108"/>
    </row>
    <row r="17" spans="2:10" ht="20" customHeight="1" thickBot="1">
      <c r="B17" s="42"/>
      <c r="C17" s="43"/>
      <c r="D17" s="43"/>
      <c r="E17" s="43"/>
      <c r="F17" s="43"/>
      <c r="G17" s="43"/>
      <c r="H17" s="43"/>
      <c r="I17" s="43"/>
      <c r="J17" s="44"/>
    </row>
  </sheetData>
  <mergeCells count="2">
    <mergeCell ref="B2:E3"/>
    <mergeCell ref="B4:E4"/>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5"/>
  <sheetViews>
    <sheetView workbookViewId="0">
      <selection activeCell="A11" sqref="A11:XFD11"/>
    </sheetView>
  </sheetViews>
  <sheetFormatPr baseColWidth="10" defaultRowHeight="15" x14ac:dyDescent="0"/>
  <cols>
    <col min="1" max="1" width="3.375" style="67" customWidth="1"/>
    <col min="2" max="2" width="3.5" style="67" customWidth="1"/>
    <col min="3" max="3" width="35.875" style="67" customWidth="1"/>
    <col min="4" max="4" width="16.625" style="67" hidden="1" customWidth="1"/>
    <col min="5" max="5" width="13.875" style="67" hidden="1" customWidth="1"/>
    <col min="6" max="6" width="12.625" style="67" customWidth="1"/>
    <col min="7" max="7" width="10.75" style="67" customWidth="1"/>
    <col min="8" max="8" width="4.75" style="67" customWidth="1"/>
    <col min="9" max="9" width="9.875" style="68" customWidth="1"/>
    <col min="10" max="10" width="3" style="68" customWidth="1"/>
    <col min="11" max="11" width="8.5" style="68" customWidth="1"/>
    <col min="12" max="12" width="2.75" style="68" customWidth="1"/>
    <col min="13" max="13" width="9.625" style="68" bestFit="1" customWidth="1"/>
    <col min="14" max="14" width="2.75" style="68" customWidth="1"/>
    <col min="15" max="15" width="60" style="67" customWidth="1"/>
    <col min="16" max="16384" width="10.625" style="67"/>
  </cols>
  <sheetData>
    <row r="1" spans="2:15" ht="16" thickBot="1"/>
    <row r="2" spans="2:15">
      <c r="B2" s="69"/>
      <c r="C2" s="70"/>
      <c r="D2" s="70"/>
      <c r="E2" s="70"/>
      <c r="F2" s="70"/>
      <c r="G2" s="70"/>
      <c r="H2" s="70"/>
      <c r="I2" s="71"/>
      <c r="J2" s="71"/>
      <c r="K2" s="71"/>
      <c r="L2" s="71"/>
      <c r="M2" s="71"/>
      <c r="N2" s="71"/>
      <c r="O2" s="72"/>
    </row>
    <row r="3" spans="2:15" s="26" customFormat="1">
      <c r="B3" s="25"/>
      <c r="C3" s="112" t="s">
        <v>30</v>
      </c>
      <c r="D3" s="15"/>
      <c r="E3" s="15"/>
      <c r="F3" s="112" t="s">
        <v>5</v>
      </c>
      <c r="G3" s="112" t="s">
        <v>26</v>
      </c>
      <c r="H3" s="112"/>
      <c r="I3" s="65" t="s">
        <v>74</v>
      </c>
      <c r="J3" s="65"/>
      <c r="K3" s="65" t="s">
        <v>50</v>
      </c>
      <c r="L3" s="65"/>
      <c r="M3" s="65" t="s">
        <v>106</v>
      </c>
      <c r="N3" s="65"/>
      <c r="O3" s="1" t="s">
        <v>31</v>
      </c>
    </row>
    <row r="4" spans="2:15">
      <c r="B4" s="73"/>
      <c r="C4" s="74"/>
      <c r="D4" s="74"/>
      <c r="E4" s="74"/>
      <c r="F4" s="74"/>
      <c r="G4" s="75"/>
      <c r="H4" s="75"/>
      <c r="I4" s="110"/>
      <c r="J4" s="110"/>
      <c r="K4" s="109"/>
      <c r="L4" s="111"/>
      <c r="M4" s="109"/>
      <c r="N4" s="111"/>
      <c r="O4" s="2"/>
    </row>
    <row r="5" spans="2:15" ht="16" thickBot="1">
      <c r="B5" s="73"/>
      <c r="C5" s="20" t="s">
        <v>55</v>
      </c>
      <c r="D5" s="34"/>
      <c r="E5" s="34"/>
      <c r="F5" s="34"/>
      <c r="G5" s="16"/>
      <c r="H5" s="16"/>
      <c r="I5" s="16"/>
      <c r="J5" s="16"/>
      <c r="K5" s="16"/>
      <c r="L5" s="16"/>
      <c r="M5" s="16"/>
      <c r="N5" s="16"/>
      <c r="O5" s="3"/>
    </row>
    <row r="6" spans="2:15" ht="16" thickBot="1">
      <c r="B6" s="73"/>
      <c r="C6" s="125" t="s">
        <v>38</v>
      </c>
      <c r="D6" s="125" t="s">
        <v>38</v>
      </c>
      <c r="E6" s="125" t="s">
        <v>38</v>
      </c>
      <c r="F6" s="24" t="s">
        <v>1</v>
      </c>
      <c r="G6" s="47">
        <v>0</v>
      </c>
      <c r="H6" s="76"/>
      <c r="I6" s="18"/>
      <c r="J6" s="18"/>
      <c r="K6" s="18"/>
      <c r="L6" s="18"/>
      <c r="M6" s="16"/>
      <c r="N6" s="16"/>
      <c r="O6" s="3"/>
    </row>
    <row r="7" spans="2:15" s="6" customFormat="1" ht="16" thickBot="1">
      <c r="B7" s="5"/>
      <c r="C7" s="126" t="s">
        <v>39</v>
      </c>
      <c r="D7" s="126" t="s">
        <v>39</v>
      </c>
      <c r="E7" s="126" t="s">
        <v>39</v>
      </c>
      <c r="F7" s="24" t="s">
        <v>54</v>
      </c>
      <c r="G7" s="176">
        <f>M7</f>
        <v>8.3354761234823768E-3</v>
      </c>
      <c r="H7" s="4"/>
      <c r="I7" s="18"/>
      <c r="J7" s="18"/>
      <c r="K7" s="18"/>
      <c r="L7" s="18"/>
      <c r="M7" s="175">
        <f>Notes!G137</f>
        <v>8.3354761234823768E-3</v>
      </c>
      <c r="N7" s="16"/>
      <c r="O7" s="133"/>
    </row>
    <row r="8" spans="2:15" s="6" customFormat="1" ht="16" thickBot="1">
      <c r="B8" s="5"/>
      <c r="C8" s="126" t="s">
        <v>82</v>
      </c>
      <c r="D8" s="126" t="s">
        <v>52</v>
      </c>
      <c r="E8" s="126" t="s">
        <v>52</v>
      </c>
      <c r="F8" s="24" t="s">
        <v>53</v>
      </c>
      <c r="G8" s="47">
        <f>I8</f>
        <v>42</v>
      </c>
      <c r="H8" s="4"/>
      <c r="I8" s="48">
        <f>Notes!F9</f>
        <v>42</v>
      </c>
      <c r="J8" s="18"/>
      <c r="K8" s="18"/>
      <c r="L8" s="18"/>
      <c r="M8" s="16"/>
      <c r="N8" s="16"/>
      <c r="O8" s="3"/>
    </row>
    <row r="9" spans="2:15" s="150" customFormat="1" ht="16" thickBot="1">
      <c r="B9" s="146"/>
      <c r="C9" s="147" t="s">
        <v>108</v>
      </c>
      <c r="D9" s="147"/>
      <c r="E9" s="147"/>
      <c r="F9" s="24" t="s">
        <v>78</v>
      </c>
      <c r="G9" s="148">
        <f>I9</f>
        <v>0.82</v>
      </c>
      <c r="H9" s="149"/>
      <c r="I9" s="148">
        <f>Notes!F10</f>
        <v>0.82</v>
      </c>
      <c r="J9" s="18"/>
      <c r="K9" s="18"/>
      <c r="L9" s="18"/>
      <c r="M9" s="16"/>
      <c r="N9" s="16"/>
      <c r="O9" s="145"/>
    </row>
    <row r="10" spans="2:15" s="6" customFormat="1" ht="16" thickBot="1">
      <c r="B10" s="5"/>
      <c r="C10" s="127" t="s">
        <v>40</v>
      </c>
      <c r="D10" s="127" t="s">
        <v>40</v>
      </c>
      <c r="E10" s="127" t="s">
        <v>40</v>
      </c>
      <c r="F10" s="24" t="s">
        <v>48</v>
      </c>
      <c r="G10" s="115">
        <f>I10</f>
        <v>7.5499999999999998E-2</v>
      </c>
      <c r="H10" s="4"/>
      <c r="I10" s="115">
        <f>Notes!F12</f>
        <v>7.5499999999999998E-2</v>
      </c>
      <c r="J10" s="18"/>
      <c r="K10" s="18"/>
      <c r="L10" s="18"/>
      <c r="M10" s="16"/>
      <c r="N10" s="16"/>
      <c r="O10" s="3"/>
    </row>
    <row r="11" spans="2:15">
      <c r="B11" s="73"/>
      <c r="C11" s="34"/>
      <c r="D11" s="34"/>
      <c r="E11" s="34"/>
      <c r="F11" s="34"/>
      <c r="G11" s="17"/>
      <c r="H11" s="17"/>
      <c r="I11" s="18"/>
      <c r="J11" s="18"/>
      <c r="K11" s="18"/>
      <c r="L11" s="18"/>
      <c r="M11" s="16"/>
      <c r="N11" s="16"/>
      <c r="O11" s="133"/>
    </row>
    <row r="12" spans="2:15" ht="16" thickBot="1">
      <c r="B12" s="73"/>
      <c r="C12" s="20" t="s">
        <v>37</v>
      </c>
      <c r="D12" s="78"/>
      <c r="E12" s="78"/>
      <c r="F12" s="105"/>
      <c r="G12" s="105"/>
      <c r="H12" s="79"/>
      <c r="I12" s="18"/>
      <c r="J12" s="18"/>
      <c r="K12" s="18"/>
      <c r="L12" s="18"/>
      <c r="M12" s="16"/>
      <c r="N12" s="16"/>
      <c r="O12" s="133"/>
    </row>
    <row r="13" spans="2:15" ht="16" thickBot="1">
      <c r="B13" s="73"/>
      <c r="C13" s="128" t="s">
        <v>43</v>
      </c>
      <c r="D13" s="82"/>
      <c r="E13" s="82"/>
      <c r="F13" s="24" t="s">
        <v>48</v>
      </c>
      <c r="G13" s="142">
        <f>K13</f>
        <v>0</v>
      </c>
      <c r="H13" s="80"/>
      <c r="I13" s="18"/>
      <c r="J13" s="18"/>
      <c r="K13" s="142">
        <f>Notes!H82</f>
        <v>0</v>
      </c>
      <c r="L13" s="18"/>
      <c r="M13" s="18"/>
      <c r="N13" s="77"/>
      <c r="O13" s="133" t="s">
        <v>51</v>
      </c>
    </row>
    <row r="14" spans="2:15" ht="16" thickBot="1">
      <c r="B14" s="73"/>
      <c r="C14" s="128" t="s">
        <v>44</v>
      </c>
      <c r="D14" s="34"/>
      <c r="E14" s="34"/>
      <c r="F14" s="24" t="s">
        <v>48</v>
      </c>
      <c r="G14" s="142">
        <f t="shared" ref="G14:G18" si="0">K14</f>
        <v>4.8300000000000001E-3</v>
      </c>
      <c r="H14" s="18"/>
      <c r="I14" s="18"/>
      <c r="J14" s="18"/>
      <c r="K14" s="142">
        <f>Notes!H83</f>
        <v>4.8300000000000001E-3</v>
      </c>
      <c r="L14" s="18"/>
      <c r="M14" s="18"/>
      <c r="N14" s="6"/>
      <c r="O14" s="133" t="s">
        <v>51</v>
      </c>
    </row>
    <row r="15" spans="2:15" ht="16" thickBot="1">
      <c r="B15" s="73"/>
      <c r="C15" s="128" t="s">
        <v>47</v>
      </c>
      <c r="D15" s="19"/>
      <c r="E15" s="19"/>
      <c r="F15" s="24" t="s">
        <v>48</v>
      </c>
      <c r="G15" s="142">
        <f t="shared" si="0"/>
        <v>0</v>
      </c>
      <c r="H15" s="18"/>
      <c r="I15" s="18"/>
      <c r="J15" s="18"/>
      <c r="K15" s="142">
        <f>Notes!H84</f>
        <v>0</v>
      </c>
      <c r="L15" s="18"/>
      <c r="M15" s="18"/>
      <c r="N15" s="6"/>
      <c r="O15" s="133" t="s">
        <v>51</v>
      </c>
    </row>
    <row r="16" spans="2:15" ht="16" thickBot="1">
      <c r="B16" s="73"/>
      <c r="C16" s="128" t="s">
        <v>46</v>
      </c>
      <c r="D16" s="19"/>
      <c r="E16" s="19"/>
      <c r="F16" s="24" t="s">
        <v>48</v>
      </c>
      <c r="G16" s="142">
        <f t="shared" si="0"/>
        <v>8.8000000000000003E-4</v>
      </c>
      <c r="H16" s="18"/>
      <c r="I16" s="18"/>
      <c r="J16" s="18"/>
      <c r="K16" s="142">
        <f>Notes!H85</f>
        <v>8.8000000000000003E-4</v>
      </c>
      <c r="L16" s="18"/>
      <c r="M16" s="18"/>
      <c r="N16" s="6"/>
      <c r="O16" s="133" t="s">
        <v>51</v>
      </c>
    </row>
    <row r="17" spans="2:15" ht="16" thickBot="1">
      <c r="B17" s="73"/>
      <c r="C17" s="128" t="s">
        <v>40</v>
      </c>
      <c r="D17" s="83"/>
      <c r="E17" s="83"/>
      <c r="F17" s="24" t="s">
        <v>48</v>
      </c>
      <c r="G17" s="142">
        <f t="shared" si="0"/>
        <v>7.5499999999999998E-2</v>
      </c>
      <c r="H17" s="80"/>
      <c r="I17" s="18"/>
      <c r="J17" s="18"/>
      <c r="K17" s="142">
        <f>Notes!H86</f>
        <v>7.5499999999999998E-2</v>
      </c>
      <c r="L17" s="18"/>
      <c r="M17" s="18"/>
      <c r="N17" s="77"/>
      <c r="O17" s="133" t="s">
        <v>51</v>
      </c>
    </row>
    <row r="18" spans="2:15" ht="16" thickBot="1">
      <c r="B18" s="73"/>
      <c r="C18" s="128" t="s">
        <v>45</v>
      </c>
      <c r="D18" s="34"/>
      <c r="E18" s="34"/>
      <c r="F18" s="24" t="s">
        <v>48</v>
      </c>
      <c r="G18" s="142">
        <f t="shared" si="0"/>
        <v>0</v>
      </c>
      <c r="H18" s="18"/>
      <c r="I18" s="18"/>
      <c r="J18" s="18"/>
      <c r="K18" s="142">
        <f>Notes!H87</f>
        <v>0</v>
      </c>
      <c r="L18" s="18"/>
      <c r="M18" s="18"/>
      <c r="N18" s="77"/>
      <c r="O18" s="133" t="s">
        <v>51</v>
      </c>
    </row>
    <row r="19" spans="2:15" ht="16" thickBot="1">
      <c r="B19" s="84"/>
      <c r="C19" s="85"/>
      <c r="D19" s="85"/>
      <c r="E19" s="85"/>
      <c r="F19" s="85"/>
      <c r="G19" s="85"/>
      <c r="H19" s="85"/>
      <c r="I19" s="85"/>
      <c r="J19" s="85"/>
      <c r="K19" s="85"/>
      <c r="L19" s="85"/>
      <c r="M19" s="85"/>
      <c r="N19" s="85"/>
      <c r="O19" s="86"/>
    </row>
    <row r="20" spans="2:15">
      <c r="M20" s="18"/>
    </row>
    <row r="21" spans="2:15">
      <c r="M21" s="18"/>
    </row>
    <row r="22" spans="2:15">
      <c r="M22" s="18"/>
    </row>
    <row r="23" spans="2:15">
      <c r="M23" s="18"/>
    </row>
    <row r="24" spans="2:15">
      <c r="M24" s="18"/>
    </row>
    <row r="25" spans="2:15">
      <c r="O25" s="13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G14" sqref="G14"/>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34"/>
      <c r="F6" s="134"/>
      <c r="G6" s="55"/>
      <c r="H6" s="55"/>
      <c r="I6" s="55"/>
      <c r="J6" s="55"/>
      <c r="K6" s="56"/>
      <c r="L6" s="55"/>
    </row>
    <row r="7" spans="2:12">
      <c r="B7" s="54"/>
      <c r="C7" s="151" t="s">
        <v>82</v>
      </c>
      <c r="D7" s="62"/>
      <c r="E7" s="144" t="s">
        <v>57</v>
      </c>
      <c r="F7" s="144" t="s">
        <v>66</v>
      </c>
      <c r="G7" s="57" t="s">
        <v>65</v>
      </c>
      <c r="H7" s="58" t="s">
        <v>75</v>
      </c>
      <c r="I7" s="58" t="s">
        <v>75</v>
      </c>
      <c r="J7" s="58"/>
      <c r="K7" s="58" t="s">
        <v>76</v>
      </c>
      <c r="L7" s="63"/>
    </row>
    <row r="8" spans="2:12">
      <c r="B8" s="54"/>
      <c r="C8" s="152" t="s">
        <v>77</v>
      </c>
      <c r="E8" s="137"/>
      <c r="F8" s="137"/>
    </row>
    <row r="9" spans="2:12">
      <c r="B9" s="54"/>
      <c r="C9" s="153" t="s">
        <v>40</v>
      </c>
      <c r="E9" s="137"/>
      <c r="F9" s="137"/>
    </row>
    <row r="10" spans="2:12">
      <c r="B10" s="54"/>
      <c r="C10" s="121"/>
      <c r="E10" s="137"/>
      <c r="F10" s="137"/>
    </row>
    <row r="11" spans="2:12">
      <c r="B11" s="54"/>
      <c r="C11" s="62" t="s">
        <v>68</v>
      </c>
      <c r="D11" s="62"/>
      <c r="E11" s="62" t="s">
        <v>67</v>
      </c>
      <c r="F11" s="135"/>
      <c r="G11" s="62" t="s">
        <v>3</v>
      </c>
      <c r="H11" s="66">
        <v>2011</v>
      </c>
      <c r="I11" s="66">
        <v>2011</v>
      </c>
      <c r="J11" s="62"/>
      <c r="K11" s="64" t="s">
        <v>51</v>
      </c>
      <c r="L11" s="63"/>
    </row>
    <row r="12" spans="2:12">
      <c r="B12" s="54"/>
      <c r="C12" s="62"/>
      <c r="D12" s="62"/>
      <c r="E12" s="135"/>
      <c r="F12" s="135"/>
      <c r="G12" s="62"/>
      <c r="H12" s="66"/>
      <c r="I12" s="66"/>
      <c r="J12" s="62"/>
      <c r="K12" s="64"/>
      <c r="L12" s="63"/>
    </row>
    <row r="13" spans="2:12" ht="17">
      <c r="B13" s="54"/>
      <c r="C13" s="62" t="s">
        <v>39</v>
      </c>
      <c r="D13" s="62"/>
      <c r="E13" s="136" t="s">
        <v>106</v>
      </c>
      <c r="F13" s="136"/>
      <c r="G13" s="62" t="s">
        <v>107</v>
      </c>
      <c r="H13" s="66"/>
      <c r="I13" s="66">
        <v>2015</v>
      </c>
      <c r="J13" s="174">
        <v>42221</v>
      </c>
      <c r="K13" s="64"/>
      <c r="L13" s="138" t="s">
        <v>99</v>
      </c>
    </row>
    <row r="14" spans="2:12">
      <c r="B14" s="54"/>
      <c r="E14" s="137"/>
      <c r="F14" s="13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3"/>
  <sheetViews>
    <sheetView topLeftCell="A99" workbookViewId="0">
      <selection activeCell="C126" sqref="C126"/>
    </sheetView>
  </sheetViews>
  <sheetFormatPr baseColWidth="10" defaultColWidth="7" defaultRowHeight="15" x14ac:dyDescent="0"/>
  <cols>
    <col min="1" max="1" width="5.625" style="116" customWidth="1"/>
    <col min="2" max="2" width="5" style="116" customWidth="1"/>
    <col min="3" max="5" width="7" style="116"/>
    <col min="6" max="6" width="10.875" style="116" bestFit="1" customWidth="1"/>
    <col min="7" max="7" width="9.625" style="116" bestFit="1" customWidth="1"/>
    <col min="8" max="11" width="7" style="116"/>
    <col min="12" max="12" width="10" style="116" bestFit="1" customWidth="1"/>
    <col min="13" max="16384" width="7" style="116"/>
  </cols>
  <sheetData>
    <row r="1" spans="2:25" ht="16" thickBot="1"/>
    <row r="2" spans="2:25" s="26" customFormat="1">
      <c r="B2" s="119"/>
      <c r="C2" s="120" t="s">
        <v>25</v>
      </c>
      <c r="D2" s="120" t="s">
        <v>56</v>
      </c>
      <c r="E2" s="120"/>
      <c r="F2" s="120" t="s">
        <v>32</v>
      </c>
      <c r="G2" s="120"/>
      <c r="H2" s="120"/>
      <c r="I2" s="120"/>
      <c r="J2" s="120"/>
      <c r="K2" s="120"/>
      <c r="L2" s="120"/>
      <c r="M2" s="120"/>
      <c r="N2" s="120"/>
      <c r="O2" s="120"/>
      <c r="P2" s="120"/>
      <c r="Q2" s="120"/>
      <c r="R2" s="120"/>
      <c r="S2" s="120"/>
      <c r="T2" s="120"/>
      <c r="U2" s="120"/>
    </row>
    <row r="3" spans="2:25">
      <c r="B3" s="117"/>
      <c r="C3" s="118"/>
      <c r="D3" s="118"/>
      <c r="E3" s="118"/>
      <c r="F3" s="118"/>
      <c r="G3" s="118"/>
      <c r="H3" s="118"/>
      <c r="I3" s="118"/>
      <c r="J3" s="118"/>
      <c r="K3" s="118"/>
      <c r="L3" s="118"/>
      <c r="M3" s="118"/>
      <c r="N3" s="118"/>
      <c r="O3" s="118"/>
      <c r="P3" s="118"/>
      <c r="Q3" s="118"/>
      <c r="R3" s="118"/>
      <c r="S3" s="118"/>
      <c r="T3" s="118"/>
      <c r="U3" s="118"/>
    </row>
    <row r="4" spans="2:25" customFormat="1" ht="16">
      <c r="B4" s="117"/>
      <c r="C4" s="129" t="s">
        <v>57</v>
      </c>
      <c r="D4" s="129"/>
      <c r="E4" s="129"/>
      <c r="F4" s="129"/>
      <c r="G4" s="129"/>
      <c r="H4" s="129"/>
      <c r="I4" s="129"/>
      <c r="J4" s="129"/>
      <c r="K4" s="129"/>
      <c r="L4" s="129"/>
      <c r="M4" s="129"/>
      <c r="N4" s="129"/>
      <c r="O4" s="129"/>
      <c r="P4" s="129"/>
      <c r="Q4" s="129"/>
      <c r="R4" s="129"/>
      <c r="S4" s="129"/>
      <c r="T4" s="129"/>
      <c r="U4" s="129"/>
      <c r="V4" s="129"/>
      <c r="W4" s="129"/>
      <c r="X4" s="129"/>
      <c r="Y4" s="129"/>
    </row>
    <row r="5" spans="2:25" customFormat="1" ht="16">
      <c r="B5" s="117"/>
      <c r="C5" s="129"/>
      <c r="D5" s="129"/>
      <c r="E5" s="129"/>
      <c r="F5" s="129"/>
      <c r="G5" s="129"/>
      <c r="H5" s="129"/>
      <c r="I5" s="129"/>
      <c r="J5" s="129"/>
      <c r="K5" s="129"/>
      <c r="L5" s="129"/>
      <c r="M5" s="129"/>
      <c r="N5" s="129"/>
      <c r="O5" s="129"/>
      <c r="P5" s="129"/>
      <c r="Q5" s="129"/>
      <c r="R5" s="129"/>
      <c r="S5" s="129"/>
      <c r="T5" s="129"/>
      <c r="U5" s="129"/>
      <c r="V5" s="129"/>
      <c r="W5" s="129"/>
      <c r="X5" s="129"/>
      <c r="Y5" s="129"/>
    </row>
    <row r="6" spans="2:25" customFormat="1" ht="16">
      <c r="B6" s="117"/>
      <c r="C6" s="129"/>
      <c r="D6" s="129"/>
      <c r="E6" s="129"/>
      <c r="F6" s="129"/>
      <c r="G6" s="129"/>
      <c r="H6" s="129"/>
      <c r="I6" s="129"/>
      <c r="J6" s="129"/>
      <c r="K6" s="129"/>
      <c r="L6" s="129"/>
      <c r="M6" s="129"/>
      <c r="N6" s="129"/>
      <c r="O6" s="129"/>
      <c r="P6" s="129"/>
      <c r="Q6" s="129"/>
      <c r="R6" s="129"/>
      <c r="S6" s="129"/>
      <c r="T6" s="129"/>
      <c r="U6" s="129"/>
      <c r="V6" s="129"/>
      <c r="W6" s="129"/>
      <c r="X6" s="129"/>
      <c r="Y6" s="129"/>
    </row>
    <row r="7" spans="2:25" customFormat="1" ht="16">
      <c r="B7" s="117"/>
      <c r="C7" s="129"/>
      <c r="D7" s="129"/>
      <c r="E7" s="129"/>
      <c r="F7" s="129"/>
      <c r="G7" s="129"/>
      <c r="H7" s="129"/>
      <c r="I7" s="129"/>
      <c r="J7" s="129"/>
      <c r="K7" s="129"/>
      <c r="L7" s="129"/>
      <c r="M7" s="129"/>
      <c r="N7" s="129"/>
      <c r="O7" s="129"/>
      <c r="P7" s="129"/>
      <c r="Q7" s="129"/>
      <c r="R7" s="129"/>
      <c r="S7" s="129"/>
      <c r="T7" s="129"/>
      <c r="U7" s="129"/>
      <c r="V7" s="129"/>
      <c r="W7" s="129"/>
      <c r="X7" s="129"/>
      <c r="Y7" s="129"/>
    </row>
    <row r="8" spans="2:25" customFormat="1" ht="16">
      <c r="B8" s="117"/>
      <c r="C8" s="129"/>
      <c r="D8" s="129">
        <v>16</v>
      </c>
      <c r="E8" t="s">
        <v>71</v>
      </c>
      <c r="F8" s="129">
        <v>820</v>
      </c>
      <c r="G8" s="130" t="s">
        <v>58</v>
      </c>
      <c r="H8" s="131" t="s">
        <v>59</v>
      </c>
      <c r="I8" s="129"/>
      <c r="J8" s="129"/>
      <c r="K8" s="129"/>
      <c r="L8" s="129"/>
      <c r="M8" s="129"/>
      <c r="N8" s="129"/>
      <c r="O8" s="129"/>
      <c r="P8" s="129"/>
      <c r="Q8" s="129"/>
      <c r="R8" s="129"/>
      <c r="S8" s="129"/>
      <c r="T8" s="129"/>
      <c r="U8" s="129"/>
      <c r="V8" s="129"/>
      <c r="W8" s="129"/>
      <c r="X8" s="129"/>
      <c r="Y8" s="129"/>
    </row>
    <row r="9" spans="2:25" customFormat="1" ht="16">
      <c r="B9" s="117"/>
      <c r="C9" s="129"/>
      <c r="D9" s="129"/>
      <c r="F9" s="129">
        <v>42</v>
      </c>
      <c r="G9" s="129" t="s">
        <v>60</v>
      </c>
      <c r="H9" s="131" t="s">
        <v>61</v>
      </c>
      <c r="I9" s="129"/>
      <c r="J9" s="129"/>
      <c r="K9" s="129"/>
      <c r="L9" s="129"/>
      <c r="M9" s="129"/>
      <c r="N9" s="129"/>
      <c r="O9" s="129"/>
      <c r="P9" s="129"/>
      <c r="Q9" s="129"/>
      <c r="R9" s="129"/>
      <c r="S9" s="129"/>
      <c r="T9" s="129"/>
      <c r="U9" s="129"/>
      <c r="V9" s="129"/>
      <c r="W9" s="129"/>
      <c r="X9" s="129"/>
      <c r="Y9" s="129"/>
    </row>
    <row r="10" spans="2:25" customFormat="1" ht="16">
      <c r="B10" s="117"/>
      <c r="C10" s="129"/>
      <c r="D10" s="129"/>
      <c r="F10" s="129">
        <f>F8/1000</f>
        <v>0.82</v>
      </c>
      <c r="G10" t="s">
        <v>62</v>
      </c>
      <c r="H10" s="131" t="s">
        <v>63</v>
      </c>
      <c r="I10" s="129"/>
      <c r="J10" s="129"/>
      <c r="K10" s="129"/>
      <c r="L10" s="129"/>
      <c r="M10" s="129"/>
      <c r="N10" s="129"/>
      <c r="O10" s="129"/>
      <c r="P10" s="129"/>
      <c r="Q10" s="129"/>
      <c r="R10" s="129"/>
      <c r="S10" s="129"/>
      <c r="T10" s="129"/>
      <c r="U10" s="129"/>
      <c r="V10" s="129"/>
      <c r="W10" s="129"/>
      <c r="X10" s="129"/>
      <c r="Y10" s="129"/>
    </row>
    <row r="11" spans="2:25" customFormat="1" ht="16">
      <c r="B11" s="117"/>
      <c r="C11" s="129"/>
      <c r="D11" s="129"/>
      <c r="F11" s="129">
        <f>F9*F10</f>
        <v>34.44</v>
      </c>
      <c r="G11" s="129" t="s">
        <v>64</v>
      </c>
      <c r="H11" s="131" t="s">
        <v>61</v>
      </c>
      <c r="I11" s="129"/>
      <c r="J11" s="129"/>
      <c r="K11" s="129"/>
      <c r="L11" s="129"/>
      <c r="M11" s="129"/>
      <c r="N11" s="129"/>
      <c r="O11" s="129"/>
      <c r="P11" s="129"/>
      <c r="Q11" s="129"/>
      <c r="R11" s="129"/>
      <c r="S11" s="129"/>
      <c r="T11" s="129"/>
      <c r="U11" s="129"/>
      <c r="V11" s="129"/>
      <c r="W11" s="129"/>
      <c r="X11" s="129"/>
      <c r="Y11" s="129"/>
    </row>
    <row r="12" spans="2:25" customFormat="1" ht="16">
      <c r="B12" s="117"/>
      <c r="C12" s="129"/>
      <c r="D12" s="129"/>
      <c r="E12" s="129"/>
      <c r="F12" s="129">
        <v>7.5499999999999998E-2</v>
      </c>
      <c r="G12" s="129" t="s">
        <v>72</v>
      </c>
      <c r="H12" s="129" t="s">
        <v>73</v>
      </c>
      <c r="I12" s="129"/>
      <c r="J12" s="129"/>
      <c r="K12" s="129"/>
      <c r="L12" s="129"/>
      <c r="M12" s="129"/>
      <c r="N12" s="129"/>
      <c r="O12" s="129"/>
      <c r="P12" s="129"/>
      <c r="Q12" s="129"/>
      <c r="R12" s="129"/>
      <c r="S12" s="129"/>
      <c r="T12" s="129"/>
      <c r="U12" s="129"/>
      <c r="V12" s="129"/>
      <c r="W12" s="129"/>
      <c r="X12" s="129"/>
      <c r="Y12" s="129"/>
    </row>
    <row r="13" spans="2:25" customFormat="1" ht="16">
      <c r="B13" s="117"/>
      <c r="C13" s="129"/>
      <c r="D13" s="129"/>
      <c r="E13" s="129"/>
      <c r="F13" s="129"/>
      <c r="G13" s="129"/>
      <c r="H13" s="129"/>
      <c r="I13" s="129"/>
      <c r="J13" s="129"/>
      <c r="K13" s="129"/>
      <c r="L13" s="129"/>
      <c r="M13" s="129"/>
      <c r="N13" s="129"/>
      <c r="O13" s="129"/>
      <c r="P13" s="129"/>
      <c r="Q13" s="129"/>
      <c r="R13" s="129"/>
      <c r="S13" s="129"/>
      <c r="T13" s="129"/>
      <c r="U13" s="129"/>
      <c r="V13" s="129"/>
      <c r="W13" s="129"/>
      <c r="X13" s="129"/>
      <c r="Y13" s="129"/>
    </row>
    <row r="14" spans="2:25" customFormat="1" ht="16">
      <c r="B14" s="117"/>
      <c r="C14" s="129"/>
      <c r="D14" s="129"/>
      <c r="E14" s="129"/>
      <c r="F14" s="129"/>
      <c r="G14" s="129"/>
      <c r="H14" s="129"/>
      <c r="I14" s="129"/>
      <c r="J14" s="129"/>
      <c r="K14" s="129"/>
      <c r="L14" s="129"/>
      <c r="M14" s="129"/>
      <c r="N14" s="129"/>
      <c r="O14" s="129"/>
      <c r="P14" s="129"/>
      <c r="Q14" s="129"/>
      <c r="R14" s="129"/>
      <c r="S14" s="129"/>
      <c r="T14" s="129"/>
      <c r="U14" s="129"/>
      <c r="V14" s="129"/>
      <c r="W14" s="129"/>
      <c r="X14" s="129"/>
      <c r="Y14" s="129"/>
    </row>
    <row r="15" spans="2:25" customFormat="1" ht="16">
      <c r="B15" s="117"/>
      <c r="C15" s="129"/>
      <c r="D15" s="129"/>
      <c r="E15" s="129"/>
      <c r="F15" s="129"/>
      <c r="G15" s="129"/>
      <c r="H15" s="129"/>
      <c r="I15" s="129"/>
      <c r="J15" s="129"/>
      <c r="K15" s="129"/>
      <c r="L15" s="129"/>
      <c r="M15" s="129"/>
      <c r="N15" s="129"/>
      <c r="O15" s="129"/>
      <c r="P15" s="129"/>
      <c r="Q15" s="129"/>
      <c r="R15" s="129"/>
      <c r="S15" s="129"/>
      <c r="T15" s="129"/>
      <c r="U15" s="129"/>
      <c r="V15" s="129"/>
      <c r="W15" s="129"/>
      <c r="X15" s="129"/>
      <c r="Y15" s="129"/>
    </row>
    <row r="16" spans="2:25" customFormat="1" ht="16">
      <c r="B16" s="117"/>
      <c r="C16" s="129"/>
      <c r="D16" s="129"/>
      <c r="E16" s="129"/>
      <c r="F16" s="129"/>
      <c r="G16" s="129"/>
      <c r="H16" s="129"/>
      <c r="I16" s="129"/>
      <c r="J16" s="129"/>
      <c r="K16" s="129"/>
      <c r="L16" s="129"/>
      <c r="M16" s="129"/>
      <c r="N16" s="129"/>
      <c r="O16" s="129"/>
      <c r="P16" s="129"/>
      <c r="Q16" s="129"/>
      <c r="R16" s="129"/>
      <c r="S16" s="129"/>
      <c r="T16" s="129"/>
      <c r="U16" s="129"/>
      <c r="V16" s="129"/>
      <c r="W16" s="129"/>
      <c r="X16" s="129"/>
      <c r="Y16" s="129"/>
    </row>
    <row r="17" spans="2:25" customFormat="1" ht="16">
      <c r="B17" s="117"/>
      <c r="C17" s="129"/>
      <c r="D17" s="129"/>
      <c r="E17" s="129"/>
      <c r="F17" s="129"/>
      <c r="G17" s="129"/>
      <c r="H17" s="129"/>
      <c r="I17" s="129"/>
      <c r="J17" s="129"/>
      <c r="K17" s="129"/>
      <c r="L17" s="129"/>
      <c r="M17" s="129"/>
      <c r="N17" s="129"/>
      <c r="O17" s="129"/>
      <c r="P17" s="129"/>
      <c r="Q17" s="129"/>
      <c r="R17" s="129"/>
      <c r="S17" s="129"/>
      <c r="T17" s="129"/>
      <c r="U17" s="129"/>
      <c r="V17" s="129"/>
      <c r="W17" s="129"/>
      <c r="X17" s="129"/>
      <c r="Y17" s="129"/>
    </row>
    <row r="18" spans="2:25" customFormat="1" ht="16">
      <c r="B18" s="117"/>
      <c r="C18" s="129"/>
      <c r="D18" s="129"/>
      <c r="E18" s="129"/>
      <c r="F18" s="129"/>
      <c r="G18" s="129"/>
      <c r="H18" s="129"/>
      <c r="I18" s="129"/>
      <c r="J18" s="129"/>
      <c r="K18" s="129"/>
      <c r="L18" s="129"/>
      <c r="M18" s="129"/>
      <c r="N18" s="129"/>
      <c r="O18" s="129"/>
      <c r="P18" s="129"/>
      <c r="Q18" s="129"/>
      <c r="R18" s="129"/>
      <c r="S18" s="129"/>
      <c r="T18" s="129"/>
      <c r="U18" s="129"/>
      <c r="V18" s="129"/>
      <c r="W18" s="129"/>
      <c r="X18" s="129"/>
      <c r="Y18" s="129"/>
    </row>
    <row r="19" spans="2:25" customFormat="1" ht="16">
      <c r="B19" s="117"/>
      <c r="C19" s="129"/>
      <c r="D19" s="129"/>
      <c r="E19" s="129"/>
      <c r="F19" s="129"/>
      <c r="G19" s="129"/>
      <c r="H19" s="129"/>
      <c r="I19" s="129"/>
      <c r="J19" s="129"/>
      <c r="K19" s="129"/>
      <c r="L19" s="129"/>
      <c r="M19" s="129"/>
      <c r="N19" s="129"/>
      <c r="O19" s="129"/>
      <c r="P19" s="129"/>
      <c r="Q19" s="129"/>
      <c r="R19" s="129"/>
      <c r="S19" s="129"/>
      <c r="T19" s="129"/>
      <c r="U19" s="129"/>
      <c r="V19" s="129"/>
      <c r="W19" s="129"/>
      <c r="X19" s="129"/>
      <c r="Y19" s="129"/>
    </row>
    <row r="20" spans="2:25" customFormat="1" ht="16">
      <c r="B20" s="117"/>
      <c r="C20" s="129"/>
      <c r="D20" s="129"/>
      <c r="E20" s="129"/>
      <c r="F20" s="129"/>
      <c r="G20" s="129"/>
      <c r="H20" s="129"/>
      <c r="I20" s="129"/>
      <c r="J20" s="129"/>
      <c r="K20" s="129"/>
      <c r="L20" s="129"/>
      <c r="M20" s="129"/>
      <c r="N20" s="129"/>
      <c r="O20" s="129"/>
      <c r="P20" s="129"/>
      <c r="Q20" s="129"/>
      <c r="R20" s="129"/>
      <c r="S20" s="129"/>
      <c r="T20" s="129"/>
      <c r="U20" s="129"/>
      <c r="V20" s="129"/>
      <c r="W20" s="129"/>
      <c r="X20" s="129"/>
      <c r="Y20" s="129"/>
    </row>
    <row r="21" spans="2:25" customFormat="1" ht="16">
      <c r="B21" s="117"/>
      <c r="C21" s="129"/>
      <c r="D21" s="129"/>
      <c r="E21" s="129"/>
      <c r="F21" s="129"/>
      <c r="G21" s="129"/>
      <c r="H21" s="129"/>
      <c r="I21" s="129"/>
      <c r="J21" s="129"/>
      <c r="K21" s="129"/>
      <c r="L21" s="129"/>
      <c r="M21" s="129"/>
      <c r="N21" s="129"/>
      <c r="O21" s="129"/>
      <c r="P21" s="129"/>
      <c r="Q21" s="129"/>
      <c r="R21" s="129"/>
      <c r="S21" s="129"/>
      <c r="T21" s="129"/>
      <c r="U21" s="129"/>
      <c r="V21" s="129"/>
      <c r="W21" s="129"/>
      <c r="X21" s="129"/>
      <c r="Y21" s="129"/>
    </row>
    <row r="22" spans="2:25" customFormat="1" ht="16">
      <c r="B22" s="117"/>
      <c r="C22" s="129"/>
      <c r="D22" s="129"/>
      <c r="E22" s="129"/>
      <c r="F22" s="129"/>
      <c r="G22" s="129"/>
      <c r="H22" s="129"/>
      <c r="I22" s="129"/>
      <c r="J22" s="129"/>
      <c r="K22" s="129"/>
      <c r="L22" s="129"/>
      <c r="M22" s="129"/>
      <c r="N22" s="129"/>
      <c r="O22" s="129"/>
      <c r="P22" s="129"/>
      <c r="Q22" s="129"/>
      <c r="R22" s="129"/>
      <c r="S22" s="129"/>
      <c r="T22" s="129"/>
      <c r="U22" s="129"/>
      <c r="V22" s="129"/>
      <c r="W22" s="129"/>
      <c r="X22" s="129"/>
      <c r="Y22" s="129"/>
    </row>
    <row r="23" spans="2:25" customFormat="1" ht="16">
      <c r="B23" s="117"/>
      <c r="C23" s="129"/>
      <c r="D23" s="129"/>
      <c r="E23" s="129"/>
      <c r="F23" s="129"/>
      <c r="G23" s="129"/>
      <c r="H23" s="129"/>
      <c r="I23" s="129"/>
      <c r="J23" s="129"/>
      <c r="K23" s="129"/>
      <c r="L23" s="129"/>
      <c r="M23" s="129"/>
      <c r="N23" s="129"/>
      <c r="O23" s="129"/>
      <c r="P23" s="129"/>
      <c r="Q23" s="129"/>
      <c r="R23" s="129"/>
      <c r="S23" s="129"/>
      <c r="T23" s="129"/>
      <c r="U23" s="129"/>
      <c r="V23" s="129"/>
      <c r="W23" s="129"/>
      <c r="X23" s="129"/>
      <c r="Y23" s="129"/>
    </row>
    <row r="24" spans="2:25" customFormat="1" ht="16">
      <c r="B24" s="117"/>
      <c r="C24" s="129"/>
      <c r="D24" s="129"/>
      <c r="E24" s="129"/>
      <c r="F24" s="129"/>
      <c r="G24" s="129"/>
      <c r="H24" s="129"/>
      <c r="I24" s="129"/>
      <c r="J24" s="129"/>
      <c r="K24" s="129"/>
      <c r="L24" s="129"/>
      <c r="M24" s="129"/>
      <c r="N24" s="129"/>
      <c r="O24" s="129"/>
      <c r="P24" s="129"/>
      <c r="Q24" s="129"/>
      <c r="R24" s="129"/>
      <c r="S24" s="129"/>
      <c r="T24" s="129"/>
      <c r="U24" s="129"/>
      <c r="V24" s="129"/>
      <c r="W24" s="129"/>
      <c r="X24" s="129"/>
      <c r="Y24" s="129"/>
    </row>
    <row r="25" spans="2:25" customFormat="1" ht="16">
      <c r="B25" s="117"/>
      <c r="C25" s="129"/>
      <c r="D25" s="129"/>
      <c r="E25" s="129"/>
      <c r="F25" s="129"/>
      <c r="G25" s="129"/>
      <c r="H25" s="129"/>
      <c r="I25" s="129"/>
      <c r="J25" s="129"/>
      <c r="K25" s="129"/>
      <c r="L25" s="129"/>
      <c r="M25" s="129"/>
      <c r="N25" s="129"/>
      <c r="O25" s="129"/>
      <c r="P25" s="129"/>
      <c r="Q25" s="129"/>
      <c r="R25" s="129"/>
      <c r="S25" s="129"/>
      <c r="T25" s="129"/>
      <c r="U25" s="129"/>
      <c r="V25" s="129"/>
      <c r="W25" s="129"/>
      <c r="X25" s="129"/>
      <c r="Y25" s="129"/>
    </row>
    <row r="26" spans="2:25" customFormat="1" ht="16">
      <c r="B26" s="117"/>
      <c r="C26" s="129"/>
      <c r="D26" s="129"/>
      <c r="E26" s="129"/>
      <c r="F26" s="129"/>
      <c r="G26" s="129"/>
      <c r="H26" s="129"/>
      <c r="I26" s="129"/>
      <c r="J26" s="129"/>
      <c r="K26" s="129"/>
      <c r="L26" s="129"/>
      <c r="M26" s="129"/>
      <c r="N26" s="129"/>
      <c r="O26" s="129"/>
      <c r="P26" s="129"/>
      <c r="Q26" s="129"/>
      <c r="R26" s="129"/>
      <c r="S26" s="129"/>
      <c r="T26" s="129"/>
      <c r="U26" s="129"/>
      <c r="V26" s="129"/>
      <c r="W26" s="129"/>
      <c r="X26" s="129"/>
      <c r="Y26" s="129"/>
    </row>
    <row r="27" spans="2:25" customFormat="1" ht="16">
      <c r="B27" s="117"/>
      <c r="C27" s="129"/>
      <c r="D27" s="129"/>
      <c r="E27" s="129"/>
      <c r="F27" s="129"/>
      <c r="G27" s="129"/>
      <c r="H27" s="129"/>
      <c r="I27" s="129"/>
      <c r="J27" s="129"/>
      <c r="K27" s="129"/>
      <c r="L27" s="129"/>
      <c r="M27" s="129"/>
      <c r="N27" s="129"/>
      <c r="O27" s="129"/>
      <c r="P27" s="129"/>
      <c r="Q27" s="129"/>
      <c r="R27" s="129"/>
      <c r="S27" s="129"/>
      <c r="T27" s="129"/>
      <c r="U27" s="129"/>
      <c r="V27" s="129"/>
      <c r="W27" s="129"/>
      <c r="X27" s="129"/>
      <c r="Y27" s="129"/>
    </row>
    <row r="28" spans="2:25" customFormat="1" ht="16">
      <c r="B28" s="117"/>
      <c r="C28" s="129"/>
      <c r="D28" s="129"/>
      <c r="E28" s="129"/>
      <c r="F28" s="129"/>
      <c r="G28" s="129"/>
      <c r="H28" s="129"/>
      <c r="I28" s="129"/>
      <c r="J28" s="129"/>
      <c r="K28" s="129"/>
      <c r="L28" s="129"/>
      <c r="M28" s="129"/>
      <c r="N28" s="129"/>
      <c r="O28" s="129"/>
      <c r="P28" s="129"/>
      <c r="Q28" s="129"/>
      <c r="R28" s="129"/>
      <c r="S28" s="129"/>
      <c r="T28" s="129"/>
      <c r="U28" s="129"/>
      <c r="V28" s="129"/>
      <c r="W28" s="129"/>
      <c r="X28" s="129"/>
      <c r="Y28" s="129"/>
    </row>
    <row r="29" spans="2:25" customFormat="1" ht="16">
      <c r="B29" s="117"/>
    </row>
    <row r="30" spans="2:25" customFormat="1" ht="16">
      <c r="B30" s="117"/>
    </row>
    <row r="31" spans="2:25" customFormat="1" ht="16">
      <c r="B31" s="117"/>
    </row>
    <row r="32" spans="2:25" customFormat="1" ht="16">
      <c r="B32" s="117"/>
    </row>
    <row r="33" spans="2:2" customFormat="1" ht="16">
      <c r="B33" s="117"/>
    </row>
    <row r="34" spans="2:2" customFormat="1" ht="16">
      <c r="B34" s="117"/>
    </row>
    <row r="35" spans="2:2" customFormat="1" ht="16">
      <c r="B35" s="117"/>
    </row>
    <row r="36" spans="2:2" customFormat="1" ht="16">
      <c r="B36" s="117"/>
    </row>
    <row r="37" spans="2:2" customFormat="1" ht="16">
      <c r="B37" s="117"/>
    </row>
    <row r="38" spans="2:2" customFormat="1" ht="16">
      <c r="B38" s="117"/>
    </row>
    <row r="39" spans="2:2" customFormat="1" ht="16">
      <c r="B39" s="117"/>
    </row>
    <row r="40" spans="2:2" customFormat="1" ht="16">
      <c r="B40" s="117"/>
    </row>
    <row r="41" spans="2:2" customFormat="1" ht="16">
      <c r="B41" s="117"/>
    </row>
    <row r="42" spans="2:2" customFormat="1" ht="16">
      <c r="B42" s="117"/>
    </row>
    <row r="43" spans="2:2" customFormat="1" ht="16">
      <c r="B43" s="117"/>
    </row>
    <row r="44" spans="2:2" customFormat="1" ht="16">
      <c r="B44" s="117"/>
    </row>
    <row r="45" spans="2:2" customFormat="1" ht="16">
      <c r="B45" s="117"/>
    </row>
    <row r="46" spans="2:2" customFormat="1" ht="16">
      <c r="B46" s="117"/>
    </row>
    <row r="47" spans="2:2" customFormat="1" ht="16">
      <c r="B47" s="117"/>
    </row>
    <row r="48" spans="2:2" customFormat="1" ht="16">
      <c r="B48" s="117"/>
    </row>
    <row r="49" spans="1:25" customFormat="1" ht="16">
      <c r="B49" s="117"/>
    </row>
    <row r="50" spans="1:25" customFormat="1" ht="16">
      <c r="B50" s="117"/>
    </row>
    <row r="51" spans="1:25" customFormat="1" ht="16">
      <c r="B51" s="117"/>
    </row>
    <row r="52" spans="1:25" customFormat="1" ht="16">
      <c r="B52" s="117"/>
    </row>
    <row r="53" spans="1:25" customFormat="1" ht="16">
      <c r="B53" s="117"/>
    </row>
    <row r="54" spans="1:25" customFormat="1" ht="16">
      <c r="B54" s="117"/>
    </row>
    <row r="55" spans="1:25" customFormat="1" ht="16">
      <c r="B55" s="117"/>
    </row>
    <row r="56" spans="1:25" customFormat="1" ht="16">
      <c r="B56" s="117"/>
    </row>
    <row r="57" spans="1:25" customFormat="1" ht="16">
      <c r="B57" s="117"/>
    </row>
    <row r="58" spans="1:25" customFormat="1" ht="16">
      <c r="B58" s="117"/>
    </row>
    <row r="59" spans="1:25" customFormat="1" ht="16">
      <c r="B59" s="117"/>
    </row>
    <row r="60" spans="1:25" customFormat="1" ht="16">
      <c r="B60" s="117"/>
    </row>
    <row r="61" spans="1:25" customFormat="1" ht="17" thickBot="1">
      <c r="B61" s="117"/>
    </row>
    <row r="62" spans="1:25" s="26" customFormat="1" ht="16">
      <c r="A62"/>
      <c r="B62" s="119"/>
      <c r="C62" s="120" t="s">
        <v>25</v>
      </c>
      <c r="D62" s="120" t="s">
        <v>56</v>
      </c>
      <c r="E62" s="120"/>
      <c r="F62" s="120" t="s">
        <v>32</v>
      </c>
      <c r="G62" s="120"/>
      <c r="H62" s="120"/>
      <c r="I62" s="120"/>
      <c r="J62" s="120"/>
      <c r="K62" s="120"/>
      <c r="L62" s="120"/>
      <c r="M62" s="120"/>
      <c r="N62" s="120"/>
      <c r="O62" s="120"/>
      <c r="P62" s="120"/>
      <c r="Q62" s="120"/>
      <c r="R62" s="120"/>
      <c r="S62" s="120"/>
      <c r="T62" s="120"/>
      <c r="U62" s="120"/>
    </row>
    <row r="63" spans="1:25" customFormat="1" ht="16">
      <c r="B63" s="117"/>
      <c r="C63" s="132"/>
      <c r="D63" s="129"/>
      <c r="E63" s="129"/>
      <c r="F63" s="129"/>
      <c r="G63" s="129"/>
      <c r="H63" s="129"/>
      <c r="I63" s="129"/>
      <c r="J63" s="129"/>
      <c r="K63" s="129"/>
      <c r="L63" s="129"/>
      <c r="M63" s="129"/>
      <c r="N63" s="129"/>
      <c r="O63" s="129"/>
      <c r="P63" s="129"/>
      <c r="Q63" s="129"/>
      <c r="R63" s="129"/>
      <c r="S63" s="129"/>
      <c r="T63" s="129"/>
      <c r="U63" s="129"/>
      <c r="V63" s="129"/>
      <c r="W63" s="129"/>
      <c r="X63" s="129"/>
      <c r="Y63" s="129"/>
    </row>
    <row r="64" spans="1:25" customFormat="1" ht="17">
      <c r="B64" s="117"/>
      <c r="C64" s="138" t="s">
        <v>67</v>
      </c>
      <c r="D64" s="129"/>
      <c r="E64" s="129"/>
      <c r="F64" s="129"/>
      <c r="G64" s="129"/>
      <c r="H64" s="129"/>
      <c r="I64" s="129"/>
      <c r="J64" s="129"/>
      <c r="K64" s="129"/>
      <c r="L64" s="129"/>
      <c r="M64" s="129"/>
      <c r="N64" s="129"/>
      <c r="O64" s="129"/>
      <c r="P64" s="129"/>
      <c r="Q64" s="129"/>
      <c r="R64" s="129"/>
      <c r="S64" s="129"/>
      <c r="T64" s="129"/>
      <c r="U64" s="129"/>
      <c r="V64" s="129"/>
      <c r="W64" s="129"/>
      <c r="X64" s="129"/>
      <c r="Y64" s="129"/>
    </row>
    <row r="65" spans="2:25" customFormat="1" ht="16">
      <c r="B65" s="117"/>
      <c r="C65" s="129"/>
      <c r="D65" s="129"/>
      <c r="E65" s="129"/>
      <c r="F65" s="129"/>
      <c r="G65" s="129"/>
      <c r="H65" s="129"/>
      <c r="I65" s="129"/>
      <c r="J65" s="129"/>
      <c r="K65" s="129"/>
      <c r="L65" s="129"/>
      <c r="M65" s="129"/>
      <c r="N65" s="129"/>
      <c r="O65" s="129"/>
      <c r="P65" s="129"/>
      <c r="Q65" s="129"/>
      <c r="R65" s="129"/>
      <c r="S65" s="129"/>
      <c r="T65" s="129"/>
      <c r="U65" s="129"/>
      <c r="V65" s="129"/>
      <c r="W65" s="129"/>
      <c r="X65" s="129"/>
      <c r="Y65" s="129"/>
    </row>
    <row r="66" spans="2:25" customFormat="1" ht="16">
      <c r="B66" s="117"/>
      <c r="C66" s="129"/>
      <c r="D66" s="129"/>
      <c r="E66" s="129"/>
      <c r="F66" s="129"/>
      <c r="G66" s="129"/>
      <c r="H66" s="129"/>
      <c r="I66" s="129"/>
      <c r="J66" s="129"/>
      <c r="K66" s="129"/>
      <c r="L66" s="129"/>
      <c r="M66" s="129"/>
      <c r="N66" s="129"/>
      <c r="O66" s="129"/>
      <c r="P66" s="129"/>
      <c r="Q66" s="129"/>
      <c r="R66" s="129"/>
      <c r="S66" s="129"/>
      <c r="T66" s="129"/>
      <c r="U66" s="129"/>
      <c r="V66" s="129"/>
      <c r="W66" s="129"/>
      <c r="X66" s="129"/>
      <c r="Y66" s="129"/>
    </row>
    <row r="68" spans="2:25">
      <c r="D68" s="116">
        <v>12</v>
      </c>
    </row>
    <row r="73" spans="2:25">
      <c r="E73" s="139" t="s">
        <v>79</v>
      </c>
    </row>
    <row r="74" spans="2:25">
      <c r="E74" s="129" t="s">
        <v>43</v>
      </c>
      <c r="F74" s="129"/>
      <c r="G74" s="129"/>
      <c r="H74" s="129">
        <v>0</v>
      </c>
      <c r="I74" s="129" t="s">
        <v>70</v>
      </c>
      <c r="J74" s="129"/>
      <c r="K74" s="129" t="s">
        <v>69</v>
      </c>
    </row>
    <row r="75" spans="2:25">
      <c r="E75" s="129" t="s">
        <v>44</v>
      </c>
      <c r="F75" s="129"/>
      <c r="G75" s="129"/>
      <c r="H75" s="129">
        <v>4.83</v>
      </c>
      <c r="I75" s="129" t="s">
        <v>70</v>
      </c>
      <c r="J75" s="129"/>
      <c r="K75" s="129"/>
    </row>
    <row r="76" spans="2:25">
      <c r="E76" s="129" t="s">
        <v>47</v>
      </c>
      <c r="F76" s="129"/>
      <c r="G76" s="129"/>
      <c r="H76" s="129">
        <v>0</v>
      </c>
      <c r="I76" s="129" t="s">
        <v>70</v>
      </c>
      <c r="J76" s="129"/>
      <c r="K76" s="129"/>
    </row>
    <row r="77" spans="2:25">
      <c r="D77" s="129"/>
      <c r="E77" s="129" t="s">
        <v>46</v>
      </c>
      <c r="F77" s="129"/>
      <c r="G77" s="129"/>
      <c r="H77" s="129">
        <v>0.88</v>
      </c>
      <c r="I77" s="129" t="s">
        <v>70</v>
      </c>
      <c r="J77" s="129"/>
      <c r="K77" s="129"/>
    </row>
    <row r="78" spans="2:25">
      <c r="D78" s="129"/>
      <c r="E78" s="129" t="s">
        <v>40</v>
      </c>
      <c r="F78" s="129"/>
      <c r="G78" s="129"/>
      <c r="H78" s="129">
        <v>75.5</v>
      </c>
      <c r="I78" s="129" t="s">
        <v>70</v>
      </c>
      <c r="J78" s="129"/>
      <c r="K78" s="129"/>
    </row>
    <row r="79" spans="2:25">
      <c r="D79" s="129"/>
      <c r="E79" s="129" t="s">
        <v>45</v>
      </c>
      <c r="F79" s="129"/>
      <c r="G79" s="129"/>
      <c r="H79" s="129">
        <v>0</v>
      </c>
      <c r="I79" s="129" t="s">
        <v>70</v>
      </c>
      <c r="J79" s="129"/>
      <c r="K79" s="129" t="s">
        <v>69</v>
      </c>
    </row>
    <row r="80" spans="2:25">
      <c r="D80" s="129"/>
      <c r="E80" s="129"/>
      <c r="F80" s="129"/>
      <c r="G80" s="129"/>
      <c r="H80" s="129"/>
      <c r="I80" s="129"/>
      <c r="J80" s="129"/>
    </row>
    <row r="81" spans="4:11">
      <c r="D81" s="129"/>
      <c r="E81" s="129"/>
      <c r="F81" s="129"/>
      <c r="G81" s="129"/>
      <c r="H81" s="129"/>
      <c r="I81" s="129"/>
      <c r="J81" s="129"/>
    </row>
    <row r="82" spans="4:11">
      <c r="D82" s="129"/>
      <c r="E82" s="129" t="s">
        <v>43</v>
      </c>
      <c r="F82" s="129"/>
      <c r="G82" s="129"/>
      <c r="H82" s="129">
        <f>H74/1000</f>
        <v>0</v>
      </c>
      <c r="I82" s="129" t="s">
        <v>70</v>
      </c>
      <c r="J82" s="129"/>
      <c r="K82" s="129" t="s">
        <v>69</v>
      </c>
    </row>
    <row r="83" spans="4:11">
      <c r="E83" s="129" t="s">
        <v>44</v>
      </c>
      <c r="F83" s="129"/>
      <c r="G83" s="129"/>
      <c r="H83" s="129">
        <f t="shared" ref="H83:H87" si="0">H75/1000</f>
        <v>4.8300000000000001E-3</v>
      </c>
      <c r="I83" s="129" t="s">
        <v>70</v>
      </c>
      <c r="J83" s="129"/>
      <c r="K83" s="129"/>
    </row>
    <row r="84" spans="4:11">
      <c r="E84" s="129" t="s">
        <v>47</v>
      </c>
      <c r="F84" s="129"/>
      <c r="G84" s="129"/>
      <c r="H84" s="129">
        <f t="shared" si="0"/>
        <v>0</v>
      </c>
      <c r="I84" s="129" t="s">
        <v>70</v>
      </c>
      <c r="J84" s="129"/>
      <c r="K84" s="129"/>
    </row>
    <row r="85" spans="4:11">
      <c r="E85" s="129" t="s">
        <v>46</v>
      </c>
      <c r="F85" s="129"/>
      <c r="G85" s="129"/>
      <c r="H85" s="129">
        <f t="shared" si="0"/>
        <v>8.8000000000000003E-4</v>
      </c>
      <c r="I85" s="129" t="s">
        <v>70</v>
      </c>
      <c r="J85" s="129"/>
      <c r="K85" s="129"/>
    </row>
    <row r="86" spans="4:11">
      <c r="E86" s="129" t="s">
        <v>40</v>
      </c>
      <c r="F86" s="129"/>
      <c r="G86" s="129"/>
      <c r="H86" s="129">
        <f t="shared" si="0"/>
        <v>7.5499999999999998E-2</v>
      </c>
      <c r="I86" s="129" t="s">
        <v>70</v>
      </c>
      <c r="J86" s="129"/>
      <c r="K86" s="129"/>
    </row>
    <row r="87" spans="4:11">
      <c r="E87" s="129" t="s">
        <v>45</v>
      </c>
      <c r="F87" s="129"/>
      <c r="G87" s="129"/>
      <c r="H87" s="129">
        <f t="shared" si="0"/>
        <v>0</v>
      </c>
      <c r="I87" s="129" t="s">
        <v>70</v>
      </c>
      <c r="J87" s="129"/>
      <c r="K87" s="129" t="s">
        <v>69</v>
      </c>
    </row>
    <row r="90" spans="4:11">
      <c r="E90" s="140"/>
      <c r="F90" s="141"/>
      <c r="G90" s="141"/>
      <c r="H90" s="141"/>
      <c r="I90" s="141"/>
      <c r="J90" s="141"/>
      <c r="K90" s="141"/>
    </row>
    <row r="91" spans="4:11">
      <c r="E91" s="129"/>
      <c r="F91" s="129"/>
      <c r="G91" s="129"/>
      <c r="H91" s="129"/>
      <c r="I91" s="129"/>
      <c r="J91" s="129"/>
      <c r="K91" s="129"/>
    </row>
    <row r="92" spans="4:11">
      <c r="E92" s="129"/>
      <c r="F92" s="129"/>
      <c r="G92" s="129"/>
      <c r="H92" s="129"/>
      <c r="I92" s="129"/>
      <c r="J92" s="129"/>
      <c r="K92" s="129"/>
    </row>
    <row r="93" spans="4:11">
      <c r="E93" s="129"/>
      <c r="F93" s="129"/>
      <c r="G93" s="129"/>
      <c r="H93" s="129"/>
      <c r="I93" s="129"/>
      <c r="J93" s="129"/>
      <c r="K93" s="129"/>
    </row>
    <row r="94" spans="4:11">
      <c r="E94" s="129"/>
      <c r="F94" s="129"/>
      <c r="G94" s="129"/>
      <c r="H94" s="129"/>
      <c r="I94" s="129"/>
      <c r="J94" s="129"/>
      <c r="K94" s="129"/>
    </row>
    <row r="95" spans="4:11">
      <c r="E95" s="129"/>
      <c r="F95" s="129"/>
      <c r="G95" s="129"/>
      <c r="H95" s="129"/>
      <c r="I95" s="129"/>
      <c r="J95" s="129"/>
      <c r="K95" s="129"/>
    </row>
    <row r="96" spans="4:11">
      <c r="E96" s="129"/>
      <c r="F96" s="129"/>
      <c r="G96" s="129"/>
      <c r="H96" s="129"/>
      <c r="I96" s="129"/>
      <c r="J96" s="129"/>
      <c r="K96" s="129"/>
    </row>
    <row r="97" spans="5:11">
      <c r="E97" s="129"/>
      <c r="F97" s="129"/>
      <c r="G97" s="129"/>
      <c r="H97" s="129"/>
      <c r="I97" s="129"/>
      <c r="J97" s="129"/>
      <c r="K97" s="141"/>
    </row>
    <row r="98" spans="5:11">
      <c r="E98" s="129"/>
      <c r="F98" s="129"/>
      <c r="G98" s="129"/>
      <c r="H98" s="129"/>
      <c r="I98" s="129"/>
      <c r="J98" s="129"/>
      <c r="K98" s="141"/>
    </row>
    <row r="99" spans="5:11">
      <c r="E99" s="129"/>
      <c r="F99" s="129"/>
      <c r="G99" s="129"/>
      <c r="H99" s="129"/>
      <c r="I99" s="129"/>
      <c r="J99" s="129"/>
      <c r="K99" s="129"/>
    </row>
    <row r="100" spans="5:11">
      <c r="E100" s="129"/>
      <c r="F100" s="129"/>
      <c r="G100" s="129"/>
      <c r="H100" s="129"/>
      <c r="I100" s="129"/>
      <c r="J100" s="129"/>
      <c r="K100" s="129"/>
    </row>
    <row r="101" spans="5:11">
      <c r="E101" s="129"/>
      <c r="F101" s="129"/>
      <c r="G101" s="129"/>
      <c r="H101" s="129"/>
      <c r="I101" s="129"/>
      <c r="J101" s="129"/>
      <c r="K101" s="129"/>
    </row>
    <row r="102" spans="5:11">
      <c r="E102" s="129"/>
      <c r="F102" s="129"/>
      <c r="G102" s="129"/>
      <c r="H102" s="129"/>
      <c r="I102" s="129"/>
      <c r="J102" s="129"/>
      <c r="K102" s="129"/>
    </row>
    <row r="103" spans="5:11">
      <c r="E103" s="129"/>
      <c r="F103" s="129"/>
      <c r="G103" s="129"/>
      <c r="H103" s="129"/>
      <c r="I103" s="129"/>
      <c r="J103" s="129"/>
      <c r="K103" s="129"/>
    </row>
    <row r="104" spans="5:11">
      <c r="E104" s="129"/>
      <c r="F104" s="129"/>
      <c r="G104" s="129"/>
      <c r="H104" s="129"/>
      <c r="I104" s="129"/>
      <c r="J104" s="129"/>
      <c r="K104" s="129"/>
    </row>
    <row r="122" spans="1:25" customFormat="1" ht="16"/>
    <row r="123" spans="1:25" customFormat="1" ht="17" thickBot="1"/>
    <row r="124" spans="1:25" s="26" customFormat="1" ht="16">
      <c r="A124"/>
      <c r="B124" s="119"/>
      <c r="C124" s="120" t="s">
        <v>25</v>
      </c>
      <c r="D124" s="120" t="s">
        <v>56</v>
      </c>
      <c r="E124" s="120"/>
      <c r="F124" s="120" t="s">
        <v>32</v>
      </c>
      <c r="G124" s="120"/>
      <c r="H124" s="120"/>
      <c r="I124" s="120"/>
      <c r="J124" s="120"/>
      <c r="K124" s="120"/>
      <c r="L124" s="120"/>
      <c r="M124" s="120"/>
      <c r="N124" s="120"/>
      <c r="O124" s="120"/>
      <c r="P124" s="120"/>
      <c r="Q124" s="120"/>
      <c r="R124" s="120"/>
      <c r="S124" s="120"/>
      <c r="T124" s="120"/>
      <c r="U124" s="120"/>
    </row>
    <row r="125" spans="1:25" customFormat="1" ht="16">
      <c r="B125" s="117"/>
      <c r="C125" s="132"/>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row>
    <row r="126" spans="1:25" customFormat="1" ht="17">
      <c r="B126" s="117"/>
      <c r="C126" s="138" t="s">
        <v>99</v>
      </c>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row>
    <row r="127" spans="1:25" customFormat="1" ht="16">
      <c r="B127" s="117"/>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row>
    <row r="128" spans="1:25" customFormat="1" ht="16"/>
    <row r="129" spans="6:17" customFormat="1" ht="16">
      <c r="F129" t="s">
        <v>100</v>
      </c>
    </row>
    <row r="130" spans="6:17" customFormat="1" ht="16">
      <c r="L130" s="171" t="s">
        <v>89</v>
      </c>
      <c r="M130" s="171" t="s">
        <v>94</v>
      </c>
      <c r="N130" s="171" t="s">
        <v>95</v>
      </c>
      <c r="O130" s="171" t="s">
        <v>96</v>
      </c>
      <c r="P130" s="171" t="s">
        <v>97</v>
      </c>
      <c r="Q130" s="171" t="s">
        <v>98</v>
      </c>
    </row>
    <row r="131" spans="6:17" ht="16">
      <c r="G131" s="116">
        <f>AVERAGE(P131:P153)</f>
        <v>50.113913043478263</v>
      </c>
      <c r="H131" s="163" t="s">
        <v>102</v>
      </c>
      <c r="I131" s="163" t="s">
        <v>101</v>
      </c>
      <c r="L131" s="172">
        <v>42220</v>
      </c>
      <c r="M131" s="171">
        <v>45.69</v>
      </c>
      <c r="N131" s="171">
        <v>45.69</v>
      </c>
      <c r="O131" s="171">
        <v>45.69</v>
      </c>
      <c r="P131" s="171">
        <v>45.69</v>
      </c>
      <c r="Q131" s="171">
        <v>0</v>
      </c>
    </row>
    <row r="132" spans="6:17" ht="16">
      <c r="G132" s="116">
        <v>158.98729499999999</v>
      </c>
      <c r="H132" s="163" t="s">
        <v>103</v>
      </c>
      <c r="L132" s="172">
        <v>42219</v>
      </c>
      <c r="M132" s="171">
        <v>45.31</v>
      </c>
      <c r="N132" s="171">
        <v>45.31</v>
      </c>
      <c r="O132" s="171">
        <v>45.31</v>
      </c>
      <c r="P132" s="171">
        <v>45.31</v>
      </c>
      <c r="Q132" s="171">
        <v>0</v>
      </c>
    </row>
    <row r="133" spans="6:17" ht="16">
      <c r="G133" s="116">
        <f>G131/litres_per_barrel</f>
        <v>0.31520702986662091</v>
      </c>
      <c r="H133" s="163" t="s">
        <v>104</v>
      </c>
      <c r="L133" s="172">
        <v>42216</v>
      </c>
      <c r="M133" s="171">
        <v>46.79</v>
      </c>
      <c r="N133" s="171">
        <v>46.79</v>
      </c>
      <c r="O133" s="171">
        <v>46.79</v>
      </c>
      <c r="P133" s="171">
        <v>46.79</v>
      </c>
      <c r="Q133" s="171">
        <v>0</v>
      </c>
    </row>
    <row r="134" spans="6:17" ht="16">
      <c r="G134" s="116">
        <f>dollar_per_euro</f>
        <v>1.0980000000000001</v>
      </c>
      <c r="H134" s="163" t="s">
        <v>91</v>
      </c>
      <c r="L134" s="172">
        <v>42215</v>
      </c>
      <c r="M134" s="171">
        <v>48.47</v>
      </c>
      <c r="N134" s="171">
        <v>48.47</v>
      </c>
      <c r="O134" s="171">
        <v>48.47</v>
      </c>
      <c r="P134" s="171">
        <v>48.47</v>
      </c>
      <c r="Q134" s="171">
        <v>0</v>
      </c>
    </row>
    <row r="135" spans="6:17" ht="16">
      <c r="G135" s="116">
        <f>G133/G134</f>
        <v>0.28707379769273306</v>
      </c>
      <c r="H135" s="163" t="s">
        <v>105</v>
      </c>
      <c r="L135" s="172">
        <v>42214</v>
      </c>
      <c r="M135" s="171">
        <v>48.78</v>
      </c>
      <c r="N135" s="171">
        <v>48.78</v>
      </c>
      <c r="O135" s="171">
        <v>48.78</v>
      </c>
      <c r="P135" s="171">
        <v>48.78</v>
      </c>
      <c r="Q135" s="171">
        <v>0</v>
      </c>
    </row>
    <row r="136" spans="6:17" ht="16">
      <c r="G136" s="116">
        <f>F11</f>
        <v>34.44</v>
      </c>
      <c r="H136" s="163" t="s">
        <v>64</v>
      </c>
      <c r="L136" s="172">
        <v>42213</v>
      </c>
      <c r="M136" s="171">
        <v>47.69</v>
      </c>
      <c r="N136" s="171">
        <v>47.69</v>
      </c>
      <c r="O136" s="171">
        <v>47.69</v>
      </c>
      <c r="P136" s="171">
        <v>47.69</v>
      </c>
      <c r="Q136" s="171">
        <v>0</v>
      </c>
    </row>
    <row r="137" spans="6:17" ht="16">
      <c r="G137" s="173">
        <f>G135/G136</f>
        <v>8.3354761234823768E-3</v>
      </c>
      <c r="H137" s="163" t="s">
        <v>54</v>
      </c>
      <c r="L137" s="172">
        <v>42212</v>
      </c>
      <c r="M137" s="171">
        <v>47.1</v>
      </c>
      <c r="N137" s="171">
        <v>47.1</v>
      </c>
      <c r="O137" s="171">
        <v>47.1</v>
      </c>
      <c r="P137" s="171">
        <v>47.1</v>
      </c>
      <c r="Q137" s="171">
        <v>0</v>
      </c>
    </row>
    <row r="138" spans="6:17" ht="16">
      <c r="L138" s="172">
        <v>42209</v>
      </c>
      <c r="M138" s="171">
        <v>47.94</v>
      </c>
      <c r="N138" s="171">
        <v>47.94</v>
      </c>
      <c r="O138" s="171">
        <v>47.94</v>
      </c>
      <c r="P138" s="171">
        <v>47.94</v>
      </c>
      <c r="Q138" s="171">
        <v>0</v>
      </c>
    </row>
    <row r="139" spans="6:17" ht="16">
      <c r="L139" s="172">
        <v>42208</v>
      </c>
      <c r="M139" s="171">
        <v>48.74</v>
      </c>
      <c r="N139" s="171">
        <v>48.74</v>
      </c>
      <c r="O139" s="171">
        <v>48.74</v>
      </c>
      <c r="P139" s="171">
        <v>48.74</v>
      </c>
      <c r="Q139" s="171">
        <v>0</v>
      </c>
    </row>
    <row r="140" spans="6:17" ht="16">
      <c r="L140" s="172">
        <v>42207</v>
      </c>
      <c r="M140" s="171">
        <v>49.08</v>
      </c>
      <c r="N140" s="171">
        <v>49.08</v>
      </c>
      <c r="O140" s="171">
        <v>49.08</v>
      </c>
      <c r="P140" s="171">
        <v>49.08</v>
      </c>
      <c r="Q140" s="171">
        <v>0</v>
      </c>
    </row>
    <row r="141" spans="6:17" ht="16">
      <c r="L141" s="172">
        <v>42206</v>
      </c>
      <c r="M141" s="171">
        <v>50.79</v>
      </c>
      <c r="N141" s="171">
        <v>50.79</v>
      </c>
      <c r="O141" s="171">
        <v>50.79</v>
      </c>
      <c r="P141" s="171">
        <v>50.79</v>
      </c>
      <c r="Q141" s="171">
        <v>0</v>
      </c>
    </row>
    <row r="142" spans="6:17" ht="16">
      <c r="L142" s="172">
        <v>42205</v>
      </c>
      <c r="M142" s="171">
        <v>49.98</v>
      </c>
      <c r="N142" s="171">
        <v>49.98</v>
      </c>
      <c r="O142" s="171">
        <v>49.98</v>
      </c>
      <c r="P142" s="171">
        <v>49.98</v>
      </c>
      <c r="Q142" s="171">
        <v>0</v>
      </c>
    </row>
    <row r="143" spans="6:17" ht="16">
      <c r="L143" s="172">
        <v>42202</v>
      </c>
      <c r="M143" s="171">
        <v>50.86</v>
      </c>
      <c r="N143" s="171">
        <v>50.86</v>
      </c>
      <c r="O143" s="171">
        <v>50.86</v>
      </c>
      <c r="P143" s="171">
        <v>50.86</v>
      </c>
      <c r="Q143" s="171">
        <v>0</v>
      </c>
    </row>
    <row r="144" spans="6:17" ht="16">
      <c r="L144" s="172">
        <v>42201</v>
      </c>
      <c r="M144" s="171">
        <v>50.98</v>
      </c>
      <c r="N144" s="171">
        <v>50.98</v>
      </c>
      <c r="O144" s="171">
        <v>50.98</v>
      </c>
      <c r="P144" s="171">
        <v>50.98</v>
      </c>
      <c r="Q144" s="171">
        <v>0</v>
      </c>
    </row>
    <row r="145" spans="12:17" ht="16">
      <c r="L145" s="172">
        <v>42200</v>
      </c>
      <c r="M145" s="171">
        <v>51.31</v>
      </c>
      <c r="N145" s="171">
        <v>51.31</v>
      </c>
      <c r="O145" s="171">
        <v>51.31</v>
      </c>
      <c r="P145" s="171">
        <v>51.31</v>
      </c>
      <c r="Q145" s="171">
        <v>0</v>
      </c>
    </row>
    <row r="146" spans="12:17" ht="16">
      <c r="L146" s="172">
        <v>42199</v>
      </c>
      <c r="M146" s="171">
        <v>52.84</v>
      </c>
      <c r="N146" s="171">
        <v>52.84</v>
      </c>
      <c r="O146" s="171">
        <v>52.84</v>
      </c>
      <c r="P146" s="171">
        <v>52.84</v>
      </c>
      <c r="Q146" s="171">
        <v>0</v>
      </c>
    </row>
    <row r="147" spans="12:17" ht="16">
      <c r="L147" s="172">
        <v>42198</v>
      </c>
      <c r="M147" s="171">
        <v>52.17</v>
      </c>
      <c r="N147" s="171">
        <v>52.17</v>
      </c>
      <c r="O147" s="171">
        <v>52.17</v>
      </c>
      <c r="P147" s="171">
        <v>52.17</v>
      </c>
      <c r="Q147" s="171">
        <v>0</v>
      </c>
    </row>
    <row r="148" spans="12:17" ht="16">
      <c r="L148" s="172">
        <v>42195</v>
      </c>
      <c r="M148" s="171">
        <v>52.64</v>
      </c>
      <c r="N148" s="171">
        <v>52.64</v>
      </c>
      <c r="O148" s="171">
        <v>52.64</v>
      </c>
      <c r="P148" s="171">
        <v>52.64</v>
      </c>
      <c r="Q148" s="171">
        <v>0</v>
      </c>
    </row>
    <row r="149" spans="12:17" ht="16">
      <c r="L149" s="172">
        <v>42194</v>
      </c>
      <c r="M149" s="171">
        <v>52.83</v>
      </c>
      <c r="N149" s="171">
        <v>52.83</v>
      </c>
      <c r="O149" s="171">
        <v>52.83</v>
      </c>
      <c r="P149" s="171">
        <v>52.83</v>
      </c>
      <c r="Q149" s="171">
        <v>0</v>
      </c>
    </row>
    <row r="150" spans="12:17" ht="16">
      <c r="L150" s="172">
        <v>42193</v>
      </c>
      <c r="M150" s="171">
        <v>51.65</v>
      </c>
      <c r="N150" s="171">
        <v>51.65</v>
      </c>
      <c r="O150" s="171">
        <v>51.65</v>
      </c>
      <c r="P150" s="171">
        <v>51.65</v>
      </c>
      <c r="Q150" s="171">
        <v>0</v>
      </c>
    </row>
    <row r="151" spans="12:17" ht="16">
      <c r="L151" s="172">
        <v>42192</v>
      </c>
      <c r="M151" s="171">
        <v>52.83</v>
      </c>
      <c r="N151" s="171">
        <v>52.83</v>
      </c>
      <c r="O151" s="171">
        <v>52.83</v>
      </c>
      <c r="P151" s="171">
        <v>52.83</v>
      </c>
      <c r="Q151" s="171">
        <v>0</v>
      </c>
    </row>
    <row r="152" spans="12:17" ht="16">
      <c r="L152" s="172">
        <v>42191</v>
      </c>
      <c r="M152" s="171">
        <v>52.66</v>
      </c>
      <c r="N152" s="171">
        <v>52.66</v>
      </c>
      <c r="O152" s="171">
        <v>52.66</v>
      </c>
      <c r="P152" s="171">
        <v>52.66</v>
      </c>
      <c r="Q152" s="171">
        <v>0</v>
      </c>
    </row>
    <row r="153" spans="12:17" ht="16">
      <c r="L153" s="172">
        <v>42188</v>
      </c>
      <c r="M153" s="171">
        <v>55.49</v>
      </c>
      <c r="N153" s="171">
        <v>55.49</v>
      </c>
      <c r="O153" s="171">
        <v>55.49</v>
      </c>
      <c r="P153" s="171">
        <v>55.49</v>
      </c>
      <c r="Q153" s="171">
        <v>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activeCell="E9" sqref="E9"/>
    </sheetView>
  </sheetViews>
  <sheetFormatPr baseColWidth="10" defaultRowHeight="16" x14ac:dyDescent="0"/>
  <cols>
    <col min="1" max="2" width="3.25" customWidth="1"/>
    <col min="3" max="3" width="46" customWidth="1"/>
    <col min="4" max="4" width="12.75" customWidth="1"/>
    <col min="5" max="5" width="17.375" customWidth="1"/>
    <col min="6" max="7" width="17.75" customWidth="1"/>
    <col min="8" max="8" width="55" bestFit="1" customWidth="1"/>
    <col min="9" max="9" width="4.625" customWidth="1"/>
  </cols>
  <sheetData>
    <row r="1" spans="2:9" s="163" customFormat="1" ht="15">
      <c r="D1" s="164"/>
      <c r="E1" s="164"/>
      <c r="F1" s="164"/>
      <c r="G1" s="164"/>
    </row>
    <row r="2" spans="2:9" s="163" customFormat="1" ht="15" customHeight="1">
      <c r="B2" s="179" t="s">
        <v>87</v>
      </c>
      <c r="C2" s="180"/>
      <c r="D2" s="180"/>
      <c r="E2" s="181"/>
      <c r="F2" s="164"/>
      <c r="G2" s="164"/>
    </row>
    <row r="3" spans="2:9" s="163" customFormat="1" ht="15">
      <c r="B3" s="182"/>
      <c r="C3" s="183"/>
      <c r="D3" s="183"/>
      <c r="E3" s="184"/>
      <c r="F3" s="164"/>
      <c r="G3" s="164"/>
    </row>
    <row r="4" spans="2:9" s="163" customFormat="1" ht="15">
      <c r="B4" s="191"/>
      <c r="C4" s="192"/>
      <c r="D4" s="192"/>
      <c r="E4" s="193"/>
      <c r="F4" s="164"/>
      <c r="G4" s="164"/>
    </row>
    <row r="5" spans="2:9" s="163" customFormat="1" thickBot="1">
      <c r="D5" s="164"/>
    </row>
    <row r="6" spans="2:9" s="163" customFormat="1" ht="15">
      <c r="B6" s="165"/>
      <c r="C6" s="22"/>
      <c r="D6" s="22"/>
      <c r="E6" s="22"/>
      <c r="F6" s="22"/>
      <c r="G6" s="22"/>
      <c r="H6" s="22"/>
      <c r="I6" s="166"/>
    </row>
    <row r="7" spans="2:9" s="45" customFormat="1" ht="18">
      <c r="B7" s="103"/>
      <c r="C7" s="21" t="s">
        <v>88</v>
      </c>
      <c r="D7" s="104" t="s">
        <v>5</v>
      </c>
      <c r="E7" s="21" t="s">
        <v>2</v>
      </c>
      <c r="F7" s="21" t="s">
        <v>4</v>
      </c>
      <c r="G7" s="21" t="s">
        <v>89</v>
      </c>
      <c r="H7" s="21" t="s">
        <v>0</v>
      </c>
      <c r="I7" s="107"/>
    </row>
    <row r="8" spans="2:9" ht="19" thickBot="1">
      <c r="B8" s="25"/>
      <c r="I8" s="46"/>
    </row>
    <row r="9" spans="2:9" s="45" customFormat="1" ht="19" thickBot="1">
      <c r="B9" s="25"/>
      <c r="C9" s="167" t="s">
        <v>90</v>
      </c>
      <c r="D9" s="24" t="s">
        <v>91</v>
      </c>
      <c r="E9" s="168">
        <v>1.0980000000000001</v>
      </c>
      <c r="F9" s="167" t="s">
        <v>92</v>
      </c>
      <c r="G9" s="169">
        <v>42221</v>
      </c>
      <c r="H9" s="170" t="s">
        <v>93</v>
      </c>
      <c r="I9" s="46"/>
    </row>
  </sheetData>
  <mergeCells count="1">
    <mergeCell ref="B2: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2015-08-06T16:30:15Z</dcterms:modified>
</cp:coreProperties>
</file>