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codeName="ThisWorkbook" autoCompressPictures="0"/>
  <bookViews>
    <workbookView xWindow="0" yWindow="0" windowWidth="25600" windowHeight="16020" tabRatio="902" firstSheet="4" activeTab="6"/>
  </bookViews>
  <sheets>
    <sheet name="Cover sheet" sheetId="1" r:id="rId1"/>
    <sheet name="Changelog" sheetId="43" r:id="rId2"/>
    <sheet name="Contents" sheetId="22" r:id="rId3"/>
    <sheet name="Introduction" sheetId="2" r:id="rId4"/>
    <sheet name="Dataflow" sheetId="48" r:id="rId5"/>
    <sheet name="Assumptions" sheetId="23" r:id="rId6"/>
    <sheet name="Dashboard" sheetId="3" r:id="rId7"/>
    <sheet name="Corrected energy balance step 1" sheetId="17" r:id="rId8"/>
    <sheet name="IEA autoproducer prod." sheetId="58" r:id="rId9"/>
    <sheet name="Production table step 1" sheetId="53" r:id="rId10"/>
    <sheet name="technical_specs" sheetId="19" r:id="rId11"/>
    <sheet name="Results by fuel" sheetId="46" r:id="rId12"/>
    <sheet name="Results by machine" sheetId="40" r:id="rId13"/>
    <sheet name="Delta energy balance" sheetId="25" r:id="rId14"/>
    <sheet name="Corrected energy balance step 2" sheetId="5" r:id="rId15"/>
    <sheet name="CEB allocation" sheetId="16" r:id="rId16"/>
    <sheet name="Main activity power plants" sheetId="50" r:id="rId17"/>
    <sheet name="Main activity heat plants" sheetId="34" r:id="rId18"/>
    <sheet name="Co-fueling shares" sheetId="47" r:id="rId19"/>
    <sheet name="PV solar" sheetId="59" r:id="rId20"/>
    <sheet name="Fuel aggregation PP" sheetId="49" r:id="rId21"/>
    <sheet name="Fuel aggregation HP" sheetId="6" r:id="rId22"/>
    <sheet name="Fuel aggregation matrix" sheetId="60" r:id="rId23"/>
    <sheet name="csv_corrected_energy_balance_2" sheetId="20" r:id="rId24"/>
    <sheet name="csv_ce_production_table_2" sheetId="24" r:id="rId25"/>
  </sheets>
  <externalReferences>
    <externalReference r:id="rId26"/>
    <externalReference r:id="rId27"/>
    <externalReference r:id="rId28"/>
    <externalReference r:id="rId29"/>
  </externalReferences>
  <definedNames>
    <definedName name="ap_subfuel_allo" localSheetId="4">'[1]CEB allocation'!$F$12:$BC$12</definedName>
    <definedName name="ap_subfuel_allo" localSheetId="8">'[2]CEB allocation'!$F$12:$BC$12</definedName>
    <definedName name="ap_subfuel_allo">'[3]CEB allocation'!$F$12:$BC$12</definedName>
    <definedName name="base_year">Dashboard!$E$13</definedName>
    <definedName name="country">Dashboard!$E$12</definedName>
    <definedName name="ei_subsector_allo" localSheetId="4">'[1]CEB allocation'!$D$17:$D$33</definedName>
    <definedName name="ei_subsector_allo" localSheetId="20">'CEB allocation'!#REF!</definedName>
    <definedName name="ei_subsector_allo" localSheetId="8">'[2]CEB allocation'!$D$17:$D$33</definedName>
    <definedName name="ei_subsector_allo" localSheetId="16">'CEB allocation'!#REF!</definedName>
    <definedName name="ei_subsector_allo">'[3]CEB allocation'!$D$17:$D$33</definedName>
    <definedName name="i_subsector_allo" localSheetId="4">'[1]CEB allocation'!$D$37:$D$49</definedName>
    <definedName name="i_subsector_allo" localSheetId="20">'CEB allocation'!#REF!</definedName>
    <definedName name="i_subsector_allo" localSheetId="8">'[2]CEB allocation'!$D$37:$D$49</definedName>
    <definedName name="i_subsector_allo" localSheetId="16">'CEB allocation'!#REF!</definedName>
    <definedName name="i_subsector_allo">'[3]CEB allocation'!$D$37:$D$49</definedName>
    <definedName name="kWh_MJ_conversion" localSheetId="4">[1]Assumptions!$C$176</definedName>
    <definedName name="kWh_MJ_conversion" localSheetId="8">[2]Assumptions!$C$177</definedName>
    <definedName name="kWh_MJ_conversion">Assumptions!$C$124</definedName>
    <definedName name="net_gross_conv" localSheetId="4">'[1]AP net-gross conversion'!$D$12</definedName>
    <definedName name="net_gross_conv" localSheetId="8">'[2]AP net-gross conversion'!$D$12</definedName>
    <definedName name="net_gross_conv" localSheetId="16">#REF!</definedName>
    <definedName name="net_gross_conv">'[3]AP net-gross conversion'!$D$12</definedName>
    <definedName name="switch_decc" localSheetId="4">'[1]Fuel allocation'!$C$133</definedName>
    <definedName name="switch_decc" localSheetId="8">'[2]Fuel allocation'!$C$133</definedName>
    <definedName name="switch_decc" localSheetId="16">#REF!</definedName>
    <definedName name="switch_iea" localSheetId="4">'[1]Fuel allocation'!$C$91</definedName>
    <definedName name="switch_iea" localSheetId="8">'[2]Fuel allocation'!$C$91</definedName>
    <definedName name="switch_iea" localSheetId="16">#REF!</definedName>
    <definedName name="switch_protermo" localSheetId="4">'[1]Fuel allocation'!$C$49</definedName>
    <definedName name="switch_protermo" localSheetId="8">'[2]Fuel allocation'!$C$49</definedName>
    <definedName name="switch_protermo" localSheetId="16">#REF!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19" i="40" l="1"/>
  <c r="C24" i="24"/>
  <c r="E13" i="49"/>
  <c r="E32" i="49"/>
  <c r="E26" i="49"/>
  <c r="E45" i="49"/>
  <c r="E54" i="49"/>
  <c r="D18" i="49"/>
  <c r="D37" i="49"/>
  <c r="D59" i="49"/>
  <c r="D18" i="50"/>
  <c r="D60" i="50"/>
  <c r="H20" i="19"/>
  <c r="E60" i="50"/>
  <c r="D65" i="50"/>
  <c r="H21" i="19"/>
  <c r="E65" i="50"/>
  <c r="D70" i="50"/>
  <c r="H22" i="19"/>
  <c r="E70" i="50"/>
  <c r="D55" i="50"/>
  <c r="H19" i="19"/>
  <c r="E55" i="50"/>
  <c r="D75" i="50"/>
  <c r="H23" i="19"/>
  <c r="E75" i="50"/>
  <c r="E127" i="50"/>
  <c r="D13" i="49"/>
  <c r="D32" i="49"/>
  <c r="D26" i="49"/>
  <c r="D45" i="49"/>
  <c r="D54" i="49"/>
  <c r="D13" i="50"/>
  <c r="D59" i="50"/>
  <c r="E59" i="50"/>
  <c r="D64" i="50"/>
  <c r="E64" i="50"/>
  <c r="D69" i="50"/>
  <c r="E69" i="50"/>
  <c r="D54" i="50"/>
  <c r="E54" i="50"/>
  <c r="D74" i="50"/>
  <c r="E74" i="50"/>
  <c r="E122" i="50"/>
  <c r="D122" i="50"/>
  <c r="D127" i="50"/>
  <c r="D56" i="50"/>
  <c r="D19" i="40"/>
  <c r="M19" i="40"/>
  <c r="D61" i="50"/>
  <c r="D20" i="40"/>
  <c r="L20" i="40"/>
  <c r="M20" i="40"/>
  <c r="D66" i="50"/>
  <c r="D21" i="40"/>
  <c r="L21" i="40"/>
  <c r="M21" i="40"/>
  <c r="D71" i="50"/>
  <c r="D22" i="40"/>
  <c r="L22" i="40"/>
  <c r="M22" i="40"/>
  <c r="D76" i="50"/>
  <c r="D23" i="40"/>
  <c r="L23" i="40"/>
  <c r="M23" i="40"/>
  <c r="L70" i="3"/>
  <c r="E56" i="50"/>
  <c r="E19" i="40"/>
  <c r="B24" i="24"/>
  <c r="E11" i="49"/>
  <c r="E30" i="49"/>
  <c r="E52" i="49"/>
  <c r="E12" i="46"/>
  <c r="D25" i="49"/>
  <c r="D65" i="49"/>
  <c r="D24" i="50"/>
  <c r="D105" i="50"/>
  <c r="D32" i="40"/>
  <c r="L32" i="40"/>
  <c r="M32" i="40"/>
  <c r="L40" i="40"/>
  <c r="D12" i="59"/>
  <c r="E13" i="59"/>
  <c r="D14" i="59"/>
  <c r="D40" i="40"/>
  <c r="M40" i="40"/>
  <c r="L41" i="40"/>
  <c r="D10" i="59"/>
  <c r="D17" i="59"/>
  <c r="D41" i="40"/>
  <c r="M41" i="40"/>
  <c r="L73" i="3"/>
  <c r="D108" i="50"/>
  <c r="D33" i="40"/>
  <c r="L33" i="40"/>
  <c r="M33" i="40"/>
  <c r="L74" i="3"/>
  <c r="H34" i="19"/>
  <c r="D18" i="59"/>
  <c r="E41" i="40"/>
  <c r="H33" i="19"/>
  <c r="D15" i="59"/>
  <c r="E40" i="40"/>
  <c r="D11" i="49"/>
  <c r="D30" i="49"/>
  <c r="D52" i="49"/>
  <c r="D11" i="50"/>
  <c r="D20" i="49"/>
  <c r="D39" i="49"/>
  <c r="D19" i="49"/>
  <c r="D38" i="49"/>
  <c r="D60" i="49"/>
  <c r="D19" i="50"/>
  <c r="D29" i="50"/>
  <c r="D28" i="50"/>
  <c r="D45" i="50"/>
  <c r="D30" i="50"/>
  <c r="D11" i="40"/>
  <c r="L11" i="40"/>
  <c r="M11" i="40"/>
  <c r="L12" i="40"/>
  <c r="E17" i="3"/>
  <c r="E18" i="3"/>
  <c r="E23" i="3"/>
  <c r="D33" i="50"/>
  <c r="D12" i="40"/>
  <c r="M12" i="40"/>
  <c r="L13" i="40"/>
  <c r="D36" i="50"/>
  <c r="D13" i="40"/>
  <c r="M13" i="40"/>
  <c r="L14" i="40"/>
  <c r="D39" i="50"/>
  <c r="D14" i="40"/>
  <c r="M14" i="40"/>
  <c r="L15" i="40"/>
  <c r="D42" i="50"/>
  <c r="D15" i="40"/>
  <c r="M15" i="40"/>
  <c r="L16" i="40"/>
  <c r="D16" i="40"/>
  <c r="M16" i="40"/>
  <c r="L17" i="40"/>
  <c r="D12" i="49"/>
  <c r="D31" i="49"/>
  <c r="D53" i="49"/>
  <c r="D12" i="50"/>
  <c r="D48" i="50"/>
  <c r="D17" i="40"/>
  <c r="M17" i="40"/>
  <c r="L18" i="40"/>
  <c r="D51" i="50"/>
  <c r="D18" i="40"/>
  <c r="M18" i="40"/>
  <c r="L24" i="40"/>
  <c r="D14" i="49"/>
  <c r="D33" i="49"/>
  <c r="D55" i="49"/>
  <c r="D14" i="50"/>
  <c r="D79" i="50"/>
  <c r="D24" i="40"/>
  <c r="M24" i="40"/>
  <c r="L25" i="40"/>
  <c r="D15" i="49"/>
  <c r="D34" i="49"/>
  <c r="D56" i="49"/>
  <c r="D15" i="50"/>
  <c r="D82" i="50"/>
  <c r="D25" i="40"/>
  <c r="M25" i="40"/>
  <c r="L26" i="40"/>
  <c r="D16" i="49"/>
  <c r="D35" i="49"/>
  <c r="D57" i="49"/>
  <c r="D16" i="50"/>
  <c r="D85" i="50"/>
  <c r="D17" i="49"/>
  <c r="D36" i="49"/>
  <c r="D58" i="49"/>
  <c r="D17" i="50"/>
  <c r="D86" i="50"/>
  <c r="D87" i="50"/>
  <c r="D26" i="40"/>
  <c r="M26" i="40"/>
  <c r="L31" i="40"/>
  <c r="D24" i="49"/>
  <c r="D43" i="49"/>
  <c r="D64" i="49"/>
  <c r="D23" i="50"/>
  <c r="D102" i="50"/>
  <c r="D31" i="40"/>
  <c r="M31" i="40"/>
  <c r="D21" i="49"/>
  <c r="D40" i="49"/>
  <c r="D61" i="49"/>
  <c r="D20" i="50"/>
  <c r="D90" i="50"/>
  <c r="D27" i="40"/>
  <c r="L27" i="40"/>
  <c r="M27" i="40"/>
  <c r="D93" i="50"/>
  <c r="D28" i="40"/>
  <c r="L28" i="40"/>
  <c r="M28" i="40"/>
  <c r="D23" i="49"/>
  <c r="D42" i="49"/>
  <c r="D63" i="49"/>
  <c r="D22" i="50"/>
  <c r="D96" i="50"/>
  <c r="D29" i="40"/>
  <c r="L29" i="40"/>
  <c r="M29" i="40"/>
  <c r="D99" i="50"/>
  <c r="D30" i="40"/>
  <c r="L30" i="40"/>
  <c r="M30" i="40"/>
  <c r="D22" i="49"/>
  <c r="D41" i="49"/>
  <c r="D62" i="49"/>
  <c r="D21" i="50"/>
  <c r="D111" i="50"/>
  <c r="D34" i="40"/>
  <c r="L34" i="40"/>
  <c r="M34" i="40"/>
  <c r="D114" i="50"/>
  <c r="D35" i="40"/>
  <c r="L35" i="40"/>
  <c r="M35" i="40"/>
  <c r="D117" i="50"/>
  <c r="D36" i="40"/>
  <c r="L36" i="40"/>
  <c r="M36" i="40"/>
  <c r="M37" i="40"/>
  <c r="H14" i="19"/>
  <c r="E28" i="50"/>
  <c r="E29" i="50"/>
  <c r="E30" i="50"/>
  <c r="E11" i="40"/>
  <c r="H15" i="19"/>
  <c r="E42" i="50"/>
  <c r="E15" i="40"/>
  <c r="H16" i="19"/>
  <c r="E45" i="50"/>
  <c r="E16" i="40"/>
  <c r="H17" i="19"/>
  <c r="E48" i="50"/>
  <c r="E17" i="40"/>
  <c r="H18" i="19"/>
  <c r="E51" i="50"/>
  <c r="E18" i="40"/>
  <c r="E61" i="50"/>
  <c r="E20" i="40"/>
  <c r="E66" i="50"/>
  <c r="E21" i="40"/>
  <c r="E71" i="50"/>
  <c r="E22" i="40"/>
  <c r="E76" i="50"/>
  <c r="E23" i="40"/>
  <c r="H24" i="19"/>
  <c r="E79" i="50"/>
  <c r="E24" i="40"/>
  <c r="H25" i="19"/>
  <c r="E82" i="50"/>
  <c r="E25" i="40"/>
  <c r="H26" i="19"/>
  <c r="E85" i="50"/>
  <c r="E86" i="50"/>
  <c r="E87" i="50"/>
  <c r="E26" i="40"/>
  <c r="H27" i="19"/>
  <c r="E90" i="50"/>
  <c r="E27" i="40"/>
  <c r="H28" i="19"/>
  <c r="E93" i="50"/>
  <c r="E28" i="40"/>
  <c r="H29" i="19"/>
  <c r="E96" i="50"/>
  <c r="E29" i="40"/>
  <c r="H30" i="19"/>
  <c r="E99" i="50"/>
  <c r="E30" i="40"/>
  <c r="H31" i="19"/>
  <c r="E102" i="50"/>
  <c r="E31" i="40"/>
  <c r="H32" i="19"/>
  <c r="E105" i="50"/>
  <c r="E32" i="40"/>
  <c r="H35" i="19"/>
  <c r="E108" i="50"/>
  <c r="E33" i="40"/>
  <c r="H36" i="19"/>
  <c r="E111" i="50"/>
  <c r="E34" i="40"/>
  <c r="H37" i="19"/>
  <c r="E114" i="50"/>
  <c r="E35" i="40"/>
  <c r="H38" i="19"/>
  <c r="E117" i="50"/>
  <c r="E36" i="40"/>
  <c r="H11" i="19"/>
  <c r="E33" i="50"/>
  <c r="E12" i="40"/>
  <c r="H12" i="19"/>
  <c r="E36" i="50"/>
  <c r="E13" i="40"/>
  <c r="H13" i="19"/>
  <c r="E39" i="50"/>
  <c r="E14" i="40"/>
  <c r="E37" i="40"/>
  <c r="D37" i="40"/>
  <c r="E129" i="50"/>
  <c r="E56" i="46"/>
  <c r="E21" i="49"/>
  <c r="E40" i="49"/>
  <c r="E61" i="49"/>
  <c r="E57" i="46"/>
  <c r="E58" i="46"/>
  <c r="E59" i="46"/>
  <c r="L41" i="3"/>
  <c r="L40" i="3"/>
  <c r="M41" i="3"/>
  <c r="M40" i="3"/>
  <c r="E21" i="46"/>
  <c r="E22" i="46"/>
  <c r="E23" i="46"/>
  <c r="E24" i="46"/>
  <c r="L33" i="3"/>
  <c r="L32" i="3"/>
  <c r="M33" i="3"/>
  <c r="M32" i="3"/>
  <c r="E120" i="50"/>
  <c r="E11" i="46"/>
  <c r="E13" i="46"/>
  <c r="E14" i="46"/>
  <c r="L19" i="3"/>
  <c r="M19" i="3"/>
  <c r="L18" i="3"/>
  <c r="M18" i="3"/>
  <c r="L31" i="3"/>
  <c r="P31" i="3"/>
  <c r="L26" i="3"/>
  <c r="P26" i="3"/>
  <c r="L17" i="3"/>
  <c r="M17" i="3"/>
  <c r="E52" i="3"/>
  <c r="E48" i="3"/>
  <c r="E44" i="3"/>
  <c r="E39" i="3"/>
  <c r="E42" i="3"/>
  <c r="E37" i="3"/>
  <c r="E31" i="3"/>
  <c r="E26" i="3"/>
  <c r="E29" i="3"/>
  <c r="L68" i="3"/>
  <c r="E24" i="3"/>
  <c r="L13" i="3"/>
  <c r="P17" i="3"/>
  <c r="H38" i="6"/>
  <c r="H19" i="6"/>
  <c r="H31" i="6"/>
  <c r="H11" i="6"/>
  <c r="H12" i="6"/>
  <c r="H13" i="6"/>
  <c r="H14" i="6"/>
  <c r="H15" i="6"/>
  <c r="H16" i="6"/>
  <c r="H17" i="6"/>
  <c r="H18" i="6"/>
  <c r="H20" i="6"/>
  <c r="J19" i="6"/>
  <c r="H49" i="6"/>
  <c r="H33" i="34"/>
  <c r="I47" i="19"/>
  <c r="E33" i="34"/>
  <c r="E50" i="40"/>
  <c r="B3" i="24"/>
  <c r="H30" i="6"/>
  <c r="J18" i="6"/>
  <c r="H48" i="6"/>
  <c r="H30" i="34"/>
  <c r="I46" i="19"/>
  <c r="E30" i="34"/>
  <c r="E49" i="40"/>
  <c r="B4" i="24"/>
  <c r="H23" i="6"/>
  <c r="J11" i="6"/>
  <c r="H41" i="6"/>
  <c r="H11" i="34"/>
  <c r="I41" i="19"/>
  <c r="E11" i="34"/>
  <c r="E44" i="40"/>
  <c r="B5" i="24"/>
  <c r="H24" i="6"/>
  <c r="J12" i="6"/>
  <c r="H42" i="6"/>
  <c r="H14" i="34"/>
  <c r="I42" i="19"/>
  <c r="E14" i="34"/>
  <c r="E45" i="40"/>
  <c r="B6" i="24"/>
  <c r="H26" i="6"/>
  <c r="J14" i="6"/>
  <c r="H44" i="6"/>
  <c r="H22" i="34"/>
  <c r="I44" i="19"/>
  <c r="E22" i="34"/>
  <c r="E47" i="40"/>
  <c r="B7" i="24"/>
  <c r="H25" i="6"/>
  <c r="J13" i="6"/>
  <c r="H43" i="6"/>
  <c r="H17" i="34"/>
  <c r="I43" i="19"/>
  <c r="E17" i="34"/>
  <c r="H29" i="6"/>
  <c r="J17" i="6"/>
  <c r="H47" i="6"/>
  <c r="H18" i="34"/>
  <c r="E18" i="34"/>
  <c r="E19" i="34"/>
  <c r="E46" i="40"/>
  <c r="B8" i="24"/>
  <c r="H27" i="6"/>
  <c r="J15" i="6"/>
  <c r="H45" i="6"/>
  <c r="H25" i="34"/>
  <c r="I45" i="19"/>
  <c r="E25" i="34"/>
  <c r="H28" i="6"/>
  <c r="J16" i="6"/>
  <c r="H46" i="6"/>
  <c r="H26" i="34"/>
  <c r="E26" i="34"/>
  <c r="E27" i="34"/>
  <c r="E48" i="40"/>
  <c r="B9" i="24"/>
  <c r="B10" i="24"/>
  <c r="B11" i="24"/>
  <c r="B12" i="24"/>
  <c r="B14" i="24"/>
  <c r="B15" i="24"/>
  <c r="B16" i="24"/>
  <c r="B17" i="24"/>
  <c r="B18" i="24"/>
  <c r="B19" i="24"/>
  <c r="B20" i="24"/>
  <c r="B21" i="24"/>
  <c r="B26" i="24"/>
  <c r="B27" i="24"/>
  <c r="B28" i="24"/>
  <c r="B29" i="24"/>
  <c r="B31" i="24"/>
  <c r="B32" i="24"/>
  <c r="B33" i="24"/>
  <c r="B34" i="24"/>
  <c r="B35" i="24"/>
  <c r="B13" i="24"/>
  <c r="B22" i="24"/>
  <c r="B23" i="24"/>
  <c r="B25" i="24"/>
  <c r="B30" i="24"/>
  <c r="B36" i="24"/>
  <c r="B37" i="24"/>
  <c r="B38" i="24"/>
  <c r="B39" i="24"/>
  <c r="B40" i="24"/>
  <c r="B41" i="24"/>
  <c r="B42" i="24"/>
  <c r="B43" i="24"/>
  <c r="B44" i="24"/>
  <c r="B45" i="24"/>
  <c r="B46" i="24"/>
  <c r="B47" i="24"/>
  <c r="B48" i="24"/>
  <c r="B49" i="24"/>
  <c r="B50" i="24"/>
  <c r="B51" i="24"/>
  <c r="B52" i="24"/>
  <c r="B53" i="24"/>
  <c r="B54" i="24"/>
  <c r="B55" i="24"/>
  <c r="L60" i="3"/>
  <c r="M60" i="3"/>
  <c r="P60" i="3"/>
  <c r="L72" i="3"/>
  <c r="H50" i="6"/>
  <c r="H135" i="46"/>
  <c r="H19" i="34"/>
  <c r="H27" i="34"/>
  <c r="H36" i="34"/>
  <c r="H134" i="46"/>
  <c r="H136" i="46"/>
  <c r="H137" i="46"/>
  <c r="L59" i="3"/>
  <c r="P59" i="3"/>
  <c r="D120" i="50"/>
  <c r="D121" i="50"/>
  <c r="D129" i="50"/>
  <c r="D130" i="50"/>
  <c r="D131" i="50"/>
  <c r="D133" i="50"/>
  <c r="D123" i="50"/>
  <c r="D124" i="50"/>
  <c r="D125" i="50"/>
  <c r="D126" i="50"/>
  <c r="D128" i="50"/>
  <c r="D132" i="50"/>
  <c r="D134" i="50"/>
  <c r="D82" i="46"/>
  <c r="D66" i="49"/>
  <c r="D83" i="46"/>
  <c r="D84" i="46"/>
  <c r="D85" i="46"/>
  <c r="L58" i="3"/>
  <c r="P58" i="3"/>
  <c r="E36" i="34"/>
  <c r="E134" i="46"/>
  <c r="E11" i="6"/>
  <c r="E23" i="6"/>
  <c r="E41" i="6"/>
  <c r="E12" i="6"/>
  <c r="E24" i="6"/>
  <c r="E42" i="6"/>
  <c r="E13" i="6"/>
  <c r="E25" i="6"/>
  <c r="E43" i="6"/>
  <c r="E14" i="6"/>
  <c r="E26" i="6"/>
  <c r="E44" i="6"/>
  <c r="E15" i="6"/>
  <c r="E27" i="6"/>
  <c r="E45" i="6"/>
  <c r="E16" i="6"/>
  <c r="E28" i="6"/>
  <c r="E46" i="6"/>
  <c r="E17" i="6"/>
  <c r="E29" i="6"/>
  <c r="E47" i="6"/>
  <c r="E18" i="6"/>
  <c r="E30" i="6"/>
  <c r="E48" i="6"/>
  <c r="E19" i="6"/>
  <c r="E31" i="6"/>
  <c r="E49" i="6"/>
  <c r="E50" i="6"/>
  <c r="E135" i="46"/>
  <c r="E136" i="46"/>
  <c r="E137" i="46"/>
  <c r="L62" i="3"/>
  <c r="M62" i="3"/>
  <c r="E121" i="50"/>
  <c r="E123" i="50"/>
  <c r="E124" i="50"/>
  <c r="E125" i="50"/>
  <c r="E126" i="50"/>
  <c r="E130" i="50"/>
  <c r="E131" i="50"/>
  <c r="E133" i="50"/>
  <c r="E128" i="50"/>
  <c r="E132" i="50"/>
  <c r="E134" i="50"/>
  <c r="E82" i="46"/>
  <c r="E12" i="49"/>
  <c r="E31" i="49"/>
  <c r="E53" i="49"/>
  <c r="E14" i="49"/>
  <c r="E33" i="49"/>
  <c r="E55" i="49"/>
  <c r="E15" i="49"/>
  <c r="E34" i="49"/>
  <c r="E56" i="49"/>
  <c r="E16" i="49"/>
  <c r="E35" i="49"/>
  <c r="E57" i="49"/>
  <c r="E17" i="49"/>
  <c r="E36" i="49"/>
  <c r="E58" i="49"/>
  <c r="E18" i="49"/>
  <c r="E37" i="49"/>
  <c r="E59" i="49"/>
  <c r="E20" i="49"/>
  <c r="E39" i="49"/>
  <c r="E19" i="49"/>
  <c r="E38" i="49"/>
  <c r="E60" i="49"/>
  <c r="E22" i="49"/>
  <c r="E41" i="49"/>
  <c r="E62" i="49"/>
  <c r="E23" i="49"/>
  <c r="E42" i="49"/>
  <c r="E63" i="49"/>
  <c r="E24" i="49"/>
  <c r="E43" i="49"/>
  <c r="E64" i="49"/>
  <c r="E25" i="49"/>
  <c r="E65" i="49"/>
  <c r="E66" i="49"/>
  <c r="E83" i="46"/>
  <c r="E84" i="46"/>
  <c r="E85" i="46"/>
  <c r="L61" i="3"/>
  <c r="M61" i="3"/>
  <c r="M59" i="3"/>
  <c r="M58" i="3"/>
  <c r="L52" i="3"/>
  <c r="P52" i="3"/>
  <c r="L48" i="3"/>
  <c r="P48" i="3"/>
  <c r="L44" i="3"/>
  <c r="P44" i="3"/>
  <c r="L39" i="3"/>
  <c r="P39" i="3"/>
  <c r="M52" i="3"/>
  <c r="M48" i="3"/>
  <c r="M44" i="3"/>
  <c r="M39" i="3"/>
  <c r="M31" i="3"/>
  <c r="M26" i="3"/>
  <c r="L14" i="3"/>
  <c r="M14" i="3"/>
  <c r="P14" i="3"/>
  <c r="P13" i="3"/>
  <c r="M13" i="3"/>
  <c r="L10" i="3"/>
  <c r="M10" i="3"/>
  <c r="L79" i="3"/>
  <c r="L78" i="3"/>
  <c r="L77" i="3"/>
  <c r="L76" i="3"/>
  <c r="L75" i="3"/>
  <c r="L71" i="3"/>
  <c r="L69" i="3"/>
  <c r="H50" i="40"/>
  <c r="L50" i="40"/>
  <c r="N50" i="40"/>
  <c r="H49" i="40"/>
  <c r="L49" i="40"/>
  <c r="N49" i="40"/>
  <c r="H48" i="40"/>
  <c r="L48" i="40"/>
  <c r="N48" i="40"/>
  <c r="H47" i="40"/>
  <c r="L47" i="40"/>
  <c r="N47" i="40"/>
  <c r="H46" i="40"/>
  <c r="L46" i="40"/>
  <c r="N46" i="40"/>
  <c r="H45" i="40"/>
  <c r="L45" i="40"/>
  <c r="N45" i="40"/>
  <c r="H44" i="40"/>
  <c r="L44" i="40"/>
  <c r="N44" i="40"/>
  <c r="E44" i="49"/>
  <c r="D44" i="49"/>
  <c r="BM23" i="5"/>
  <c r="E128" i="46"/>
  <c r="BF16" i="16"/>
  <c r="BF17" i="16"/>
  <c r="BF18" i="16"/>
  <c r="BF23" i="5"/>
  <c r="E123" i="46"/>
  <c r="AZ16" i="16"/>
  <c r="AZ17" i="16"/>
  <c r="AU16" i="16"/>
  <c r="AU17" i="16"/>
  <c r="AZ18" i="16"/>
  <c r="AZ23" i="5"/>
  <c r="E118" i="46"/>
  <c r="AV23" i="5"/>
  <c r="AU18" i="16"/>
  <c r="AU23" i="5"/>
  <c r="E113" i="46"/>
  <c r="AR16" i="16"/>
  <c r="AR17" i="16"/>
  <c r="AT16" i="16"/>
  <c r="AT17" i="16"/>
  <c r="AT18" i="16"/>
  <c r="AT23" i="5"/>
  <c r="E108" i="46"/>
  <c r="AS23" i="5"/>
  <c r="AR18" i="16"/>
  <c r="AR23" i="5"/>
  <c r="E103" i="46"/>
  <c r="U16" i="16"/>
  <c r="V16" i="16"/>
  <c r="W16" i="16"/>
  <c r="X16" i="16"/>
  <c r="Y16" i="16"/>
  <c r="Z16" i="16"/>
  <c r="AA16" i="16"/>
  <c r="AB16" i="16"/>
  <c r="AC16" i="16"/>
  <c r="AD16" i="16"/>
  <c r="AE16" i="16"/>
  <c r="AF16" i="16"/>
  <c r="AG16" i="16"/>
  <c r="AH16" i="16"/>
  <c r="AI16" i="16"/>
  <c r="AJ16" i="16"/>
  <c r="AK16" i="16"/>
  <c r="AL16" i="16"/>
  <c r="AM16" i="16"/>
  <c r="AN16" i="16"/>
  <c r="AO16" i="16"/>
  <c r="AP16" i="16"/>
  <c r="AQ16" i="16"/>
  <c r="U17" i="16"/>
  <c r="V17" i="16"/>
  <c r="W17" i="16"/>
  <c r="X17" i="16"/>
  <c r="Y17" i="16"/>
  <c r="Z17" i="16"/>
  <c r="AA17" i="16"/>
  <c r="AB17" i="16"/>
  <c r="AC17" i="16"/>
  <c r="AD17" i="16"/>
  <c r="AE17" i="16"/>
  <c r="AF17" i="16"/>
  <c r="AG17" i="16"/>
  <c r="AH17" i="16"/>
  <c r="AI17" i="16"/>
  <c r="AJ17" i="16"/>
  <c r="AK17" i="16"/>
  <c r="AL17" i="16"/>
  <c r="AM17" i="16"/>
  <c r="AN17" i="16"/>
  <c r="AO17" i="16"/>
  <c r="AP17" i="16"/>
  <c r="AQ17" i="16"/>
  <c r="AQ18" i="16"/>
  <c r="AQ23" i="5"/>
  <c r="AP18" i="16"/>
  <c r="AP23" i="5"/>
  <c r="AO18" i="16"/>
  <c r="AO23" i="5"/>
  <c r="AN18" i="16"/>
  <c r="AN23" i="5"/>
  <c r="AM18" i="16"/>
  <c r="AM23" i="5"/>
  <c r="AL18" i="16"/>
  <c r="AL23" i="5"/>
  <c r="AK18" i="16"/>
  <c r="AK23" i="5"/>
  <c r="AJ18" i="16"/>
  <c r="AJ23" i="5"/>
  <c r="AI18" i="16"/>
  <c r="AI23" i="5"/>
  <c r="AH18" i="16"/>
  <c r="AH23" i="5"/>
  <c r="AG18" i="16"/>
  <c r="AG23" i="5"/>
  <c r="AF18" i="16"/>
  <c r="AF23" i="5"/>
  <c r="AE18" i="16"/>
  <c r="AE23" i="5"/>
  <c r="AD18" i="16"/>
  <c r="AD23" i="5"/>
  <c r="AC18" i="16"/>
  <c r="AC23" i="5"/>
  <c r="AB18" i="16"/>
  <c r="AB23" i="5"/>
  <c r="AA18" i="16"/>
  <c r="AA23" i="5"/>
  <c r="Z18" i="16"/>
  <c r="Z23" i="5"/>
  <c r="Y18" i="16"/>
  <c r="Y23" i="5"/>
  <c r="X18" i="16"/>
  <c r="X23" i="5"/>
  <c r="W18" i="16"/>
  <c r="W23" i="5"/>
  <c r="V18" i="16"/>
  <c r="V23" i="5"/>
  <c r="U18" i="16"/>
  <c r="U23" i="5"/>
  <c r="E98" i="46"/>
  <c r="T16" i="16"/>
  <c r="T17" i="16"/>
  <c r="T18" i="16"/>
  <c r="T23" i="5"/>
  <c r="E88" i="46"/>
  <c r="C16" i="16"/>
  <c r="D16" i="16"/>
  <c r="E16" i="16"/>
  <c r="F16" i="16"/>
  <c r="G16" i="16"/>
  <c r="H16" i="16"/>
  <c r="C17" i="16"/>
  <c r="D17" i="16"/>
  <c r="E17" i="16"/>
  <c r="F17" i="16"/>
  <c r="G17" i="16"/>
  <c r="H17" i="16"/>
  <c r="J16" i="16"/>
  <c r="K16" i="16"/>
  <c r="L16" i="16"/>
  <c r="M16" i="16"/>
  <c r="N16" i="16"/>
  <c r="O16" i="16"/>
  <c r="P16" i="16"/>
  <c r="Q16" i="16"/>
  <c r="R16" i="16"/>
  <c r="S16" i="16"/>
  <c r="J17" i="16"/>
  <c r="K17" i="16"/>
  <c r="L17" i="16"/>
  <c r="M17" i="16"/>
  <c r="N17" i="16"/>
  <c r="O17" i="16"/>
  <c r="P17" i="16"/>
  <c r="Q17" i="16"/>
  <c r="R17" i="16"/>
  <c r="S17" i="16"/>
  <c r="S18" i="16"/>
  <c r="S23" i="5"/>
  <c r="R18" i="16"/>
  <c r="R23" i="5"/>
  <c r="Q18" i="16"/>
  <c r="Q23" i="5"/>
  <c r="P18" i="16"/>
  <c r="P23" i="5"/>
  <c r="O18" i="16"/>
  <c r="O23" i="5"/>
  <c r="N18" i="16"/>
  <c r="N23" i="5"/>
  <c r="M18" i="16"/>
  <c r="M23" i="5"/>
  <c r="L18" i="16"/>
  <c r="L23" i="5"/>
  <c r="K18" i="16"/>
  <c r="K23" i="5"/>
  <c r="J18" i="16"/>
  <c r="J23" i="5"/>
  <c r="E93" i="46"/>
  <c r="I23" i="5"/>
  <c r="H18" i="16"/>
  <c r="H23" i="5"/>
  <c r="G18" i="16"/>
  <c r="G23" i="5"/>
  <c r="F18" i="16"/>
  <c r="F23" i="5"/>
  <c r="E18" i="16"/>
  <c r="E23" i="5"/>
  <c r="D18" i="16"/>
  <c r="D23" i="5"/>
  <c r="C18" i="16"/>
  <c r="C23" i="5"/>
  <c r="BL20" i="5"/>
  <c r="BL19" i="5"/>
  <c r="D61" i="46"/>
  <c r="E61" i="46"/>
  <c r="BJ19" i="5"/>
  <c r="D76" i="46"/>
  <c r="E76" i="46"/>
  <c r="BG19" i="5"/>
  <c r="E71" i="46"/>
  <c r="BF19" i="5"/>
  <c r="D66" i="46"/>
  <c r="E66" i="46"/>
  <c r="BE19" i="5"/>
  <c r="BD19" i="5"/>
  <c r="E51" i="46"/>
  <c r="AZ9" i="16"/>
  <c r="AZ10" i="16"/>
  <c r="AU9" i="16"/>
  <c r="AU10" i="16"/>
  <c r="AZ11" i="16"/>
  <c r="AZ19" i="5"/>
  <c r="E46" i="46"/>
  <c r="AV19" i="5"/>
  <c r="AU11" i="16"/>
  <c r="AU19" i="5"/>
  <c r="E41" i="46"/>
  <c r="AR9" i="16"/>
  <c r="AR10" i="16"/>
  <c r="AT9" i="16"/>
  <c r="AT10" i="16"/>
  <c r="AT11" i="16"/>
  <c r="AT19" i="5"/>
  <c r="E36" i="46"/>
  <c r="AS19" i="5"/>
  <c r="AR11" i="16"/>
  <c r="AR19" i="5"/>
  <c r="E26" i="46"/>
  <c r="U9" i="16"/>
  <c r="V9" i="16"/>
  <c r="W9" i="16"/>
  <c r="X9" i="16"/>
  <c r="Y9" i="16"/>
  <c r="Z9" i="16"/>
  <c r="AA9" i="16"/>
  <c r="AB9" i="16"/>
  <c r="AC9" i="16"/>
  <c r="AD9" i="16"/>
  <c r="AE9" i="16"/>
  <c r="AF9" i="16"/>
  <c r="AG9" i="16"/>
  <c r="AH9" i="16"/>
  <c r="U10" i="16"/>
  <c r="V10" i="16"/>
  <c r="W10" i="16"/>
  <c r="X10" i="16"/>
  <c r="Y10" i="16"/>
  <c r="Z10" i="16"/>
  <c r="AA10" i="16"/>
  <c r="AB10" i="16"/>
  <c r="AC10" i="16"/>
  <c r="AD10" i="16"/>
  <c r="AE10" i="16"/>
  <c r="AF10" i="16"/>
  <c r="AG10" i="16"/>
  <c r="AH10" i="16"/>
  <c r="AJ9" i="16"/>
  <c r="AK9" i="16"/>
  <c r="AL9" i="16"/>
  <c r="AM9" i="16"/>
  <c r="AN9" i="16"/>
  <c r="AO9" i="16"/>
  <c r="AP9" i="16"/>
  <c r="AQ9" i="16"/>
  <c r="AJ10" i="16"/>
  <c r="AK10" i="16"/>
  <c r="AL10" i="16"/>
  <c r="AM10" i="16"/>
  <c r="AN10" i="16"/>
  <c r="AO10" i="16"/>
  <c r="AP10" i="16"/>
  <c r="AQ10" i="16"/>
  <c r="AQ11" i="16"/>
  <c r="AQ19" i="5"/>
  <c r="AP11" i="16"/>
  <c r="AP19" i="5"/>
  <c r="AO11" i="16"/>
  <c r="AO19" i="5"/>
  <c r="AN11" i="16"/>
  <c r="AN19" i="5"/>
  <c r="AM11" i="16"/>
  <c r="AM19" i="5"/>
  <c r="AL11" i="16"/>
  <c r="AL19" i="5"/>
  <c r="AK11" i="16"/>
  <c r="AK19" i="5"/>
  <c r="AJ11" i="16"/>
  <c r="AJ19" i="5"/>
  <c r="E31" i="46"/>
  <c r="AI19" i="5"/>
  <c r="AH11" i="16"/>
  <c r="AH19" i="5"/>
  <c r="AG11" i="16"/>
  <c r="AG19" i="5"/>
  <c r="AF11" i="16"/>
  <c r="AF19" i="5"/>
  <c r="AE11" i="16"/>
  <c r="AE19" i="5"/>
  <c r="AD11" i="16"/>
  <c r="AD19" i="5"/>
  <c r="AC11" i="16"/>
  <c r="AC19" i="5"/>
  <c r="AB11" i="16"/>
  <c r="AB19" i="5"/>
  <c r="AA11" i="16"/>
  <c r="AA19" i="5"/>
  <c r="Z11" i="16"/>
  <c r="Z19" i="5"/>
  <c r="Y11" i="16"/>
  <c r="Y19" i="5"/>
  <c r="X11" i="16"/>
  <c r="X19" i="5"/>
  <c r="W11" i="16"/>
  <c r="W19" i="5"/>
  <c r="V11" i="16"/>
  <c r="V19" i="5"/>
  <c r="U11" i="16"/>
  <c r="U19" i="5"/>
  <c r="T9" i="16"/>
  <c r="T10" i="16"/>
  <c r="T11" i="16"/>
  <c r="T19" i="5"/>
  <c r="C9" i="16"/>
  <c r="D9" i="16"/>
  <c r="E9" i="16"/>
  <c r="F9" i="16"/>
  <c r="G9" i="16"/>
  <c r="H9" i="16"/>
  <c r="C10" i="16"/>
  <c r="D10" i="16"/>
  <c r="E10" i="16"/>
  <c r="F10" i="16"/>
  <c r="G10" i="16"/>
  <c r="H10" i="16"/>
  <c r="J9" i="16"/>
  <c r="K9" i="16"/>
  <c r="L9" i="16"/>
  <c r="M9" i="16"/>
  <c r="N9" i="16"/>
  <c r="O9" i="16"/>
  <c r="P9" i="16"/>
  <c r="Q9" i="16"/>
  <c r="R9" i="16"/>
  <c r="S9" i="16"/>
  <c r="J10" i="16"/>
  <c r="K10" i="16"/>
  <c r="L10" i="16"/>
  <c r="M10" i="16"/>
  <c r="N10" i="16"/>
  <c r="O10" i="16"/>
  <c r="P10" i="16"/>
  <c r="Q10" i="16"/>
  <c r="R10" i="16"/>
  <c r="S10" i="16"/>
  <c r="S11" i="16"/>
  <c r="S19" i="5"/>
  <c r="R11" i="16"/>
  <c r="R19" i="5"/>
  <c r="Q11" i="16"/>
  <c r="Q19" i="5"/>
  <c r="P11" i="16"/>
  <c r="P19" i="5"/>
  <c r="O11" i="16"/>
  <c r="O19" i="5"/>
  <c r="N11" i="16"/>
  <c r="N19" i="5"/>
  <c r="M11" i="16"/>
  <c r="M19" i="5"/>
  <c r="L11" i="16"/>
  <c r="L19" i="5"/>
  <c r="K11" i="16"/>
  <c r="K19" i="5"/>
  <c r="J11" i="16"/>
  <c r="J19" i="5"/>
  <c r="E16" i="46"/>
  <c r="I19" i="5"/>
  <c r="H11" i="16"/>
  <c r="H19" i="5"/>
  <c r="G11" i="16"/>
  <c r="G19" i="5"/>
  <c r="F11" i="16"/>
  <c r="F19" i="5"/>
  <c r="E11" i="16"/>
  <c r="E19" i="5"/>
  <c r="D11" i="16"/>
  <c r="D19" i="5"/>
  <c r="C11" i="16"/>
  <c r="C19" i="5"/>
  <c r="D21" i="46"/>
  <c r="N51" i="40"/>
  <c r="BN11" i="60"/>
  <c r="BN12" i="60"/>
  <c r="BN13" i="60"/>
  <c r="BN14" i="60"/>
  <c r="BN15" i="60"/>
  <c r="BN16" i="60"/>
  <c r="BN17" i="60"/>
  <c r="BN18" i="60"/>
  <c r="BN19" i="60"/>
  <c r="BN20" i="60"/>
  <c r="BN21" i="60"/>
  <c r="BN22" i="60"/>
  <c r="BN23" i="60"/>
  <c r="BN24" i="60"/>
  <c r="BN25" i="60"/>
  <c r="D27" i="60"/>
  <c r="E27" i="60"/>
  <c r="F27" i="60"/>
  <c r="G27" i="60"/>
  <c r="H27" i="60"/>
  <c r="I27" i="60"/>
  <c r="J27" i="60"/>
  <c r="K27" i="60"/>
  <c r="L27" i="60"/>
  <c r="M27" i="60"/>
  <c r="N27" i="60"/>
  <c r="O27" i="60"/>
  <c r="P27" i="60"/>
  <c r="Q27" i="60"/>
  <c r="R27" i="60"/>
  <c r="S27" i="60"/>
  <c r="T27" i="60"/>
  <c r="U27" i="60"/>
  <c r="V27" i="60"/>
  <c r="W27" i="60"/>
  <c r="X27" i="60"/>
  <c r="Y27" i="60"/>
  <c r="Z27" i="60"/>
  <c r="AA27" i="60"/>
  <c r="AB27" i="60"/>
  <c r="AC27" i="60"/>
  <c r="AD27" i="60"/>
  <c r="AE27" i="60"/>
  <c r="AF27" i="60"/>
  <c r="AG27" i="60"/>
  <c r="AH27" i="60"/>
  <c r="AI27" i="60"/>
  <c r="AJ27" i="60"/>
  <c r="AK27" i="60"/>
  <c r="AL27" i="60"/>
  <c r="AM27" i="60"/>
  <c r="AN27" i="60"/>
  <c r="AO27" i="60"/>
  <c r="AP27" i="60"/>
  <c r="AQ27" i="60"/>
  <c r="AR27" i="60"/>
  <c r="AS27" i="60"/>
  <c r="AT27" i="60"/>
  <c r="AU27" i="60"/>
  <c r="AV27" i="60"/>
  <c r="AW27" i="60"/>
  <c r="AX27" i="60"/>
  <c r="AY27" i="60"/>
  <c r="AZ27" i="60"/>
  <c r="BA27" i="60"/>
  <c r="BB27" i="60"/>
  <c r="BC27" i="60"/>
  <c r="BD27" i="60"/>
  <c r="BE27" i="60"/>
  <c r="BF27" i="60"/>
  <c r="BG27" i="60"/>
  <c r="BH27" i="60"/>
  <c r="BI27" i="60"/>
  <c r="BJ27" i="60"/>
  <c r="BK27" i="60"/>
  <c r="BL27" i="60"/>
  <c r="BM27" i="60"/>
  <c r="C27" i="60"/>
  <c r="BN10" i="60"/>
  <c r="C8" i="1"/>
  <c r="C5" i="1"/>
  <c r="C4" i="1"/>
  <c r="C6" i="1"/>
  <c r="C7" i="1"/>
  <c r="C37" i="24"/>
  <c r="C36" i="24"/>
  <c r="AV21" i="5"/>
  <c r="AV22" i="5"/>
  <c r="AV25" i="5"/>
  <c r="AV26" i="5"/>
  <c r="AV27" i="5"/>
  <c r="AV28" i="5"/>
  <c r="AV29" i="5"/>
  <c r="AV30" i="5"/>
  <c r="AV31" i="5"/>
  <c r="AV32" i="5"/>
  <c r="AV33" i="5"/>
  <c r="AV34" i="5"/>
  <c r="AV35" i="5"/>
  <c r="AV36" i="5"/>
  <c r="AV37" i="5"/>
  <c r="AV38" i="5"/>
  <c r="AV39" i="5"/>
  <c r="AV18" i="5"/>
  <c r="AV61" i="5"/>
  <c r="AV62" i="5"/>
  <c r="AV63" i="5"/>
  <c r="AV64" i="5"/>
  <c r="AV65" i="5"/>
  <c r="AV66" i="5"/>
  <c r="AV67" i="5"/>
  <c r="AV68" i="5"/>
  <c r="AV69" i="5"/>
  <c r="AV70" i="5"/>
  <c r="AV71" i="5"/>
  <c r="AV72" i="5"/>
  <c r="AV73" i="5"/>
  <c r="AV60" i="5"/>
  <c r="AV75" i="5"/>
  <c r="AV76" i="5"/>
  <c r="AV77" i="5"/>
  <c r="AV78" i="5"/>
  <c r="AV79" i="5"/>
  <c r="AV80" i="5"/>
  <c r="AV74" i="5"/>
  <c r="AV82" i="5"/>
  <c r="AV83" i="5"/>
  <c r="AV84" i="5"/>
  <c r="AV85" i="5"/>
  <c r="AV86" i="5"/>
  <c r="AV81" i="5"/>
  <c r="AV88" i="5"/>
  <c r="AV90" i="5"/>
  <c r="AV91" i="5"/>
  <c r="AV87" i="5"/>
  <c r="AV59" i="5"/>
  <c r="AV16" i="5"/>
  <c r="AV17" i="5"/>
  <c r="AV41" i="5"/>
  <c r="AV42" i="5"/>
  <c r="AV43" i="5"/>
  <c r="AV44" i="5"/>
  <c r="AV45" i="5"/>
  <c r="AV46" i="5"/>
  <c r="AV47" i="5"/>
  <c r="AV48" i="5"/>
  <c r="AV49" i="5"/>
  <c r="AV50" i="5"/>
  <c r="AV51" i="5"/>
  <c r="AV52" i="5"/>
  <c r="AV53" i="5"/>
  <c r="AV54" i="5"/>
  <c r="AV55" i="5"/>
  <c r="AV56" i="5"/>
  <c r="AV57" i="5"/>
  <c r="AV40" i="5"/>
  <c r="AV58" i="5"/>
  <c r="AV15" i="5"/>
  <c r="AS21" i="5"/>
  <c r="AS22" i="5"/>
  <c r="AR21" i="5"/>
  <c r="AT21" i="5"/>
  <c r="AR22" i="5"/>
  <c r="AT22" i="5"/>
  <c r="C38" i="24"/>
  <c r="C39" i="24"/>
  <c r="C40" i="24"/>
  <c r="C41" i="24"/>
  <c r="C42" i="24"/>
  <c r="C43" i="24"/>
  <c r="C44" i="24"/>
  <c r="C45" i="24"/>
  <c r="C46" i="24"/>
  <c r="C47" i="24"/>
  <c r="C48" i="24"/>
  <c r="C49" i="24"/>
  <c r="C50" i="24"/>
  <c r="C51" i="24"/>
  <c r="C52" i="24"/>
  <c r="C53" i="24"/>
  <c r="C54" i="24"/>
  <c r="C55" i="24"/>
  <c r="C21" i="5"/>
  <c r="C22" i="5"/>
  <c r="C25" i="5"/>
  <c r="C26" i="5"/>
  <c r="C27" i="5"/>
  <c r="C28" i="5"/>
  <c r="C29" i="5"/>
  <c r="C30" i="5"/>
  <c r="C31" i="5"/>
  <c r="C32" i="5"/>
  <c r="C33" i="5"/>
  <c r="C34" i="5"/>
  <c r="C35" i="5"/>
  <c r="C36" i="5"/>
  <c r="C37" i="5"/>
  <c r="C38" i="5"/>
  <c r="C39" i="5"/>
  <c r="C18" i="5"/>
  <c r="D21" i="5"/>
  <c r="D22" i="5"/>
  <c r="D25" i="5"/>
  <c r="D26" i="5"/>
  <c r="D27" i="5"/>
  <c r="D28" i="5"/>
  <c r="D29" i="5"/>
  <c r="D30" i="5"/>
  <c r="D31" i="5"/>
  <c r="D32" i="5"/>
  <c r="D33" i="5"/>
  <c r="D34" i="5"/>
  <c r="D35" i="5"/>
  <c r="D36" i="5"/>
  <c r="D37" i="5"/>
  <c r="D38" i="5"/>
  <c r="D39" i="5"/>
  <c r="D18" i="5"/>
  <c r="E21" i="5"/>
  <c r="E22" i="5"/>
  <c r="E25" i="5"/>
  <c r="E26" i="5"/>
  <c r="E27" i="5"/>
  <c r="E28" i="5"/>
  <c r="E29" i="5"/>
  <c r="E30" i="5"/>
  <c r="E31" i="5"/>
  <c r="E32" i="5"/>
  <c r="E33" i="5"/>
  <c r="E34" i="5"/>
  <c r="E35" i="5"/>
  <c r="E36" i="5"/>
  <c r="E37" i="5"/>
  <c r="E38" i="5"/>
  <c r="E39" i="5"/>
  <c r="E18" i="5"/>
  <c r="F21" i="5"/>
  <c r="F22" i="5"/>
  <c r="F25" i="5"/>
  <c r="F26" i="5"/>
  <c r="F27" i="5"/>
  <c r="F28" i="5"/>
  <c r="F29" i="5"/>
  <c r="F30" i="5"/>
  <c r="F31" i="5"/>
  <c r="F32" i="5"/>
  <c r="F33" i="5"/>
  <c r="F34" i="5"/>
  <c r="F35" i="5"/>
  <c r="F36" i="5"/>
  <c r="F37" i="5"/>
  <c r="F38" i="5"/>
  <c r="F39" i="5"/>
  <c r="F18" i="5"/>
  <c r="G21" i="5"/>
  <c r="G22" i="5"/>
  <c r="G25" i="5"/>
  <c r="G26" i="5"/>
  <c r="G27" i="5"/>
  <c r="G28" i="5"/>
  <c r="G29" i="5"/>
  <c r="G30" i="5"/>
  <c r="G31" i="5"/>
  <c r="G32" i="5"/>
  <c r="G33" i="5"/>
  <c r="G34" i="5"/>
  <c r="G35" i="5"/>
  <c r="G36" i="5"/>
  <c r="G37" i="5"/>
  <c r="G38" i="5"/>
  <c r="G39" i="5"/>
  <c r="G18" i="5"/>
  <c r="H21" i="5"/>
  <c r="H22" i="5"/>
  <c r="H25" i="5"/>
  <c r="H26" i="5"/>
  <c r="H27" i="5"/>
  <c r="H28" i="5"/>
  <c r="H29" i="5"/>
  <c r="H30" i="5"/>
  <c r="H31" i="5"/>
  <c r="H32" i="5"/>
  <c r="H33" i="5"/>
  <c r="H34" i="5"/>
  <c r="H35" i="5"/>
  <c r="H36" i="5"/>
  <c r="H37" i="5"/>
  <c r="H38" i="5"/>
  <c r="H39" i="5"/>
  <c r="H18" i="5"/>
  <c r="I21" i="5"/>
  <c r="I22" i="5"/>
  <c r="I25" i="5"/>
  <c r="I26" i="5"/>
  <c r="I27" i="5"/>
  <c r="I28" i="5"/>
  <c r="I29" i="5"/>
  <c r="I30" i="5"/>
  <c r="I31" i="5"/>
  <c r="I32" i="5"/>
  <c r="I33" i="5"/>
  <c r="I34" i="5"/>
  <c r="I35" i="5"/>
  <c r="I36" i="5"/>
  <c r="I37" i="5"/>
  <c r="I38" i="5"/>
  <c r="I39" i="5"/>
  <c r="I18" i="5"/>
  <c r="J21" i="5"/>
  <c r="J22" i="5"/>
  <c r="J25" i="5"/>
  <c r="J26" i="5"/>
  <c r="J27" i="5"/>
  <c r="J28" i="5"/>
  <c r="J29" i="5"/>
  <c r="J30" i="5"/>
  <c r="J31" i="5"/>
  <c r="J32" i="5"/>
  <c r="J33" i="5"/>
  <c r="J34" i="5"/>
  <c r="J35" i="5"/>
  <c r="J36" i="5"/>
  <c r="J37" i="5"/>
  <c r="J38" i="5"/>
  <c r="J39" i="5"/>
  <c r="J18" i="5"/>
  <c r="K21" i="5"/>
  <c r="K22" i="5"/>
  <c r="K25" i="5"/>
  <c r="K26" i="5"/>
  <c r="K27" i="5"/>
  <c r="K28" i="5"/>
  <c r="K29" i="5"/>
  <c r="K30" i="5"/>
  <c r="K31" i="5"/>
  <c r="K32" i="5"/>
  <c r="K33" i="5"/>
  <c r="K34" i="5"/>
  <c r="K35" i="5"/>
  <c r="K36" i="5"/>
  <c r="K37" i="5"/>
  <c r="K38" i="5"/>
  <c r="K39" i="5"/>
  <c r="K18" i="5"/>
  <c r="L21" i="5"/>
  <c r="L22" i="5"/>
  <c r="L25" i="5"/>
  <c r="L26" i="5"/>
  <c r="L27" i="5"/>
  <c r="L28" i="5"/>
  <c r="L29" i="5"/>
  <c r="L30" i="5"/>
  <c r="L31" i="5"/>
  <c r="L32" i="5"/>
  <c r="L33" i="5"/>
  <c r="L34" i="5"/>
  <c r="L35" i="5"/>
  <c r="L36" i="5"/>
  <c r="L37" i="5"/>
  <c r="L38" i="5"/>
  <c r="L39" i="5"/>
  <c r="L18" i="5"/>
  <c r="M21" i="5"/>
  <c r="M22" i="5"/>
  <c r="M25" i="5"/>
  <c r="M26" i="5"/>
  <c r="M27" i="5"/>
  <c r="M28" i="5"/>
  <c r="M29" i="5"/>
  <c r="M30" i="5"/>
  <c r="M31" i="5"/>
  <c r="M32" i="5"/>
  <c r="M33" i="5"/>
  <c r="M34" i="5"/>
  <c r="M35" i="5"/>
  <c r="M36" i="5"/>
  <c r="M37" i="5"/>
  <c r="M38" i="5"/>
  <c r="M39" i="5"/>
  <c r="M18" i="5"/>
  <c r="N21" i="5"/>
  <c r="N22" i="5"/>
  <c r="N25" i="5"/>
  <c r="N26" i="5"/>
  <c r="N27" i="5"/>
  <c r="N28" i="5"/>
  <c r="N29" i="5"/>
  <c r="N30" i="5"/>
  <c r="N31" i="5"/>
  <c r="N32" i="5"/>
  <c r="N33" i="5"/>
  <c r="N34" i="5"/>
  <c r="N35" i="5"/>
  <c r="N36" i="5"/>
  <c r="N37" i="5"/>
  <c r="N38" i="5"/>
  <c r="N39" i="5"/>
  <c r="N18" i="5"/>
  <c r="O21" i="5"/>
  <c r="O22" i="5"/>
  <c r="O25" i="5"/>
  <c r="O26" i="5"/>
  <c r="O27" i="5"/>
  <c r="O28" i="5"/>
  <c r="O29" i="5"/>
  <c r="O30" i="5"/>
  <c r="O31" i="5"/>
  <c r="O32" i="5"/>
  <c r="O33" i="5"/>
  <c r="O34" i="5"/>
  <c r="O35" i="5"/>
  <c r="O36" i="5"/>
  <c r="O37" i="5"/>
  <c r="O38" i="5"/>
  <c r="O39" i="5"/>
  <c r="O18" i="5"/>
  <c r="P21" i="5"/>
  <c r="P22" i="5"/>
  <c r="P25" i="5"/>
  <c r="P26" i="5"/>
  <c r="P27" i="5"/>
  <c r="P28" i="5"/>
  <c r="P29" i="5"/>
  <c r="P30" i="5"/>
  <c r="P31" i="5"/>
  <c r="P32" i="5"/>
  <c r="P33" i="5"/>
  <c r="P34" i="5"/>
  <c r="P35" i="5"/>
  <c r="P36" i="5"/>
  <c r="P37" i="5"/>
  <c r="P38" i="5"/>
  <c r="P39" i="5"/>
  <c r="P18" i="5"/>
  <c r="Q21" i="5"/>
  <c r="Q22" i="5"/>
  <c r="Q25" i="5"/>
  <c r="Q26" i="5"/>
  <c r="Q27" i="5"/>
  <c r="Q28" i="5"/>
  <c r="Q29" i="5"/>
  <c r="Q30" i="5"/>
  <c r="Q31" i="5"/>
  <c r="Q32" i="5"/>
  <c r="Q33" i="5"/>
  <c r="Q34" i="5"/>
  <c r="Q35" i="5"/>
  <c r="Q36" i="5"/>
  <c r="Q37" i="5"/>
  <c r="Q38" i="5"/>
  <c r="Q39" i="5"/>
  <c r="Q18" i="5"/>
  <c r="R21" i="5"/>
  <c r="R22" i="5"/>
  <c r="R25" i="5"/>
  <c r="R26" i="5"/>
  <c r="R27" i="5"/>
  <c r="R28" i="5"/>
  <c r="R29" i="5"/>
  <c r="R30" i="5"/>
  <c r="R31" i="5"/>
  <c r="R32" i="5"/>
  <c r="R33" i="5"/>
  <c r="R34" i="5"/>
  <c r="R35" i="5"/>
  <c r="R36" i="5"/>
  <c r="R37" i="5"/>
  <c r="R38" i="5"/>
  <c r="R39" i="5"/>
  <c r="R18" i="5"/>
  <c r="S21" i="5"/>
  <c r="S22" i="5"/>
  <c r="S25" i="5"/>
  <c r="S26" i="5"/>
  <c r="S27" i="5"/>
  <c r="S28" i="5"/>
  <c r="S29" i="5"/>
  <c r="S30" i="5"/>
  <c r="S31" i="5"/>
  <c r="S32" i="5"/>
  <c r="S33" i="5"/>
  <c r="S34" i="5"/>
  <c r="S35" i="5"/>
  <c r="S36" i="5"/>
  <c r="S37" i="5"/>
  <c r="S38" i="5"/>
  <c r="S39" i="5"/>
  <c r="S18" i="5"/>
  <c r="T21" i="5"/>
  <c r="T22" i="5"/>
  <c r="T25" i="5"/>
  <c r="T26" i="5"/>
  <c r="T27" i="5"/>
  <c r="T28" i="5"/>
  <c r="T29" i="5"/>
  <c r="T30" i="5"/>
  <c r="T31" i="5"/>
  <c r="T32" i="5"/>
  <c r="T33" i="5"/>
  <c r="T34" i="5"/>
  <c r="T35" i="5"/>
  <c r="T36" i="5"/>
  <c r="T37" i="5"/>
  <c r="T38" i="5"/>
  <c r="T39" i="5"/>
  <c r="T18" i="5"/>
  <c r="U21" i="5"/>
  <c r="U22" i="5"/>
  <c r="U25" i="5"/>
  <c r="U26" i="5"/>
  <c r="U27" i="5"/>
  <c r="U28" i="5"/>
  <c r="U29" i="5"/>
  <c r="U30" i="5"/>
  <c r="U31" i="5"/>
  <c r="U32" i="5"/>
  <c r="U33" i="5"/>
  <c r="U34" i="5"/>
  <c r="U35" i="5"/>
  <c r="U36" i="5"/>
  <c r="U37" i="5"/>
  <c r="U38" i="5"/>
  <c r="U39" i="5"/>
  <c r="U18" i="5"/>
  <c r="V21" i="5"/>
  <c r="V22" i="5"/>
  <c r="V25" i="5"/>
  <c r="V26" i="5"/>
  <c r="V27" i="5"/>
  <c r="V28" i="5"/>
  <c r="V29" i="5"/>
  <c r="V30" i="5"/>
  <c r="V31" i="5"/>
  <c r="V32" i="5"/>
  <c r="V33" i="5"/>
  <c r="V34" i="5"/>
  <c r="V35" i="5"/>
  <c r="V36" i="5"/>
  <c r="V37" i="5"/>
  <c r="V38" i="5"/>
  <c r="V39" i="5"/>
  <c r="V18" i="5"/>
  <c r="W21" i="5"/>
  <c r="W22" i="5"/>
  <c r="W25" i="5"/>
  <c r="W26" i="5"/>
  <c r="W27" i="5"/>
  <c r="W28" i="5"/>
  <c r="W29" i="5"/>
  <c r="W30" i="5"/>
  <c r="W31" i="5"/>
  <c r="W32" i="5"/>
  <c r="W33" i="5"/>
  <c r="W34" i="5"/>
  <c r="W35" i="5"/>
  <c r="W36" i="5"/>
  <c r="W37" i="5"/>
  <c r="W38" i="5"/>
  <c r="W39" i="5"/>
  <c r="W18" i="5"/>
  <c r="X21" i="5"/>
  <c r="X22" i="5"/>
  <c r="X25" i="5"/>
  <c r="X26" i="5"/>
  <c r="X27" i="5"/>
  <c r="X28" i="5"/>
  <c r="X29" i="5"/>
  <c r="X30" i="5"/>
  <c r="X31" i="5"/>
  <c r="X32" i="5"/>
  <c r="X33" i="5"/>
  <c r="X34" i="5"/>
  <c r="X35" i="5"/>
  <c r="X36" i="5"/>
  <c r="X37" i="5"/>
  <c r="X38" i="5"/>
  <c r="X39" i="5"/>
  <c r="X18" i="5"/>
  <c r="Y21" i="5"/>
  <c r="Y22" i="5"/>
  <c r="Y25" i="5"/>
  <c r="Y26" i="5"/>
  <c r="Y27" i="5"/>
  <c r="Y28" i="5"/>
  <c r="Y29" i="5"/>
  <c r="Y30" i="5"/>
  <c r="Y31" i="5"/>
  <c r="Y32" i="5"/>
  <c r="Y33" i="5"/>
  <c r="Y34" i="5"/>
  <c r="Y35" i="5"/>
  <c r="Y36" i="5"/>
  <c r="Y37" i="5"/>
  <c r="Y38" i="5"/>
  <c r="Y39" i="5"/>
  <c r="Y18" i="5"/>
  <c r="Z21" i="5"/>
  <c r="Z22" i="5"/>
  <c r="Z25" i="5"/>
  <c r="Z26" i="5"/>
  <c r="Z27" i="5"/>
  <c r="Z28" i="5"/>
  <c r="Z29" i="5"/>
  <c r="Z30" i="5"/>
  <c r="Z31" i="5"/>
  <c r="Z32" i="5"/>
  <c r="Z33" i="5"/>
  <c r="Z34" i="5"/>
  <c r="Z35" i="5"/>
  <c r="Z36" i="5"/>
  <c r="Z37" i="5"/>
  <c r="Z38" i="5"/>
  <c r="Z39" i="5"/>
  <c r="Z18" i="5"/>
  <c r="AA21" i="5"/>
  <c r="AA22" i="5"/>
  <c r="AA25" i="5"/>
  <c r="AA26" i="5"/>
  <c r="AA27" i="5"/>
  <c r="AA28" i="5"/>
  <c r="AA29" i="5"/>
  <c r="AA30" i="5"/>
  <c r="AA31" i="5"/>
  <c r="AA32" i="5"/>
  <c r="AA33" i="5"/>
  <c r="AA34" i="5"/>
  <c r="AA35" i="5"/>
  <c r="AA36" i="5"/>
  <c r="AA37" i="5"/>
  <c r="AA38" i="5"/>
  <c r="AA39" i="5"/>
  <c r="AA18" i="5"/>
  <c r="AB21" i="5"/>
  <c r="AB22" i="5"/>
  <c r="AB25" i="5"/>
  <c r="AB26" i="5"/>
  <c r="AB27" i="5"/>
  <c r="AB28" i="5"/>
  <c r="AB29" i="5"/>
  <c r="AB30" i="5"/>
  <c r="AB31" i="5"/>
  <c r="AB32" i="5"/>
  <c r="AB33" i="5"/>
  <c r="AB34" i="5"/>
  <c r="AB35" i="5"/>
  <c r="AB36" i="5"/>
  <c r="AB37" i="5"/>
  <c r="AB38" i="5"/>
  <c r="AB39" i="5"/>
  <c r="AB18" i="5"/>
  <c r="AC21" i="5"/>
  <c r="AC22" i="5"/>
  <c r="AC25" i="5"/>
  <c r="AC26" i="5"/>
  <c r="AC27" i="5"/>
  <c r="AC28" i="5"/>
  <c r="AC29" i="5"/>
  <c r="AC30" i="5"/>
  <c r="AC31" i="5"/>
  <c r="AC32" i="5"/>
  <c r="AC33" i="5"/>
  <c r="AC34" i="5"/>
  <c r="AC35" i="5"/>
  <c r="AC36" i="5"/>
  <c r="AC37" i="5"/>
  <c r="AC38" i="5"/>
  <c r="AC39" i="5"/>
  <c r="AC18" i="5"/>
  <c r="AD21" i="5"/>
  <c r="AD22" i="5"/>
  <c r="AD25" i="5"/>
  <c r="AD26" i="5"/>
  <c r="AD27" i="5"/>
  <c r="AD28" i="5"/>
  <c r="AD29" i="5"/>
  <c r="AD30" i="5"/>
  <c r="AD31" i="5"/>
  <c r="AD32" i="5"/>
  <c r="AD33" i="5"/>
  <c r="AD34" i="5"/>
  <c r="AD35" i="5"/>
  <c r="AD36" i="5"/>
  <c r="AD37" i="5"/>
  <c r="AD38" i="5"/>
  <c r="AD39" i="5"/>
  <c r="AD18" i="5"/>
  <c r="AE21" i="5"/>
  <c r="AE22" i="5"/>
  <c r="AE25" i="5"/>
  <c r="AE26" i="5"/>
  <c r="AE27" i="5"/>
  <c r="AE28" i="5"/>
  <c r="AE29" i="5"/>
  <c r="AE30" i="5"/>
  <c r="AE31" i="5"/>
  <c r="AE32" i="5"/>
  <c r="AE33" i="5"/>
  <c r="AE34" i="5"/>
  <c r="AE35" i="5"/>
  <c r="AE36" i="5"/>
  <c r="AE37" i="5"/>
  <c r="AE38" i="5"/>
  <c r="AE39" i="5"/>
  <c r="AE18" i="5"/>
  <c r="AF21" i="5"/>
  <c r="AF22" i="5"/>
  <c r="AF25" i="5"/>
  <c r="AF26" i="5"/>
  <c r="AF27" i="5"/>
  <c r="AF28" i="5"/>
  <c r="AF29" i="5"/>
  <c r="AF30" i="5"/>
  <c r="AF31" i="5"/>
  <c r="AF32" i="5"/>
  <c r="AF33" i="5"/>
  <c r="AF34" i="5"/>
  <c r="AF35" i="5"/>
  <c r="AF36" i="5"/>
  <c r="AF37" i="5"/>
  <c r="AF38" i="5"/>
  <c r="AF39" i="5"/>
  <c r="AF18" i="5"/>
  <c r="AG21" i="5"/>
  <c r="AG22" i="5"/>
  <c r="AG25" i="5"/>
  <c r="AG26" i="5"/>
  <c r="AG27" i="5"/>
  <c r="AG28" i="5"/>
  <c r="AG29" i="5"/>
  <c r="AG30" i="5"/>
  <c r="AG31" i="5"/>
  <c r="AG32" i="5"/>
  <c r="AG33" i="5"/>
  <c r="AG34" i="5"/>
  <c r="AG35" i="5"/>
  <c r="AG36" i="5"/>
  <c r="AG37" i="5"/>
  <c r="AG38" i="5"/>
  <c r="AG39" i="5"/>
  <c r="AG18" i="5"/>
  <c r="AH21" i="5"/>
  <c r="AH22" i="5"/>
  <c r="AH25" i="5"/>
  <c r="AH26" i="5"/>
  <c r="AH27" i="5"/>
  <c r="AH28" i="5"/>
  <c r="AH29" i="5"/>
  <c r="AH30" i="5"/>
  <c r="AH31" i="5"/>
  <c r="AH32" i="5"/>
  <c r="AH33" i="5"/>
  <c r="AH34" i="5"/>
  <c r="AH35" i="5"/>
  <c r="AH36" i="5"/>
  <c r="AH37" i="5"/>
  <c r="AH38" i="5"/>
  <c r="AH39" i="5"/>
  <c r="AH18" i="5"/>
  <c r="AI21" i="5"/>
  <c r="AI22" i="5"/>
  <c r="AI25" i="5"/>
  <c r="AI26" i="5"/>
  <c r="AI27" i="5"/>
  <c r="AI28" i="5"/>
  <c r="AI29" i="5"/>
  <c r="AI30" i="5"/>
  <c r="AI31" i="5"/>
  <c r="AI32" i="5"/>
  <c r="AI33" i="5"/>
  <c r="AI34" i="5"/>
  <c r="AI35" i="5"/>
  <c r="AI36" i="5"/>
  <c r="AI37" i="5"/>
  <c r="AI38" i="5"/>
  <c r="AI39" i="5"/>
  <c r="AI18" i="5"/>
  <c r="AJ21" i="5"/>
  <c r="AJ22" i="5"/>
  <c r="AJ25" i="5"/>
  <c r="AJ26" i="5"/>
  <c r="AJ27" i="5"/>
  <c r="AJ28" i="5"/>
  <c r="AJ29" i="5"/>
  <c r="AJ30" i="5"/>
  <c r="AJ31" i="5"/>
  <c r="AJ32" i="5"/>
  <c r="AJ33" i="5"/>
  <c r="AJ34" i="5"/>
  <c r="AJ35" i="5"/>
  <c r="AJ36" i="5"/>
  <c r="AJ37" i="5"/>
  <c r="AJ38" i="5"/>
  <c r="AJ39" i="5"/>
  <c r="AJ18" i="5"/>
  <c r="AK21" i="5"/>
  <c r="AK22" i="5"/>
  <c r="AK25" i="5"/>
  <c r="AK26" i="5"/>
  <c r="AK27" i="5"/>
  <c r="AK28" i="5"/>
  <c r="AK29" i="5"/>
  <c r="AK30" i="5"/>
  <c r="AK31" i="5"/>
  <c r="AK32" i="5"/>
  <c r="AK33" i="5"/>
  <c r="AK34" i="5"/>
  <c r="AK35" i="5"/>
  <c r="AK36" i="5"/>
  <c r="AK37" i="5"/>
  <c r="AK38" i="5"/>
  <c r="AK39" i="5"/>
  <c r="AK18" i="5"/>
  <c r="AL21" i="5"/>
  <c r="AL22" i="5"/>
  <c r="AL25" i="5"/>
  <c r="AL26" i="5"/>
  <c r="AL27" i="5"/>
  <c r="AL28" i="5"/>
  <c r="AL29" i="5"/>
  <c r="AL30" i="5"/>
  <c r="AL31" i="5"/>
  <c r="AL32" i="5"/>
  <c r="AL33" i="5"/>
  <c r="AL34" i="5"/>
  <c r="AL35" i="5"/>
  <c r="AL36" i="5"/>
  <c r="AL37" i="5"/>
  <c r="AL38" i="5"/>
  <c r="AL39" i="5"/>
  <c r="AL18" i="5"/>
  <c r="AM21" i="5"/>
  <c r="AM22" i="5"/>
  <c r="AM25" i="5"/>
  <c r="AM26" i="5"/>
  <c r="AM27" i="5"/>
  <c r="AM28" i="5"/>
  <c r="AM29" i="5"/>
  <c r="AM30" i="5"/>
  <c r="AM31" i="5"/>
  <c r="AM32" i="5"/>
  <c r="AM33" i="5"/>
  <c r="AM34" i="5"/>
  <c r="AM35" i="5"/>
  <c r="AM36" i="5"/>
  <c r="AM37" i="5"/>
  <c r="AM38" i="5"/>
  <c r="AM39" i="5"/>
  <c r="AM18" i="5"/>
  <c r="AN21" i="5"/>
  <c r="AN22" i="5"/>
  <c r="AN25" i="5"/>
  <c r="AN26" i="5"/>
  <c r="AN27" i="5"/>
  <c r="AN28" i="5"/>
  <c r="AN29" i="5"/>
  <c r="AN30" i="5"/>
  <c r="AN31" i="5"/>
  <c r="AN32" i="5"/>
  <c r="AN33" i="5"/>
  <c r="AN34" i="5"/>
  <c r="AN35" i="5"/>
  <c r="AN36" i="5"/>
  <c r="AN37" i="5"/>
  <c r="AN38" i="5"/>
  <c r="AN39" i="5"/>
  <c r="AN18" i="5"/>
  <c r="AO21" i="5"/>
  <c r="AO22" i="5"/>
  <c r="AO25" i="5"/>
  <c r="AO26" i="5"/>
  <c r="AO27" i="5"/>
  <c r="AO28" i="5"/>
  <c r="AO29" i="5"/>
  <c r="AO30" i="5"/>
  <c r="AO31" i="5"/>
  <c r="AO32" i="5"/>
  <c r="AO33" i="5"/>
  <c r="AO34" i="5"/>
  <c r="AO35" i="5"/>
  <c r="AO36" i="5"/>
  <c r="AO37" i="5"/>
  <c r="AO38" i="5"/>
  <c r="AO39" i="5"/>
  <c r="AO18" i="5"/>
  <c r="AP21" i="5"/>
  <c r="AP22" i="5"/>
  <c r="AP25" i="5"/>
  <c r="AP26" i="5"/>
  <c r="AP27" i="5"/>
  <c r="AP28" i="5"/>
  <c r="AP29" i="5"/>
  <c r="AP30" i="5"/>
  <c r="AP31" i="5"/>
  <c r="AP32" i="5"/>
  <c r="AP33" i="5"/>
  <c r="AP34" i="5"/>
  <c r="AP35" i="5"/>
  <c r="AP36" i="5"/>
  <c r="AP37" i="5"/>
  <c r="AP38" i="5"/>
  <c r="AP39" i="5"/>
  <c r="AP18" i="5"/>
  <c r="AQ21" i="5"/>
  <c r="AQ22" i="5"/>
  <c r="AQ25" i="5"/>
  <c r="AQ26" i="5"/>
  <c r="AQ27" i="5"/>
  <c r="AQ28" i="5"/>
  <c r="AQ29" i="5"/>
  <c r="AQ30" i="5"/>
  <c r="AQ31" i="5"/>
  <c r="AQ32" i="5"/>
  <c r="AQ33" i="5"/>
  <c r="AQ34" i="5"/>
  <c r="AQ35" i="5"/>
  <c r="AQ36" i="5"/>
  <c r="AQ37" i="5"/>
  <c r="AQ38" i="5"/>
  <c r="AQ39" i="5"/>
  <c r="AQ18" i="5"/>
  <c r="AR25" i="5"/>
  <c r="AR26" i="5"/>
  <c r="AR27" i="5"/>
  <c r="AR28" i="5"/>
  <c r="AR29" i="5"/>
  <c r="AR30" i="5"/>
  <c r="AR31" i="5"/>
  <c r="AR32" i="5"/>
  <c r="AR33" i="5"/>
  <c r="AR34" i="5"/>
  <c r="AR35" i="5"/>
  <c r="AR36" i="5"/>
  <c r="AR37" i="5"/>
  <c r="AR38" i="5"/>
  <c r="AR39" i="5"/>
  <c r="AR18" i="5"/>
  <c r="AS25" i="5"/>
  <c r="AS26" i="5"/>
  <c r="AS27" i="5"/>
  <c r="AS28" i="5"/>
  <c r="AS29" i="5"/>
  <c r="AS30" i="5"/>
  <c r="AS31" i="5"/>
  <c r="AS32" i="5"/>
  <c r="AS33" i="5"/>
  <c r="AS34" i="5"/>
  <c r="AS35" i="5"/>
  <c r="AS36" i="5"/>
  <c r="AS37" i="5"/>
  <c r="AS38" i="5"/>
  <c r="AS39" i="5"/>
  <c r="AS18" i="5"/>
  <c r="AT25" i="5"/>
  <c r="AT26" i="5"/>
  <c r="AT27" i="5"/>
  <c r="AT28" i="5"/>
  <c r="AT29" i="5"/>
  <c r="AT30" i="5"/>
  <c r="AT31" i="5"/>
  <c r="AT32" i="5"/>
  <c r="AT33" i="5"/>
  <c r="AT34" i="5"/>
  <c r="AT35" i="5"/>
  <c r="AT36" i="5"/>
  <c r="AT37" i="5"/>
  <c r="AT38" i="5"/>
  <c r="AT39" i="5"/>
  <c r="AT18" i="5"/>
  <c r="AU21" i="5"/>
  <c r="AU22" i="5"/>
  <c r="AU25" i="5"/>
  <c r="AU26" i="5"/>
  <c r="AU27" i="5"/>
  <c r="AU28" i="5"/>
  <c r="AU29" i="5"/>
  <c r="AU30" i="5"/>
  <c r="AU31" i="5"/>
  <c r="AU32" i="5"/>
  <c r="AU33" i="5"/>
  <c r="AU34" i="5"/>
  <c r="AU35" i="5"/>
  <c r="AU36" i="5"/>
  <c r="AU37" i="5"/>
  <c r="AU38" i="5"/>
  <c r="AU39" i="5"/>
  <c r="AU18" i="5"/>
  <c r="AZ21" i="5"/>
  <c r="AZ22" i="5"/>
  <c r="AZ25" i="5"/>
  <c r="AZ26" i="5"/>
  <c r="AZ27" i="5"/>
  <c r="AZ28" i="5"/>
  <c r="AZ29" i="5"/>
  <c r="AZ30" i="5"/>
  <c r="AZ31" i="5"/>
  <c r="AZ32" i="5"/>
  <c r="AZ33" i="5"/>
  <c r="AZ34" i="5"/>
  <c r="AZ35" i="5"/>
  <c r="AZ36" i="5"/>
  <c r="AZ37" i="5"/>
  <c r="AZ38" i="5"/>
  <c r="AZ39" i="5"/>
  <c r="AZ18" i="5"/>
  <c r="BD21" i="5"/>
  <c r="BD22" i="5"/>
  <c r="BD23" i="5"/>
  <c r="BD25" i="5"/>
  <c r="BD26" i="5"/>
  <c r="BD27" i="5"/>
  <c r="BD28" i="5"/>
  <c r="BD29" i="5"/>
  <c r="BD30" i="5"/>
  <c r="BD31" i="5"/>
  <c r="BD32" i="5"/>
  <c r="BD33" i="5"/>
  <c r="BD34" i="5"/>
  <c r="BD35" i="5"/>
  <c r="BD36" i="5"/>
  <c r="BD37" i="5"/>
  <c r="BD38" i="5"/>
  <c r="BD39" i="5"/>
  <c r="BD18" i="5"/>
  <c r="BE21" i="5"/>
  <c r="BE22" i="5"/>
  <c r="BE23" i="5"/>
  <c r="BE25" i="5"/>
  <c r="BE26" i="5"/>
  <c r="BE27" i="5"/>
  <c r="BE28" i="5"/>
  <c r="BE29" i="5"/>
  <c r="BE30" i="5"/>
  <c r="BE31" i="5"/>
  <c r="BE32" i="5"/>
  <c r="BE33" i="5"/>
  <c r="BE34" i="5"/>
  <c r="BE35" i="5"/>
  <c r="BE36" i="5"/>
  <c r="BE37" i="5"/>
  <c r="BE38" i="5"/>
  <c r="BE39" i="5"/>
  <c r="BE18" i="5"/>
  <c r="BF21" i="5"/>
  <c r="BF22" i="5"/>
  <c r="BF25" i="5"/>
  <c r="BF26" i="5"/>
  <c r="BF27" i="5"/>
  <c r="BF28" i="5"/>
  <c r="BF29" i="5"/>
  <c r="BF30" i="5"/>
  <c r="BF31" i="5"/>
  <c r="BF32" i="5"/>
  <c r="BF33" i="5"/>
  <c r="BF34" i="5"/>
  <c r="BF35" i="5"/>
  <c r="BF36" i="5"/>
  <c r="BF37" i="5"/>
  <c r="BF38" i="5"/>
  <c r="BF39" i="5"/>
  <c r="BF18" i="5"/>
  <c r="BG20" i="5"/>
  <c r="BG21" i="5"/>
  <c r="BG22" i="5"/>
  <c r="BG23" i="5"/>
  <c r="BG25" i="5"/>
  <c r="BG26" i="5"/>
  <c r="BG27" i="5"/>
  <c r="BG28" i="5"/>
  <c r="BG29" i="5"/>
  <c r="BG30" i="5"/>
  <c r="BG31" i="5"/>
  <c r="BG32" i="5"/>
  <c r="BG33" i="5"/>
  <c r="BG34" i="5"/>
  <c r="BG35" i="5"/>
  <c r="BG36" i="5"/>
  <c r="BG37" i="5"/>
  <c r="BG38" i="5"/>
  <c r="BG39" i="5"/>
  <c r="BG18" i="5"/>
  <c r="BJ21" i="5"/>
  <c r="BJ22" i="5"/>
  <c r="BJ23" i="5"/>
  <c r="BJ25" i="5"/>
  <c r="BJ26" i="5"/>
  <c r="BJ27" i="5"/>
  <c r="BJ28" i="5"/>
  <c r="BJ29" i="5"/>
  <c r="BJ30" i="5"/>
  <c r="BJ31" i="5"/>
  <c r="BJ32" i="5"/>
  <c r="BJ33" i="5"/>
  <c r="BJ34" i="5"/>
  <c r="BJ35" i="5"/>
  <c r="BJ36" i="5"/>
  <c r="BJ37" i="5"/>
  <c r="BJ38" i="5"/>
  <c r="BJ39" i="5"/>
  <c r="BJ18" i="5"/>
  <c r="BL21" i="5"/>
  <c r="BL22" i="5"/>
  <c r="BL23" i="5"/>
  <c r="BL25" i="5"/>
  <c r="BL26" i="5"/>
  <c r="BL27" i="5"/>
  <c r="BL28" i="5"/>
  <c r="BL29" i="5"/>
  <c r="BL30" i="5"/>
  <c r="BL31" i="5"/>
  <c r="BL32" i="5"/>
  <c r="BL33" i="5"/>
  <c r="BL34" i="5"/>
  <c r="BL35" i="5"/>
  <c r="BL36" i="5"/>
  <c r="BL37" i="5"/>
  <c r="BL38" i="5"/>
  <c r="BL39" i="5"/>
  <c r="BL18" i="5"/>
  <c r="BM19" i="5"/>
  <c r="BM20" i="5"/>
  <c r="BM21" i="5"/>
  <c r="BM22" i="5"/>
  <c r="BM25" i="5"/>
  <c r="BM26" i="5"/>
  <c r="BM27" i="5"/>
  <c r="BM28" i="5"/>
  <c r="BM29" i="5"/>
  <c r="BM30" i="5"/>
  <c r="BM31" i="5"/>
  <c r="BM32" i="5"/>
  <c r="BM33" i="5"/>
  <c r="BM34" i="5"/>
  <c r="BM35" i="5"/>
  <c r="BM36" i="5"/>
  <c r="BM37" i="5"/>
  <c r="BM38" i="5"/>
  <c r="BM39" i="5"/>
  <c r="BM18" i="5"/>
  <c r="AW21" i="5"/>
  <c r="AW22" i="5"/>
  <c r="AW23" i="5"/>
  <c r="AW25" i="5"/>
  <c r="AW26" i="5"/>
  <c r="AW27" i="5"/>
  <c r="AW28" i="5"/>
  <c r="AW29" i="5"/>
  <c r="AW30" i="5"/>
  <c r="AW31" i="5"/>
  <c r="AW32" i="5"/>
  <c r="AW33" i="5"/>
  <c r="AW34" i="5"/>
  <c r="AW35" i="5"/>
  <c r="AW36" i="5"/>
  <c r="AW37" i="5"/>
  <c r="AW38" i="5"/>
  <c r="AW39" i="5"/>
  <c r="AW18" i="5"/>
  <c r="AX21" i="5"/>
  <c r="AX22" i="5"/>
  <c r="AX23" i="5"/>
  <c r="AX25" i="5"/>
  <c r="AX26" i="5"/>
  <c r="AX27" i="5"/>
  <c r="AX28" i="5"/>
  <c r="AX29" i="5"/>
  <c r="AX30" i="5"/>
  <c r="AX31" i="5"/>
  <c r="AX32" i="5"/>
  <c r="AX33" i="5"/>
  <c r="AX34" i="5"/>
  <c r="AX35" i="5"/>
  <c r="AX36" i="5"/>
  <c r="AX37" i="5"/>
  <c r="AX38" i="5"/>
  <c r="AX39" i="5"/>
  <c r="AX18" i="5"/>
  <c r="AY21" i="5"/>
  <c r="AY22" i="5"/>
  <c r="AY23" i="5"/>
  <c r="AY25" i="5"/>
  <c r="AY26" i="5"/>
  <c r="AY27" i="5"/>
  <c r="AY28" i="5"/>
  <c r="AY29" i="5"/>
  <c r="AY30" i="5"/>
  <c r="AY31" i="5"/>
  <c r="AY32" i="5"/>
  <c r="AY33" i="5"/>
  <c r="AY34" i="5"/>
  <c r="AY35" i="5"/>
  <c r="AY36" i="5"/>
  <c r="AY37" i="5"/>
  <c r="AY38" i="5"/>
  <c r="AY39" i="5"/>
  <c r="AY18" i="5"/>
  <c r="BA21" i="5"/>
  <c r="BA22" i="5"/>
  <c r="BA23" i="5"/>
  <c r="BA25" i="5"/>
  <c r="BA26" i="5"/>
  <c r="BA27" i="5"/>
  <c r="BA28" i="5"/>
  <c r="BA29" i="5"/>
  <c r="BA30" i="5"/>
  <c r="BA31" i="5"/>
  <c r="BA32" i="5"/>
  <c r="BA33" i="5"/>
  <c r="BA34" i="5"/>
  <c r="BA35" i="5"/>
  <c r="BA36" i="5"/>
  <c r="BA37" i="5"/>
  <c r="BA38" i="5"/>
  <c r="BA39" i="5"/>
  <c r="BA18" i="5"/>
  <c r="BB21" i="5"/>
  <c r="BB22" i="5"/>
  <c r="BB23" i="5"/>
  <c r="BB25" i="5"/>
  <c r="BB26" i="5"/>
  <c r="BB27" i="5"/>
  <c r="BB28" i="5"/>
  <c r="BB29" i="5"/>
  <c r="BB30" i="5"/>
  <c r="BB31" i="5"/>
  <c r="BB32" i="5"/>
  <c r="BB33" i="5"/>
  <c r="BB34" i="5"/>
  <c r="BB35" i="5"/>
  <c r="BB36" i="5"/>
  <c r="BB37" i="5"/>
  <c r="BB38" i="5"/>
  <c r="BB39" i="5"/>
  <c r="BB18" i="5"/>
  <c r="BC21" i="5"/>
  <c r="BC22" i="5"/>
  <c r="BC23" i="5"/>
  <c r="BC25" i="5"/>
  <c r="BC26" i="5"/>
  <c r="BC27" i="5"/>
  <c r="BC28" i="5"/>
  <c r="BC29" i="5"/>
  <c r="BC30" i="5"/>
  <c r="BC31" i="5"/>
  <c r="BC32" i="5"/>
  <c r="BC33" i="5"/>
  <c r="BC34" i="5"/>
  <c r="BC35" i="5"/>
  <c r="BC36" i="5"/>
  <c r="BC37" i="5"/>
  <c r="BC38" i="5"/>
  <c r="BC39" i="5"/>
  <c r="BC18" i="5"/>
  <c r="BH21" i="5"/>
  <c r="BH22" i="5"/>
  <c r="BH23" i="5"/>
  <c r="BH25" i="5"/>
  <c r="BH26" i="5"/>
  <c r="BH27" i="5"/>
  <c r="BH28" i="5"/>
  <c r="BH29" i="5"/>
  <c r="BH30" i="5"/>
  <c r="BH31" i="5"/>
  <c r="BH32" i="5"/>
  <c r="BH33" i="5"/>
  <c r="BH34" i="5"/>
  <c r="BH35" i="5"/>
  <c r="BH36" i="5"/>
  <c r="BH37" i="5"/>
  <c r="BH38" i="5"/>
  <c r="BH39" i="5"/>
  <c r="BH19" i="5"/>
  <c r="BH18" i="5"/>
  <c r="BI21" i="5"/>
  <c r="BI22" i="5"/>
  <c r="BI23" i="5"/>
  <c r="BI25" i="5"/>
  <c r="BI26" i="5"/>
  <c r="BI27" i="5"/>
  <c r="BI28" i="5"/>
  <c r="BI29" i="5"/>
  <c r="BI30" i="5"/>
  <c r="BI31" i="5"/>
  <c r="BI32" i="5"/>
  <c r="BI33" i="5"/>
  <c r="BI34" i="5"/>
  <c r="BI35" i="5"/>
  <c r="BI36" i="5"/>
  <c r="BI37" i="5"/>
  <c r="BI38" i="5"/>
  <c r="BI39" i="5"/>
  <c r="BI19" i="5"/>
  <c r="BI18" i="5"/>
  <c r="BK21" i="5"/>
  <c r="BK22" i="5"/>
  <c r="BK23" i="5"/>
  <c r="BK25" i="5"/>
  <c r="BK26" i="5"/>
  <c r="BK27" i="5"/>
  <c r="BK28" i="5"/>
  <c r="BK29" i="5"/>
  <c r="BK30" i="5"/>
  <c r="BK31" i="5"/>
  <c r="BK32" i="5"/>
  <c r="BK33" i="5"/>
  <c r="BK34" i="5"/>
  <c r="BK35" i="5"/>
  <c r="BK36" i="5"/>
  <c r="BK37" i="5"/>
  <c r="BK38" i="5"/>
  <c r="BK39" i="5"/>
  <c r="BK19" i="5"/>
  <c r="BK18" i="5"/>
  <c r="BN18" i="5"/>
  <c r="C61" i="5"/>
  <c r="C62" i="5"/>
  <c r="C63" i="5"/>
  <c r="C64" i="5"/>
  <c r="C65" i="5"/>
  <c r="C66" i="5"/>
  <c r="C67" i="5"/>
  <c r="C68" i="5"/>
  <c r="C69" i="5"/>
  <c r="C70" i="5"/>
  <c r="C71" i="5"/>
  <c r="C72" i="5"/>
  <c r="C73" i="5"/>
  <c r="C60" i="5"/>
  <c r="D61" i="5"/>
  <c r="D62" i="5"/>
  <c r="D63" i="5"/>
  <c r="D64" i="5"/>
  <c r="D65" i="5"/>
  <c r="D66" i="5"/>
  <c r="D67" i="5"/>
  <c r="D68" i="5"/>
  <c r="D69" i="5"/>
  <c r="D70" i="5"/>
  <c r="D71" i="5"/>
  <c r="D72" i="5"/>
  <c r="D73" i="5"/>
  <c r="D60" i="5"/>
  <c r="E61" i="5"/>
  <c r="E62" i="5"/>
  <c r="E63" i="5"/>
  <c r="E64" i="5"/>
  <c r="E65" i="5"/>
  <c r="E66" i="5"/>
  <c r="E67" i="5"/>
  <c r="E68" i="5"/>
  <c r="E69" i="5"/>
  <c r="E70" i="5"/>
  <c r="E71" i="5"/>
  <c r="E72" i="5"/>
  <c r="E73" i="5"/>
  <c r="E60" i="5"/>
  <c r="F61" i="5"/>
  <c r="F62" i="5"/>
  <c r="F63" i="5"/>
  <c r="F64" i="5"/>
  <c r="F65" i="5"/>
  <c r="F66" i="5"/>
  <c r="F67" i="5"/>
  <c r="F68" i="5"/>
  <c r="F69" i="5"/>
  <c r="F70" i="5"/>
  <c r="F71" i="5"/>
  <c r="F72" i="5"/>
  <c r="F73" i="5"/>
  <c r="F60" i="5"/>
  <c r="G61" i="5"/>
  <c r="G62" i="5"/>
  <c r="G63" i="5"/>
  <c r="G64" i="5"/>
  <c r="G65" i="5"/>
  <c r="G66" i="5"/>
  <c r="G67" i="5"/>
  <c r="G68" i="5"/>
  <c r="G69" i="5"/>
  <c r="G70" i="5"/>
  <c r="G71" i="5"/>
  <c r="G72" i="5"/>
  <c r="G73" i="5"/>
  <c r="G60" i="5"/>
  <c r="H61" i="5"/>
  <c r="H62" i="5"/>
  <c r="H63" i="5"/>
  <c r="H64" i="5"/>
  <c r="H65" i="5"/>
  <c r="H66" i="5"/>
  <c r="H67" i="5"/>
  <c r="H68" i="5"/>
  <c r="H69" i="5"/>
  <c r="H70" i="5"/>
  <c r="H71" i="5"/>
  <c r="H72" i="5"/>
  <c r="H73" i="5"/>
  <c r="H60" i="5"/>
  <c r="I61" i="5"/>
  <c r="I62" i="5"/>
  <c r="I63" i="5"/>
  <c r="I64" i="5"/>
  <c r="I65" i="5"/>
  <c r="I66" i="5"/>
  <c r="I67" i="5"/>
  <c r="I68" i="5"/>
  <c r="I69" i="5"/>
  <c r="I70" i="5"/>
  <c r="I71" i="5"/>
  <c r="I72" i="5"/>
  <c r="I73" i="5"/>
  <c r="I60" i="5"/>
  <c r="J61" i="5"/>
  <c r="J62" i="5"/>
  <c r="J63" i="5"/>
  <c r="J64" i="5"/>
  <c r="J65" i="5"/>
  <c r="J66" i="5"/>
  <c r="J67" i="5"/>
  <c r="J68" i="5"/>
  <c r="J69" i="5"/>
  <c r="J70" i="5"/>
  <c r="J71" i="5"/>
  <c r="J72" i="5"/>
  <c r="J73" i="5"/>
  <c r="J60" i="5"/>
  <c r="K61" i="5"/>
  <c r="K62" i="5"/>
  <c r="K63" i="5"/>
  <c r="K64" i="5"/>
  <c r="K65" i="5"/>
  <c r="K66" i="5"/>
  <c r="K67" i="5"/>
  <c r="K68" i="5"/>
  <c r="K69" i="5"/>
  <c r="K70" i="5"/>
  <c r="K71" i="5"/>
  <c r="K72" i="5"/>
  <c r="K73" i="5"/>
  <c r="K60" i="5"/>
  <c r="L61" i="5"/>
  <c r="L62" i="5"/>
  <c r="L63" i="5"/>
  <c r="L64" i="5"/>
  <c r="L65" i="5"/>
  <c r="L66" i="5"/>
  <c r="L67" i="5"/>
  <c r="L68" i="5"/>
  <c r="L69" i="5"/>
  <c r="L70" i="5"/>
  <c r="L71" i="5"/>
  <c r="L72" i="5"/>
  <c r="L73" i="5"/>
  <c r="L60" i="5"/>
  <c r="M61" i="5"/>
  <c r="M62" i="5"/>
  <c r="M63" i="5"/>
  <c r="M64" i="5"/>
  <c r="M65" i="5"/>
  <c r="M66" i="5"/>
  <c r="M67" i="5"/>
  <c r="M68" i="5"/>
  <c r="M69" i="5"/>
  <c r="M70" i="5"/>
  <c r="M71" i="5"/>
  <c r="M72" i="5"/>
  <c r="M73" i="5"/>
  <c r="M60" i="5"/>
  <c r="N61" i="5"/>
  <c r="N62" i="5"/>
  <c r="N63" i="5"/>
  <c r="N64" i="5"/>
  <c r="N65" i="5"/>
  <c r="N66" i="5"/>
  <c r="N67" i="5"/>
  <c r="N68" i="5"/>
  <c r="N69" i="5"/>
  <c r="N70" i="5"/>
  <c r="N71" i="5"/>
  <c r="N72" i="5"/>
  <c r="N73" i="5"/>
  <c r="N60" i="5"/>
  <c r="O61" i="5"/>
  <c r="O62" i="5"/>
  <c r="O63" i="5"/>
  <c r="O64" i="5"/>
  <c r="O65" i="5"/>
  <c r="O66" i="5"/>
  <c r="O67" i="5"/>
  <c r="O68" i="5"/>
  <c r="O69" i="5"/>
  <c r="O70" i="5"/>
  <c r="O71" i="5"/>
  <c r="O72" i="5"/>
  <c r="O73" i="5"/>
  <c r="O60" i="5"/>
  <c r="P61" i="5"/>
  <c r="P62" i="5"/>
  <c r="P63" i="5"/>
  <c r="P64" i="5"/>
  <c r="P65" i="5"/>
  <c r="P66" i="5"/>
  <c r="P67" i="5"/>
  <c r="P68" i="5"/>
  <c r="P69" i="5"/>
  <c r="P70" i="5"/>
  <c r="P71" i="5"/>
  <c r="P72" i="5"/>
  <c r="P73" i="5"/>
  <c r="P60" i="5"/>
  <c r="Q61" i="5"/>
  <c r="Q62" i="5"/>
  <c r="Q63" i="5"/>
  <c r="Q64" i="5"/>
  <c r="Q65" i="5"/>
  <c r="Q66" i="5"/>
  <c r="Q67" i="5"/>
  <c r="Q68" i="5"/>
  <c r="Q69" i="5"/>
  <c r="Q70" i="5"/>
  <c r="Q71" i="5"/>
  <c r="Q72" i="5"/>
  <c r="Q73" i="5"/>
  <c r="Q60" i="5"/>
  <c r="R61" i="5"/>
  <c r="R62" i="5"/>
  <c r="R63" i="5"/>
  <c r="R64" i="5"/>
  <c r="R65" i="5"/>
  <c r="R66" i="5"/>
  <c r="R67" i="5"/>
  <c r="R68" i="5"/>
  <c r="R69" i="5"/>
  <c r="R70" i="5"/>
  <c r="R71" i="5"/>
  <c r="R72" i="5"/>
  <c r="R73" i="5"/>
  <c r="R60" i="5"/>
  <c r="S61" i="5"/>
  <c r="S62" i="5"/>
  <c r="S63" i="5"/>
  <c r="S64" i="5"/>
  <c r="S65" i="5"/>
  <c r="S66" i="5"/>
  <c r="S67" i="5"/>
  <c r="S68" i="5"/>
  <c r="S69" i="5"/>
  <c r="S70" i="5"/>
  <c r="S71" i="5"/>
  <c r="S72" i="5"/>
  <c r="S73" i="5"/>
  <c r="S60" i="5"/>
  <c r="T61" i="5"/>
  <c r="T62" i="5"/>
  <c r="T63" i="5"/>
  <c r="T64" i="5"/>
  <c r="T65" i="5"/>
  <c r="T66" i="5"/>
  <c r="T67" i="5"/>
  <c r="T68" i="5"/>
  <c r="T69" i="5"/>
  <c r="T70" i="5"/>
  <c r="T71" i="5"/>
  <c r="T72" i="5"/>
  <c r="T73" i="5"/>
  <c r="T60" i="5"/>
  <c r="U61" i="5"/>
  <c r="U62" i="5"/>
  <c r="U63" i="5"/>
  <c r="U64" i="5"/>
  <c r="U65" i="5"/>
  <c r="U66" i="5"/>
  <c r="U67" i="5"/>
  <c r="U68" i="5"/>
  <c r="U69" i="5"/>
  <c r="U70" i="5"/>
  <c r="U71" i="5"/>
  <c r="U72" i="5"/>
  <c r="U73" i="5"/>
  <c r="U60" i="5"/>
  <c r="V61" i="5"/>
  <c r="V62" i="5"/>
  <c r="V63" i="5"/>
  <c r="V64" i="5"/>
  <c r="V65" i="5"/>
  <c r="V66" i="5"/>
  <c r="V67" i="5"/>
  <c r="V68" i="5"/>
  <c r="V69" i="5"/>
  <c r="V70" i="5"/>
  <c r="V71" i="5"/>
  <c r="V72" i="5"/>
  <c r="V73" i="5"/>
  <c r="V60" i="5"/>
  <c r="W61" i="5"/>
  <c r="W62" i="5"/>
  <c r="W63" i="5"/>
  <c r="W64" i="5"/>
  <c r="W65" i="5"/>
  <c r="W66" i="5"/>
  <c r="W67" i="5"/>
  <c r="W68" i="5"/>
  <c r="W69" i="5"/>
  <c r="W70" i="5"/>
  <c r="W71" i="5"/>
  <c r="W72" i="5"/>
  <c r="W73" i="5"/>
  <c r="W60" i="5"/>
  <c r="X61" i="5"/>
  <c r="X62" i="5"/>
  <c r="X63" i="5"/>
  <c r="X64" i="5"/>
  <c r="X65" i="5"/>
  <c r="X66" i="5"/>
  <c r="X67" i="5"/>
  <c r="X68" i="5"/>
  <c r="X69" i="5"/>
  <c r="X70" i="5"/>
  <c r="X71" i="5"/>
  <c r="X72" i="5"/>
  <c r="X73" i="5"/>
  <c r="X60" i="5"/>
  <c r="Y61" i="5"/>
  <c r="Y62" i="5"/>
  <c r="Y63" i="5"/>
  <c r="Y64" i="5"/>
  <c r="Y65" i="5"/>
  <c r="Y66" i="5"/>
  <c r="Y67" i="5"/>
  <c r="Y68" i="5"/>
  <c r="Y69" i="5"/>
  <c r="Y70" i="5"/>
  <c r="Y71" i="5"/>
  <c r="Y72" i="5"/>
  <c r="Y73" i="5"/>
  <c r="Y60" i="5"/>
  <c r="Z61" i="5"/>
  <c r="Z62" i="5"/>
  <c r="Z63" i="5"/>
  <c r="Z64" i="5"/>
  <c r="Z65" i="5"/>
  <c r="Z66" i="5"/>
  <c r="Z67" i="5"/>
  <c r="Z68" i="5"/>
  <c r="Z69" i="5"/>
  <c r="Z70" i="5"/>
  <c r="Z71" i="5"/>
  <c r="Z72" i="5"/>
  <c r="Z73" i="5"/>
  <c r="Z60" i="5"/>
  <c r="AA61" i="5"/>
  <c r="AA62" i="5"/>
  <c r="AA63" i="5"/>
  <c r="AA64" i="5"/>
  <c r="AA65" i="5"/>
  <c r="AA66" i="5"/>
  <c r="AA67" i="5"/>
  <c r="AA68" i="5"/>
  <c r="AA69" i="5"/>
  <c r="AA70" i="5"/>
  <c r="AA71" i="5"/>
  <c r="AA72" i="5"/>
  <c r="AA73" i="5"/>
  <c r="AA60" i="5"/>
  <c r="AB61" i="5"/>
  <c r="AB62" i="5"/>
  <c r="AB63" i="5"/>
  <c r="AB64" i="5"/>
  <c r="AB65" i="5"/>
  <c r="AB66" i="5"/>
  <c r="AB67" i="5"/>
  <c r="AB68" i="5"/>
  <c r="AB69" i="5"/>
  <c r="AB70" i="5"/>
  <c r="AB71" i="5"/>
  <c r="AB72" i="5"/>
  <c r="AB73" i="5"/>
  <c r="AB60" i="5"/>
  <c r="AC61" i="5"/>
  <c r="AC62" i="5"/>
  <c r="AC63" i="5"/>
  <c r="AC64" i="5"/>
  <c r="AC65" i="5"/>
  <c r="AC66" i="5"/>
  <c r="AC67" i="5"/>
  <c r="AC68" i="5"/>
  <c r="AC69" i="5"/>
  <c r="AC70" i="5"/>
  <c r="AC71" i="5"/>
  <c r="AC72" i="5"/>
  <c r="AC73" i="5"/>
  <c r="AC60" i="5"/>
  <c r="AD61" i="5"/>
  <c r="AD62" i="5"/>
  <c r="AD63" i="5"/>
  <c r="AD64" i="5"/>
  <c r="AD65" i="5"/>
  <c r="AD66" i="5"/>
  <c r="AD67" i="5"/>
  <c r="AD68" i="5"/>
  <c r="AD69" i="5"/>
  <c r="AD70" i="5"/>
  <c r="AD71" i="5"/>
  <c r="AD72" i="5"/>
  <c r="AD73" i="5"/>
  <c r="AD60" i="5"/>
  <c r="AE61" i="5"/>
  <c r="AE62" i="5"/>
  <c r="AE63" i="5"/>
  <c r="AE64" i="5"/>
  <c r="AE65" i="5"/>
  <c r="AE66" i="5"/>
  <c r="AE67" i="5"/>
  <c r="AE68" i="5"/>
  <c r="AE69" i="5"/>
  <c r="AE70" i="5"/>
  <c r="AE71" i="5"/>
  <c r="AE72" i="5"/>
  <c r="AE73" i="5"/>
  <c r="AE60" i="5"/>
  <c r="AF61" i="5"/>
  <c r="AF62" i="5"/>
  <c r="AF63" i="5"/>
  <c r="AF64" i="5"/>
  <c r="AF65" i="5"/>
  <c r="AF66" i="5"/>
  <c r="AF67" i="5"/>
  <c r="AF68" i="5"/>
  <c r="AF69" i="5"/>
  <c r="AF70" i="5"/>
  <c r="AF71" i="5"/>
  <c r="AF72" i="5"/>
  <c r="AF73" i="5"/>
  <c r="AF60" i="5"/>
  <c r="AG61" i="5"/>
  <c r="AG62" i="5"/>
  <c r="AG63" i="5"/>
  <c r="AG64" i="5"/>
  <c r="AG65" i="5"/>
  <c r="AG66" i="5"/>
  <c r="AG67" i="5"/>
  <c r="AG68" i="5"/>
  <c r="AG69" i="5"/>
  <c r="AG70" i="5"/>
  <c r="AG71" i="5"/>
  <c r="AG72" i="5"/>
  <c r="AG73" i="5"/>
  <c r="AG60" i="5"/>
  <c r="AH61" i="5"/>
  <c r="AH62" i="5"/>
  <c r="AH63" i="5"/>
  <c r="AH64" i="5"/>
  <c r="AH65" i="5"/>
  <c r="AH66" i="5"/>
  <c r="AH67" i="5"/>
  <c r="AH68" i="5"/>
  <c r="AH69" i="5"/>
  <c r="AH70" i="5"/>
  <c r="AH71" i="5"/>
  <c r="AH72" i="5"/>
  <c r="AH73" i="5"/>
  <c r="AH60" i="5"/>
  <c r="AI61" i="5"/>
  <c r="AI62" i="5"/>
  <c r="AI63" i="5"/>
  <c r="AI64" i="5"/>
  <c r="AI65" i="5"/>
  <c r="AI66" i="5"/>
  <c r="AI67" i="5"/>
  <c r="AI68" i="5"/>
  <c r="AI69" i="5"/>
  <c r="AI70" i="5"/>
  <c r="AI71" i="5"/>
  <c r="AI72" i="5"/>
  <c r="AI73" i="5"/>
  <c r="AI60" i="5"/>
  <c r="AJ61" i="5"/>
  <c r="AJ62" i="5"/>
  <c r="AJ63" i="5"/>
  <c r="AJ64" i="5"/>
  <c r="AJ65" i="5"/>
  <c r="AJ66" i="5"/>
  <c r="AJ67" i="5"/>
  <c r="AJ68" i="5"/>
  <c r="AJ69" i="5"/>
  <c r="AJ70" i="5"/>
  <c r="AJ71" i="5"/>
  <c r="AJ72" i="5"/>
  <c r="AJ73" i="5"/>
  <c r="AJ60" i="5"/>
  <c r="AK61" i="5"/>
  <c r="AK62" i="5"/>
  <c r="AK63" i="5"/>
  <c r="AK64" i="5"/>
  <c r="AK65" i="5"/>
  <c r="AK66" i="5"/>
  <c r="AK67" i="5"/>
  <c r="AK68" i="5"/>
  <c r="AK69" i="5"/>
  <c r="AK70" i="5"/>
  <c r="AK71" i="5"/>
  <c r="AK72" i="5"/>
  <c r="AK73" i="5"/>
  <c r="AK60" i="5"/>
  <c r="AL61" i="5"/>
  <c r="AL62" i="5"/>
  <c r="AL63" i="5"/>
  <c r="AL64" i="5"/>
  <c r="AL65" i="5"/>
  <c r="AL66" i="5"/>
  <c r="AL67" i="5"/>
  <c r="AL68" i="5"/>
  <c r="AL69" i="5"/>
  <c r="AL70" i="5"/>
  <c r="AL71" i="5"/>
  <c r="AL72" i="5"/>
  <c r="AL73" i="5"/>
  <c r="AL60" i="5"/>
  <c r="AM61" i="5"/>
  <c r="AM62" i="5"/>
  <c r="AM63" i="5"/>
  <c r="AM64" i="5"/>
  <c r="AM65" i="5"/>
  <c r="AM66" i="5"/>
  <c r="AM67" i="5"/>
  <c r="AM68" i="5"/>
  <c r="AM69" i="5"/>
  <c r="AM70" i="5"/>
  <c r="AM71" i="5"/>
  <c r="AM72" i="5"/>
  <c r="AM73" i="5"/>
  <c r="AM60" i="5"/>
  <c r="AN61" i="5"/>
  <c r="AN62" i="5"/>
  <c r="AN63" i="5"/>
  <c r="AN64" i="5"/>
  <c r="AN65" i="5"/>
  <c r="AN66" i="5"/>
  <c r="AN67" i="5"/>
  <c r="AN68" i="5"/>
  <c r="AN69" i="5"/>
  <c r="AN70" i="5"/>
  <c r="AN71" i="5"/>
  <c r="AN72" i="5"/>
  <c r="AN73" i="5"/>
  <c r="AN60" i="5"/>
  <c r="AO61" i="5"/>
  <c r="AO62" i="5"/>
  <c r="AO63" i="5"/>
  <c r="AO64" i="5"/>
  <c r="AO65" i="5"/>
  <c r="AO66" i="5"/>
  <c r="AO67" i="5"/>
  <c r="AO68" i="5"/>
  <c r="AO69" i="5"/>
  <c r="AO70" i="5"/>
  <c r="AO71" i="5"/>
  <c r="AO72" i="5"/>
  <c r="AO73" i="5"/>
  <c r="AO60" i="5"/>
  <c r="AP61" i="5"/>
  <c r="AP62" i="5"/>
  <c r="AP63" i="5"/>
  <c r="AP64" i="5"/>
  <c r="AP65" i="5"/>
  <c r="AP66" i="5"/>
  <c r="AP67" i="5"/>
  <c r="AP68" i="5"/>
  <c r="AP69" i="5"/>
  <c r="AP70" i="5"/>
  <c r="AP71" i="5"/>
  <c r="AP72" i="5"/>
  <c r="AP73" i="5"/>
  <c r="AP60" i="5"/>
  <c r="AQ61" i="5"/>
  <c r="AQ62" i="5"/>
  <c r="AQ63" i="5"/>
  <c r="AQ64" i="5"/>
  <c r="AQ65" i="5"/>
  <c r="AQ66" i="5"/>
  <c r="AQ67" i="5"/>
  <c r="AQ68" i="5"/>
  <c r="AQ69" i="5"/>
  <c r="AQ70" i="5"/>
  <c r="AQ71" i="5"/>
  <c r="AQ72" i="5"/>
  <c r="AQ73" i="5"/>
  <c r="AQ60" i="5"/>
  <c r="AR61" i="5"/>
  <c r="AR62" i="5"/>
  <c r="AR63" i="5"/>
  <c r="AR64" i="5"/>
  <c r="AR65" i="5"/>
  <c r="AR66" i="5"/>
  <c r="AR67" i="5"/>
  <c r="AR68" i="5"/>
  <c r="AR69" i="5"/>
  <c r="AR70" i="5"/>
  <c r="AR71" i="5"/>
  <c r="AR72" i="5"/>
  <c r="AR73" i="5"/>
  <c r="AR60" i="5"/>
  <c r="AS61" i="5"/>
  <c r="AS62" i="5"/>
  <c r="AS63" i="5"/>
  <c r="AS64" i="5"/>
  <c r="AS65" i="5"/>
  <c r="AS66" i="5"/>
  <c r="AS67" i="5"/>
  <c r="AS68" i="5"/>
  <c r="AS69" i="5"/>
  <c r="AS70" i="5"/>
  <c r="AS71" i="5"/>
  <c r="AS72" i="5"/>
  <c r="AS73" i="5"/>
  <c r="AS60" i="5"/>
  <c r="AT61" i="5"/>
  <c r="AT62" i="5"/>
  <c r="AT63" i="5"/>
  <c r="AT64" i="5"/>
  <c r="AT65" i="5"/>
  <c r="AT66" i="5"/>
  <c r="AT67" i="5"/>
  <c r="AT68" i="5"/>
  <c r="AT69" i="5"/>
  <c r="AT70" i="5"/>
  <c r="AT71" i="5"/>
  <c r="AT72" i="5"/>
  <c r="AT73" i="5"/>
  <c r="AT60" i="5"/>
  <c r="AU61" i="5"/>
  <c r="AU62" i="5"/>
  <c r="AU63" i="5"/>
  <c r="AU64" i="5"/>
  <c r="AU65" i="5"/>
  <c r="AU66" i="5"/>
  <c r="AU67" i="5"/>
  <c r="AU68" i="5"/>
  <c r="AU69" i="5"/>
  <c r="AU70" i="5"/>
  <c r="AU71" i="5"/>
  <c r="AU72" i="5"/>
  <c r="AU73" i="5"/>
  <c r="AU60" i="5"/>
  <c r="AW61" i="5"/>
  <c r="AW62" i="5"/>
  <c r="AW63" i="5"/>
  <c r="AW64" i="5"/>
  <c r="AW65" i="5"/>
  <c r="AW66" i="5"/>
  <c r="AW67" i="5"/>
  <c r="AW68" i="5"/>
  <c r="AW69" i="5"/>
  <c r="AW70" i="5"/>
  <c r="AW71" i="5"/>
  <c r="AW72" i="5"/>
  <c r="AW73" i="5"/>
  <c r="AW60" i="5"/>
  <c r="AX61" i="5"/>
  <c r="AX62" i="5"/>
  <c r="AX63" i="5"/>
  <c r="AX64" i="5"/>
  <c r="AX65" i="5"/>
  <c r="AX66" i="5"/>
  <c r="AX67" i="5"/>
  <c r="AX68" i="5"/>
  <c r="AX69" i="5"/>
  <c r="AX70" i="5"/>
  <c r="AX71" i="5"/>
  <c r="AX72" i="5"/>
  <c r="AX73" i="5"/>
  <c r="AX60" i="5"/>
  <c r="AY61" i="5"/>
  <c r="AY62" i="5"/>
  <c r="AY63" i="5"/>
  <c r="AY64" i="5"/>
  <c r="AY65" i="5"/>
  <c r="AY66" i="5"/>
  <c r="AY67" i="5"/>
  <c r="AY68" i="5"/>
  <c r="AY69" i="5"/>
  <c r="AY70" i="5"/>
  <c r="AY71" i="5"/>
  <c r="AY72" i="5"/>
  <c r="AY73" i="5"/>
  <c r="AY60" i="5"/>
  <c r="AZ61" i="5"/>
  <c r="AZ62" i="5"/>
  <c r="AZ63" i="5"/>
  <c r="AZ64" i="5"/>
  <c r="AZ65" i="5"/>
  <c r="AZ66" i="5"/>
  <c r="AZ67" i="5"/>
  <c r="AZ68" i="5"/>
  <c r="AZ69" i="5"/>
  <c r="AZ70" i="5"/>
  <c r="AZ71" i="5"/>
  <c r="AZ72" i="5"/>
  <c r="AZ73" i="5"/>
  <c r="AZ60" i="5"/>
  <c r="BA61" i="5"/>
  <c r="BA62" i="5"/>
  <c r="BA63" i="5"/>
  <c r="BA64" i="5"/>
  <c r="BA65" i="5"/>
  <c r="BA66" i="5"/>
  <c r="BA67" i="5"/>
  <c r="BA68" i="5"/>
  <c r="BA69" i="5"/>
  <c r="BA70" i="5"/>
  <c r="BA71" i="5"/>
  <c r="BA72" i="5"/>
  <c r="BA73" i="5"/>
  <c r="BA60" i="5"/>
  <c r="BB61" i="5"/>
  <c r="BB62" i="5"/>
  <c r="BB63" i="5"/>
  <c r="BB64" i="5"/>
  <c r="BB65" i="5"/>
  <c r="BB66" i="5"/>
  <c r="BB67" i="5"/>
  <c r="BB68" i="5"/>
  <c r="BB69" i="5"/>
  <c r="BB70" i="5"/>
  <c r="BB71" i="5"/>
  <c r="BB72" i="5"/>
  <c r="BB73" i="5"/>
  <c r="BB60" i="5"/>
  <c r="BC61" i="5"/>
  <c r="BC62" i="5"/>
  <c r="BC63" i="5"/>
  <c r="BC64" i="5"/>
  <c r="BC65" i="5"/>
  <c r="BC66" i="5"/>
  <c r="BC67" i="5"/>
  <c r="BC68" i="5"/>
  <c r="BC69" i="5"/>
  <c r="BC70" i="5"/>
  <c r="BC71" i="5"/>
  <c r="BC72" i="5"/>
  <c r="BC73" i="5"/>
  <c r="BC60" i="5"/>
  <c r="BD61" i="5"/>
  <c r="BD62" i="5"/>
  <c r="BD63" i="5"/>
  <c r="BD64" i="5"/>
  <c r="BD65" i="5"/>
  <c r="BD66" i="5"/>
  <c r="BD67" i="5"/>
  <c r="BD68" i="5"/>
  <c r="BD69" i="5"/>
  <c r="BD70" i="5"/>
  <c r="BD71" i="5"/>
  <c r="BD72" i="5"/>
  <c r="BD73" i="5"/>
  <c r="BD60" i="5"/>
  <c r="BE61" i="5"/>
  <c r="BE62" i="5"/>
  <c r="BE63" i="5"/>
  <c r="BE64" i="5"/>
  <c r="BE65" i="5"/>
  <c r="BE66" i="5"/>
  <c r="BE67" i="5"/>
  <c r="BE68" i="5"/>
  <c r="BE69" i="5"/>
  <c r="BE70" i="5"/>
  <c r="BE71" i="5"/>
  <c r="BE72" i="5"/>
  <c r="BE73" i="5"/>
  <c r="BE60" i="5"/>
  <c r="BF61" i="5"/>
  <c r="BF62" i="5"/>
  <c r="BF63" i="5"/>
  <c r="BF64" i="5"/>
  <c r="BF65" i="5"/>
  <c r="BF66" i="5"/>
  <c r="BF67" i="5"/>
  <c r="BF68" i="5"/>
  <c r="BF69" i="5"/>
  <c r="BF70" i="5"/>
  <c r="BF71" i="5"/>
  <c r="BF72" i="5"/>
  <c r="BF73" i="5"/>
  <c r="BF60" i="5"/>
  <c r="BG61" i="5"/>
  <c r="BG62" i="5"/>
  <c r="BG63" i="5"/>
  <c r="BG64" i="5"/>
  <c r="BG65" i="5"/>
  <c r="BG66" i="5"/>
  <c r="BG67" i="5"/>
  <c r="BG68" i="5"/>
  <c r="BG69" i="5"/>
  <c r="BG70" i="5"/>
  <c r="BG71" i="5"/>
  <c r="BG72" i="5"/>
  <c r="BG73" i="5"/>
  <c r="BG60" i="5"/>
  <c r="BH61" i="5"/>
  <c r="BH62" i="5"/>
  <c r="BH63" i="5"/>
  <c r="BH64" i="5"/>
  <c r="BH65" i="5"/>
  <c r="BH66" i="5"/>
  <c r="BH67" i="5"/>
  <c r="BH68" i="5"/>
  <c r="BH69" i="5"/>
  <c r="BH70" i="5"/>
  <c r="BH71" i="5"/>
  <c r="BH72" i="5"/>
  <c r="BH73" i="5"/>
  <c r="BH60" i="5"/>
  <c r="BI61" i="5"/>
  <c r="BI62" i="5"/>
  <c r="BI63" i="5"/>
  <c r="BI64" i="5"/>
  <c r="BI65" i="5"/>
  <c r="BI66" i="5"/>
  <c r="BI67" i="5"/>
  <c r="BI68" i="5"/>
  <c r="BI69" i="5"/>
  <c r="BI70" i="5"/>
  <c r="BI71" i="5"/>
  <c r="BI72" i="5"/>
  <c r="BI73" i="5"/>
  <c r="BI60" i="5"/>
  <c r="BJ61" i="5"/>
  <c r="BJ62" i="5"/>
  <c r="BJ63" i="5"/>
  <c r="BJ64" i="5"/>
  <c r="BJ65" i="5"/>
  <c r="BJ66" i="5"/>
  <c r="BJ67" i="5"/>
  <c r="BJ68" i="5"/>
  <c r="BJ69" i="5"/>
  <c r="BJ70" i="5"/>
  <c r="BJ71" i="5"/>
  <c r="BJ72" i="5"/>
  <c r="BJ73" i="5"/>
  <c r="BJ60" i="5"/>
  <c r="BK61" i="5"/>
  <c r="BK62" i="5"/>
  <c r="BK63" i="5"/>
  <c r="BK64" i="5"/>
  <c r="BK65" i="5"/>
  <c r="BK66" i="5"/>
  <c r="BK67" i="5"/>
  <c r="BK68" i="5"/>
  <c r="BK69" i="5"/>
  <c r="BK70" i="5"/>
  <c r="BK71" i="5"/>
  <c r="BK72" i="5"/>
  <c r="BK73" i="5"/>
  <c r="BK60" i="5"/>
  <c r="BL61" i="5"/>
  <c r="BL62" i="5"/>
  <c r="BL63" i="5"/>
  <c r="BL64" i="5"/>
  <c r="BL65" i="5"/>
  <c r="BL66" i="5"/>
  <c r="BL67" i="5"/>
  <c r="BL68" i="5"/>
  <c r="BL69" i="5"/>
  <c r="BL70" i="5"/>
  <c r="BL71" i="5"/>
  <c r="BL72" i="5"/>
  <c r="BL73" i="5"/>
  <c r="BL60" i="5"/>
  <c r="BM61" i="5"/>
  <c r="BM62" i="5"/>
  <c r="BM63" i="5"/>
  <c r="BM64" i="5"/>
  <c r="BM65" i="5"/>
  <c r="BM66" i="5"/>
  <c r="BM67" i="5"/>
  <c r="BM68" i="5"/>
  <c r="BM69" i="5"/>
  <c r="BM70" i="5"/>
  <c r="BM71" i="5"/>
  <c r="BM72" i="5"/>
  <c r="BM73" i="5"/>
  <c r="BM60" i="5"/>
  <c r="BN60" i="5"/>
  <c r="C75" i="5"/>
  <c r="C76" i="5"/>
  <c r="C77" i="5"/>
  <c r="C78" i="5"/>
  <c r="C79" i="5"/>
  <c r="C80" i="5"/>
  <c r="C74" i="5"/>
  <c r="D75" i="5"/>
  <c r="D76" i="5"/>
  <c r="D77" i="5"/>
  <c r="D78" i="5"/>
  <c r="D79" i="5"/>
  <c r="D80" i="5"/>
  <c r="D74" i="5"/>
  <c r="E75" i="5"/>
  <c r="E76" i="5"/>
  <c r="E77" i="5"/>
  <c r="E78" i="5"/>
  <c r="E79" i="5"/>
  <c r="E80" i="5"/>
  <c r="E74" i="5"/>
  <c r="F75" i="5"/>
  <c r="F76" i="5"/>
  <c r="F77" i="5"/>
  <c r="F78" i="5"/>
  <c r="F79" i="5"/>
  <c r="F80" i="5"/>
  <c r="F74" i="5"/>
  <c r="G75" i="5"/>
  <c r="G76" i="5"/>
  <c r="G77" i="5"/>
  <c r="G78" i="5"/>
  <c r="G79" i="5"/>
  <c r="G80" i="5"/>
  <c r="G74" i="5"/>
  <c r="H75" i="5"/>
  <c r="H76" i="5"/>
  <c r="H77" i="5"/>
  <c r="H78" i="5"/>
  <c r="H79" i="5"/>
  <c r="H80" i="5"/>
  <c r="H74" i="5"/>
  <c r="I75" i="5"/>
  <c r="I76" i="5"/>
  <c r="I77" i="5"/>
  <c r="I78" i="5"/>
  <c r="I79" i="5"/>
  <c r="I80" i="5"/>
  <c r="I74" i="5"/>
  <c r="J75" i="5"/>
  <c r="J76" i="5"/>
  <c r="J77" i="5"/>
  <c r="J78" i="5"/>
  <c r="J79" i="5"/>
  <c r="J80" i="5"/>
  <c r="J74" i="5"/>
  <c r="K75" i="5"/>
  <c r="K76" i="5"/>
  <c r="K77" i="5"/>
  <c r="K78" i="5"/>
  <c r="K79" i="5"/>
  <c r="K80" i="5"/>
  <c r="K74" i="5"/>
  <c r="L75" i="5"/>
  <c r="L76" i="5"/>
  <c r="L77" i="5"/>
  <c r="L78" i="5"/>
  <c r="L79" i="5"/>
  <c r="L80" i="5"/>
  <c r="L74" i="5"/>
  <c r="M75" i="5"/>
  <c r="M76" i="5"/>
  <c r="M77" i="5"/>
  <c r="M78" i="5"/>
  <c r="M79" i="5"/>
  <c r="M80" i="5"/>
  <c r="M74" i="5"/>
  <c r="N75" i="5"/>
  <c r="N76" i="5"/>
  <c r="N77" i="5"/>
  <c r="N78" i="5"/>
  <c r="N79" i="5"/>
  <c r="N80" i="5"/>
  <c r="N74" i="5"/>
  <c r="O75" i="5"/>
  <c r="O76" i="5"/>
  <c r="O77" i="5"/>
  <c r="O78" i="5"/>
  <c r="O79" i="5"/>
  <c r="O80" i="5"/>
  <c r="O74" i="5"/>
  <c r="P75" i="5"/>
  <c r="P76" i="5"/>
  <c r="P77" i="5"/>
  <c r="P78" i="5"/>
  <c r="P79" i="5"/>
  <c r="P80" i="5"/>
  <c r="P74" i="5"/>
  <c r="Q75" i="5"/>
  <c r="Q76" i="5"/>
  <c r="Q77" i="5"/>
  <c r="Q78" i="5"/>
  <c r="Q79" i="5"/>
  <c r="Q80" i="5"/>
  <c r="Q74" i="5"/>
  <c r="R75" i="5"/>
  <c r="R76" i="5"/>
  <c r="R77" i="5"/>
  <c r="R78" i="5"/>
  <c r="R79" i="5"/>
  <c r="R80" i="5"/>
  <c r="R74" i="5"/>
  <c r="S75" i="5"/>
  <c r="S76" i="5"/>
  <c r="S77" i="5"/>
  <c r="S78" i="5"/>
  <c r="S79" i="5"/>
  <c r="S80" i="5"/>
  <c r="S74" i="5"/>
  <c r="T75" i="5"/>
  <c r="T76" i="5"/>
  <c r="T77" i="5"/>
  <c r="T78" i="5"/>
  <c r="T79" i="5"/>
  <c r="T80" i="5"/>
  <c r="T74" i="5"/>
  <c r="U75" i="5"/>
  <c r="U76" i="5"/>
  <c r="U77" i="5"/>
  <c r="U78" i="5"/>
  <c r="U79" i="5"/>
  <c r="U80" i="5"/>
  <c r="U74" i="5"/>
  <c r="V75" i="5"/>
  <c r="V76" i="5"/>
  <c r="V77" i="5"/>
  <c r="V78" i="5"/>
  <c r="V79" i="5"/>
  <c r="V80" i="5"/>
  <c r="V74" i="5"/>
  <c r="W75" i="5"/>
  <c r="W76" i="5"/>
  <c r="W77" i="5"/>
  <c r="W78" i="5"/>
  <c r="W79" i="5"/>
  <c r="W80" i="5"/>
  <c r="W74" i="5"/>
  <c r="X75" i="5"/>
  <c r="X76" i="5"/>
  <c r="X77" i="5"/>
  <c r="X78" i="5"/>
  <c r="X79" i="5"/>
  <c r="X80" i="5"/>
  <c r="X74" i="5"/>
  <c r="Y75" i="5"/>
  <c r="Y76" i="5"/>
  <c r="Y77" i="5"/>
  <c r="Y78" i="5"/>
  <c r="Y79" i="5"/>
  <c r="Y80" i="5"/>
  <c r="Y74" i="5"/>
  <c r="Z75" i="5"/>
  <c r="Z76" i="5"/>
  <c r="Z77" i="5"/>
  <c r="Z78" i="5"/>
  <c r="Z79" i="5"/>
  <c r="Z80" i="5"/>
  <c r="Z74" i="5"/>
  <c r="AA75" i="5"/>
  <c r="AA76" i="5"/>
  <c r="AA77" i="5"/>
  <c r="AA78" i="5"/>
  <c r="AA79" i="5"/>
  <c r="AA80" i="5"/>
  <c r="AA74" i="5"/>
  <c r="AB75" i="5"/>
  <c r="AB76" i="5"/>
  <c r="AB77" i="5"/>
  <c r="AB78" i="5"/>
  <c r="AB79" i="5"/>
  <c r="AB80" i="5"/>
  <c r="AB74" i="5"/>
  <c r="AC75" i="5"/>
  <c r="AC76" i="5"/>
  <c r="AC77" i="5"/>
  <c r="AC78" i="5"/>
  <c r="AC79" i="5"/>
  <c r="AC80" i="5"/>
  <c r="AC74" i="5"/>
  <c r="AD75" i="5"/>
  <c r="AD76" i="5"/>
  <c r="AD77" i="5"/>
  <c r="AD78" i="5"/>
  <c r="AD79" i="5"/>
  <c r="AD80" i="5"/>
  <c r="AD74" i="5"/>
  <c r="AE75" i="5"/>
  <c r="AE76" i="5"/>
  <c r="AE77" i="5"/>
  <c r="AE78" i="5"/>
  <c r="AE79" i="5"/>
  <c r="AE80" i="5"/>
  <c r="AE74" i="5"/>
  <c r="AF75" i="5"/>
  <c r="AF76" i="5"/>
  <c r="AF77" i="5"/>
  <c r="AF78" i="5"/>
  <c r="AF79" i="5"/>
  <c r="AF80" i="5"/>
  <c r="AF74" i="5"/>
  <c r="AG75" i="5"/>
  <c r="AG76" i="5"/>
  <c r="AG77" i="5"/>
  <c r="AG78" i="5"/>
  <c r="AG79" i="5"/>
  <c r="AG80" i="5"/>
  <c r="AG74" i="5"/>
  <c r="AH75" i="5"/>
  <c r="AH76" i="5"/>
  <c r="AH77" i="5"/>
  <c r="AH78" i="5"/>
  <c r="AH79" i="5"/>
  <c r="AH80" i="5"/>
  <c r="AH74" i="5"/>
  <c r="AI75" i="5"/>
  <c r="AI76" i="5"/>
  <c r="AI77" i="5"/>
  <c r="AI78" i="5"/>
  <c r="AI79" i="5"/>
  <c r="AI80" i="5"/>
  <c r="AI74" i="5"/>
  <c r="AJ75" i="5"/>
  <c r="AJ76" i="5"/>
  <c r="AJ77" i="5"/>
  <c r="AJ78" i="5"/>
  <c r="AJ79" i="5"/>
  <c r="AJ80" i="5"/>
  <c r="AJ74" i="5"/>
  <c r="AK75" i="5"/>
  <c r="AK76" i="5"/>
  <c r="AK77" i="5"/>
  <c r="AK78" i="5"/>
  <c r="AK79" i="5"/>
  <c r="AK80" i="5"/>
  <c r="AK74" i="5"/>
  <c r="AL75" i="5"/>
  <c r="AL76" i="5"/>
  <c r="AL77" i="5"/>
  <c r="AL78" i="5"/>
  <c r="AL79" i="5"/>
  <c r="AL80" i="5"/>
  <c r="AL74" i="5"/>
  <c r="AM75" i="5"/>
  <c r="AM76" i="5"/>
  <c r="AM77" i="5"/>
  <c r="AM78" i="5"/>
  <c r="AM79" i="5"/>
  <c r="AM80" i="5"/>
  <c r="AM74" i="5"/>
  <c r="AN75" i="5"/>
  <c r="AN76" i="5"/>
  <c r="AN77" i="5"/>
  <c r="AN78" i="5"/>
  <c r="AN79" i="5"/>
  <c r="AN80" i="5"/>
  <c r="AN74" i="5"/>
  <c r="AO75" i="5"/>
  <c r="AO76" i="5"/>
  <c r="AO77" i="5"/>
  <c r="AO78" i="5"/>
  <c r="AO79" i="5"/>
  <c r="AO80" i="5"/>
  <c r="AO74" i="5"/>
  <c r="AP75" i="5"/>
  <c r="AP76" i="5"/>
  <c r="AP77" i="5"/>
  <c r="AP78" i="5"/>
  <c r="AP79" i="5"/>
  <c r="AP80" i="5"/>
  <c r="AP74" i="5"/>
  <c r="AQ75" i="5"/>
  <c r="AQ76" i="5"/>
  <c r="AQ77" i="5"/>
  <c r="AQ78" i="5"/>
  <c r="AQ79" i="5"/>
  <c r="AQ80" i="5"/>
  <c r="AQ74" i="5"/>
  <c r="AR75" i="5"/>
  <c r="AR76" i="5"/>
  <c r="AR77" i="5"/>
  <c r="AR78" i="5"/>
  <c r="AR79" i="5"/>
  <c r="AR80" i="5"/>
  <c r="AR74" i="5"/>
  <c r="AS75" i="5"/>
  <c r="AS76" i="5"/>
  <c r="AS77" i="5"/>
  <c r="AS78" i="5"/>
  <c r="AS79" i="5"/>
  <c r="AS80" i="5"/>
  <c r="AS74" i="5"/>
  <c r="AT75" i="5"/>
  <c r="AT76" i="5"/>
  <c r="AT77" i="5"/>
  <c r="AT78" i="5"/>
  <c r="AT79" i="5"/>
  <c r="AT80" i="5"/>
  <c r="AT74" i="5"/>
  <c r="AU75" i="5"/>
  <c r="AU76" i="5"/>
  <c r="AU77" i="5"/>
  <c r="AU78" i="5"/>
  <c r="AU79" i="5"/>
  <c r="AU80" i="5"/>
  <c r="AU74" i="5"/>
  <c r="AW75" i="5"/>
  <c r="AW76" i="5"/>
  <c r="AW77" i="5"/>
  <c r="AW78" i="5"/>
  <c r="AW79" i="5"/>
  <c r="AW80" i="5"/>
  <c r="AW74" i="5"/>
  <c r="AX75" i="5"/>
  <c r="AX76" i="5"/>
  <c r="AX77" i="5"/>
  <c r="AX78" i="5"/>
  <c r="AX79" i="5"/>
  <c r="AX80" i="5"/>
  <c r="AX74" i="5"/>
  <c r="AY75" i="5"/>
  <c r="AY76" i="5"/>
  <c r="AY77" i="5"/>
  <c r="AY78" i="5"/>
  <c r="AY79" i="5"/>
  <c r="AY80" i="5"/>
  <c r="AY74" i="5"/>
  <c r="AZ75" i="5"/>
  <c r="AZ76" i="5"/>
  <c r="AZ77" i="5"/>
  <c r="AZ78" i="5"/>
  <c r="AZ79" i="5"/>
  <c r="AZ80" i="5"/>
  <c r="AZ74" i="5"/>
  <c r="BA75" i="5"/>
  <c r="BA76" i="5"/>
  <c r="BA77" i="5"/>
  <c r="BA78" i="5"/>
  <c r="BA79" i="5"/>
  <c r="BA80" i="5"/>
  <c r="BA74" i="5"/>
  <c r="BB75" i="5"/>
  <c r="BB76" i="5"/>
  <c r="BB77" i="5"/>
  <c r="BB78" i="5"/>
  <c r="BB79" i="5"/>
  <c r="BB80" i="5"/>
  <c r="BB74" i="5"/>
  <c r="BC75" i="5"/>
  <c r="BC76" i="5"/>
  <c r="BC77" i="5"/>
  <c r="BC78" i="5"/>
  <c r="BC79" i="5"/>
  <c r="BC80" i="5"/>
  <c r="BC74" i="5"/>
  <c r="BD75" i="5"/>
  <c r="BD76" i="5"/>
  <c r="BD77" i="5"/>
  <c r="BD78" i="5"/>
  <c r="BD79" i="5"/>
  <c r="BD80" i="5"/>
  <c r="BD74" i="5"/>
  <c r="BE75" i="5"/>
  <c r="BE76" i="5"/>
  <c r="BE77" i="5"/>
  <c r="BE78" i="5"/>
  <c r="BE79" i="5"/>
  <c r="BE80" i="5"/>
  <c r="BE74" i="5"/>
  <c r="BF75" i="5"/>
  <c r="BF76" i="5"/>
  <c r="BF77" i="5"/>
  <c r="BF78" i="5"/>
  <c r="BF79" i="5"/>
  <c r="BF80" i="5"/>
  <c r="BF74" i="5"/>
  <c r="BG75" i="5"/>
  <c r="BG76" i="5"/>
  <c r="BG77" i="5"/>
  <c r="BG78" i="5"/>
  <c r="BG79" i="5"/>
  <c r="BG80" i="5"/>
  <c r="BG74" i="5"/>
  <c r="BH75" i="5"/>
  <c r="BH76" i="5"/>
  <c r="BH77" i="5"/>
  <c r="BH78" i="5"/>
  <c r="BH79" i="5"/>
  <c r="BH80" i="5"/>
  <c r="BH74" i="5"/>
  <c r="BI75" i="5"/>
  <c r="BI76" i="5"/>
  <c r="BI77" i="5"/>
  <c r="BI78" i="5"/>
  <c r="BI79" i="5"/>
  <c r="BI80" i="5"/>
  <c r="BI74" i="5"/>
  <c r="BJ75" i="5"/>
  <c r="BJ76" i="5"/>
  <c r="BJ77" i="5"/>
  <c r="BJ78" i="5"/>
  <c r="BJ79" i="5"/>
  <c r="BJ80" i="5"/>
  <c r="BJ74" i="5"/>
  <c r="BK75" i="5"/>
  <c r="BK76" i="5"/>
  <c r="BK77" i="5"/>
  <c r="BK78" i="5"/>
  <c r="BK79" i="5"/>
  <c r="BK80" i="5"/>
  <c r="BK74" i="5"/>
  <c r="BL75" i="5"/>
  <c r="BL76" i="5"/>
  <c r="BL77" i="5"/>
  <c r="BL78" i="5"/>
  <c r="BL79" i="5"/>
  <c r="BL80" i="5"/>
  <c r="BL74" i="5"/>
  <c r="BM75" i="5"/>
  <c r="BM76" i="5"/>
  <c r="BM77" i="5"/>
  <c r="BM78" i="5"/>
  <c r="BM79" i="5"/>
  <c r="BM80" i="5"/>
  <c r="BM74" i="5"/>
  <c r="BN74" i="5"/>
  <c r="C82" i="5"/>
  <c r="C83" i="5"/>
  <c r="C84" i="5"/>
  <c r="C85" i="5"/>
  <c r="C86" i="5"/>
  <c r="C81" i="5"/>
  <c r="D82" i="5"/>
  <c r="D83" i="5"/>
  <c r="D84" i="5"/>
  <c r="D85" i="5"/>
  <c r="D86" i="5"/>
  <c r="D81" i="5"/>
  <c r="E82" i="5"/>
  <c r="E83" i="5"/>
  <c r="E84" i="5"/>
  <c r="E85" i="5"/>
  <c r="E86" i="5"/>
  <c r="E81" i="5"/>
  <c r="F82" i="5"/>
  <c r="F83" i="5"/>
  <c r="F84" i="5"/>
  <c r="F85" i="5"/>
  <c r="F86" i="5"/>
  <c r="F81" i="5"/>
  <c r="G82" i="5"/>
  <c r="G83" i="5"/>
  <c r="G84" i="5"/>
  <c r="G85" i="5"/>
  <c r="G86" i="5"/>
  <c r="G81" i="5"/>
  <c r="H82" i="5"/>
  <c r="H83" i="5"/>
  <c r="H84" i="5"/>
  <c r="H85" i="5"/>
  <c r="H86" i="5"/>
  <c r="H81" i="5"/>
  <c r="I82" i="5"/>
  <c r="I83" i="5"/>
  <c r="I84" i="5"/>
  <c r="I85" i="5"/>
  <c r="I86" i="5"/>
  <c r="I81" i="5"/>
  <c r="J82" i="5"/>
  <c r="J83" i="5"/>
  <c r="J84" i="5"/>
  <c r="J85" i="5"/>
  <c r="J86" i="5"/>
  <c r="J81" i="5"/>
  <c r="K82" i="5"/>
  <c r="K83" i="5"/>
  <c r="K84" i="5"/>
  <c r="K85" i="5"/>
  <c r="K86" i="5"/>
  <c r="K81" i="5"/>
  <c r="L82" i="5"/>
  <c r="L83" i="5"/>
  <c r="L84" i="5"/>
  <c r="L85" i="5"/>
  <c r="L86" i="5"/>
  <c r="L81" i="5"/>
  <c r="M82" i="5"/>
  <c r="M83" i="5"/>
  <c r="M84" i="5"/>
  <c r="M85" i="5"/>
  <c r="M86" i="5"/>
  <c r="M81" i="5"/>
  <c r="N82" i="5"/>
  <c r="N83" i="5"/>
  <c r="N84" i="5"/>
  <c r="N85" i="5"/>
  <c r="N86" i="5"/>
  <c r="N81" i="5"/>
  <c r="O82" i="5"/>
  <c r="O83" i="5"/>
  <c r="O84" i="5"/>
  <c r="O85" i="5"/>
  <c r="O86" i="5"/>
  <c r="O81" i="5"/>
  <c r="P82" i="5"/>
  <c r="P83" i="5"/>
  <c r="P84" i="5"/>
  <c r="P85" i="5"/>
  <c r="P86" i="5"/>
  <c r="P81" i="5"/>
  <c r="Q82" i="5"/>
  <c r="Q83" i="5"/>
  <c r="Q84" i="5"/>
  <c r="Q85" i="5"/>
  <c r="Q86" i="5"/>
  <c r="Q81" i="5"/>
  <c r="R82" i="5"/>
  <c r="R83" i="5"/>
  <c r="R84" i="5"/>
  <c r="R85" i="5"/>
  <c r="R86" i="5"/>
  <c r="R81" i="5"/>
  <c r="S82" i="5"/>
  <c r="S83" i="5"/>
  <c r="S84" i="5"/>
  <c r="S85" i="5"/>
  <c r="S86" i="5"/>
  <c r="S81" i="5"/>
  <c r="T82" i="5"/>
  <c r="T83" i="5"/>
  <c r="T84" i="5"/>
  <c r="T85" i="5"/>
  <c r="T86" i="5"/>
  <c r="T81" i="5"/>
  <c r="U82" i="5"/>
  <c r="U83" i="5"/>
  <c r="U84" i="5"/>
  <c r="U85" i="5"/>
  <c r="U86" i="5"/>
  <c r="U81" i="5"/>
  <c r="V82" i="5"/>
  <c r="V83" i="5"/>
  <c r="V84" i="5"/>
  <c r="V85" i="5"/>
  <c r="V86" i="5"/>
  <c r="V81" i="5"/>
  <c r="W82" i="5"/>
  <c r="W83" i="5"/>
  <c r="W84" i="5"/>
  <c r="W85" i="5"/>
  <c r="W86" i="5"/>
  <c r="W81" i="5"/>
  <c r="X82" i="5"/>
  <c r="X83" i="5"/>
  <c r="X84" i="5"/>
  <c r="X85" i="5"/>
  <c r="X86" i="5"/>
  <c r="X81" i="5"/>
  <c r="Y82" i="5"/>
  <c r="Y83" i="5"/>
  <c r="Y84" i="5"/>
  <c r="Y85" i="5"/>
  <c r="Y86" i="5"/>
  <c r="Y81" i="5"/>
  <c r="Z82" i="5"/>
  <c r="Z83" i="5"/>
  <c r="Z84" i="5"/>
  <c r="Z85" i="5"/>
  <c r="Z86" i="5"/>
  <c r="Z81" i="5"/>
  <c r="AA82" i="5"/>
  <c r="AA83" i="5"/>
  <c r="AA84" i="5"/>
  <c r="AA85" i="5"/>
  <c r="AA86" i="5"/>
  <c r="AA81" i="5"/>
  <c r="AB82" i="5"/>
  <c r="AB83" i="5"/>
  <c r="AB84" i="5"/>
  <c r="AB85" i="5"/>
  <c r="AB86" i="5"/>
  <c r="AB81" i="5"/>
  <c r="AC82" i="5"/>
  <c r="AC83" i="5"/>
  <c r="AC84" i="5"/>
  <c r="AC85" i="5"/>
  <c r="AC86" i="5"/>
  <c r="AC81" i="5"/>
  <c r="AD82" i="5"/>
  <c r="AD83" i="5"/>
  <c r="AD84" i="5"/>
  <c r="AD85" i="5"/>
  <c r="AD86" i="5"/>
  <c r="AD81" i="5"/>
  <c r="AE82" i="5"/>
  <c r="AE83" i="5"/>
  <c r="AE84" i="5"/>
  <c r="AE85" i="5"/>
  <c r="AE86" i="5"/>
  <c r="AE81" i="5"/>
  <c r="AF82" i="5"/>
  <c r="AF83" i="5"/>
  <c r="AF84" i="5"/>
  <c r="AF85" i="5"/>
  <c r="AF86" i="5"/>
  <c r="AF81" i="5"/>
  <c r="AG82" i="5"/>
  <c r="AG83" i="5"/>
  <c r="AG84" i="5"/>
  <c r="AG85" i="5"/>
  <c r="AG86" i="5"/>
  <c r="AG81" i="5"/>
  <c r="AH82" i="5"/>
  <c r="AH83" i="5"/>
  <c r="AH84" i="5"/>
  <c r="AH85" i="5"/>
  <c r="AH86" i="5"/>
  <c r="AH81" i="5"/>
  <c r="AI82" i="5"/>
  <c r="AI83" i="5"/>
  <c r="AI84" i="5"/>
  <c r="AI85" i="5"/>
  <c r="AI86" i="5"/>
  <c r="AI81" i="5"/>
  <c r="AJ82" i="5"/>
  <c r="AJ83" i="5"/>
  <c r="AJ84" i="5"/>
  <c r="AJ85" i="5"/>
  <c r="AJ86" i="5"/>
  <c r="AJ81" i="5"/>
  <c r="AK82" i="5"/>
  <c r="AK83" i="5"/>
  <c r="AK84" i="5"/>
  <c r="AK85" i="5"/>
  <c r="AK86" i="5"/>
  <c r="AK81" i="5"/>
  <c r="AL82" i="5"/>
  <c r="AL83" i="5"/>
  <c r="AL84" i="5"/>
  <c r="AL85" i="5"/>
  <c r="AL86" i="5"/>
  <c r="AL81" i="5"/>
  <c r="AM82" i="5"/>
  <c r="AM83" i="5"/>
  <c r="AM84" i="5"/>
  <c r="AM85" i="5"/>
  <c r="AM86" i="5"/>
  <c r="AM81" i="5"/>
  <c r="AN82" i="5"/>
  <c r="AN83" i="5"/>
  <c r="AN84" i="5"/>
  <c r="AN85" i="5"/>
  <c r="AN86" i="5"/>
  <c r="AN81" i="5"/>
  <c r="AO82" i="5"/>
  <c r="AO83" i="5"/>
  <c r="AO84" i="5"/>
  <c r="AO85" i="5"/>
  <c r="AO86" i="5"/>
  <c r="AO81" i="5"/>
  <c r="AP82" i="5"/>
  <c r="AP83" i="5"/>
  <c r="AP84" i="5"/>
  <c r="AP85" i="5"/>
  <c r="AP86" i="5"/>
  <c r="AP81" i="5"/>
  <c r="AQ82" i="5"/>
  <c r="AQ83" i="5"/>
  <c r="AQ84" i="5"/>
  <c r="AQ85" i="5"/>
  <c r="AQ86" i="5"/>
  <c r="AQ81" i="5"/>
  <c r="AR82" i="5"/>
  <c r="AR83" i="5"/>
  <c r="AR84" i="5"/>
  <c r="AR85" i="5"/>
  <c r="AR86" i="5"/>
  <c r="AR81" i="5"/>
  <c r="AS82" i="5"/>
  <c r="AS83" i="5"/>
  <c r="AS84" i="5"/>
  <c r="AS85" i="5"/>
  <c r="AS86" i="5"/>
  <c r="AS81" i="5"/>
  <c r="AT82" i="5"/>
  <c r="AT83" i="5"/>
  <c r="AT84" i="5"/>
  <c r="AT85" i="5"/>
  <c r="AT86" i="5"/>
  <c r="AT81" i="5"/>
  <c r="AU82" i="5"/>
  <c r="AU83" i="5"/>
  <c r="AU84" i="5"/>
  <c r="AU85" i="5"/>
  <c r="AU86" i="5"/>
  <c r="AU81" i="5"/>
  <c r="AW82" i="5"/>
  <c r="AW83" i="5"/>
  <c r="AW84" i="5"/>
  <c r="AW85" i="5"/>
  <c r="AW86" i="5"/>
  <c r="AW81" i="5"/>
  <c r="AX82" i="5"/>
  <c r="AX83" i="5"/>
  <c r="AX84" i="5"/>
  <c r="AX85" i="5"/>
  <c r="AX86" i="5"/>
  <c r="AX81" i="5"/>
  <c r="AY82" i="5"/>
  <c r="AY83" i="5"/>
  <c r="AY84" i="5"/>
  <c r="AY85" i="5"/>
  <c r="AY86" i="5"/>
  <c r="AY81" i="5"/>
  <c r="AZ82" i="5"/>
  <c r="AZ83" i="5"/>
  <c r="AZ84" i="5"/>
  <c r="AZ85" i="5"/>
  <c r="AZ86" i="5"/>
  <c r="AZ81" i="5"/>
  <c r="BA82" i="5"/>
  <c r="BA83" i="5"/>
  <c r="BA84" i="5"/>
  <c r="BA85" i="5"/>
  <c r="BA86" i="5"/>
  <c r="BA81" i="5"/>
  <c r="BB82" i="5"/>
  <c r="BB83" i="5"/>
  <c r="BB84" i="5"/>
  <c r="BB85" i="5"/>
  <c r="BB86" i="5"/>
  <c r="BB81" i="5"/>
  <c r="BC82" i="5"/>
  <c r="BC83" i="5"/>
  <c r="BC84" i="5"/>
  <c r="BC85" i="5"/>
  <c r="BC86" i="5"/>
  <c r="BC81" i="5"/>
  <c r="BD82" i="5"/>
  <c r="BD83" i="5"/>
  <c r="BD84" i="5"/>
  <c r="BD85" i="5"/>
  <c r="BD86" i="5"/>
  <c r="BD81" i="5"/>
  <c r="BE82" i="5"/>
  <c r="BE83" i="5"/>
  <c r="BE84" i="5"/>
  <c r="BE85" i="5"/>
  <c r="BE86" i="5"/>
  <c r="BE81" i="5"/>
  <c r="BF82" i="5"/>
  <c r="BF83" i="5"/>
  <c r="BF84" i="5"/>
  <c r="BF85" i="5"/>
  <c r="BF86" i="5"/>
  <c r="BF81" i="5"/>
  <c r="BG82" i="5"/>
  <c r="BG83" i="5"/>
  <c r="BG84" i="5"/>
  <c r="BG85" i="5"/>
  <c r="BG86" i="5"/>
  <c r="BG81" i="5"/>
  <c r="BH82" i="5"/>
  <c r="BH83" i="5"/>
  <c r="BH84" i="5"/>
  <c r="BH85" i="5"/>
  <c r="BH86" i="5"/>
  <c r="BH81" i="5"/>
  <c r="BI82" i="5"/>
  <c r="BI83" i="5"/>
  <c r="BI84" i="5"/>
  <c r="BI85" i="5"/>
  <c r="BI86" i="5"/>
  <c r="BI81" i="5"/>
  <c r="BJ82" i="5"/>
  <c r="BJ83" i="5"/>
  <c r="BJ84" i="5"/>
  <c r="BJ85" i="5"/>
  <c r="BJ86" i="5"/>
  <c r="BJ81" i="5"/>
  <c r="BK82" i="5"/>
  <c r="BK83" i="5"/>
  <c r="BK84" i="5"/>
  <c r="BK85" i="5"/>
  <c r="BK86" i="5"/>
  <c r="BK81" i="5"/>
  <c r="BL82" i="5"/>
  <c r="BL83" i="5"/>
  <c r="BL84" i="5"/>
  <c r="BL85" i="5"/>
  <c r="BL86" i="5"/>
  <c r="BL81" i="5"/>
  <c r="BM82" i="5"/>
  <c r="BM83" i="5"/>
  <c r="BM84" i="5"/>
  <c r="BM85" i="5"/>
  <c r="BM86" i="5"/>
  <c r="BM81" i="5"/>
  <c r="BN81" i="5"/>
  <c r="C88" i="5"/>
  <c r="C90" i="5"/>
  <c r="C91" i="5"/>
  <c r="C87" i="5"/>
  <c r="D88" i="5"/>
  <c r="D90" i="5"/>
  <c r="D91" i="5"/>
  <c r="D87" i="5"/>
  <c r="E88" i="5"/>
  <c r="E90" i="5"/>
  <c r="E91" i="5"/>
  <c r="E87" i="5"/>
  <c r="F88" i="5"/>
  <c r="F90" i="5"/>
  <c r="F91" i="5"/>
  <c r="F87" i="5"/>
  <c r="G88" i="5"/>
  <c r="G90" i="5"/>
  <c r="G91" i="5"/>
  <c r="G87" i="5"/>
  <c r="H88" i="5"/>
  <c r="H90" i="5"/>
  <c r="H91" i="5"/>
  <c r="H87" i="5"/>
  <c r="I88" i="5"/>
  <c r="I90" i="5"/>
  <c r="I91" i="5"/>
  <c r="I87" i="5"/>
  <c r="J88" i="5"/>
  <c r="J90" i="5"/>
  <c r="J91" i="5"/>
  <c r="J87" i="5"/>
  <c r="K88" i="5"/>
  <c r="K90" i="5"/>
  <c r="K91" i="5"/>
  <c r="K87" i="5"/>
  <c r="L88" i="5"/>
  <c r="L90" i="5"/>
  <c r="L91" i="5"/>
  <c r="L87" i="5"/>
  <c r="M88" i="5"/>
  <c r="M90" i="5"/>
  <c r="M91" i="5"/>
  <c r="M87" i="5"/>
  <c r="N88" i="5"/>
  <c r="N90" i="5"/>
  <c r="N91" i="5"/>
  <c r="N87" i="5"/>
  <c r="O88" i="5"/>
  <c r="O90" i="5"/>
  <c r="O91" i="5"/>
  <c r="O87" i="5"/>
  <c r="P88" i="5"/>
  <c r="P90" i="5"/>
  <c r="P91" i="5"/>
  <c r="P87" i="5"/>
  <c r="Q88" i="5"/>
  <c r="Q90" i="5"/>
  <c r="Q91" i="5"/>
  <c r="Q87" i="5"/>
  <c r="R88" i="5"/>
  <c r="R90" i="5"/>
  <c r="R91" i="5"/>
  <c r="R87" i="5"/>
  <c r="S88" i="5"/>
  <c r="S90" i="5"/>
  <c r="S91" i="5"/>
  <c r="S87" i="5"/>
  <c r="T88" i="5"/>
  <c r="T90" i="5"/>
  <c r="T91" i="5"/>
  <c r="T87" i="5"/>
  <c r="U88" i="5"/>
  <c r="U90" i="5"/>
  <c r="U91" i="5"/>
  <c r="U87" i="5"/>
  <c r="V88" i="5"/>
  <c r="V90" i="5"/>
  <c r="V91" i="5"/>
  <c r="V87" i="5"/>
  <c r="W88" i="5"/>
  <c r="W90" i="5"/>
  <c r="W91" i="5"/>
  <c r="W87" i="5"/>
  <c r="X88" i="5"/>
  <c r="X90" i="5"/>
  <c r="X91" i="5"/>
  <c r="X87" i="5"/>
  <c r="Y88" i="5"/>
  <c r="Y90" i="5"/>
  <c r="Y91" i="5"/>
  <c r="Y87" i="5"/>
  <c r="Z88" i="5"/>
  <c r="Z90" i="5"/>
  <c r="Z91" i="5"/>
  <c r="Z87" i="5"/>
  <c r="AA88" i="5"/>
  <c r="AA90" i="5"/>
  <c r="AA91" i="5"/>
  <c r="AA87" i="5"/>
  <c r="AB88" i="5"/>
  <c r="AB90" i="5"/>
  <c r="AB91" i="5"/>
  <c r="AB87" i="5"/>
  <c r="AC88" i="5"/>
  <c r="AC90" i="5"/>
  <c r="AC91" i="5"/>
  <c r="AC87" i="5"/>
  <c r="AD88" i="5"/>
  <c r="AD90" i="5"/>
  <c r="AD91" i="5"/>
  <c r="AD87" i="5"/>
  <c r="AE88" i="5"/>
  <c r="AE90" i="5"/>
  <c r="AE91" i="5"/>
  <c r="AE87" i="5"/>
  <c r="AF88" i="5"/>
  <c r="AF90" i="5"/>
  <c r="AF91" i="5"/>
  <c r="AF87" i="5"/>
  <c r="AG88" i="5"/>
  <c r="AG90" i="5"/>
  <c r="AG91" i="5"/>
  <c r="AG87" i="5"/>
  <c r="AH88" i="5"/>
  <c r="AH90" i="5"/>
  <c r="AH91" i="5"/>
  <c r="AH87" i="5"/>
  <c r="AI88" i="5"/>
  <c r="AI90" i="5"/>
  <c r="AI91" i="5"/>
  <c r="AI87" i="5"/>
  <c r="AJ88" i="5"/>
  <c r="AJ90" i="5"/>
  <c r="AJ91" i="5"/>
  <c r="AJ87" i="5"/>
  <c r="AK88" i="5"/>
  <c r="AK90" i="5"/>
  <c r="AK91" i="5"/>
  <c r="AK87" i="5"/>
  <c r="AL88" i="5"/>
  <c r="AL90" i="5"/>
  <c r="AL91" i="5"/>
  <c r="AL87" i="5"/>
  <c r="AM88" i="5"/>
  <c r="AM90" i="5"/>
  <c r="AM91" i="5"/>
  <c r="AM87" i="5"/>
  <c r="AN88" i="5"/>
  <c r="AN90" i="5"/>
  <c r="AN91" i="5"/>
  <c r="AN87" i="5"/>
  <c r="AO88" i="5"/>
  <c r="AO90" i="5"/>
  <c r="AO91" i="5"/>
  <c r="AO87" i="5"/>
  <c r="AP88" i="5"/>
  <c r="AP90" i="5"/>
  <c r="AP91" i="5"/>
  <c r="AP87" i="5"/>
  <c r="AQ88" i="5"/>
  <c r="AQ90" i="5"/>
  <c r="AQ91" i="5"/>
  <c r="AQ87" i="5"/>
  <c r="AR88" i="5"/>
  <c r="AR90" i="5"/>
  <c r="AR91" i="5"/>
  <c r="AR87" i="5"/>
  <c r="AS88" i="5"/>
  <c r="AS90" i="5"/>
  <c r="AS91" i="5"/>
  <c r="AS87" i="5"/>
  <c r="AT88" i="5"/>
  <c r="AT90" i="5"/>
  <c r="AT91" i="5"/>
  <c r="AT87" i="5"/>
  <c r="AU88" i="5"/>
  <c r="AU90" i="5"/>
  <c r="AU91" i="5"/>
  <c r="AU87" i="5"/>
  <c r="AW88" i="5"/>
  <c r="AW90" i="5"/>
  <c r="AW91" i="5"/>
  <c r="AW87" i="5"/>
  <c r="AX88" i="5"/>
  <c r="AX90" i="5"/>
  <c r="AX91" i="5"/>
  <c r="AX87" i="5"/>
  <c r="AY88" i="5"/>
  <c r="AY90" i="5"/>
  <c r="AY91" i="5"/>
  <c r="AY87" i="5"/>
  <c r="AZ88" i="5"/>
  <c r="AZ90" i="5"/>
  <c r="AZ91" i="5"/>
  <c r="AZ87" i="5"/>
  <c r="BA88" i="5"/>
  <c r="BA90" i="5"/>
  <c r="BA91" i="5"/>
  <c r="BA87" i="5"/>
  <c r="BB88" i="5"/>
  <c r="BB90" i="5"/>
  <c r="BB91" i="5"/>
  <c r="BB87" i="5"/>
  <c r="BC88" i="5"/>
  <c r="BC90" i="5"/>
  <c r="BC91" i="5"/>
  <c r="BC87" i="5"/>
  <c r="BD88" i="5"/>
  <c r="BD90" i="5"/>
  <c r="BD91" i="5"/>
  <c r="BD87" i="5"/>
  <c r="BE88" i="5"/>
  <c r="BE90" i="5"/>
  <c r="BE91" i="5"/>
  <c r="BE87" i="5"/>
  <c r="BF88" i="5"/>
  <c r="BF90" i="5"/>
  <c r="BF91" i="5"/>
  <c r="BF87" i="5"/>
  <c r="BG88" i="5"/>
  <c r="BG90" i="5"/>
  <c r="BG91" i="5"/>
  <c r="BG87" i="5"/>
  <c r="BH88" i="5"/>
  <c r="BH90" i="5"/>
  <c r="BH91" i="5"/>
  <c r="BH87" i="5"/>
  <c r="BI88" i="5"/>
  <c r="BI90" i="5"/>
  <c r="BI91" i="5"/>
  <c r="BI87" i="5"/>
  <c r="BJ88" i="5"/>
  <c r="BJ90" i="5"/>
  <c r="BJ91" i="5"/>
  <c r="BJ87" i="5"/>
  <c r="BK88" i="5"/>
  <c r="BK90" i="5"/>
  <c r="BK91" i="5"/>
  <c r="BK87" i="5"/>
  <c r="BL88" i="5"/>
  <c r="BL90" i="5"/>
  <c r="BL91" i="5"/>
  <c r="BL87" i="5"/>
  <c r="BM88" i="5"/>
  <c r="BM90" i="5"/>
  <c r="BM91" i="5"/>
  <c r="BM87" i="5"/>
  <c r="BN87" i="5"/>
  <c r="BN59"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W16" i="5"/>
  <c r="AX16" i="5"/>
  <c r="AY16" i="5"/>
  <c r="AZ16" i="5"/>
  <c r="BA16" i="5"/>
  <c r="BB16" i="5"/>
  <c r="BC16" i="5"/>
  <c r="BD16" i="5"/>
  <c r="BE16" i="5"/>
  <c r="BF16" i="5"/>
  <c r="BG16" i="5"/>
  <c r="BH16" i="5"/>
  <c r="BI16" i="5"/>
  <c r="BJ16" i="5"/>
  <c r="BK16" i="5"/>
  <c r="BL16" i="5"/>
  <c r="BM16" i="5"/>
  <c r="BN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W17" i="5"/>
  <c r="AX17" i="5"/>
  <c r="AY17" i="5"/>
  <c r="AZ17" i="5"/>
  <c r="BA17" i="5"/>
  <c r="BB17" i="5"/>
  <c r="BC17" i="5"/>
  <c r="BD17" i="5"/>
  <c r="BE17" i="5"/>
  <c r="BF17" i="5"/>
  <c r="BG17" i="5"/>
  <c r="BH17" i="5"/>
  <c r="BI17" i="5"/>
  <c r="BJ17" i="5"/>
  <c r="BK17" i="5"/>
  <c r="BL17" i="5"/>
  <c r="BM17" i="5"/>
  <c r="BN17" i="5"/>
  <c r="C41" i="5"/>
  <c r="C42" i="5"/>
  <c r="C43" i="5"/>
  <c r="C44" i="5"/>
  <c r="C45" i="5"/>
  <c r="C46" i="5"/>
  <c r="C47" i="5"/>
  <c r="C48" i="5"/>
  <c r="C49" i="5"/>
  <c r="C50" i="5"/>
  <c r="C51" i="5"/>
  <c r="C52" i="5"/>
  <c r="C53" i="5"/>
  <c r="C54" i="5"/>
  <c r="C55" i="5"/>
  <c r="C56" i="5"/>
  <c r="C57" i="5"/>
  <c r="C40" i="5"/>
  <c r="D41" i="5"/>
  <c r="D42" i="5"/>
  <c r="D43" i="5"/>
  <c r="D44" i="5"/>
  <c r="D45" i="5"/>
  <c r="D46" i="5"/>
  <c r="D47" i="5"/>
  <c r="D48" i="5"/>
  <c r="D49" i="5"/>
  <c r="D50" i="5"/>
  <c r="D51" i="5"/>
  <c r="D52" i="5"/>
  <c r="D53" i="5"/>
  <c r="D54" i="5"/>
  <c r="D55" i="5"/>
  <c r="D56" i="5"/>
  <c r="D57" i="5"/>
  <c r="D40" i="5"/>
  <c r="E41" i="5"/>
  <c r="E42" i="5"/>
  <c r="E43" i="5"/>
  <c r="E44" i="5"/>
  <c r="E45" i="5"/>
  <c r="E46" i="5"/>
  <c r="E47" i="5"/>
  <c r="E48" i="5"/>
  <c r="E49" i="5"/>
  <c r="E50" i="5"/>
  <c r="E51" i="5"/>
  <c r="E52" i="5"/>
  <c r="E53" i="5"/>
  <c r="E54" i="5"/>
  <c r="E55" i="5"/>
  <c r="E56" i="5"/>
  <c r="E57" i="5"/>
  <c r="E40" i="5"/>
  <c r="F41" i="5"/>
  <c r="F42" i="5"/>
  <c r="F43" i="5"/>
  <c r="F44" i="5"/>
  <c r="F45" i="5"/>
  <c r="F46" i="5"/>
  <c r="F47" i="5"/>
  <c r="F48" i="5"/>
  <c r="F49" i="5"/>
  <c r="F50" i="5"/>
  <c r="F51" i="5"/>
  <c r="F52" i="5"/>
  <c r="F53" i="5"/>
  <c r="F54" i="5"/>
  <c r="F55" i="5"/>
  <c r="F56" i="5"/>
  <c r="F57" i="5"/>
  <c r="F40" i="5"/>
  <c r="G41" i="5"/>
  <c r="G42" i="5"/>
  <c r="G43" i="5"/>
  <c r="G44" i="5"/>
  <c r="G45" i="5"/>
  <c r="G46" i="5"/>
  <c r="G47" i="5"/>
  <c r="G48" i="5"/>
  <c r="G49" i="5"/>
  <c r="G50" i="5"/>
  <c r="G51" i="5"/>
  <c r="G52" i="5"/>
  <c r="G53" i="5"/>
  <c r="G54" i="5"/>
  <c r="G55" i="5"/>
  <c r="G56" i="5"/>
  <c r="G57" i="5"/>
  <c r="G40" i="5"/>
  <c r="H41" i="5"/>
  <c r="H42" i="5"/>
  <c r="H43" i="5"/>
  <c r="H44" i="5"/>
  <c r="H45" i="5"/>
  <c r="H46" i="5"/>
  <c r="H47" i="5"/>
  <c r="H48" i="5"/>
  <c r="H49" i="5"/>
  <c r="H50" i="5"/>
  <c r="H51" i="5"/>
  <c r="H52" i="5"/>
  <c r="H53" i="5"/>
  <c r="H54" i="5"/>
  <c r="H55" i="5"/>
  <c r="H56" i="5"/>
  <c r="H57" i="5"/>
  <c r="H40" i="5"/>
  <c r="I41" i="5"/>
  <c r="I42" i="5"/>
  <c r="I43" i="5"/>
  <c r="I44" i="5"/>
  <c r="I45" i="5"/>
  <c r="I46" i="5"/>
  <c r="I47" i="5"/>
  <c r="I48" i="5"/>
  <c r="I49" i="5"/>
  <c r="I50" i="5"/>
  <c r="I51" i="5"/>
  <c r="I52" i="5"/>
  <c r="I53" i="5"/>
  <c r="I54" i="5"/>
  <c r="I55" i="5"/>
  <c r="I56" i="5"/>
  <c r="I57" i="5"/>
  <c r="I40" i="5"/>
  <c r="J41" i="5"/>
  <c r="J42" i="5"/>
  <c r="J43" i="5"/>
  <c r="J44" i="5"/>
  <c r="J45" i="5"/>
  <c r="J46" i="5"/>
  <c r="J47" i="5"/>
  <c r="J48" i="5"/>
  <c r="J49" i="5"/>
  <c r="J50" i="5"/>
  <c r="J51" i="5"/>
  <c r="J52" i="5"/>
  <c r="J53" i="5"/>
  <c r="J54" i="5"/>
  <c r="J55" i="5"/>
  <c r="J56" i="5"/>
  <c r="J57" i="5"/>
  <c r="J40" i="5"/>
  <c r="K41" i="5"/>
  <c r="K42" i="5"/>
  <c r="K43" i="5"/>
  <c r="K44" i="5"/>
  <c r="K45" i="5"/>
  <c r="K46" i="5"/>
  <c r="K47" i="5"/>
  <c r="K48" i="5"/>
  <c r="K49" i="5"/>
  <c r="K50" i="5"/>
  <c r="K51" i="5"/>
  <c r="K52" i="5"/>
  <c r="K53" i="5"/>
  <c r="K54" i="5"/>
  <c r="K55" i="5"/>
  <c r="K56" i="5"/>
  <c r="K57" i="5"/>
  <c r="K40" i="5"/>
  <c r="L41" i="5"/>
  <c r="L42" i="5"/>
  <c r="L43" i="5"/>
  <c r="L44" i="5"/>
  <c r="L45" i="5"/>
  <c r="L46" i="5"/>
  <c r="L47" i="5"/>
  <c r="L48" i="5"/>
  <c r="L49" i="5"/>
  <c r="L50" i="5"/>
  <c r="L51" i="5"/>
  <c r="L52" i="5"/>
  <c r="L53" i="5"/>
  <c r="L54" i="5"/>
  <c r="L55" i="5"/>
  <c r="L56" i="5"/>
  <c r="L57" i="5"/>
  <c r="L40" i="5"/>
  <c r="M41" i="5"/>
  <c r="M42" i="5"/>
  <c r="M43" i="5"/>
  <c r="M44" i="5"/>
  <c r="M45" i="5"/>
  <c r="M46" i="5"/>
  <c r="M47" i="5"/>
  <c r="M48" i="5"/>
  <c r="M49" i="5"/>
  <c r="M50" i="5"/>
  <c r="M51" i="5"/>
  <c r="M52" i="5"/>
  <c r="M53" i="5"/>
  <c r="M54" i="5"/>
  <c r="M55" i="5"/>
  <c r="M56" i="5"/>
  <c r="M57" i="5"/>
  <c r="M40" i="5"/>
  <c r="N41" i="5"/>
  <c r="N42" i="5"/>
  <c r="N43" i="5"/>
  <c r="N44" i="5"/>
  <c r="N45" i="5"/>
  <c r="N46" i="5"/>
  <c r="N47" i="5"/>
  <c r="N48" i="5"/>
  <c r="N49" i="5"/>
  <c r="N50" i="5"/>
  <c r="N51" i="5"/>
  <c r="N52" i="5"/>
  <c r="N53" i="5"/>
  <c r="N54" i="5"/>
  <c r="N55" i="5"/>
  <c r="N56" i="5"/>
  <c r="N57" i="5"/>
  <c r="N40" i="5"/>
  <c r="O41" i="5"/>
  <c r="O42" i="5"/>
  <c r="O43" i="5"/>
  <c r="O44" i="5"/>
  <c r="O45" i="5"/>
  <c r="O46" i="5"/>
  <c r="O47" i="5"/>
  <c r="O48" i="5"/>
  <c r="O49" i="5"/>
  <c r="O50" i="5"/>
  <c r="O51" i="5"/>
  <c r="O52" i="5"/>
  <c r="O53" i="5"/>
  <c r="O54" i="5"/>
  <c r="O55" i="5"/>
  <c r="O56" i="5"/>
  <c r="O57" i="5"/>
  <c r="O40" i="5"/>
  <c r="P41" i="5"/>
  <c r="P42" i="5"/>
  <c r="P43" i="5"/>
  <c r="P44" i="5"/>
  <c r="P45" i="5"/>
  <c r="P46" i="5"/>
  <c r="P47" i="5"/>
  <c r="P48" i="5"/>
  <c r="P49" i="5"/>
  <c r="P50" i="5"/>
  <c r="P51" i="5"/>
  <c r="P52" i="5"/>
  <c r="P53" i="5"/>
  <c r="P54" i="5"/>
  <c r="P55" i="5"/>
  <c r="P56" i="5"/>
  <c r="P57" i="5"/>
  <c r="P40" i="5"/>
  <c r="Q41" i="5"/>
  <c r="Q42" i="5"/>
  <c r="Q43" i="5"/>
  <c r="Q44" i="5"/>
  <c r="Q45" i="5"/>
  <c r="Q46" i="5"/>
  <c r="Q47" i="5"/>
  <c r="Q48" i="5"/>
  <c r="Q49" i="5"/>
  <c r="Q50" i="5"/>
  <c r="Q51" i="5"/>
  <c r="Q52" i="5"/>
  <c r="Q53" i="5"/>
  <c r="Q54" i="5"/>
  <c r="Q55" i="5"/>
  <c r="Q56" i="5"/>
  <c r="Q57" i="5"/>
  <c r="Q40" i="5"/>
  <c r="R41" i="5"/>
  <c r="R42" i="5"/>
  <c r="R43" i="5"/>
  <c r="R44" i="5"/>
  <c r="R45" i="5"/>
  <c r="R46" i="5"/>
  <c r="R47" i="5"/>
  <c r="R48" i="5"/>
  <c r="R49" i="5"/>
  <c r="R50" i="5"/>
  <c r="R51" i="5"/>
  <c r="R52" i="5"/>
  <c r="R53" i="5"/>
  <c r="R54" i="5"/>
  <c r="R55" i="5"/>
  <c r="R56" i="5"/>
  <c r="R57" i="5"/>
  <c r="R40" i="5"/>
  <c r="S41" i="5"/>
  <c r="S42" i="5"/>
  <c r="S43" i="5"/>
  <c r="S44" i="5"/>
  <c r="S45" i="5"/>
  <c r="S46" i="5"/>
  <c r="S47" i="5"/>
  <c r="S48" i="5"/>
  <c r="S49" i="5"/>
  <c r="S50" i="5"/>
  <c r="S51" i="5"/>
  <c r="S52" i="5"/>
  <c r="S53" i="5"/>
  <c r="S54" i="5"/>
  <c r="S55" i="5"/>
  <c r="S56" i="5"/>
  <c r="S57" i="5"/>
  <c r="S40" i="5"/>
  <c r="T41" i="5"/>
  <c r="T42" i="5"/>
  <c r="T43" i="5"/>
  <c r="T44" i="5"/>
  <c r="T45" i="5"/>
  <c r="T46" i="5"/>
  <c r="T47" i="5"/>
  <c r="T48" i="5"/>
  <c r="T49" i="5"/>
  <c r="T50" i="5"/>
  <c r="T51" i="5"/>
  <c r="T52" i="5"/>
  <c r="T53" i="5"/>
  <c r="T54" i="5"/>
  <c r="T55" i="5"/>
  <c r="T56" i="5"/>
  <c r="T57" i="5"/>
  <c r="T40" i="5"/>
  <c r="U41" i="5"/>
  <c r="U42" i="5"/>
  <c r="U43" i="5"/>
  <c r="U44" i="5"/>
  <c r="U45" i="5"/>
  <c r="U46" i="5"/>
  <c r="U47" i="5"/>
  <c r="U48" i="5"/>
  <c r="U49" i="5"/>
  <c r="U50" i="5"/>
  <c r="U51" i="5"/>
  <c r="U52" i="5"/>
  <c r="U53" i="5"/>
  <c r="U54" i="5"/>
  <c r="U55" i="5"/>
  <c r="U56" i="5"/>
  <c r="U57" i="5"/>
  <c r="U40" i="5"/>
  <c r="V41" i="5"/>
  <c r="V42" i="5"/>
  <c r="V43" i="5"/>
  <c r="V44" i="5"/>
  <c r="V45" i="5"/>
  <c r="V46" i="5"/>
  <c r="V47" i="5"/>
  <c r="V48" i="5"/>
  <c r="V49" i="5"/>
  <c r="V50" i="5"/>
  <c r="V51" i="5"/>
  <c r="V52" i="5"/>
  <c r="V53" i="5"/>
  <c r="V54" i="5"/>
  <c r="V55" i="5"/>
  <c r="V56" i="5"/>
  <c r="V57" i="5"/>
  <c r="V40" i="5"/>
  <c r="W41" i="5"/>
  <c r="W42" i="5"/>
  <c r="W43" i="5"/>
  <c r="W44" i="5"/>
  <c r="W45" i="5"/>
  <c r="W46" i="5"/>
  <c r="W47" i="5"/>
  <c r="W48" i="5"/>
  <c r="W49" i="5"/>
  <c r="W50" i="5"/>
  <c r="W51" i="5"/>
  <c r="W52" i="5"/>
  <c r="W53" i="5"/>
  <c r="W54" i="5"/>
  <c r="W55" i="5"/>
  <c r="W56" i="5"/>
  <c r="W57" i="5"/>
  <c r="W40" i="5"/>
  <c r="X41" i="5"/>
  <c r="X42" i="5"/>
  <c r="X43" i="5"/>
  <c r="X44" i="5"/>
  <c r="X45" i="5"/>
  <c r="X46" i="5"/>
  <c r="X47" i="5"/>
  <c r="X48" i="5"/>
  <c r="X49" i="5"/>
  <c r="X50" i="5"/>
  <c r="X51" i="5"/>
  <c r="X52" i="5"/>
  <c r="X53" i="5"/>
  <c r="X54" i="5"/>
  <c r="X55" i="5"/>
  <c r="X56" i="5"/>
  <c r="X57" i="5"/>
  <c r="X40" i="5"/>
  <c r="Y41" i="5"/>
  <c r="Y42" i="5"/>
  <c r="Y43" i="5"/>
  <c r="Y44" i="5"/>
  <c r="Y45" i="5"/>
  <c r="Y46" i="5"/>
  <c r="Y47" i="5"/>
  <c r="Y48" i="5"/>
  <c r="Y49" i="5"/>
  <c r="Y50" i="5"/>
  <c r="Y51" i="5"/>
  <c r="Y52" i="5"/>
  <c r="Y53" i="5"/>
  <c r="Y54" i="5"/>
  <c r="Y55" i="5"/>
  <c r="Y56" i="5"/>
  <c r="Y57" i="5"/>
  <c r="Y40" i="5"/>
  <c r="Z41" i="5"/>
  <c r="Z42" i="5"/>
  <c r="Z43" i="5"/>
  <c r="Z44" i="5"/>
  <c r="Z45" i="5"/>
  <c r="Z46" i="5"/>
  <c r="Z47" i="5"/>
  <c r="Z48" i="5"/>
  <c r="Z49" i="5"/>
  <c r="Z50" i="5"/>
  <c r="Z51" i="5"/>
  <c r="Z52" i="5"/>
  <c r="Z53" i="5"/>
  <c r="Z54" i="5"/>
  <c r="Z55" i="5"/>
  <c r="Z56" i="5"/>
  <c r="Z57" i="5"/>
  <c r="Z40" i="5"/>
  <c r="AA41" i="5"/>
  <c r="AA42" i="5"/>
  <c r="AA43" i="5"/>
  <c r="AA44" i="5"/>
  <c r="AA45" i="5"/>
  <c r="AA46" i="5"/>
  <c r="AA47" i="5"/>
  <c r="AA48" i="5"/>
  <c r="AA49" i="5"/>
  <c r="AA50" i="5"/>
  <c r="AA51" i="5"/>
  <c r="AA52" i="5"/>
  <c r="AA53" i="5"/>
  <c r="AA54" i="5"/>
  <c r="AA55" i="5"/>
  <c r="AA56" i="5"/>
  <c r="AA57" i="5"/>
  <c r="AA40" i="5"/>
  <c r="AB41" i="5"/>
  <c r="AB42" i="5"/>
  <c r="AB43" i="5"/>
  <c r="AB44" i="5"/>
  <c r="AB45" i="5"/>
  <c r="AB46" i="5"/>
  <c r="AB47" i="5"/>
  <c r="AB48" i="5"/>
  <c r="AB49" i="5"/>
  <c r="AB50" i="5"/>
  <c r="AB51" i="5"/>
  <c r="AB52" i="5"/>
  <c r="AB53" i="5"/>
  <c r="AB54" i="5"/>
  <c r="AB55" i="5"/>
  <c r="AB56" i="5"/>
  <c r="AB57" i="5"/>
  <c r="AB40" i="5"/>
  <c r="AC41" i="5"/>
  <c r="AC42" i="5"/>
  <c r="AC43" i="5"/>
  <c r="AC44" i="5"/>
  <c r="AC45" i="5"/>
  <c r="AC46" i="5"/>
  <c r="AC47" i="5"/>
  <c r="AC48" i="5"/>
  <c r="AC49" i="5"/>
  <c r="AC50" i="5"/>
  <c r="AC51" i="5"/>
  <c r="AC52" i="5"/>
  <c r="AC53" i="5"/>
  <c r="AC54" i="5"/>
  <c r="AC55" i="5"/>
  <c r="AC56" i="5"/>
  <c r="AC57" i="5"/>
  <c r="AC40" i="5"/>
  <c r="AD41" i="5"/>
  <c r="AD42" i="5"/>
  <c r="AD43" i="5"/>
  <c r="AD44" i="5"/>
  <c r="AD45" i="5"/>
  <c r="AD46" i="5"/>
  <c r="AD47" i="5"/>
  <c r="AD48" i="5"/>
  <c r="AD49" i="5"/>
  <c r="AD50" i="5"/>
  <c r="AD51" i="5"/>
  <c r="AD52" i="5"/>
  <c r="AD53" i="5"/>
  <c r="AD54" i="5"/>
  <c r="AD55" i="5"/>
  <c r="AD56" i="5"/>
  <c r="AD57" i="5"/>
  <c r="AD40" i="5"/>
  <c r="AE41" i="5"/>
  <c r="AE42" i="5"/>
  <c r="AE43" i="5"/>
  <c r="AE44" i="5"/>
  <c r="AE45" i="5"/>
  <c r="AE46" i="5"/>
  <c r="AE47" i="5"/>
  <c r="AE48" i="5"/>
  <c r="AE49" i="5"/>
  <c r="AE50" i="5"/>
  <c r="AE51" i="5"/>
  <c r="AE52" i="5"/>
  <c r="AE53" i="5"/>
  <c r="AE54" i="5"/>
  <c r="AE55" i="5"/>
  <c r="AE56" i="5"/>
  <c r="AE57" i="5"/>
  <c r="AE40" i="5"/>
  <c r="AF41" i="5"/>
  <c r="AF42" i="5"/>
  <c r="AF43" i="5"/>
  <c r="AF44" i="5"/>
  <c r="AF45" i="5"/>
  <c r="AF46" i="5"/>
  <c r="AF47" i="5"/>
  <c r="AF48" i="5"/>
  <c r="AF49" i="5"/>
  <c r="AF50" i="5"/>
  <c r="AF51" i="5"/>
  <c r="AF52" i="5"/>
  <c r="AF53" i="5"/>
  <c r="AF54" i="5"/>
  <c r="AF55" i="5"/>
  <c r="AF56" i="5"/>
  <c r="AF57" i="5"/>
  <c r="AF40" i="5"/>
  <c r="AG41" i="5"/>
  <c r="AG42" i="5"/>
  <c r="AG43" i="5"/>
  <c r="AG44" i="5"/>
  <c r="AG45" i="5"/>
  <c r="AG46" i="5"/>
  <c r="AG47" i="5"/>
  <c r="AG48" i="5"/>
  <c r="AG49" i="5"/>
  <c r="AG50" i="5"/>
  <c r="AG51" i="5"/>
  <c r="AG52" i="5"/>
  <c r="AG53" i="5"/>
  <c r="AG54" i="5"/>
  <c r="AG55" i="5"/>
  <c r="AG56" i="5"/>
  <c r="AG57" i="5"/>
  <c r="AG40" i="5"/>
  <c r="AH41" i="5"/>
  <c r="AH42" i="5"/>
  <c r="AH43" i="5"/>
  <c r="AH44" i="5"/>
  <c r="AH45" i="5"/>
  <c r="AH46" i="5"/>
  <c r="AH47" i="5"/>
  <c r="AH48" i="5"/>
  <c r="AH49" i="5"/>
  <c r="AH50" i="5"/>
  <c r="AH51" i="5"/>
  <c r="AH52" i="5"/>
  <c r="AH53" i="5"/>
  <c r="AH54" i="5"/>
  <c r="AH55" i="5"/>
  <c r="AH56" i="5"/>
  <c r="AH57" i="5"/>
  <c r="AH40" i="5"/>
  <c r="AI41" i="5"/>
  <c r="AI42" i="5"/>
  <c r="AI43" i="5"/>
  <c r="AI44" i="5"/>
  <c r="AI45" i="5"/>
  <c r="AI46" i="5"/>
  <c r="AI47" i="5"/>
  <c r="AI48" i="5"/>
  <c r="AI49" i="5"/>
  <c r="AI50" i="5"/>
  <c r="AI51" i="5"/>
  <c r="AI52" i="5"/>
  <c r="AI53" i="5"/>
  <c r="AI54" i="5"/>
  <c r="AI55" i="5"/>
  <c r="AI56" i="5"/>
  <c r="AI57" i="5"/>
  <c r="AI40" i="5"/>
  <c r="AJ41" i="5"/>
  <c r="AJ42" i="5"/>
  <c r="AJ43" i="5"/>
  <c r="AJ44" i="5"/>
  <c r="AJ45" i="5"/>
  <c r="AJ46" i="5"/>
  <c r="AJ47" i="5"/>
  <c r="AJ48" i="5"/>
  <c r="AJ49" i="5"/>
  <c r="AJ50" i="5"/>
  <c r="AJ51" i="5"/>
  <c r="AJ52" i="5"/>
  <c r="AJ53" i="5"/>
  <c r="AJ54" i="5"/>
  <c r="AJ55" i="5"/>
  <c r="AJ56" i="5"/>
  <c r="AJ57" i="5"/>
  <c r="AJ40" i="5"/>
  <c r="AK41" i="5"/>
  <c r="AK42" i="5"/>
  <c r="AK43" i="5"/>
  <c r="AK44" i="5"/>
  <c r="AK45" i="5"/>
  <c r="AK46" i="5"/>
  <c r="AK47" i="5"/>
  <c r="AK48" i="5"/>
  <c r="AK49" i="5"/>
  <c r="AK50" i="5"/>
  <c r="AK51" i="5"/>
  <c r="AK52" i="5"/>
  <c r="AK53" i="5"/>
  <c r="AK54" i="5"/>
  <c r="AK55" i="5"/>
  <c r="AK56" i="5"/>
  <c r="AK57" i="5"/>
  <c r="AK40" i="5"/>
  <c r="AL41" i="5"/>
  <c r="AL42" i="5"/>
  <c r="AL43" i="5"/>
  <c r="AL44" i="5"/>
  <c r="AL45" i="5"/>
  <c r="AL46" i="5"/>
  <c r="AL47" i="5"/>
  <c r="AL48" i="5"/>
  <c r="AL49" i="5"/>
  <c r="AL50" i="5"/>
  <c r="AL51" i="5"/>
  <c r="AL52" i="5"/>
  <c r="AL53" i="5"/>
  <c r="AL54" i="5"/>
  <c r="AL55" i="5"/>
  <c r="AL56" i="5"/>
  <c r="AL57" i="5"/>
  <c r="AL40" i="5"/>
  <c r="AM41" i="5"/>
  <c r="AM42" i="5"/>
  <c r="AM43" i="5"/>
  <c r="AM44" i="5"/>
  <c r="AM45" i="5"/>
  <c r="AM46" i="5"/>
  <c r="AM47" i="5"/>
  <c r="AM48" i="5"/>
  <c r="AM49" i="5"/>
  <c r="AM50" i="5"/>
  <c r="AM51" i="5"/>
  <c r="AM52" i="5"/>
  <c r="AM53" i="5"/>
  <c r="AM54" i="5"/>
  <c r="AM55" i="5"/>
  <c r="AM56" i="5"/>
  <c r="AM57" i="5"/>
  <c r="AM40" i="5"/>
  <c r="AN41" i="5"/>
  <c r="AN42" i="5"/>
  <c r="AN43" i="5"/>
  <c r="AN44" i="5"/>
  <c r="AN45" i="5"/>
  <c r="AN46" i="5"/>
  <c r="AN47" i="5"/>
  <c r="AN48" i="5"/>
  <c r="AN49" i="5"/>
  <c r="AN50" i="5"/>
  <c r="AN51" i="5"/>
  <c r="AN52" i="5"/>
  <c r="AN53" i="5"/>
  <c r="AN54" i="5"/>
  <c r="AN55" i="5"/>
  <c r="AN56" i="5"/>
  <c r="AN57" i="5"/>
  <c r="AN40" i="5"/>
  <c r="AO41" i="5"/>
  <c r="AO42" i="5"/>
  <c r="AO43" i="5"/>
  <c r="AO44" i="5"/>
  <c r="AO45" i="5"/>
  <c r="AO46" i="5"/>
  <c r="AO47" i="5"/>
  <c r="AO48" i="5"/>
  <c r="AO49" i="5"/>
  <c r="AO50" i="5"/>
  <c r="AO51" i="5"/>
  <c r="AO52" i="5"/>
  <c r="AO53" i="5"/>
  <c r="AO54" i="5"/>
  <c r="AO55" i="5"/>
  <c r="AO56" i="5"/>
  <c r="AO57" i="5"/>
  <c r="AO40" i="5"/>
  <c r="AP41" i="5"/>
  <c r="AP42" i="5"/>
  <c r="AP43" i="5"/>
  <c r="AP44" i="5"/>
  <c r="AP45" i="5"/>
  <c r="AP46" i="5"/>
  <c r="AP47" i="5"/>
  <c r="AP48" i="5"/>
  <c r="AP49" i="5"/>
  <c r="AP50" i="5"/>
  <c r="AP51" i="5"/>
  <c r="AP52" i="5"/>
  <c r="AP53" i="5"/>
  <c r="AP54" i="5"/>
  <c r="AP55" i="5"/>
  <c r="AP56" i="5"/>
  <c r="AP57" i="5"/>
  <c r="AP40" i="5"/>
  <c r="AQ41" i="5"/>
  <c r="AQ42" i="5"/>
  <c r="AQ43" i="5"/>
  <c r="AQ44" i="5"/>
  <c r="AQ45" i="5"/>
  <c r="AQ46" i="5"/>
  <c r="AQ47" i="5"/>
  <c r="AQ48" i="5"/>
  <c r="AQ49" i="5"/>
  <c r="AQ50" i="5"/>
  <c r="AQ51" i="5"/>
  <c r="AQ52" i="5"/>
  <c r="AQ53" i="5"/>
  <c r="AQ54" i="5"/>
  <c r="AQ55" i="5"/>
  <c r="AQ56" i="5"/>
  <c r="AQ57" i="5"/>
  <c r="AQ40" i="5"/>
  <c r="AR41" i="5"/>
  <c r="AR42" i="5"/>
  <c r="AR43" i="5"/>
  <c r="AR44" i="5"/>
  <c r="AR45" i="5"/>
  <c r="AR46" i="5"/>
  <c r="AR47" i="5"/>
  <c r="AR48" i="5"/>
  <c r="AR49" i="5"/>
  <c r="AR50" i="5"/>
  <c r="AR51" i="5"/>
  <c r="AR52" i="5"/>
  <c r="AR53" i="5"/>
  <c r="AR54" i="5"/>
  <c r="AR55" i="5"/>
  <c r="AR56" i="5"/>
  <c r="AR57" i="5"/>
  <c r="AR40" i="5"/>
  <c r="AS41" i="5"/>
  <c r="AS42" i="5"/>
  <c r="AS43" i="5"/>
  <c r="AS44" i="5"/>
  <c r="AS45" i="5"/>
  <c r="AS46" i="5"/>
  <c r="AS47" i="5"/>
  <c r="AS48" i="5"/>
  <c r="AS49" i="5"/>
  <c r="AS50" i="5"/>
  <c r="AS51" i="5"/>
  <c r="AS52" i="5"/>
  <c r="AS53" i="5"/>
  <c r="AS54" i="5"/>
  <c r="AS55" i="5"/>
  <c r="AS56" i="5"/>
  <c r="AS57" i="5"/>
  <c r="AS40" i="5"/>
  <c r="AT41" i="5"/>
  <c r="AT42" i="5"/>
  <c r="AT43" i="5"/>
  <c r="AT44" i="5"/>
  <c r="AT45" i="5"/>
  <c r="AT46" i="5"/>
  <c r="AT47" i="5"/>
  <c r="AT48" i="5"/>
  <c r="AT49" i="5"/>
  <c r="AT50" i="5"/>
  <c r="AT51" i="5"/>
  <c r="AT52" i="5"/>
  <c r="AT53" i="5"/>
  <c r="AT54" i="5"/>
  <c r="AT55" i="5"/>
  <c r="AT56" i="5"/>
  <c r="AT57" i="5"/>
  <c r="AT40" i="5"/>
  <c r="AU41" i="5"/>
  <c r="AU42" i="5"/>
  <c r="AU43" i="5"/>
  <c r="AU44" i="5"/>
  <c r="AU45" i="5"/>
  <c r="AU46" i="5"/>
  <c r="AU47" i="5"/>
  <c r="AU48" i="5"/>
  <c r="AU49" i="5"/>
  <c r="AU50" i="5"/>
  <c r="AU51" i="5"/>
  <c r="AU52" i="5"/>
  <c r="AU53" i="5"/>
  <c r="AU54" i="5"/>
  <c r="AU55" i="5"/>
  <c r="AU56" i="5"/>
  <c r="AU57" i="5"/>
  <c r="AU40" i="5"/>
  <c r="AW41" i="5"/>
  <c r="AW42" i="5"/>
  <c r="AW43" i="5"/>
  <c r="AW44" i="5"/>
  <c r="AW45" i="5"/>
  <c r="AW46" i="5"/>
  <c r="AW47" i="5"/>
  <c r="AW48" i="5"/>
  <c r="AW49" i="5"/>
  <c r="AW50" i="5"/>
  <c r="AW51" i="5"/>
  <c r="AW52" i="5"/>
  <c r="AW53" i="5"/>
  <c r="AW54" i="5"/>
  <c r="AW55" i="5"/>
  <c r="AW56" i="5"/>
  <c r="AW57" i="5"/>
  <c r="AW40" i="5"/>
  <c r="AX41" i="5"/>
  <c r="AX42" i="5"/>
  <c r="AX43" i="5"/>
  <c r="AX44" i="5"/>
  <c r="AX45" i="5"/>
  <c r="AX46" i="5"/>
  <c r="AX47" i="5"/>
  <c r="AX48" i="5"/>
  <c r="AX49" i="5"/>
  <c r="AX50" i="5"/>
  <c r="AX51" i="5"/>
  <c r="AX52" i="5"/>
  <c r="AX53" i="5"/>
  <c r="AX54" i="5"/>
  <c r="AX55" i="5"/>
  <c r="AX56" i="5"/>
  <c r="AX57" i="5"/>
  <c r="AX40" i="5"/>
  <c r="AY41" i="5"/>
  <c r="AY42" i="5"/>
  <c r="AY43" i="5"/>
  <c r="AY44" i="5"/>
  <c r="AY45" i="5"/>
  <c r="AY46" i="5"/>
  <c r="AY47" i="5"/>
  <c r="AY48" i="5"/>
  <c r="AY49" i="5"/>
  <c r="AY50" i="5"/>
  <c r="AY51" i="5"/>
  <c r="AY52" i="5"/>
  <c r="AY53" i="5"/>
  <c r="AY54" i="5"/>
  <c r="AY55" i="5"/>
  <c r="AY56" i="5"/>
  <c r="AY57" i="5"/>
  <c r="AY40" i="5"/>
  <c r="AZ41" i="5"/>
  <c r="AZ42" i="5"/>
  <c r="AZ43" i="5"/>
  <c r="AZ44" i="5"/>
  <c r="AZ45" i="5"/>
  <c r="AZ46" i="5"/>
  <c r="AZ47" i="5"/>
  <c r="AZ48" i="5"/>
  <c r="AZ49" i="5"/>
  <c r="AZ50" i="5"/>
  <c r="AZ51" i="5"/>
  <c r="AZ52" i="5"/>
  <c r="AZ53" i="5"/>
  <c r="AZ54" i="5"/>
  <c r="AZ55" i="5"/>
  <c r="AZ56" i="5"/>
  <c r="AZ57" i="5"/>
  <c r="AZ40" i="5"/>
  <c r="BA41" i="5"/>
  <c r="BA42" i="5"/>
  <c r="BA43" i="5"/>
  <c r="BA44" i="5"/>
  <c r="BA45" i="5"/>
  <c r="BA46" i="5"/>
  <c r="BA47" i="5"/>
  <c r="BA48" i="5"/>
  <c r="BA49" i="5"/>
  <c r="BA50" i="5"/>
  <c r="BA51" i="5"/>
  <c r="BA52" i="5"/>
  <c r="BA53" i="5"/>
  <c r="BA54" i="5"/>
  <c r="BA55" i="5"/>
  <c r="BA56" i="5"/>
  <c r="BA57" i="5"/>
  <c r="BA40" i="5"/>
  <c r="BB41" i="5"/>
  <c r="BB42" i="5"/>
  <c r="BB43" i="5"/>
  <c r="BB44" i="5"/>
  <c r="BB45" i="5"/>
  <c r="BB46" i="5"/>
  <c r="BB47" i="5"/>
  <c r="BB48" i="5"/>
  <c r="BB49" i="5"/>
  <c r="BB50" i="5"/>
  <c r="BB51" i="5"/>
  <c r="BB52" i="5"/>
  <c r="BB53" i="5"/>
  <c r="BB54" i="5"/>
  <c r="BB55" i="5"/>
  <c r="BB56" i="5"/>
  <c r="BB57" i="5"/>
  <c r="BB40" i="5"/>
  <c r="BC41" i="5"/>
  <c r="BC42" i="5"/>
  <c r="BC43" i="5"/>
  <c r="BC44" i="5"/>
  <c r="BC45" i="5"/>
  <c r="BC46" i="5"/>
  <c r="BC47" i="5"/>
  <c r="BC48" i="5"/>
  <c r="BC49" i="5"/>
  <c r="BC50" i="5"/>
  <c r="BC51" i="5"/>
  <c r="BC52" i="5"/>
  <c r="BC53" i="5"/>
  <c r="BC54" i="5"/>
  <c r="BC55" i="5"/>
  <c r="BC56" i="5"/>
  <c r="BC57" i="5"/>
  <c r="BC40" i="5"/>
  <c r="BD41" i="5"/>
  <c r="BD42" i="5"/>
  <c r="BD43" i="5"/>
  <c r="BD44" i="5"/>
  <c r="BD45" i="5"/>
  <c r="BD46" i="5"/>
  <c r="BD47" i="5"/>
  <c r="BD48" i="5"/>
  <c r="BD49" i="5"/>
  <c r="BD50" i="5"/>
  <c r="BD51" i="5"/>
  <c r="BD52" i="5"/>
  <c r="BD53" i="5"/>
  <c r="BD54" i="5"/>
  <c r="BD55" i="5"/>
  <c r="BD56" i="5"/>
  <c r="BD57" i="5"/>
  <c r="BD40" i="5"/>
  <c r="BE41" i="5"/>
  <c r="BE42" i="5"/>
  <c r="BE43" i="5"/>
  <c r="BE44" i="5"/>
  <c r="BE45" i="5"/>
  <c r="BE46" i="5"/>
  <c r="BE47" i="5"/>
  <c r="BE48" i="5"/>
  <c r="BE49" i="5"/>
  <c r="BE50" i="5"/>
  <c r="BE51" i="5"/>
  <c r="BE52" i="5"/>
  <c r="BE53" i="5"/>
  <c r="BE54" i="5"/>
  <c r="BE55" i="5"/>
  <c r="BE56" i="5"/>
  <c r="BE57" i="5"/>
  <c r="BE40" i="5"/>
  <c r="BF41" i="5"/>
  <c r="BF42" i="5"/>
  <c r="BF43" i="5"/>
  <c r="BF44" i="5"/>
  <c r="BF45" i="5"/>
  <c r="BF46" i="5"/>
  <c r="BF47" i="5"/>
  <c r="BF48" i="5"/>
  <c r="BF49" i="5"/>
  <c r="BF50" i="5"/>
  <c r="BF51" i="5"/>
  <c r="BF52" i="5"/>
  <c r="BF53" i="5"/>
  <c r="BF54" i="5"/>
  <c r="BF55" i="5"/>
  <c r="BF56" i="5"/>
  <c r="BF57" i="5"/>
  <c r="BF40" i="5"/>
  <c r="BG41" i="5"/>
  <c r="BG42" i="5"/>
  <c r="BG43" i="5"/>
  <c r="BG44" i="5"/>
  <c r="BG45" i="5"/>
  <c r="BG46" i="5"/>
  <c r="BG47" i="5"/>
  <c r="BG48" i="5"/>
  <c r="BG49" i="5"/>
  <c r="BG50" i="5"/>
  <c r="BG51" i="5"/>
  <c r="BG52" i="5"/>
  <c r="BG53" i="5"/>
  <c r="BG54" i="5"/>
  <c r="BG55" i="5"/>
  <c r="BG56" i="5"/>
  <c r="BG57" i="5"/>
  <c r="BG40" i="5"/>
  <c r="BH41" i="5"/>
  <c r="BH42" i="5"/>
  <c r="BH43" i="5"/>
  <c r="BH44" i="5"/>
  <c r="BH45" i="5"/>
  <c r="BH46" i="5"/>
  <c r="BH47" i="5"/>
  <c r="BH48" i="5"/>
  <c r="BH49" i="5"/>
  <c r="BH50" i="5"/>
  <c r="BH51" i="5"/>
  <c r="BH52" i="5"/>
  <c r="BH53" i="5"/>
  <c r="BH54" i="5"/>
  <c r="BH55" i="5"/>
  <c r="BH56" i="5"/>
  <c r="BH57" i="5"/>
  <c r="BH40" i="5"/>
  <c r="BI41" i="5"/>
  <c r="BI42" i="5"/>
  <c r="BI43" i="5"/>
  <c r="BI44" i="5"/>
  <c r="BI45" i="5"/>
  <c r="BI46" i="5"/>
  <c r="BI47" i="5"/>
  <c r="BI48" i="5"/>
  <c r="BI49" i="5"/>
  <c r="BI50" i="5"/>
  <c r="BI51" i="5"/>
  <c r="BI52" i="5"/>
  <c r="BI53" i="5"/>
  <c r="BI54" i="5"/>
  <c r="BI55" i="5"/>
  <c r="BI56" i="5"/>
  <c r="BI57" i="5"/>
  <c r="BI40" i="5"/>
  <c r="BJ41" i="5"/>
  <c r="BJ42" i="5"/>
  <c r="BJ43" i="5"/>
  <c r="BJ44" i="5"/>
  <c r="BJ45" i="5"/>
  <c r="BJ46" i="5"/>
  <c r="BJ47" i="5"/>
  <c r="BJ48" i="5"/>
  <c r="BJ49" i="5"/>
  <c r="BJ50" i="5"/>
  <c r="BJ51" i="5"/>
  <c r="BJ52" i="5"/>
  <c r="BJ53" i="5"/>
  <c r="BJ54" i="5"/>
  <c r="BJ55" i="5"/>
  <c r="BJ56" i="5"/>
  <c r="BJ57" i="5"/>
  <c r="BJ40" i="5"/>
  <c r="BK41" i="5"/>
  <c r="BK42" i="5"/>
  <c r="BK43" i="5"/>
  <c r="BK44" i="5"/>
  <c r="BK45" i="5"/>
  <c r="BK46" i="5"/>
  <c r="BK47" i="5"/>
  <c r="BK48" i="5"/>
  <c r="BK49" i="5"/>
  <c r="BK50" i="5"/>
  <c r="BK51" i="5"/>
  <c r="BK52" i="5"/>
  <c r="BK53" i="5"/>
  <c r="BK54" i="5"/>
  <c r="BK55" i="5"/>
  <c r="BK56" i="5"/>
  <c r="BK57" i="5"/>
  <c r="BK40" i="5"/>
  <c r="BL41" i="5"/>
  <c r="BL42" i="5"/>
  <c r="BL43" i="5"/>
  <c r="BL44" i="5"/>
  <c r="BL45" i="5"/>
  <c r="BL46" i="5"/>
  <c r="BL47" i="5"/>
  <c r="BL48" i="5"/>
  <c r="BL49" i="5"/>
  <c r="BL50" i="5"/>
  <c r="BL51" i="5"/>
  <c r="BL52" i="5"/>
  <c r="BL53" i="5"/>
  <c r="BL54" i="5"/>
  <c r="BL55" i="5"/>
  <c r="BL56" i="5"/>
  <c r="BL57" i="5"/>
  <c r="BL40" i="5"/>
  <c r="BM41" i="5"/>
  <c r="BM42" i="5"/>
  <c r="BM43" i="5"/>
  <c r="BM44" i="5"/>
  <c r="BM45" i="5"/>
  <c r="BM46" i="5"/>
  <c r="BM47" i="5"/>
  <c r="BM48" i="5"/>
  <c r="BM49" i="5"/>
  <c r="BM50" i="5"/>
  <c r="BM51" i="5"/>
  <c r="BM52" i="5"/>
  <c r="BM53" i="5"/>
  <c r="BM54" i="5"/>
  <c r="BM55" i="5"/>
  <c r="BM56" i="5"/>
  <c r="BM57" i="5"/>
  <c r="BM40" i="5"/>
  <c r="BN40" i="5"/>
  <c r="C58" i="5"/>
  <c r="D58" i="5"/>
  <c r="E58" i="5"/>
  <c r="F58" i="5"/>
  <c r="G58"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AI58" i="5"/>
  <c r="AJ58" i="5"/>
  <c r="AK58" i="5"/>
  <c r="AL58" i="5"/>
  <c r="AM58" i="5"/>
  <c r="AN58" i="5"/>
  <c r="AO58" i="5"/>
  <c r="AP58" i="5"/>
  <c r="AQ58" i="5"/>
  <c r="AR58" i="5"/>
  <c r="AS58" i="5"/>
  <c r="AT58" i="5"/>
  <c r="AU58" i="5"/>
  <c r="AW58" i="5"/>
  <c r="AX58" i="5"/>
  <c r="AY58" i="5"/>
  <c r="AZ58" i="5"/>
  <c r="BA58" i="5"/>
  <c r="BB58" i="5"/>
  <c r="BC58" i="5"/>
  <c r="BD58" i="5"/>
  <c r="BE58" i="5"/>
  <c r="BF58" i="5"/>
  <c r="BG58" i="5"/>
  <c r="BH58" i="5"/>
  <c r="BI58" i="5"/>
  <c r="BJ58" i="5"/>
  <c r="BK58" i="5"/>
  <c r="BL58" i="5"/>
  <c r="BM58" i="5"/>
  <c r="BN58" i="5"/>
  <c r="BN15" i="5"/>
  <c r="E51" i="40"/>
  <c r="I59" i="5"/>
  <c r="I15" i="5"/>
  <c r="F8" i="25"/>
  <c r="T59" i="5"/>
  <c r="T15" i="5"/>
  <c r="G8" i="25"/>
  <c r="U59" i="5"/>
  <c r="U15" i="5"/>
  <c r="V59" i="5"/>
  <c r="V15" i="5"/>
  <c r="W59" i="5"/>
  <c r="W15" i="5"/>
  <c r="X59" i="5"/>
  <c r="X15" i="5"/>
  <c r="Y59" i="5"/>
  <c r="Y15" i="5"/>
  <c r="Z59" i="5"/>
  <c r="Z15" i="5"/>
  <c r="AA59" i="5"/>
  <c r="AA15" i="5"/>
  <c r="AB59" i="5"/>
  <c r="AB15" i="5"/>
  <c r="AC59" i="5"/>
  <c r="AC15" i="5"/>
  <c r="AD59" i="5"/>
  <c r="AD15" i="5"/>
  <c r="AE59" i="5"/>
  <c r="AE15" i="5"/>
  <c r="AF59" i="5"/>
  <c r="AF15" i="5"/>
  <c r="AG59" i="5"/>
  <c r="AG15" i="5"/>
  <c r="AH59" i="5"/>
  <c r="AH15" i="5"/>
  <c r="AI59" i="5"/>
  <c r="AI15" i="5"/>
  <c r="AJ59" i="5"/>
  <c r="AJ15" i="5"/>
  <c r="AK59" i="5"/>
  <c r="AK15" i="5"/>
  <c r="AL59" i="5"/>
  <c r="AL15" i="5"/>
  <c r="AM59" i="5"/>
  <c r="AM15" i="5"/>
  <c r="AN59" i="5"/>
  <c r="AN15" i="5"/>
  <c r="AO59" i="5"/>
  <c r="AO15" i="5"/>
  <c r="AP59" i="5"/>
  <c r="AP15" i="5"/>
  <c r="AQ59" i="5"/>
  <c r="AQ15" i="5"/>
  <c r="H8" i="25"/>
  <c r="AS59" i="5"/>
  <c r="AS15" i="5"/>
  <c r="I8" i="25"/>
  <c r="AR59" i="5"/>
  <c r="AR15" i="5"/>
  <c r="AT59" i="5"/>
  <c r="AT15" i="5"/>
  <c r="J8" i="25"/>
  <c r="K8" i="25"/>
  <c r="AW59" i="5"/>
  <c r="AW15" i="5"/>
  <c r="AX59" i="5"/>
  <c r="AX15" i="5"/>
  <c r="AY59" i="5"/>
  <c r="AY15" i="5"/>
  <c r="L8" i="25"/>
  <c r="AU59" i="5"/>
  <c r="AU15" i="5"/>
  <c r="AZ59" i="5"/>
  <c r="AZ15" i="5"/>
  <c r="M8" i="25"/>
  <c r="BD59" i="5"/>
  <c r="BD15" i="5"/>
  <c r="N8" i="25"/>
  <c r="BE59" i="5"/>
  <c r="BE15" i="5"/>
  <c r="O8" i="25"/>
  <c r="BF59" i="5"/>
  <c r="BF15" i="5"/>
  <c r="P8" i="25"/>
  <c r="BG59" i="5"/>
  <c r="BG15" i="5"/>
  <c r="Q8" i="25"/>
  <c r="BH59" i="5"/>
  <c r="BH15" i="5"/>
  <c r="BI59" i="5"/>
  <c r="BI15" i="5"/>
  <c r="BK59" i="5"/>
  <c r="BK15" i="5"/>
  <c r="BA59" i="5"/>
  <c r="BA15" i="5"/>
  <c r="BB59" i="5"/>
  <c r="BB15" i="5"/>
  <c r="BC59" i="5"/>
  <c r="BC15" i="5"/>
  <c r="R8" i="25"/>
  <c r="BL59" i="5"/>
  <c r="BL15" i="5"/>
  <c r="S8" i="25"/>
  <c r="BM59" i="5"/>
  <c r="BM15" i="5"/>
  <c r="T8" i="25"/>
  <c r="U8" i="25"/>
  <c r="C59" i="5"/>
  <c r="C15" i="5"/>
  <c r="D59" i="5"/>
  <c r="D15" i="5"/>
  <c r="E59" i="5"/>
  <c r="E15" i="5"/>
  <c r="F59" i="5"/>
  <c r="F15" i="5"/>
  <c r="G59" i="5"/>
  <c r="G15" i="5"/>
  <c r="H59" i="5"/>
  <c r="H15" i="5"/>
  <c r="J59" i="5"/>
  <c r="J15" i="5"/>
  <c r="K59" i="5"/>
  <c r="K15" i="5"/>
  <c r="L59" i="5"/>
  <c r="L15" i="5"/>
  <c r="M59" i="5"/>
  <c r="M15" i="5"/>
  <c r="N59" i="5"/>
  <c r="N15" i="5"/>
  <c r="O59" i="5"/>
  <c r="O15" i="5"/>
  <c r="P59" i="5"/>
  <c r="P15" i="5"/>
  <c r="Q59" i="5"/>
  <c r="Q15" i="5"/>
  <c r="R59" i="5"/>
  <c r="R15" i="5"/>
  <c r="S59" i="5"/>
  <c r="S15" i="5"/>
  <c r="E8" i="25"/>
  <c r="R14" i="25"/>
  <c r="R13" i="25"/>
  <c r="R10" i="25"/>
  <c r="R9" i="25"/>
  <c r="U14" i="25"/>
  <c r="BN23" i="5"/>
  <c r="U13" i="25"/>
  <c r="BN20" i="5"/>
  <c r="U10" i="25"/>
  <c r="BN19" i="5"/>
  <c r="U9" i="25"/>
  <c r="T14" i="25"/>
  <c r="T13" i="25"/>
  <c r="T10" i="25"/>
  <c r="T9" i="25"/>
  <c r="S14" i="25"/>
  <c r="S13" i="25"/>
  <c r="S10" i="25"/>
  <c r="S9" i="25"/>
  <c r="Q14" i="25"/>
  <c r="Q13" i="25"/>
  <c r="Q10" i="25"/>
  <c r="Q9" i="25"/>
  <c r="P14" i="25"/>
  <c r="P13" i="25"/>
  <c r="P10" i="25"/>
  <c r="P9" i="25"/>
  <c r="O14" i="25"/>
  <c r="O13" i="25"/>
  <c r="O10" i="25"/>
  <c r="O9" i="25"/>
  <c r="N14" i="25"/>
  <c r="N13" i="25"/>
  <c r="N10" i="25"/>
  <c r="N9" i="25"/>
  <c r="M14" i="25"/>
  <c r="M13" i="25"/>
  <c r="M10" i="25"/>
  <c r="M9" i="25"/>
  <c r="L14" i="25"/>
  <c r="L13" i="25"/>
  <c r="L10" i="25"/>
  <c r="L9" i="25"/>
  <c r="K14" i="25"/>
  <c r="K13" i="25"/>
  <c r="K10" i="25"/>
  <c r="K9" i="25"/>
  <c r="J14" i="25"/>
  <c r="J13" i="25"/>
  <c r="J10" i="25"/>
  <c r="J9" i="25"/>
  <c r="I14" i="25"/>
  <c r="I13" i="25"/>
  <c r="I10" i="25"/>
  <c r="I9" i="25"/>
  <c r="H14" i="25"/>
  <c r="H13" i="25"/>
  <c r="H10" i="25"/>
  <c r="H9" i="25"/>
  <c r="G14" i="25"/>
  <c r="G13" i="25"/>
  <c r="G10" i="25"/>
  <c r="G9" i="25"/>
  <c r="F14" i="25"/>
  <c r="F13" i="25"/>
  <c r="F10" i="25"/>
  <c r="F9" i="25"/>
  <c r="E14" i="25"/>
  <c r="E13" i="25"/>
  <c r="E10" i="25"/>
  <c r="E9" i="25"/>
  <c r="E89" i="46"/>
  <c r="E90" i="46"/>
  <c r="E91" i="46"/>
  <c r="E94" i="46"/>
  <c r="E95" i="46"/>
  <c r="E96" i="46"/>
  <c r="E99" i="46"/>
  <c r="E100" i="46"/>
  <c r="E101" i="46"/>
  <c r="E104" i="46"/>
  <c r="E105" i="46"/>
  <c r="E106" i="46"/>
  <c r="E109" i="46"/>
  <c r="E110" i="46"/>
  <c r="E111" i="46"/>
  <c r="E114" i="46"/>
  <c r="E115" i="46"/>
  <c r="E116" i="46"/>
  <c r="E119" i="46"/>
  <c r="E120" i="46"/>
  <c r="E121" i="46"/>
  <c r="E124" i="46"/>
  <c r="E125" i="46"/>
  <c r="E126" i="46"/>
  <c r="E129" i="46"/>
  <c r="E130" i="46"/>
  <c r="E131" i="46"/>
  <c r="C32" i="24"/>
  <c r="BB19" i="5"/>
  <c r="BC19" i="5"/>
  <c r="BA19" i="5"/>
  <c r="AX19" i="5"/>
  <c r="AY19" i="5"/>
  <c r="AW19"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AR20" i="5"/>
  <c r="AS20" i="5"/>
  <c r="AT20" i="5"/>
  <c r="AU20" i="5"/>
  <c r="AV20" i="5"/>
  <c r="AW20" i="5"/>
  <c r="AX20" i="5"/>
  <c r="AY20" i="5"/>
  <c r="AZ20" i="5"/>
  <c r="BA20" i="5"/>
  <c r="BB20" i="5"/>
  <c r="BC20" i="5"/>
  <c r="BD20" i="5"/>
  <c r="BE20" i="5"/>
  <c r="BF20" i="5"/>
  <c r="H128" i="46"/>
  <c r="H129" i="46"/>
  <c r="H130" i="46"/>
  <c r="H131" i="46"/>
  <c r="H123" i="46"/>
  <c r="H124" i="46"/>
  <c r="H125" i="46"/>
  <c r="H126" i="46"/>
  <c r="H118" i="46"/>
  <c r="H119" i="46"/>
  <c r="H120" i="46"/>
  <c r="H121" i="46"/>
  <c r="H113" i="46"/>
  <c r="H114" i="46"/>
  <c r="H115" i="46"/>
  <c r="H116" i="46"/>
  <c r="H108" i="46"/>
  <c r="H109" i="46"/>
  <c r="H110" i="46"/>
  <c r="H111" i="46"/>
  <c r="H103" i="46"/>
  <c r="H104" i="46"/>
  <c r="H105" i="46"/>
  <c r="H106" i="46"/>
  <c r="H98" i="46"/>
  <c r="H99" i="46"/>
  <c r="H100" i="46"/>
  <c r="H101" i="46"/>
  <c r="H93" i="46"/>
  <c r="H94" i="46"/>
  <c r="H95" i="46"/>
  <c r="H96" i="46"/>
  <c r="H88" i="46"/>
  <c r="H89" i="46"/>
  <c r="H90" i="46"/>
  <c r="H91" i="46"/>
  <c r="E17" i="46"/>
  <c r="E18" i="46"/>
  <c r="E19" i="46"/>
  <c r="E27" i="46"/>
  <c r="E28" i="46"/>
  <c r="E29" i="46"/>
  <c r="E32" i="46"/>
  <c r="E33" i="46"/>
  <c r="E34" i="46"/>
  <c r="E37" i="46"/>
  <c r="E38" i="46"/>
  <c r="E39" i="46"/>
  <c r="E42" i="46"/>
  <c r="E43" i="46"/>
  <c r="E44" i="46"/>
  <c r="E47" i="46"/>
  <c r="E48" i="46"/>
  <c r="E49" i="46"/>
  <c r="E52" i="46"/>
  <c r="E53" i="46"/>
  <c r="E54" i="46"/>
  <c r="E62" i="46"/>
  <c r="E63" i="46"/>
  <c r="E64" i="46"/>
  <c r="E67" i="46"/>
  <c r="E68" i="46"/>
  <c r="E69" i="46"/>
  <c r="E72" i="46"/>
  <c r="E73" i="46"/>
  <c r="E74" i="46"/>
  <c r="E77" i="46"/>
  <c r="E78" i="46"/>
  <c r="E79" i="46"/>
  <c r="D77" i="46"/>
  <c r="D78" i="46"/>
  <c r="D79" i="46"/>
  <c r="D72" i="46"/>
  <c r="D71" i="46"/>
  <c r="D73" i="46"/>
  <c r="D74" i="46"/>
  <c r="D67" i="46"/>
  <c r="D68" i="46"/>
  <c r="D69" i="46"/>
  <c r="D62" i="46"/>
  <c r="D63" i="46"/>
  <c r="D64" i="46"/>
  <c r="D56" i="46"/>
  <c r="D57" i="46"/>
  <c r="D58" i="46"/>
  <c r="D59" i="46"/>
  <c r="D52" i="46"/>
  <c r="D51" i="46"/>
  <c r="D53" i="46"/>
  <c r="D54" i="46"/>
  <c r="D46" i="46"/>
  <c r="D47" i="46"/>
  <c r="D48" i="46"/>
  <c r="D49" i="46"/>
  <c r="D42" i="46"/>
  <c r="D41" i="46"/>
  <c r="D43" i="46"/>
  <c r="D44" i="46"/>
  <c r="D37" i="46"/>
  <c r="D36" i="46"/>
  <c r="D38" i="46"/>
  <c r="D39" i="46"/>
  <c r="D32" i="46"/>
  <c r="D31" i="46"/>
  <c r="D33" i="46"/>
  <c r="D34" i="46"/>
  <c r="D27" i="46"/>
  <c r="D26" i="46"/>
  <c r="D28" i="46"/>
  <c r="D29" i="46"/>
  <c r="D22" i="46"/>
  <c r="D23" i="46"/>
  <c r="D24" i="46"/>
  <c r="D16" i="46"/>
  <c r="D17" i="46"/>
  <c r="D18" i="46"/>
  <c r="D19" i="46"/>
  <c r="D11" i="46"/>
  <c r="D12" i="46"/>
  <c r="D13" i="46"/>
  <c r="D14" i="46"/>
  <c r="E22" i="47"/>
  <c r="E23" i="47"/>
  <c r="E24" i="47"/>
  <c r="F23" i="47"/>
  <c r="F22" i="47"/>
  <c r="E17" i="47"/>
  <c r="E18" i="47"/>
  <c r="E19" i="47"/>
  <c r="F18" i="47"/>
  <c r="F17" i="47"/>
  <c r="E13" i="47"/>
  <c r="E12" i="47"/>
  <c r="E14" i="47"/>
  <c r="F13" i="47"/>
  <c r="F12" i="47"/>
  <c r="E31" i="47"/>
  <c r="E32" i="47"/>
  <c r="E33" i="47"/>
  <c r="F32" i="47"/>
  <c r="F31" i="47"/>
  <c r="E27" i="47"/>
  <c r="E28" i="47"/>
  <c r="E29" i="47"/>
  <c r="F28" i="47"/>
  <c r="F27" i="47"/>
  <c r="C11" i="24"/>
  <c r="C12" i="24"/>
  <c r="C13" i="24"/>
  <c r="C14" i="24"/>
  <c r="C15" i="24"/>
  <c r="C16" i="24"/>
  <c r="C17" i="24"/>
  <c r="C18" i="24"/>
  <c r="C19" i="24"/>
  <c r="C20" i="24"/>
  <c r="C21" i="24"/>
  <c r="C22" i="24"/>
  <c r="C23" i="24"/>
  <c r="C25" i="24"/>
  <c r="C26" i="24"/>
  <c r="C27" i="24"/>
  <c r="C28" i="24"/>
  <c r="C29" i="24"/>
  <c r="C30" i="24"/>
  <c r="C31" i="24"/>
  <c r="C33" i="24"/>
  <c r="C34" i="24"/>
  <c r="C35" i="24"/>
  <c r="C10" i="24"/>
  <c r="D25" i="50"/>
  <c r="I9" i="16"/>
  <c r="I10" i="16"/>
  <c r="I11" i="16"/>
  <c r="AI9" i="16"/>
  <c r="AI10" i="16"/>
  <c r="AI11" i="16"/>
  <c r="AS9" i="16"/>
  <c r="AS10" i="16"/>
  <c r="AS11" i="16"/>
  <c r="AV9" i="16"/>
  <c r="AV10" i="16"/>
  <c r="AV11" i="16"/>
  <c r="BF9" i="16"/>
  <c r="BF10" i="16"/>
  <c r="BF11" i="16"/>
  <c r="AW9" i="16"/>
  <c r="AX9" i="16"/>
  <c r="AY9" i="16"/>
  <c r="BA9" i="16"/>
  <c r="BB9" i="16"/>
  <c r="BC9" i="16"/>
  <c r="BD9" i="16"/>
  <c r="BE9" i="16"/>
  <c r="AW10" i="16"/>
  <c r="AX10" i="16"/>
  <c r="AY10" i="16"/>
  <c r="BA10" i="16"/>
  <c r="BB10" i="16"/>
  <c r="BC10" i="16"/>
  <c r="BD10" i="16"/>
  <c r="BE10" i="16"/>
  <c r="E27" i="49"/>
  <c r="E46" i="49"/>
  <c r="E49" i="49"/>
  <c r="D27" i="49"/>
  <c r="D46" i="49"/>
  <c r="D49" i="49"/>
  <c r="C9" i="24"/>
  <c r="C8" i="24"/>
  <c r="C7" i="24"/>
  <c r="C6" i="24"/>
  <c r="C5" i="24"/>
  <c r="C4" i="24"/>
  <c r="C3" i="24"/>
  <c r="BN61" i="5"/>
  <c r="BN62" i="5"/>
  <c r="BN63" i="5"/>
  <c r="BN64" i="5"/>
  <c r="BN65" i="5"/>
  <c r="BN66" i="5"/>
  <c r="BN67" i="5"/>
  <c r="BN68" i="5"/>
  <c r="BN69" i="5"/>
  <c r="BN70" i="5"/>
  <c r="BN71" i="5"/>
  <c r="BN72" i="5"/>
  <c r="BN73" i="5"/>
  <c r="BN75" i="5"/>
  <c r="BN76" i="5"/>
  <c r="BN77" i="5"/>
  <c r="BN78" i="5"/>
  <c r="BN79" i="5"/>
  <c r="BN80" i="5"/>
  <c r="BN82" i="5"/>
  <c r="BN83" i="5"/>
  <c r="BN84" i="5"/>
  <c r="BN85" i="5"/>
  <c r="BN86" i="5"/>
  <c r="BN88" i="5"/>
  <c r="C89"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BN90" i="5"/>
  <c r="BN91" i="5"/>
  <c r="BM93" i="5"/>
  <c r="BM94" i="5"/>
  <c r="BM95" i="5"/>
  <c r="BM96" i="5"/>
  <c r="BM92" i="5"/>
  <c r="D98" i="5"/>
  <c r="D99" i="5"/>
  <c r="D100" i="5"/>
  <c r="D101" i="5"/>
  <c r="D97" i="5"/>
  <c r="E98" i="5"/>
  <c r="E99" i="5"/>
  <c r="E100" i="5"/>
  <c r="E101" i="5"/>
  <c r="E97" i="5"/>
  <c r="F98" i="5"/>
  <c r="F99" i="5"/>
  <c r="F100" i="5"/>
  <c r="F101" i="5"/>
  <c r="F97" i="5"/>
  <c r="G98" i="5"/>
  <c r="G99" i="5"/>
  <c r="G100" i="5"/>
  <c r="G101" i="5"/>
  <c r="G97" i="5"/>
  <c r="H98" i="5"/>
  <c r="H99" i="5"/>
  <c r="H100" i="5"/>
  <c r="H101" i="5"/>
  <c r="H97" i="5"/>
  <c r="I98" i="5"/>
  <c r="I99" i="5"/>
  <c r="I100" i="5"/>
  <c r="I101" i="5"/>
  <c r="I97" i="5"/>
  <c r="J98" i="5"/>
  <c r="J99" i="5"/>
  <c r="J100" i="5"/>
  <c r="J101" i="5"/>
  <c r="J97" i="5"/>
  <c r="K98" i="5"/>
  <c r="K99" i="5"/>
  <c r="K100" i="5"/>
  <c r="K101" i="5"/>
  <c r="K97" i="5"/>
  <c r="L98" i="5"/>
  <c r="L99" i="5"/>
  <c r="L100" i="5"/>
  <c r="L101" i="5"/>
  <c r="L97" i="5"/>
  <c r="M98" i="5"/>
  <c r="M99" i="5"/>
  <c r="M100" i="5"/>
  <c r="M101" i="5"/>
  <c r="M97" i="5"/>
  <c r="N98" i="5"/>
  <c r="N99" i="5"/>
  <c r="N100" i="5"/>
  <c r="N101" i="5"/>
  <c r="N97" i="5"/>
  <c r="O98" i="5"/>
  <c r="O99" i="5"/>
  <c r="O100" i="5"/>
  <c r="O101" i="5"/>
  <c r="O97" i="5"/>
  <c r="P98" i="5"/>
  <c r="P99" i="5"/>
  <c r="P100" i="5"/>
  <c r="P101" i="5"/>
  <c r="P97" i="5"/>
  <c r="Q98" i="5"/>
  <c r="Q99" i="5"/>
  <c r="Q100" i="5"/>
  <c r="Q101" i="5"/>
  <c r="Q97" i="5"/>
  <c r="R98" i="5"/>
  <c r="R99" i="5"/>
  <c r="R100" i="5"/>
  <c r="R101" i="5"/>
  <c r="R97" i="5"/>
  <c r="S98" i="5"/>
  <c r="S99" i="5"/>
  <c r="S100" i="5"/>
  <c r="S101" i="5"/>
  <c r="S97" i="5"/>
  <c r="T98" i="5"/>
  <c r="T99" i="5"/>
  <c r="T100" i="5"/>
  <c r="T101" i="5"/>
  <c r="T97" i="5"/>
  <c r="U98" i="5"/>
  <c r="U99" i="5"/>
  <c r="U100" i="5"/>
  <c r="U101" i="5"/>
  <c r="U97" i="5"/>
  <c r="V98" i="5"/>
  <c r="V99" i="5"/>
  <c r="V100" i="5"/>
  <c r="V101" i="5"/>
  <c r="V97" i="5"/>
  <c r="W98" i="5"/>
  <c r="W99" i="5"/>
  <c r="W100" i="5"/>
  <c r="W101" i="5"/>
  <c r="W97" i="5"/>
  <c r="X98" i="5"/>
  <c r="X99" i="5"/>
  <c r="X100" i="5"/>
  <c r="X101" i="5"/>
  <c r="X97" i="5"/>
  <c r="Y98" i="5"/>
  <c r="Y99" i="5"/>
  <c r="Y100" i="5"/>
  <c r="Y101" i="5"/>
  <c r="Y97" i="5"/>
  <c r="Z98" i="5"/>
  <c r="Z99" i="5"/>
  <c r="Z100" i="5"/>
  <c r="Z101" i="5"/>
  <c r="Z97" i="5"/>
  <c r="AA98" i="5"/>
  <c r="AA99" i="5"/>
  <c r="AA100" i="5"/>
  <c r="AA101" i="5"/>
  <c r="AA97" i="5"/>
  <c r="AB98" i="5"/>
  <c r="AB99" i="5"/>
  <c r="AB100" i="5"/>
  <c r="AB101" i="5"/>
  <c r="AB97" i="5"/>
  <c r="AC98" i="5"/>
  <c r="AC99" i="5"/>
  <c r="AC100" i="5"/>
  <c r="AC101" i="5"/>
  <c r="AC97" i="5"/>
  <c r="AD98" i="5"/>
  <c r="AD99" i="5"/>
  <c r="AD100" i="5"/>
  <c r="AD101" i="5"/>
  <c r="AD97" i="5"/>
  <c r="AE98" i="5"/>
  <c r="AE99" i="5"/>
  <c r="AE100" i="5"/>
  <c r="AE101" i="5"/>
  <c r="AE97" i="5"/>
  <c r="AF98" i="5"/>
  <c r="AF99" i="5"/>
  <c r="AF100" i="5"/>
  <c r="AF101" i="5"/>
  <c r="AF97" i="5"/>
  <c r="AG98" i="5"/>
  <c r="AG99" i="5"/>
  <c r="AG100" i="5"/>
  <c r="AG101" i="5"/>
  <c r="AG97" i="5"/>
  <c r="AH98" i="5"/>
  <c r="AH99" i="5"/>
  <c r="AH100" i="5"/>
  <c r="AH101" i="5"/>
  <c r="AH97" i="5"/>
  <c r="AI98" i="5"/>
  <c r="AI99" i="5"/>
  <c r="AI100" i="5"/>
  <c r="AI101" i="5"/>
  <c r="AI97" i="5"/>
  <c r="AJ98" i="5"/>
  <c r="AJ99" i="5"/>
  <c r="AJ100" i="5"/>
  <c r="AJ101" i="5"/>
  <c r="AJ97" i="5"/>
  <c r="AK98" i="5"/>
  <c r="AK99" i="5"/>
  <c r="AK100" i="5"/>
  <c r="AK101" i="5"/>
  <c r="AK97" i="5"/>
  <c r="AL98" i="5"/>
  <c r="AL99" i="5"/>
  <c r="AL100" i="5"/>
  <c r="AL101" i="5"/>
  <c r="AL97" i="5"/>
  <c r="AM98" i="5"/>
  <c r="AM99" i="5"/>
  <c r="AM100" i="5"/>
  <c r="AM101" i="5"/>
  <c r="AM97" i="5"/>
  <c r="AN98" i="5"/>
  <c r="AN99" i="5"/>
  <c r="AN100" i="5"/>
  <c r="AN101" i="5"/>
  <c r="AN97" i="5"/>
  <c r="AO98" i="5"/>
  <c r="AO99" i="5"/>
  <c r="AO100" i="5"/>
  <c r="AO101" i="5"/>
  <c r="AO97" i="5"/>
  <c r="AP98" i="5"/>
  <c r="AP99" i="5"/>
  <c r="AP100" i="5"/>
  <c r="AP101" i="5"/>
  <c r="AP97" i="5"/>
  <c r="AQ98" i="5"/>
  <c r="AQ99" i="5"/>
  <c r="AQ100" i="5"/>
  <c r="AQ101" i="5"/>
  <c r="AQ97" i="5"/>
  <c r="AR98" i="5"/>
  <c r="AR99" i="5"/>
  <c r="AR100" i="5"/>
  <c r="AR101" i="5"/>
  <c r="AR97" i="5"/>
  <c r="AS98" i="5"/>
  <c r="AS99" i="5"/>
  <c r="AS100" i="5"/>
  <c r="AS101" i="5"/>
  <c r="AS97" i="5"/>
  <c r="AT98" i="5"/>
  <c r="AT99" i="5"/>
  <c r="AT100" i="5"/>
  <c r="AT101" i="5"/>
  <c r="AT97" i="5"/>
  <c r="AU98" i="5"/>
  <c r="AU99" i="5"/>
  <c r="AU100" i="5"/>
  <c r="AU101" i="5"/>
  <c r="AU97" i="5"/>
  <c r="AV98" i="5"/>
  <c r="AV99" i="5"/>
  <c r="AV100" i="5"/>
  <c r="AV101" i="5"/>
  <c r="AV97" i="5"/>
  <c r="AW98" i="5"/>
  <c r="AW99" i="5"/>
  <c r="AW100" i="5"/>
  <c r="AW101" i="5"/>
  <c r="AW97" i="5"/>
  <c r="AX98" i="5"/>
  <c r="AX99" i="5"/>
  <c r="AX100" i="5"/>
  <c r="AX101" i="5"/>
  <c r="AX97" i="5"/>
  <c r="AY98" i="5"/>
  <c r="AY99" i="5"/>
  <c r="AY100" i="5"/>
  <c r="AY101" i="5"/>
  <c r="AY97" i="5"/>
  <c r="AZ98" i="5"/>
  <c r="AZ99" i="5"/>
  <c r="AZ100" i="5"/>
  <c r="AZ101" i="5"/>
  <c r="AZ97" i="5"/>
  <c r="BA98" i="5"/>
  <c r="BA99" i="5"/>
  <c r="BA100" i="5"/>
  <c r="BA101" i="5"/>
  <c r="BA97" i="5"/>
  <c r="BB98" i="5"/>
  <c r="BB99" i="5"/>
  <c r="BB100" i="5"/>
  <c r="BB101" i="5"/>
  <c r="BB97" i="5"/>
  <c r="BC98" i="5"/>
  <c r="BC99" i="5"/>
  <c r="BC100" i="5"/>
  <c r="BC101" i="5"/>
  <c r="BC97" i="5"/>
  <c r="BD98" i="5"/>
  <c r="BD99" i="5"/>
  <c r="BD100" i="5"/>
  <c r="BD101" i="5"/>
  <c r="BD97" i="5"/>
  <c r="BE98" i="5"/>
  <c r="BE99" i="5"/>
  <c r="BE100" i="5"/>
  <c r="BE101" i="5"/>
  <c r="BE97" i="5"/>
  <c r="BF98" i="5"/>
  <c r="BF99" i="5"/>
  <c r="BF100" i="5"/>
  <c r="BF101" i="5"/>
  <c r="BF97" i="5"/>
  <c r="BG98" i="5"/>
  <c r="BG99" i="5"/>
  <c r="BG100" i="5"/>
  <c r="BG101" i="5"/>
  <c r="BG97" i="5"/>
  <c r="BH98" i="5"/>
  <c r="BH99" i="5"/>
  <c r="BH100" i="5"/>
  <c r="BH101" i="5"/>
  <c r="BH97" i="5"/>
  <c r="BI98" i="5"/>
  <c r="BI99" i="5"/>
  <c r="BI100" i="5"/>
  <c r="BI101" i="5"/>
  <c r="BI97" i="5"/>
  <c r="BJ98" i="5"/>
  <c r="BJ99" i="5"/>
  <c r="BJ100" i="5"/>
  <c r="BJ101" i="5"/>
  <c r="BJ97" i="5"/>
  <c r="BK98" i="5"/>
  <c r="BK99" i="5"/>
  <c r="BK100" i="5"/>
  <c r="BK101" i="5"/>
  <c r="BK97" i="5"/>
  <c r="BL98" i="5"/>
  <c r="BL99" i="5"/>
  <c r="BL100" i="5"/>
  <c r="BL101" i="5"/>
  <c r="BL97" i="5"/>
  <c r="BM98" i="5"/>
  <c r="BM99" i="5"/>
  <c r="BM100" i="5"/>
  <c r="BM101" i="5"/>
  <c r="BM97" i="5"/>
  <c r="C98" i="5"/>
  <c r="C99" i="5"/>
  <c r="C100" i="5"/>
  <c r="C101" i="5"/>
  <c r="C97" i="5"/>
  <c r="C93" i="5"/>
  <c r="C94" i="5"/>
  <c r="C95" i="5"/>
  <c r="C96" i="5"/>
  <c r="C92" i="5"/>
  <c r="D93" i="5"/>
  <c r="D94" i="5"/>
  <c r="D95" i="5"/>
  <c r="D96" i="5"/>
  <c r="D92" i="5"/>
  <c r="E93" i="5"/>
  <c r="E94" i="5"/>
  <c r="E95" i="5"/>
  <c r="E96" i="5"/>
  <c r="E92" i="5"/>
  <c r="F93" i="5"/>
  <c r="F94" i="5"/>
  <c r="F95" i="5"/>
  <c r="F96" i="5"/>
  <c r="F92" i="5"/>
  <c r="G93" i="5"/>
  <c r="G94" i="5"/>
  <c r="G95" i="5"/>
  <c r="G96" i="5"/>
  <c r="G92" i="5"/>
  <c r="H93" i="5"/>
  <c r="H94" i="5"/>
  <c r="H95" i="5"/>
  <c r="H96" i="5"/>
  <c r="H92" i="5"/>
  <c r="I93" i="5"/>
  <c r="I94" i="5"/>
  <c r="I95" i="5"/>
  <c r="I96" i="5"/>
  <c r="I92" i="5"/>
  <c r="J93" i="5"/>
  <c r="J94" i="5"/>
  <c r="J95" i="5"/>
  <c r="J96" i="5"/>
  <c r="J92" i="5"/>
  <c r="K93" i="5"/>
  <c r="K94" i="5"/>
  <c r="K95" i="5"/>
  <c r="K96" i="5"/>
  <c r="K92" i="5"/>
  <c r="L93" i="5"/>
  <c r="L94" i="5"/>
  <c r="L95" i="5"/>
  <c r="L96" i="5"/>
  <c r="L92" i="5"/>
  <c r="M93" i="5"/>
  <c r="M94" i="5"/>
  <c r="M95" i="5"/>
  <c r="M96" i="5"/>
  <c r="M92" i="5"/>
  <c r="N93" i="5"/>
  <c r="N94" i="5"/>
  <c r="N95" i="5"/>
  <c r="N96" i="5"/>
  <c r="N92" i="5"/>
  <c r="O93" i="5"/>
  <c r="O94" i="5"/>
  <c r="O95" i="5"/>
  <c r="O96" i="5"/>
  <c r="O92" i="5"/>
  <c r="P93" i="5"/>
  <c r="P94" i="5"/>
  <c r="P95" i="5"/>
  <c r="P96" i="5"/>
  <c r="P92" i="5"/>
  <c r="Q93" i="5"/>
  <c r="Q94" i="5"/>
  <c r="Q95" i="5"/>
  <c r="Q96" i="5"/>
  <c r="Q92" i="5"/>
  <c r="R93" i="5"/>
  <c r="R94" i="5"/>
  <c r="R95" i="5"/>
  <c r="R96" i="5"/>
  <c r="R92" i="5"/>
  <c r="S93" i="5"/>
  <c r="S94" i="5"/>
  <c r="S95" i="5"/>
  <c r="S96" i="5"/>
  <c r="S92" i="5"/>
  <c r="T93" i="5"/>
  <c r="T94" i="5"/>
  <c r="T95" i="5"/>
  <c r="T96" i="5"/>
  <c r="T92" i="5"/>
  <c r="U93" i="5"/>
  <c r="U94" i="5"/>
  <c r="U95" i="5"/>
  <c r="U96" i="5"/>
  <c r="U92" i="5"/>
  <c r="V93" i="5"/>
  <c r="V94" i="5"/>
  <c r="V95" i="5"/>
  <c r="V96" i="5"/>
  <c r="V92" i="5"/>
  <c r="W93" i="5"/>
  <c r="W94" i="5"/>
  <c r="W95" i="5"/>
  <c r="W96" i="5"/>
  <c r="W92" i="5"/>
  <c r="X93" i="5"/>
  <c r="X94" i="5"/>
  <c r="X95" i="5"/>
  <c r="X96" i="5"/>
  <c r="X92" i="5"/>
  <c r="Y93" i="5"/>
  <c r="Y94" i="5"/>
  <c r="Y95" i="5"/>
  <c r="Y96" i="5"/>
  <c r="Y92" i="5"/>
  <c r="Z93" i="5"/>
  <c r="Z94" i="5"/>
  <c r="Z95" i="5"/>
  <c r="Z96" i="5"/>
  <c r="Z92" i="5"/>
  <c r="AA93" i="5"/>
  <c r="AA94" i="5"/>
  <c r="AA95" i="5"/>
  <c r="AA96" i="5"/>
  <c r="AA92" i="5"/>
  <c r="AB93" i="5"/>
  <c r="AB94" i="5"/>
  <c r="AB95" i="5"/>
  <c r="AB96" i="5"/>
  <c r="AB92" i="5"/>
  <c r="AC93" i="5"/>
  <c r="AC94" i="5"/>
  <c r="AC95" i="5"/>
  <c r="AC96" i="5"/>
  <c r="AC92" i="5"/>
  <c r="AD93" i="5"/>
  <c r="AD94" i="5"/>
  <c r="AD95" i="5"/>
  <c r="AD96" i="5"/>
  <c r="AD92" i="5"/>
  <c r="AE93" i="5"/>
  <c r="AE94" i="5"/>
  <c r="AE95" i="5"/>
  <c r="AE96" i="5"/>
  <c r="AE92" i="5"/>
  <c r="AF93" i="5"/>
  <c r="AF94" i="5"/>
  <c r="AF95" i="5"/>
  <c r="AF96" i="5"/>
  <c r="AF92" i="5"/>
  <c r="AG93" i="5"/>
  <c r="AG94" i="5"/>
  <c r="AG95" i="5"/>
  <c r="AG96" i="5"/>
  <c r="AG92" i="5"/>
  <c r="AH93" i="5"/>
  <c r="AH94" i="5"/>
  <c r="AH95" i="5"/>
  <c r="AH96" i="5"/>
  <c r="AH92" i="5"/>
  <c r="AI93" i="5"/>
  <c r="AI94" i="5"/>
  <c r="AI95" i="5"/>
  <c r="AI96" i="5"/>
  <c r="AI92" i="5"/>
  <c r="AJ93" i="5"/>
  <c r="AJ94" i="5"/>
  <c r="AJ95" i="5"/>
  <c r="AJ96" i="5"/>
  <c r="AJ92" i="5"/>
  <c r="AK93" i="5"/>
  <c r="AK94" i="5"/>
  <c r="AK95" i="5"/>
  <c r="AK96" i="5"/>
  <c r="AK92" i="5"/>
  <c r="AL93" i="5"/>
  <c r="AL94" i="5"/>
  <c r="AL95" i="5"/>
  <c r="AL96" i="5"/>
  <c r="AL92" i="5"/>
  <c r="AM93" i="5"/>
  <c r="AM94" i="5"/>
  <c r="AM95" i="5"/>
  <c r="AM96" i="5"/>
  <c r="AM92" i="5"/>
  <c r="AN93" i="5"/>
  <c r="AN94" i="5"/>
  <c r="AN95" i="5"/>
  <c r="AN96" i="5"/>
  <c r="AN92" i="5"/>
  <c r="AO93" i="5"/>
  <c r="AO94" i="5"/>
  <c r="AO95" i="5"/>
  <c r="AO96" i="5"/>
  <c r="AO92" i="5"/>
  <c r="AP93" i="5"/>
  <c r="AP94" i="5"/>
  <c r="AP95" i="5"/>
  <c r="AP96" i="5"/>
  <c r="AP92" i="5"/>
  <c r="AQ93" i="5"/>
  <c r="AQ94" i="5"/>
  <c r="AQ95" i="5"/>
  <c r="AQ96" i="5"/>
  <c r="AQ92" i="5"/>
  <c r="AR93" i="5"/>
  <c r="AR94" i="5"/>
  <c r="AR95" i="5"/>
  <c r="AR96" i="5"/>
  <c r="AR92" i="5"/>
  <c r="AS93" i="5"/>
  <c r="AS94" i="5"/>
  <c r="AS95" i="5"/>
  <c r="AS96" i="5"/>
  <c r="AS92" i="5"/>
  <c r="AT93" i="5"/>
  <c r="AT94" i="5"/>
  <c r="AT95" i="5"/>
  <c r="AT96" i="5"/>
  <c r="AT92" i="5"/>
  <c r="AU93" i="5"/>
  <c r="AU94" i="5"/>
  <c r="AU95" i="5"/>
  <c r="AU96" i="5"/>
  <c r="AU92" i="5"/>
  <c r="AV93" i="5"/>
  <c r="AV94" i="5"/>
  <c r="AV95" i="5"/>
  <c r="AV96" i="5"/>
  <c r="AV92" i="5"/>
  <c r="AW93" i="5"/>
  <c r="AW94" i="5"/>
  <c r="AW95" i="5"/>
  <c r="AW96" i="5"/>
  <c r="AW92" i="5"/>
  <c r="AX93" i="5"/>
  <c r="AX94" i="5"/>
  <c r="AX95" i="5"/>
  <c r="AX96" i="5"/>
  <c r="AX92" i="5"/>
  <c r="AY93" i="5"/>
  <c r="AY94" i="5"/>
  <c r="AY95" i="5"/>
  <c r="AY96" i="5"/>
  <c r="AY92" i="5"/>
  <c r="AZ93" i="5"/>
  <c r="AZ94" i="5"/>
  <c r="AZ95" i="5"/>
  <c r="AZ96" i="5"/>
  <c r="AZ92" i="5"/>
  <c r="BA93" i="5"/>
  <c r="BA94" i="5"/>
  <c r="BA95" i="5"/>
  <c r="BA96" i="5"/>
  <c r="BA92" i="5"/>
  <c r="BB93" i="5"/>
  <c r="BB94" i="5"/>
  <c r="BB95" i="5"/>
  <c r="BB96" i="5"/>
  <c r="BB92" i="5"/>
  <c r="BC93" i="5"/>
  <c r="BC94" i="5"/>
  <c r="BC95" i="5"/>
  <c r="BC96" i="5"/>
  <c r="BC92" i="5"/>
  <c r="BD93" i="5"/>
  <c r="BD94" i="5"/>
  <c r="BD95" i="5"/>
  <c r="BD96" i="5"/>
  <c r="BD92" i="5"/>
  <c r="BE93" i="5"/>
  <c r="BE94" i="5"/>
  <c r="BE95" i="5"/>
  <c r="BE96" i="5"/>
  <c r="BE92" i="5"/>
  <c r="BF93" i="5"/>
  <c r="BF94" i="5"/>
  <c r="BF95" i="5"/>
  <c r="BF96" i="5"/>
  <c r="BF92" i="5"/>
  <c r="BG93" i="5"/>
  <c r="BG94" i="5"/>
  <c r="BG95" i="5"/>
  <c r="BG96" i="5"/>
  <c r="BG92" i="5"/>
  <c r="BH93" i="5"/>
  <c r="BH94" i="5"/>
  <c r="BH95" i="5"/>
  <c r="BH96" i="5"/>
  <c r="BH92" i="5"/>
  <c r="BI93" i="5"/>
  <c r="BI94" i="5"/>
  <c r="BI95" i="5"/>
  <c r="BI96" i="5"/>
  <c r="BI92" i="5"/>
  <c r="BJ93" i="5"/>
  <c r="BJ94" i="5"/>
  <c r="BJ95" i="5"/>
  <c r="BJ96" i="5"/>
  <c r="BJ92" i="5"/>
  <c r="BK93" i="5"/>
  <c r="BK94" i="5"/>
  <c r="BK95" i="5"/>
  <c r="BK96" i="5"/>
  <c r="BK92" i="5"/>
  <c r="BL93" i="5"/>
  <c r="BL94" i="5"/>
  <c r="BL95" i="5"/>
  <c r="BL96" i="5"/>
  <c r="BL92" i="5"/>
  <c r="BN92" i="5"/>
  <c r="BN97" i="5"/>
  <c r="BN99" i="5"/>
  <c r="BN100" i="5"/>
  <c r="BN101" i="5"/>
  <c r="BN98" i="5"/>
  <c r="BN94" i="5"/>
  <c r="BN95" i="5"/>
  <c r="BN96" i="5"/>
  <c r="BN93" i="5"/>
  <c r="BN26" i="5"/>
  <c r="BN27" i="5"/>
  <c r="BN28" i="5"/>
  <c r="BN29" i="5"/>
  <c r="BN30" i="5"/>
  <c r="BN31" i="5"/>
  <c r="BN32" i="5"/>
  <c r="BN33" i="5"/>
  <c r="BN34" i="5"/>
  <c r="BN35" i="5"/>
  <c r="BN36" i="5"/>
  <c r="BN37" i="5"/>
  <c r="BN38" i="5"/>
  <c r="BN39" i="5"/>
  <c r="BN25"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AR14" i="5"/>
  <c r="AS14" i="5"/>
  <c r="AT14" i="5"/>
  <c r="AU14" i="5"/>
  <c r="AV14" i="5"/>
  <c r="AW14" i="5"/>
  <c r="AX14" i="5"/>
  <c r="AY14" i="5"/>
  <c r="AZ14" i="5"/>
  <c r="BA14" i="5"/>
  <c r="BB14" i="5"/>
  <c r="BC14" i="5"/>
  <c r="BD14" i="5"/>
  <c r="BE14" i="5"/>
  <c r="BF14" i="5"/>
  <c r="BG14" i="5"/>
  <c r="BH14" i="5"/>
  <c r="BI14" i="5"/>
  <c r="BJ14" i="5"/>
  <c r="BK14" i="5"/>
  <c r="BL14" i="5"/>
  <c r="BM14" i="5"/>
  <c r="BN14"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AV13" i="5"/>
  <c r="AW13" i="5"/>
  <c r="AX13" i="5"/>
  <c r="AY13" i="5"/>
  <c r="AZ13" i="5"/>
  <c r="BA13" i="5"/>
  <c r="BB13" i="5"/>
  <c r="BC13" i="5"/>
  <c r="BD13" i="5"/>
  <c r="BE13" i="5"/>
  <c r="BF13" i="5"/>
  <c r="BG13" i="5"/>
  <c r="BH13" i="5"/>
  <c r="BI13" i="5"/>
  <c r="BJ13" i="5"/>
  <c r="BK13" i="5"/>
  <c r="BL13" i="5"/>
  <c r="BM13" i="5"/>
  <c r="BN13"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AY12" i="5"/>
  <c r="AZ12" i="5"/>
  <c r="BA12" i="5"/>
  <c r="BB12" i="5"/>
  <c r="BC12" i="5"/>
  <c r="BD12" i="5"/>
  <c r="BE12" i="5"/>
  <c r="BF12" i="5"/>
  <c r="BG12" i="5"/>
  <c r="BH12" i="5"/>
  <c r="BI12" i="5"/>
  <c r="BJ12" i="5"/>
  <c r="BK12" i="5"/>
  <c r="BL12" i="5"/>
  <c r="BM12" i="5"/>
  <c r="BN12"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AR11" i="5"/>
  <c r="AS11" i="5"/>
  <c r="AT11" i="5"/>
  <c r="AU11" i="5"/>
  <c r="AV11" i="5"/>
  <c r="AW11" i="5"/>
  <c r="AX11" i="5"/>
  <c r="AY11" i="5"/>
  <c r="AZ11" i="5"/>
  <c r="BA11" i="5"/>
  <c r="BB11" i="5"/>
  <c r="BC11" i="5"/>
  <c r="BD11" i="5"/>
  <c r="BE11" i="5"/>
  <c r="BF11" i="5"/>
  <c r="BG11" i="5"/>
  <c r="BH11" i="5"/>
  <c r="BI11" i="5"/>
  <c r="BJ11" i="5"/>
  <c r="BK11" i="5"/>
  <c r="BL11" i="5"/>
  <c r="BM11" i="5"/>
  <c r="BN11"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AR10" i="5"/>
  <c r="AS10" i="5"/>
  <c r="AT10" i="5"/>
  <c r="AU10" i="5"/>
  <c r="AV10" i="5"/>
  <c r="AW10" i="5"/>
  <c r="AX10" i="5"/>
  <c r="AY10" i="5"/>
  <c r="AZ10" i="5"/>
  <c r="BA10" i="5"/>
  <c r="BB10" i="5"/>
  <c r="BC10" i="5"/>
  <c r="BD10" i="5"/>
  <c r="BE10" i="5"/>
  <c r="BF10" i="5"/>
  <c r="BG10" i="5"/>
  <c r="BH10" i="5"/>
  <c r="BI10" i="5"/>
  <c r="BJ10" i="5"/>
  <c r="BK10" i="5"/>
  <c r="BL10" i="5"/>
  <c r="BM10" i="5"/>
  <c r="BN10"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AV9" i="5"/>
  <c r="AW9" i="5"/>
  <c r="AX9" i="5"/>
  <c r="AY9" i="5"/>
  <c r="AZ9" i="5"/>
  <c r="BA9" i="5"/>
  <c r="BB9" i="5"/>
  <c r="BC9" i="5"/>
  <c r="BD9" i="5"/>
  <c r="BE9" i="5"/>
  <c r="BF9" i="5"/>
  <c r="BG9" i="5"/>
  <c r="BH9" i="5"/>
  <c r="BI9" i="5"/>
  <c r="BJ9" i="5"/>
  <c r="BK9" i="5"/>
  <c r="BL9" i="5"/>
  <c r="BM9" i="5"/>
  <c r="BN9" i="5"/>
  <c r="H51" i="40"/>
  <c r="AV16" i="16"/>
  <c r="AV17" i="16"/>
  <c r="AV18" i="16"/>
  <c r="AS16" i="16"/>
  <c r="AS17" i="16"/>
  <c r="AS18" i="16"/>
  <c r="I16" i="16"/>
  <c r="I17" i="16"/>
  <c r="I18" i="16"/>
  <c r="AW17" i="16"/>
  <c r="AX17" i="16"/>
  <c r="AY17" i="16"/>
  <c r="BA17" i="16"/>
  <c r="BB17" i="16"/>
  <c r="BC17" i="16"/>
  <c r="BD17" i="16"/>
  <c r="BE17" i="16"/>
  <c r="AW16" i="16"/>
  <c r="AX16" i="16"/>
  <c r="AY16" i="16"/>
  <c r="BA16" i="16"/>
  <c r="BB16" i="16"/>
  <c r="BC16" i="16"/>
  <c r="BD16" i="16"/>
  <c r="BE16" i="16"/>
  <c r="H32" i="6"/>
  <c r="E20" i="6"/>
  <c r="E32" i="6"/>
  <c r="H35" i="6"/>
  <c r="E35" i="6"/>
  <c r="AE4" i="20"/>
  <c r="AF4" i="20"/>
  <c r="AG4" i="20"/>
  <c r="AH4" i="20"/>
  <c r="AI4" i="20"/>
  <c r="AJ4" i="20"/>
  <c r="AK4" i="20"/>
  <c r="AL4" i="20"/>
  <c r="AM4" i="20"/>
  <c r="AN4" i="20"/>
  <c r="AO4" i="20"/>
  <c r="AP4" i="20"/>
  <c r="AQ4" i="20"/>
  <c r="AR4" i="20"/>
  <c r="AS4" i="20"/>
  <c r="AT4" i="20"/>
  <c r="AU4" i="20"/>
  <c r="AV4" i="20"/>
  <c r="AW4" i="20"/>
  <c r="AX4" i="20"/>
  <c r="AY4" i="20"/>
  <c r="AZ4" i="20"/>
  <c r="BA4" i="20"/>
  <c r="BB4" i="20"/>
  <c r="BC4" i="20"/>
  <c r="BD4" i="20"/>
  <c r="BE4" i="20"/>
  <c r="BF4" i="20"/>
  <c r="BG4" i="20"/>
  <c r="BH4" i="20"/>
  <c r="BI4" i="20"/>
  <c r="BJ4" i="20"/>
  <c r="BK4" i="20"/>
  <c r="BL4" i="20"/>
  <c r="BM4" i="20"/>
  <c r="BO9" i="5"/>
  <c r="BN4" i="20"/>
  <c r="AE5" i="20"/>
  <c r="AF5" i="20"/>
  <c r="AG5" i="20"/>
  <c r="AH5" i="20"/>
  <c r="AI5" i="20"/>
  <c r="AJ5" i="20"/>
  <c r="AK5" i="20"/>
  <c r="AL5" i="20"/>
  <c r="AM5" i="20"/>
  <c r="AN5" i="20"/>
  <c r="AO5" i="20"/>
  <c r="AP5" i="20"/>
  <c r="AQ5" i="20"/>
  <c r="AR5" i="20"/>
  <c r="AS5" i="20"/>
  <c r="AT5" i="20"/>
  <c r="AU5" i="20"/>
  <c r="AV5" i="20"/>
  <c r="AW5" i="20"/>
  <c r="AX5" i="20"/>
  <c r="AY5" i="20"/>
  <c r="AZ5" i="20"/>
  <c r="BA5" i="20"/>
  <c r="BB5" i="20"/>
  <c r="BC5" i="20"/>
  <c r="BD5" i="20"/>
  <c r="BE5" i="20"/>
  <c r="BF5" i="20"/>
  <c r="BG5" i="20"/>
  <c r="BH5" i="20"/>
  <c r="BI5" i="20"/>
  <c r="BJ5" i="20"/>
  <c r="BK5" i="20"/>
  <c r="BL5" i="20"/>
  <c r="BM5" i="20"/>
  <c r="BO10" i="5"/>
  <c r="BN5" i="20"/>
  <c r="AE6" i="20"/>
  <c r="AF6" i="20"/>
  <c r="AG6" i="20"/>
  <c r="AH6" i="20"/>
  <c r="AI6" i="20"/>
  <c r="AJ6" i="20"/>
  <c r="AK6" i="20"/>
  <c r="AL6" i="20"/>
  <c r="AM6" i="20"/>
  <c r="AN6" i="20"/>
  <c r="AO6" i="20"/>
  <c r="AP6" i="20"/>
  <c r="AQ6" i="20"/>
  <c r="AR6" i="20"/>
  <c r="AS6" i="20"/>
  <c r="AT6" i="20"/>
  <c r="AU6" i="20"/>
  <c r="AV6" i="20"/>
  <c r="AW6" i="20"/>
  <c r="AX6" i="20"/>
  <c r="AY6" i="20"/>
  <c r="AZ6" i="20"/>
  <c r="BA6" i="20"/>
  <c r="BB6" i="20"/>
  <c r="BC6" i="20"/>
  <c r="BD6" i="20"/>
  <c r="BE6" i="20"/>
  <c r="BF6" i="20"/>
  <c r="BG6" i="20"/>
  <c r="BH6" i="20"/>
  <c r="BI6" i="20"/>
  <c r="BJ6" i="20"/>
  <c r="BK6" i="20"/>
  <c r="BL6" i="20"/>
  <c r="BM6" i="20"/>
  <c r="BO11" i="5"/>
  <c r="BN6" i="20"/>
  <c r="AE7" i="20"/>
  <c r="AF7" i="20"/>
  <c r="AG7" i="20"/>
  <c r="AH7" i="20"/>
  <c r="AI7" i="20"/>
  <c r="AJ7" i="20"/>
  <c r="AK7" i="20"/>
  <c r="AL7" i="20"/>
  <c r="AM7" i="20"/>
  <c r="AN7" i="20"/>
  <c r="AO7" i="20"/>
  <c r="AP7" i="20"/>
  <c r="AQ7" i="20"/>
  <c r="AR7" i="20"/>
  <c r="AS7" i="20"/>
  <c r="AT7" i="20"/>
  <c r="AU7" i="20"/>
  <c r="AV7" i="20"/>
  <c r="AW7" i="20"/>
  <c r="AX7" i="20"/>
  <c r="AY7" i="20"/>
  <c r="AZ7" i="20"/>
  <c r="BA7" i="20"/>
  <c r="BB7" i="20"/>
  <c r="BC7" i="20"/>
  <c r="BD7" i="20"/>
  <c r="BE7" i="20"/>
  <c r="BF7" i="20"/>
  <c r="BG7" i="20"/>
  <c r="BH7" i="20"/>
  <c r="BI7" i="20"/>
  <c r="BJ7" i="20"/>
  <c r="BK7" i="20"/>
  <c r="BL7" i="20"/>
  <c r="BM7" i="20"/>
  <c r="BO12" i="5"/>
  <c r="BN7" i="20"/>
  <c r="AE8" i="20"/>
  <c r="AF8" i="20"/>
  <c r="AG8" i="20"/>
  <c r="AH8" i="20"/>
  <c r="AI8" i="20"/>
  <c r="AJ8" i="20"/>
  <c r="AK8" i="20"/>
  <c r="AL8" i="20"/>
  <c r="AM8" i="20"/>
  <c r="AN8" i="20"/>
  <c r="AO8" i="20"/>
  <c r="AP8" i="20"/>
  <c r="AQ8" i="20"/>
  <c r="AR8" i="20"/>
  <c r="AS8" i="20"/>
  <c r="AT8" i="20"/>
  <c r="AU8" i="20"/>
  <c r="AV8" i="20"/>
  <c r="AW8" i="20"/>
  <c r="AX8" i="20"/>
  <c r="AY8" i="20"/>
  <c r="AZ8" i="20"/>
  <c r="BA8" i="20"/>
  <c r="BB8" i="20"/>
  <c r="BC8" i="20"/>
  <c r="BD8" i="20"/>
  <c r="BE8" i="20"/>
  <c r="BF8" i="20"/>
  <c r="BG8" i="20"/>
  <c r="BH8" i="20"/>
  <c r="BI8" i="20"/>
  <c r="BJ8" i="20"/>
  <c r="BK8" i="20"/>
  <c r="BL8" i="20"/>
  <c r="BM8" i="20"/>
  <c r="BO13" i="5"/>
  <c r="BN8" i="20"/>
  <c r="AE9" i="20"/>
  <c r="AF9" i="20"/>
  <c r="AG9" i="20"/>
  <c r="AH9" i="20"/>
  <c r="AI9" i="20"/>
  <c r="AJ9" i="20"/>
  <c r="AK9" i="20"/>
  <c r="AL9" i="20"/>
  <c r="AM9" i="20"/>
  <c r="AN9" i="20"/>
  <c r="AO9" i="20"/>
  <c r="AP9" i="20"/>
  <c r="AQ9" i="20"/>
  <c r="AR9" i="20"/>
  <c r="AS9" i="20"/>
  <c r="AT9" i="20"/>
  <c r="AU9" i="20"/>
  <c r="AV9" i="20"/>
  <c r="AW9" i="20"/>
  <c r="AX9" i="20"/>
  <c r="AY9" i="20"/>
  <c r="AZ9" i="20"/>
  <c r="BA9" i="20"/>
  <c r="BB9" i="20"/>
  <c r="BC9" i="20"/>
  <c r="BD9" i="20"/>
  <c r="BE9" i="20"/>
  <c r="BF9" i="20"/>
  <c r="BG9" i="20"/>
  <c r="BH9" i="20"/>
  <c r="BI9" i="20"/>
  <c r="BJ9" i="20"/>
  <c r="BK9" i="20"/>
  <c r="BL9" i="20"/>
  <c r="BM9" i="20"/>
  <c r="BO14" i="5"/>
  <c r="BN9" i="20"/>
  <c r="AE10" i="20"/>
  <c r="AF10" i="20"/>
  <c r="AG10" i="20"/>
  <c r="AH10" i="20"/>
  <c r="AI10" i="20"/>
  <c r="AJ10" i="20"/>
  <c r="AK10" i="20"/>
  <c r="AL10" i="20"/>
  <c r="AM10" i="20"/>
  <c r="AN10" i="20"/>
  <c r="AO10" i="20"/>
  <c r="AP10" i="20"/>
  <c r="AQ10" i="20"/>
  <c r="AR10" i="20"/>
  <c r="AS10" i="20"/>
  <c r="AZ10" i="20"/>
  <c r="BA10" i="20"/>
  <c r="BB10" i="20"/>
  <c r="BC10" i="20"/>
  <c r="BD10" i="20"/>
  <c r="BE10" i="20"/>
  <c r="BF10" i="20"/>
  <c r="BG10" i="20"/>
  <c r="BH10" i="20"/>
  <c r="BJ59" i="5"/>
  <c r="BJ15" i="5"/>
  <c r="BI10" i="20"/>
  <c r="BJ10" i="20"/>
  <c r="BK10" i="20"/>
  <c r="BL10" i="20"/>
  <c r="BO15" i="5"/>
  <c r="BN10" i="20"/>
  <c r="AE11" i="20"/>
  <c r="AF11" i="20"/>
  <c r="AG11" i="20"/>
  <c r="AH11" i="20"/>
  <c r="AI11" i="20"/>
  <c r="AJ11" i="20"/>
  <c r="AK11" i="20"/>
  <c r="AL11" i="20"/>
  <c r="AM11" i="20"/>
  <c r="AN11" i="20"/>
  <c r="AO11" i="20"/>
  <c r="AP11" i="20"/>
  <c r="AQ11" i="20"/>
  <c r="AR11" i="20"/>
  <c r="AS11" i="20"/>
  <c r="AT11" i="20"/>
  <c r="AU11" i="20"/>
  <c r="AV11" i="20"/>
  <c r="AW11" i="20"/>
  <c r="AX11" i="20"/>
  <c r="AY11" i="20"/>
  <c r="AZ11" i="20"/>
  <c r="BA11" i="20"/>
  <c r="BB11" i="20"/>
  <c r="BC11" i="20"/>
  <c r="BD11" i="20"/>
  <c r="BE11" i="20"/>
  <c r="BF11" i="20"/>
  <c r="BG11" i="20"/>
  <c r="BH11" i="20"/>
  <c r="BI11" i="20"/>
  <c r="BJ11" i="20"/>
  <c r="BK11" i="20"/>
  <c r="BL11" i="20"/>
  <c r="BM11" i="20"/>
  <c r="BO16" i="5"/>
  <c r="BN11" i="20"/>
  <c r="AE12" i="20"/>
  <c r="AF12" i="20"/>
  <c r="AG12" i="20"/>
  <c r="AH12" i="20"/>
  <c r="AI12" i="20"/>
  <c r="AJ12" i="20"/>
  <c r="AK12" i="20"/>
  <c r="AL12" i="20"/>
  <c r="AM12" i="20"/>
  <c r="AN12" i="20"/>
  <c r="AO12" i="20"/>
  <c r="AP12" i="20"/>
  <c r="AQ12" i="20"/>
  <c r="AR12" i="20"/>
  <c r="AS12" i="20"/>
  <c r="AT12" i="20"/>
  <c r="AU12" i="20"/>
  <c r="AV12" i="20"/>
  <c r="AW12" i="20"/>
  <c r="AX12" i="20"/>
  <c r="AY12" i="20"/>
  <c r="AZ12" i="20"/>
  <c r="BA12" i="20"/>
  <c r="BB12" i="20"/>
  <c r="BC12" i="20"/>
  <c r="BD12" i="20"/>
  <c r="BE12" i="20"/>
  <c r="BF12" i="20"/>
  <c r="BG12" i="20"/>
  <c r="BH12" i="20"/>
  <c r="BI12" i="20"/>
  <c r="BJ12" i="20"/>
  <c r="BK12" i="20"/>
  <c r="BL12" i="20"/>
  <c r="BM12" i="20"/>
  <c r="BO17" i="5"/>
  <c r="BN12" i="20"/>
  <c r="AE13" i="20"/>
  <c r="AF13" i="20"/>
  <c r="AG13" i="20"/>
  <c r="AH13" i="20"/>
  <c r="AI13" i="20"/>
  <c r="AJ13" i="20"/>
  <c r="AK13" i="20"/>
  <c r="AL13" i="20"/>
  <c r="AM13" i="20"/>
  <c r="AN13" i="20"/>
  <c r="AO13" i="20"/>
  <c r="AP13" i="20"/>
  <c r="AQ13" i="20"/>
  <c r="AR13" i="20"/>
  <c r="AS13" i="20"/>
  <c r="AT13" i="20"/>
  <c r="AU13" i="20"/>
  <c r="AV13" i="20"/>
  <c r="AW13" i="20"/>
  <c r="AX13" i="20"/>
  <c r="AY13" i="20"/>
  <c r="AZ13" i="20"/>
  <c r="BA13" i="20"/>
  <c r="BB13" i="20"/>
  <c r="BC13" i="20"/>
  <c r="BD13" i="20"/>
  <c r="BE13" i="20"/>
  <c r="BF13" i="20"/>
  <c r="BG13" i="20"/>
  <c r="BH13" i="20"/>
  <c r="BI13" i="20"/>
  <c r="BJ13" i="20"/>
  <c r="BK13" i="20"/>
  <c r="BL13" i="20"/>
  <c r="BM13" i="20"/>
  <c r="BO18" i="5"/>
  <c r="BN13" i="20"/>
  <c r="AE14" i="20"/>
  <c r="AF14" i="20"/>
  <c r="AG14" i="20"/>
  <c r="AH14" i="20"/>
  <c r="AI14" i="20"/>
  <c r="AJ14" i="20"/>
  <c r="AK14" i="20"/>
  <c r="AL14" i="20"/>
  <c r="AM14" i="20"/>
  <c r="AN14" i="20"/>
  <c r="AO14" i="20"/>
  <c r="AP14" i="20"/>
  <c r="AQ14" i="20"/>
  <c r="AR14" i="20"/>
  <c r="AS14" i="20"/>
  <c r="AT14" i="20"/>
  <c r="AU14" i="20"/>
  <c r="AV14" i="20"/>
  <c r="AW14" i="20"/>
  <c r="AX14" i="20"/>
  <c r="AY14" i="20"/>
  <c r="AZ14" i="20"/>
  <c r="BA14" i="20"/>
  <c r="BB14" i="20"/>
  <c r="BC14" i="20"/>
  <c r="BD14" i="20"/>
  <c r="BE14" i="20"/>
  <c r="BF14" i="20"/>
  <c r="BG14" i="20"/>
  <c r="BH14" i="20"/>
  <c r="BI14" i="20"/>
  <c r="BJ14" i="20"/>
  <c r="BK14" i="20"/>
  <c r="BL14" i="20"/>
  <c r="BM14" i="20"/>
  <c r="BO19" i="5"/>
  <c r="BN14" i="20"/>
  <c r="AE15" i="20"/>
  <c r="AF15" i="20"/>
  <c r="AG15" i="20"/>
  <c r="AH15" i="20"/>
  <c r="AI15" i="20"/>
  <c r="AJ15" i="20"/>
  <c r="AK15" i="20"/>
  <c r="AL15" i="20"/>
  <c r="AM15" i="20"/>
  <c r="AN15" i="20"/>
  <c r="AO15" i="20"/>
  <c r="AP15" i="20"/>
  <c r="AQ15" i="20"/>
  <c r="AR15" i="20"/>
  <c r="AS15" i="20"/>
  <c r="AT15" i="20"/>
  <c r="AU15" i="20"/>
  <c r="AV15" i="20"/>
  <c r="AW15" i="20"/>
  <c r="AX15" i="20"/>
  <c r="AY15" i="20"/>
  <c r="AZ15" i="20"/>
  <c r="BA15" i="20"/>
  <c r="BB15" i="20"/>
  <c r="BC15" i="20"/>
  <c r="BD15" i="20"/>
  <c r="BE15" i="20"/>
  <c r="BF15" i="20"/>
  <c r="BG15" i="20"/>
  <c r="BH15" i="20"/>
  <c r="BI15" i="20"/>
  <c r="BJ15" i="20"/>
  <c r="BK15" i="20"/>
  <c r="BL15" i="20"/>
  <c r="BM15" i="20"/>
  <c r="BO20" i="5"/>
  <c r="BN15" i="20"/>
  <c r="AE16" i="20"/>
  <c r="AF16" i="20"/>
  <c r="AG16" i="20"/>
  <c r="AH16" i="20"/>
  <c r="AI16" i="20"/>
  <c r="AJ16" i="20"/>
  <c r="AK16" i="20"/>
  <c r="AL16" i="20"/>
  <c r="AM16" i="20"/>
  <c r="AN16" i="20"/>
  <c r="AO16" i="20"/>
  <c r="AP16" i="20"/>
  <c r="AQ16" i="20"/>
  <c r="AR16" i="20"/>
  <c r="AS16" i="20"/>
  <c r="AT16" i="20"/>
  <c r="AU16" i="20"/>
  <c r="AV16" i="20"/>
  <c r="AW16" i="20"/>
  <c r="AX16" i="20"/>
  <c r="AY16" i="20"/>
  <c r="AZ16" i="20"/>
  <c r="BA16" i="20"/>
  <c r="BB16" i="20"/>
  <c r="BC16" i="20"/>
  <c r="BD16" i="20"/>
  <c r="BE16" i="20"/>
  <c r="BF16" i="20"/>
  <c r="BG16" i="20"/>
  <c r="BH16" i="20"/>
  <c r="BI16" i="20"/>
  <c r="BJ16" i="20"/>
  <c r="BK16" i="20"/>
  <c r="BL16" i="20"/>
  <c r="BN21" i="5"/>
  <c r="BM16" i="20"/>
  <c r="BO21" i="5"/>
  <c r="BN16" i="20"/>
  <c r="AE17" i="20"/>
  <c r="AF17" i="20"/>
  <c r="AG17" i="20"/>
  <c r="AH17" i="20"/>
  <c r="AI17" i="20"/>
  <c r="AJ17" i="20"/>
  <c r="AK17" i="20"/>
  <c r="AL17" i="20"/>
  <c r="AM17" i="20"/>
  <c r="AN17" i="20"/>
  <c r="AO17" i="20"/>
  <c r="AP17" i="20"/>
  <c r="AQ17" i="20"/>
  <c r="AR17" i="20"/>
  <c r="AS17" i="20"/>
  <c r="AT17" i="20"/>
  <c r="AU17" i="20"/>
  <c r="AV17" i="20"/>
  <c r="AW17" i="20"/>
  <c r="AX17" i="20"/>
  <c r="AY17" i="20"/>
  <c r="AZ17" i="20"/>
  <c r="BA17" i="20"/>
  <c r="BB17" i="20"/>
  <c r="BC17" i="20"/>
  <c r="BD17" i="20"/>
  <c r="BE17" i="20"/>
  <c r="BF17" i="20"/>
  <c r="BG17" i="20"/>
  <c r="BH17" i="20"/>
  <c r="BI17" i="20"/>
  <c r="BJ17" i="20"/>
  <c r="BK17" i="20"/>
  <c r="BL17" i="20"/>
  <c r="BN22" i="5"/>
  <c r="BM17" i="20"/>
  <c r="BO22" i="5"/>
  <c r="BN17" i="20"/>
  <c r="AE18" i="20"/>
  <c r="AF18" i="20"/>
  <c r="AG18" i="20"/>
  <c r="AH18" i="20"/>
  <c r="AI18" i="20"/>
  <c r="AJ18" i="20"/>
  <c r="AK18" i="20"/>
  <c r="AL18" i="20"/>
  <c r="AM18" i="20"/>
  <c r="AN18" i="20"/>
  <c r="AO18" i="20"/>
  <c r="AP18" i="20"/>
  <c r="AQ18" i="20"/>
  <c r="AR18" i="20"/>
  <c r="AS18" i="20"/>
  <c r="AT18" i="20"/>
  <c r="AU18" i="20"/>
  <c r="AV18" i="20"/>
  <c r="AW18" i="20"/>
  <c r="AX18" i="20"/>
  <c r="AY18" i="20"/>
  <c r="AZ18" i="20"/>
  <c r="BA18" i="20"/>
  <c r="BB18" i="20"/>
  <c r="BC18" i="20"/>
  <c r="BD18" i="20"/>
  <c r="BE18" i="20"/>
  <c r="BF18" i="20"/>
  <c r="BG18" i="20"/>
  <c r="BH18" i="20"/>
  <c r="BI18" i="20"/>
  <c r="BJ18" i="20"/>
  <c r="BK18" i="20"/>
  <c r="BL18" i="20"/>
  <c r="BM18" i="20"/>
  <c r="BO23" i="5"/>
  <c r="BN18" i="20"/>
  <c r="AE19" i="20"/>
  <c r="AF19" i="20"/>
  <c r="AG19" i="20"/>
  <c r="AH19" i="20"/>
  <c r="AI19" i="20"/>
  <c r="AJ19" i="20"/>
  <c r="AK19" i="20"/>
  <c r="AL19" i="20"/>
  <c r="AM19" i="20"/>
  <c r="AN19" i="20"/>
  <c r="AO19" i="20"/>
  <c r="AP19" i="20"/>
  <c r="AQ19" i="20"/>
  <c r="AR19" i="20"/>
  <c r="AS19" i="20"/>
  <c r="AT19" i="20"/>
  <c r="AU19" i="20"/>
  <c r="AV19" i="20"/>
  <c r="AW19" i="20"/>
  <c r="AX19" i="20"/>
  <c r="AY19" i="20"/>
  <c r="AZ19" i="20"/>
  <c r="BA19" i="20"/>
  <c r="BB19" i="20"/>
  <c r="BC19" i="20"/>
  <c r="BD19" i="20"/>
  <c r="BE19" i="20"/>
  <c r="BF19" i="20"/>
  <c r="BG19" i="20"/>
  <c r="BH19" i="20"/>
  <c r="BI19" i="20"/>
  <c r="BJ19" i="20"/>
  <c r="BK19" i="20"/>
  <c r="BL19" i="20"/>
  <c r="BN24" i="5"/>
  <c r="BM19" i="20"/>
  <c r="BO24" i="5"/>
  <c r="BN19" i="20"/>
  <c r="AE20" i="20"/>
  <c r="AF20" i="20"/>
  <c r="AG20" i="20"/>
  <c r="AH20" i="20"/>
  <c r="AI20" i="20"/>
  <c r="AJ20" i="20"/>
  <c r="AK20" i="20"/>
  <c r="AL20" i="20"/>
  <c r="AM20" i="20"/>
  <c r="AN20" i="20"/>
  <c r="AO20" i="20"/>
  <c r="AP20" i="20"/>
  <c r="AQ20" i="20"/>
  <c r="AR20" i="20"/>
  <c r="AS20" i="20"/>
  <c r="AT20" i="20"/>
  <c r="AU20" i="20"/>
  <c r="AV20" i="20"/>
  <c r="AW20" i="20"/>
  <c r="AX20" i="20"/>
  <c r="AY20" i="20"/>
  <c r="AZ20" i="20"/>
  <c r="BA20" i="20"/>
  <c r="BB20" i="20"/>
  <c r="BC20" i="20"/>
  <c r="BD20" i="20"/>
  <c r="BE20" i="20"/>
  <c r="BF20" i="20"/>
  <c r="BG20" i="20"/>
  <c r="BH20" i="20"/>
  <c r="BI20" i="20"/>
  <c r="BJ20" i="20"/>
  <c r="BK20" i="20"/>
  <c r="BL20" i="20"/>
  <c r="BM20" i="20"/>
  <c r="BO25" i="5"/>
  <c r="BN20" i="20"/>
  <c r="AE21" i="20"/>
  <c r="AF21" i="20"/>
  <c r="AG21" i="20"/>
  <c r="AH21" i="20"/>
  <c r="AI21" i="20"/>
  <c r="AJ21" i="20"/>
  <c r="AK21" i="20"/>
  <c r="AL21" i="20"/>
  <c r="AM21" i="20"/>
  <c r="AN21" i="20"/>
  <c r="AO21" i="20"/>
  <c r="AP21" i="20"/>
  <c r="AQ21" i="20"/>
  <c r="AR21" i="20"/>
  <c r="AS21" i="20"/>
  <c r="AT21" i="20"/>
  <c r="AU21" i="20"/>
  <c r="AV21" i="20"/>
  <c r="AW21" i="20"/>
  <c r="AX21" i="20"/>
  <c r="AY21" i="20"/>
  <c r="AZ21" i="20"/>
  <c r="BA21" i="20"/>
  <c r="BB21" i="20"/>
  <c r="BC21" i="20"/>
  <c r="BD21" i="20"/>
  <c r="BE21" i="20"/>
  <c r="BF21" i="20"/>
  <c r="BG21" i="20"/>
  <c r="BH21" i="20"/>
  <c r="BI21" i="20"/>
  <c r="BJ21" i="20"/>
  <c r="BK21" i="20"/>
  <c r="BL21" i="20"/>
  <c r="BM21" i="20"/>
  <c r="BO26" i="5"/>
  <c r="BN21" i="20"/>
  <c r="AE22" i="20"/>
  <c r="AF22" i="20"/>
  <c r="AG22" i="20"/>
  <c r="AH22" i="20"/>
  <c r="AI22" i="20"/>
  <c r="AJ22" i="20"/>
  <c r="AK22" i="20"/>
  <c r="AL22" i="20"/>
  <c r="AM22" i="20"/>
  <c r="AN22" i="20"/>
  <c r="AO22" i="20"/>
  <c r="AP22" i="20"/>
  <c r="AQ22" i="20"/>
  <c r="AR22" i="20"/>
  <c r="AS22" i="20"/>
  <c r="AT22" i="20"/>
  <c r="AU22" i="20"/>
  <c r="AV22" i="20"/>
  <c r="AW22" i="20"/>
  <c r="AX22" i="20"/>
  <c r="AY22" i="20"/>
  <c r="AZ22" i="20"/>
  <c r="BA22" i="20"/>
  <c r="BB22" i="20"/>
  <c r="BC22" i="20"/>
  <c r="BD22" i="20"/>
  <c r="BE22" i="20"/>
  <c r="BF22" i="20"/>
  <c r="BG22" i="20"/>
  <c r="BH22" i="20"/>
  <c r="BI22" i="20"/>
  <c r="BJ22" i="20"/>
  <c r="BK22" i="20"/>
  <c r="BL22" i="20"/>
  <c r="BM22" i="20"/>
  <c r="BO27" i="5"/>
  <c r="BN22" i="20"/>
  <c r="AE23" i="20"/>
  <c r="AF23" i="20"/>
  <c r="AG23" i="20"/>
  <c r="AH23" i="20"/>
  <c r="AI23" i="20"/>
  <c r="AJ23" i="20"/>
  <c r="AK23" i="20"/>
  <c r="AL23" i="20"/>
  <c r="AM23" i="20"/>
  <c r="AN23" i="20"/>
  <c r="AO23" i="20"/>
  <c r="AP23" i="20"/>
  <c r="AQ23" i="20"/>
  <c r="AR23" i="20"/>
  <c r="AS23" i="20"/>
  <c r="AT23" i="20"/>
  <c r="AU23" i="20"/>
  <c r="AV23" i="20"/>
  <c r="AW23" i="20"/>
  <c r="AX23" i="20"/>
  <c r="AY23" i="20"/>
  <c r="AZ23" i="20"/>
  <c r="BA23" i="20"/>
  <c r="BB23" i="20"/>
  <c r="BC23" i="20"/>
  <c r="BD23" i="20"/>
  <c r="BE23" i="20"/>
  <c r="BF23" i="20"/>
  <c r="BG23" i="20"/>
  <c r="BH23" i="20"/>
  <c r="BI23" i="20"/>
  <c r="BJ23" i="20"/>
  <c r="BK23" i="20"/>
  <c r="BL23" i="20"/>
  <c r="BM23" i="20"/>
  <c r="BO28" i="5"/>
  <c r="BN23" i="20"/>
  <c r="AE24" i="20"/>
  <c r="AF24" i="20"/>
  <c r="AG24" i="20"/>
  <c r="AH24" i="20"/>
  <c r="AI24" i="20"/>
  <c r="AJ24" i="20"/>
  <c r="AK24" i="20"/>
  <c r="AL24" i="20"/>
  <c r="AM24" i="20"/>
  <c r="AN24" i="20"/>
  <c r="AO24" i="20"/>
  <c r="AP24" i="20"/>
  <c r="AQ24" i="20"/>
  <c r="AR24" i="20"/>
  <c r="AS24" i="20"/>
  <c r="AT24" i="20"/>
  <c r="AU24" i="20"/>
  <c r="AV24" i="20"/>
  <c r="AW24" i="20"/>
  <c r="AX24" i="20"/>
  <c r="AY24" i="20"/>
  <c r="AZ24" i="20"/>
  <c r="BA24" i="20"/>
  <c r="BB24" i="20"/>
  <c r="BC24" i="20"/>
  <c r="BD24" i="20"/>
  <c r="BE24" i="20"/>
  <c r="BF24" i="20"/>
  <c r="BG24" i="20"/>
  <c r="BH24" i="20"/>
  <c r="BI24" i="20"/>
  <c r="BJ24" i="20"/>
  <c r="BK24" i="20"/>
  <c r="BL24" i="20"/>
  <c r="BM24" i="20"/>
  <c r="BO29" i="5"/>
  <c r="BN24" i="20"/>
  <c r="AE25" i="20"/>
  <c r="AF25" i="20"/>
  <c r="AG25" i="20"/>
  <c r="AH25" i="20"/>
  <c r="AI25" i="20"/>
  <c r="AJ25" i="20"/>
  <c r="AK25" i="20"/>
  <c r="AL25" i="20"/>
  <c r="AM25" i="20"/>
  <c r="AN25" i="20"/>
  <c r="AO25" i="20"/>
  <c r="AP25" i="20"/>
  <c r="AQ25" i="20"/>
  <c r="AR25" i="20"/>
  <c r="AS25" i="20"/>
  <c r="AT25" i="20"/>
  <c r="AU25" i="20"/>
  <c r="AV25" i="20"/>
  <c r="AW25" i="20"/>
  <c r="AX25" i="20"/>
  <c r="AY25" i="20"/>
  <c r="AZ25" i="20"/>
  <c r="BA25" i="20"/>
  <c r="BB25" i="20"/>
  <c r="BC25" i="20"/>
  <c r="BD25" i="20"/>
  <c r="BE25" i="20"/>
  <c r="BF25" i="20"/>
  <c r="BG25" i="20"/>
  <c r="BH25" i="20"/>
  <c r="BI25" i="20"/>
  <c r="BJ25" i="20"/>
  <c r="BK25" i="20"/>
  <c r="BL25" i="20"/>
  <c r="BM25" i="20"/>
  <c r="BO30" i="5"/>
  <c r="BN25" i="20"/>
  <c r="AE26" i="20"/>
  <c r="AF26" i="20"/>
  <c r="AG26" i="20"/>
  <c r="AH26" i="20"/>
  <c r="AI26" i="20"/>
  <c r="AJ26" i="20"/>
  <c r="AK26" i="20"/>
  <c r="AL26" i="20"/>
  <c r="AM26" i="20"/>
  <c r="AN26" i="20"/>
  <c r="AO26" i="20"/>
  <c r="AP26" i="20"/>
  <c r="AQ26" i="20"/>
  <c r="AR26" i="20"/>
  <c r="AS26" i="20"/>
  <c r="AT26" i="20"/>
  <c r="AU26" i="20"/>
  <c r="AV26" i="20"/>
  <c r="AW26" i="20"/>
  <c r="AX26" i="20"/>
  <c r="AY26" i="20"/>
  <c r="AZ26" i="20"/>
  <c r="BA26" i="20"/>
  <c r="BB26" i="20"/>
  <c r="BC26" i="20"/>
  <c r="BD26" i="20"/>
  <c r="BE26" i="20"/>
  <c r="BF26" i="20"/>
  <c r="BG26" i="20"/>
  <c r="BH26" i="20"/>
  <c r="BI26" i="20"/>
  <c r="BJ26" i="20"/>
  <c r="BK26" i="20"/>
  <c r="BL26" i="20"/>
  <c r="BM26" i="20"/>
  <c r="BO31" i="5"/>
  <c r="BN26" i="20"/>
  <c r="AE27" i="20"/>
  <c r="AF27" i="20"/>
  <c r="AG27" i="20"/>
  <c r="AH27" i="20"/>
  <c r="AI27" i="20"/>
  <c r="AJ27" i="20"/>
  <c r="AK27" i="20"/>
  <c r="AL27" i="20"/>
  <c r="AM27" i="20"/>
  <c r="AN27" i="20"/>
  <c r="AO27" i="20"/>
  <c r="AP27" i="20"/>
  <c r="AQ27" i="20"/>
  <c r="AR27" i="20"/>
  <c r="AS27" i="20"/>
  <c r="AT27" i="20"/>
  <c r="AU27" i="20"/>
  <c r="AV27" i="20"/>
  <c r="AW27" i="20"/>
  <c r="AX27" i="20"/>
  <c r="AY27" i="20"/>
  <c r="AZ27" i="20"/>
  <c r="BA27" i="20"/>
  <c r="BB27" i="20"/>
  <c r="BC27" i="20"/>
  <c r="BD27" i="20"/>
  <c r="BE27" i="20"/>
  <c r="BF27" i="20"/>
  <c r="BG27" i="20"/>
  <c r="BH27" i="20"/>
  <c r="BI27" i="20"/>
  <c r="BJ27" i="20"/>
  <c r="BK27" i="20"/>
  <c r="BL27" i="20"/>
  <c r="BM27" i="20"/>
  <c r="BO32" i="5"/>
  <c r="BN27" i="20"/>
  <c r="AE28" i="20"/>
  <c r="AF28" i="20"/>
  <c r="AG28" i="20"/>
  <c r="AH28" i="20"/>
  <c r="AI28" i="20"/>
  <c r="AJ28" i="20"/>
  <c r="AK28" i="20"/>
  <c r="AL28" i="20"/>
  <c r="AM28" i="20"/>
  <c r="AN28" i="20"/>
  <c r="AO28" i="20"/>
  <c r="AP28" i="20"/>
  <c r="AQ28" i="20"/>
  <c r="AR28" i="20"/>
  <c r="AS28" i="20"/>
  <c r="AT28" i="20"/>
  <c r="AU28" i="20"/>
  <c r="AV28" i="20"/>
  <c r="AW28" i="20"/>
  <c r="AX28" i="20"/>
  <c r="AY28" i="20"/>
  <c r="AZ28" i="20"/>
  <c r="BA28" i="20"/>
  <c r="BB28" i="20"/>
  <c r="BC28" i="20"/>
  <c r="BD28" i="20"/>
  <c r="BE28" i="20"/>
  <c r="BF28" i="20"/>
  <c r="BG28" i="20"/>
  <c r="BH28" i="20"/>
  <c r="BI28" i="20"/>
  <c r="BJ28" i="20"/>
  <c r="BK28" i="20"/>
  <c r="BL28" i="20"/>
  <c r="BM28" i="20"/>
  <c r="BO33" i="5"/>
  <c r="BN28" i="20"/>
  <c r="AE29" i="20"/>
  <c r="AF29" i="20"/>
  <c r="AG29" i="20"/>
  <c r="AH29" i="20"/>
  <c r="AI29" i="20"/>
  <c r="AJ29" i="20"/>
  <c r="AK29" i="20"/>
  <c r="AL29" i="20"/>
  <c r="AM29" i="20"/>
  <c r="AN29" i="20"/>
  <c r="AO29" i="20"/>
  <c r="AP29" i="20"/>
  <c r="AQ29" i="20"/>
  <c r="AR29" i="20"/>
  <c r="AS29" i="20"/>
  <c r="AT29" i="20"/>
  <c r="AU29" i="20"/>
  <c r="AV29" i="20"/>
  <c r="AW29" i="20"/>
  <c r="AX29" i="20"/>
  <c r="AY29" i="20"/>
  <c r="AZ29" i="20"/>
  <c r="BA29" i="20"/>
  <c r="BB29" i="20"/>
  <c r="BC29" i="20"/>
  <c r="BD29" i="20"/>
  <c r="BE29" i="20"/>
  <c r="BF29" i="20"/>
  <c r="BG29" i="20"/>
  <c r="BH29" i="20"/>
  <c r="BI29" i="20"/>
  <c r="BJ29" i="20"/>
  <c r="BK29" i="20"/>
  <c r="BL29" i="20"/>
  <c r="BM29" i="20"/>
  <c r="BO34" i="5"/>
  <c r="BN29" i="20"/>
  <c r="AE30" i="20"/>
  <c r="AF30" i="20"/>
  <c r="AG30" i="20"/>
  <c r="AH30" i="20"/>
  <c r="AI30" i="20"/>
  <c r="AJ30" i="20"/>
  <c r="AK30" i="20"/>
  <c r="AL30" i="20"/>
  <c r="AM30" i="20"/>
  <c r="AN30" i="20"/>
  <c r="AO30" i="20"/>
  <c r="AP30" i="20"/>
  <c r="AQ30" i="20"/>
  <c r="AR30" i="20"/>
  <c r="AS30" i="20"/>
  <c r="AT30" i="20"/>
  <c r="AU30" i="20"/>
  <c r="AV30" i="20"/>
  <c r="AW30" i="20"/>
  <c r="AX30" i="20"/>
  <c r="AY30" i="20"/>
  <c r="AZ30" i="20"/>
  <c r="BA30" i="20"/>
  <c r="BB30" i="20"/>
  <c r="BC30" i="20"/>
  <c r="BD30" i="20"/>
  <c r="BE30" i="20"/>
  <c r="BF30" i="20"/>
  <c r="BG30" i="20"/>
  <c r="BH30" i="20"/>
  <c r="BI30" i="20"/>
  <c r="BJ30" i="20"/>
  <c r="BK30" i="20"/>
  <c r="BL30" i="20"/>
  <c r="BM30" i="20"/>
  <c r="BO35" i="5"/>
  <c r="BN30" i="20"/>
  <c r="AE31" i="20"/>
  <c r="AF31" i="20"/>
  <c r="AG31" i="20"/>
  <c r="AH31" i="20"/>
  <c r="AI31" i="20"/>
  <c r="AJ31" i="20"/>
  <c r="AK31" i="20"/>
  <c r="AL31" i="20"/>
  <c r="AM31" i="20"/>
  <c r="AN31" i="20"/>
  <c r="AO31" i="20"/>
  <c r="AP31" i="20"/>
  <c r="AQ31" i="20"/>
  <c r="AR31" i="20"/>
  <c r="AS31" i="20"/>
  <c r="AT31" i="20"/>
  <c r="AU31" i="20"/>
  <c r="AV31" i="20"/>
  <c r="AW31" i="20"/>
  <c r="AX31" i="20"/>
  <c r="AY31" i="20"/>
  <c r="AZ31" i="20"/>
  <c r="BA31" i="20"/>
  <c r="BB31" i="20"/>
  <c r="BC31" i="20"/>
  <c r="BD31" i="20"/>
  <c r="BE31" i="20"/>
  <c r="BF31" i="20"/>
  <c r="BG31" i="20"/>
  <c r="BH31" i="20"/>
  <c r="BI31" i="20"/>
  <c r="BJ31" i="20"/>
  <c r="BK31" i="20"/>
  <c r="BL31" i="20"/>
  <c r="BM31" i="20"/>
  <c r="BO36" i="5"/>
  <c r="BN31" i="20"/>
  <c r="AE32" i="20"/>
  <c r="AF32" i="20"/>
  <c r="AG32" i="20"/>
  <c r="AH32" i="20"/>
  <c r="AI32" i="20"/>
  <c r="AJ32" i="20"/>
  <c r="AK32" i="20"/>
  <c r="AL32" i="20"/>
  <c r="AM32" i="20"/>
  <c r="AN32" i="20"/>
  <c r="AO32" i="20"/>
  <c r="AP32" i="20"/>
  <c r="AQ32" i="20"/>
  <c r="AR32" i="20"/>
  <c r="AS32" i="20"/>
  <c r="AT32" i="20"/>
  <c r="AU32" i="20"/>
  <c r="AV32" i="20"/>
  <c r="AW32" i="20"/>
  <c r="AX32" i="20"/>
  <c r="AY32" i="20"/>
  <c r="AZ32" i="20"/>
  <c r="BA32" i="20"/>
  <c r="BB32" i="20"/>
  <c r="BC32" i="20"/>
  <c r="BD32" i="20"/>
  <c r="BE32" i="20"/>
  <c r="BF32" i="20"/>
  <c r="BG32" i="20"/>
  <c r="BH32" i="20"/>
  <c r="BI32" i="20"/>
  <c r="BJ32" i="20"/>
  <c r="BK32" i="20"/>
  <c r="BL32" i="20"/>
  <c r="BM32" i="20"/>
  <c r="BO37" i="5"/>
  <c r="BN32" i="20"/>
  <c r="AE33" i="20"/>
  <c r="AF33" i="20"/>
  <c r="AG33" i="20"/>
  <c r="AH33" i="20"/>
  <c r="AI33" i="20"/>
  <c r="AJ33" i="20"/>
  <c r="AK33" i="20"/>
  <c r="AL33" i="20"/>
  <c r="AM33" i="20"/>
  <c r="AN33" i="20"/>
  <c r="AO33" i="20"/>
  <c r="AP33" i="20"/>
  <c r="AQ33" i="20"/>
  <c r="AR33" i="20"/>
  <c r="AS33" i="20"/>
  <c r="AT33" i="20"/>
  <c r="AU33" i="20"/>
  <c r="AV33" i="20"/>
  <c r="AW33" i="20"/>
  <c r="AX33" i="20"/>
  <c r="AY33" i="20"/>
  <c r="AZ33" i="20"/>
  <c r="BA33" i="20"/>
  <c r="BB33" i="20"/>
  <c r="BC33" i="20"/>
  <c r="BD33" i="20"/>
  <c r="BE33" i="20"/>
  <c r="BF33" i="20"/>
  <c r="BG33" i="20"/>
  <c r="BH33" i="20"/>
  <c r="BI33" i="20"/>
  <c r="BJ33" i="20"/>
  <c r="BK33" i="20"/>
  <c r="BL33" i="20"/>
  <c r="BM33" i="20"/>
  <c r="BO38" i="5"/>
  <c r="BN33" i="20"/>
  <c r="AE34" i="20"/>
  <c r="AF34" i="20"/>
  <c r="AG34" i="20"/>
  <c r="AH34" i="20"/>
  <c r="AI34" i="20"/>
  <c r="AJ34" i="20"/>
  <c r="AK34" i="20"/>
  <c r="AL34" i="20"/>
  <c r="AM34" i="20"/>
  <c r="AN34" i="20"/>
  <c r="AO34" i="20"/>
  <c r="AP34" i="20"/>
  <c r="AQ34" i="20"/>
  <c r="AR34" i="20"/>
  <c r="AS34" i="20"/>
  <c r="AT34" i="20"/>
  <c r="AU34" i="20"/>
  <c r="AV34" i="20"/>
  <c r="AW34" i="20"/>
  <c r="AX34" i="20"/>
  <c r="AY34" i="20"/>
  <c r="AZ34" i="20"/>
  <c r="BA34" i="20"/>
  <c r="BB34" i="20"/>
  <c r="BC34" i="20"/>
  <c r="BD34" i="20"/>
  <c r="BE34" i="20"/>
  <c r="BF34" i="20"/>
  <c r="BG34" i="20"/>
  <c r="BH34" i="20"/>
  <c r="BI34" i="20"/>
  <c r="BJ34" i="20"/>
  <c r="BK34" i="20"/>
  <c r="BL34" i="20"/>
  <c r="BM34" i="20"/>
  <c r="BO39" i="5"/>
  <c r="BN34" i="20"/>
  <c r="AE35" i="20"/>
  <c r="AF35" i="20"/>
  <c r="AG35" i="20"/>
  <c r="AH35" i="20"/>
  <c r="AI35" i="20"/>
  <c r="AJ35" i="20"/>
  <c r="AK35" i="20"/>
  <c r="AL35" i="20"/>
  <c r="AM35" i="20"/>
  <c r="AN35" i="20"/>
  <c r="AO35" i="20"/>
  <c r="AP35" i="20"/>
  <c r="AQ35" i="20"/>
  <c r="AR35" i="20"/>
  <c r="AS35" i="20"/>
  <c r="AT35" i="20"/>
  <c r="AU35" i="20"/>
  <c r="AV35" i="20"/>
  <c r="AW35" i="20"/>
  <c r="AX35" i="20"/>
  <c r="AY35" i="20"/>
  <c r="AZ35" i="20"/>
  <c r="BA35" i="20"/>
  <c r="BB35" i="20"/>
  <c r="BC35" i="20"/>
  <c r="BD35" i="20"/>
  <c r="BE35" i="20"/>
  <c r="BF35" i="20"/>
  <c r="BG35" i="20"/>
  <c r="BH35" i="20"/>
  <c r="BI35" i="20"/>
  <c r="BJ35" i="20"/>
  <c r="BK35" i="20"/>
  <c r="BL35" i="20"/>
  <c r="BM35" i="20"/>
  <c r="BO40" i="5"/>
  <c r="BN35" i="20"/>
  <c r="AE36" i="20"/>
  <c r="AF36" i="20"/>
  <c r="AG36" i="20"/>
  <c r="AH36" i="20"/>
  <c r="AI36" i="20"/>
  <c r="AJ36" i="20"/>
  <c r="AK36" i="20"/>
  <c r="AL36" i="20"/>
  <c r="AM36" i="20"/>
  <c r="AN36" i="20"/>
  <c r="AO36" i="20"/>
  <c r="AP36" i="20"/>
  <c r="AQ36" i="20"/>
  <c r="AR36" i="20"/>
  <c r="AS36" i="20"/>
  <c r="AT36" i="20"/>
  <c r="AU36" i="20"/>
  <c r="AV36" i="20"/>
  <c r="AW36" i="20"/>
  <c r="AX36" i="20"/>
  <c r="AY36" i="20"/>
  <c r="AZ36" i="20"/>
  <c r="BA36" i="20"/>
  <c r="BB36" i="20"/>
  <c r="BC36" i="20"/>
  <c r="BD36" i="20"/>
  <c r="BE36" i="20"/>
  <c r="BF36" i="20"/>
  <c r="BG36" i="20"/>
  <c r="BH36" i="20"/>
  <c r="BI36" i="20"/>
  <c r="BJ36" i="20"/>
  <c r="BK36" i="20"/>
  <c r="BL36" i="20"/>
  <c r="BN41" i="5"/>
  <c r="BM36" i="20"/>
  <c r="BO41" i="5"/>
  <c r="BN36" i="20"/>
  <c r="AE37" i="20"/>
  <c r="AF37" i="20"/>
  <c r="AG37" i="20"/>
  <c r="AH37" i="20"/>
  <c r="AI37" i="20"/>
  <c r="AJ37" i="20"/>
  <c r="AK37" i="20"/>
  <c r="AL37" i="20"/>
  <c r="AM37" i="20"/>
  <c r="AN37" i="20"/>
  <c r="AO37" i="20"/>
  <c r="AP37" i="20"/>
  <c r="AQ37" i="20"/>
  <c r="AR37" i="20"/>
  <c r="AS37" i="20"/>
  <c r="AT37" i="20"/>
  <c r="AU37" i="20"/>
  <c r="AV37" i="20"/>
  <c r="AW37" i="20"/>
  <c r="AX37" i="20"/>
  <c r="AY37" i="20"/>
  <c r="AZ37" i="20"/>
  <c r="BA37" i="20"/>
  <c r="BB37" i="20"/>
  <c r="BC37" i="20"/>
  <c r="BD37" i="20"/>
  <c r="BE37" i="20"/>
  <c r="BF37" i="20"/>
  <c r="BG37" i="20"/>
  <c r="BH37" i="20"/>
  <c r="BI37" i="20"/>
  <c r="BJ37" i="20"/>
  <c r="BK37" i="20"/>
  <c r="BL37" i="20"/>
  <c r="BN42" i="5"/>
  <c r="BM37" i="20"/>
  <c r="BO42" i="5"/>
  <c r="BN37" i="20"/>
  <c r="AE38" i="20"/>
  <c r="AF38" i="20"/>
  <c r="AG38" i="20"/>
  <c r="AH38" i="20"/>
  <c r="AI38" i="20"/>
  <c r="AJ38" i="20"/>
  <c r="AK38" i="20"/>
  <c r="AL38" i="20"/>
  <c r="AM38" i="20"/>
  <c r="AN38" i="20"/>
  <c r="AO38" i="20"/>
  <c r="AP38" i="20"/>
  <c r="AQ38" i="20"/>
  <c r="AR38" i="20"/>
  <c r="AS38" i="20"/>
  <c r="AT38" i="20"/>
  <c r="AU38" i="20"/>
  <c r="AV38" i="20"/>
  <c r="AW38" i="20"/>
  <c r="AX38" i="20"/>
  <c r="AY38" i="20"/>
  <c r="AZ38" i="20"/>
  <c r="BA38" i="20"/>
  <c r="BB38" i="20"/>
  <c r="BC38" i="20"/>
  <c r="BD38" i="20"/>
  <c r="BE38" i="20"/>
  <c r="BF38" i="20"/>
  <c r="BG38" i="20"/>
  <c r="BH38" i="20"/>
  <c r="BI38" i="20"/>
  <c r="BJ38" i="20"/>
  <c r="BK38" i="20"/>
  <c r="BL38" i="20"/>
  <c r="BN43" i="5"/>
  <c r="BM38" i="20"/>
  <c r="BO43" i="5"/>
  <c r="BN38" i="20"/>
  <c r="AE39" i="20"/>
  <c r="AF39" i="20"/>
  <c r="AG39" i="20"/>
  <c r="AH39" i="20"/>
  <c r="AI39" i="20"/>
  <c r="AJ39" i="20"/>
  <c r="AK39" i="20"/>
  <c r="AL39" i="20"/>
  <c r="AM39" i="20"/>
  <c r="AN39" i="20"/>
  <c r="AO39" i="20"/>
  <c r="AP39" i="20"/>
  <c r="AQ39" i="20"/>
  <c r="AR39" i="20"/>
  <c r="AS39" i="20"/>
  <c r="AT39" i="20"/>
  <c r="AU39" i="20"/>
  <c r="AV39" i="20"/>
  <c r="AW39" i="20"/>
  <c r="AX39" i="20"/>
  <c r="AY39" i="20"/>
  <c r="AZ39" i="20"/>
  <c r="BA39" i="20"/>
  <c r="BB39" i="20"/>
  <c r="BC39" i="20"/>
  <c r="BD39" i="20"/>
  <c r="BE39" i="20"/>
  <c r="BF39" i="20"/>
  <c r="BG39" i="20"/>
  <c r="BH39" i="20"/>
  <c r="BI39" i="20"/>
  <c r="BJ39" i="20"/>
  <c r="BK39" i="20"/>
  <c r="BL39" i="20"/>
  <c r="BN44" i="5"/>
  <c r="BM39" i="20"/>
  <c r="BO44" i="5"/>
  <c r="BN39" i="20"/>
  <c r="AE40" i="20"/>
  <c r="AF40" i="20"/>
  <c r="AG40" i="20"/>
  <c r="AH40" i="20"/>
  <c r="AI40" i="20"/>
  <c r="AJ40" i="20"/>
  <c r="AK40" i="20"/>
  <c r="AL40" i="20"/>
  <c r="AM40" i="20"/>
  <c r="AN40" i="20"/>
  <c r="AO40" i="20"/>
  <c r="AP40" i="20"/>
  <c r="AQ40" i="20"/>
  <c r="AR40" i="20"/>
  <c r="AS40" i="20"/>
  <c r="AT40" i="20"/>
  <c r="AU40" i="20"/>
  <c r="AV40" i="20"/>
  <c r="AW40" i="20"/>
  <c r="AX40" i="20"/>
  <c r="AY40" i="20"/>
  <c r="AZ40" i="20"/>
  <c r="BA40" i="20"/>
  <c r="BB40" i="20"/>
  <c r="BC40" i="20"/>
  <c r="BD40" i="20"/>
  <c r="BE40" i="20"/>
  <c r="BF40" i="20"/>
  <c r="BG40" i="20"/>
  <c r="BH40" i="20"/>
  <c r="BI40" i="20"/>
  <c r="BJ40" i="20"/>
  <c r="BK40" i="20"/>
  <c r="BL40" i="20"/>
  <c r="BN45" i="5"/>
  <c r="BM40" i="20"/>
  <c r="BO45" i="5"/>
  <c r="BN40" i="20"/>
  <c r="AE41" i="20"/>
  <c r="AF41" i="20"/>
  <c r="AG41" i="20"/>
  <c r="AH41" i="20"/>
  <c r="AI41" i="20"/>
  <c r="AJ41" i="20"/>
  <c r="AK41" i="20"/>
  <c r="AL41" i="20"/>
  <c r="AM41" i="20"/>
  <c r="AN41" i="20"/>
  <c r="AO41" i="20"/>
  <c r="AP41" i="20"/>
  <c r="AQ41" i="20"/>
  <c r="AR41" i="20"/>
  <c r="AS41" i="20"/>
  <c r="AT41" i="20"/>
  <c r="AU41" i="20"/>
  <c r="AV41" i="20"/>
  <c r="AW41" i="20"/>
  <c r="AX41" i="20"/>
  <c r="AY41" i="20"/>
  <c r="AZ41" i="20"/>
  <c r="BA41" i="20"/>
  <c r="BB41" i="20"/>
  <c r="BC41" i="20"/>
  <c r="BD41" i="20"/>
  <c r="BE41" i="20"/>
  <c r="BF41" i="20"/>
  <c r="BG41" i="20"/>
  <c r="BH41" i="20"/>
  <c r="BI41" i="20"/>
  <c r="BJ41" i="20"/>
  <c r="BK41" i="20"/>
  <c r="BL41" i="20"/>
  <c r="BN46" i="5"/>
  <c r="BM41" i="20"/>
  <c r="BO46" i="5"/>
  <c r="BN41" i="20"/>
  <c r="AE42" i="20"/>
  <c r="AF42" i="20"/>
  <c r="AG42" i="20"/>
  <c r="AH42" i="20"/>
  <c r="AI42" i="20"/>
  <c r="AJ42" i="20"/>
  <c r="AK42" i="20"/>
  <c r="AL42" i="20"/>
  <c r="AM42" i="20"/>
  <c r="AN42" i="20"/>
  <c r="AO42" i="20"/>
  <c r="AP42" i="20"/>
  <c r="AQ42" i="20"/>
  <c r="AR42" i="20"/>
  <c r="AS42" i="20"/>
  <c r="AT42" i="20"/>
  <c r="AU42" i="20"/>
  <c r="AV42" i="20"/>
  <c r="AW42" i="20"/>
  <c r="AX42" i="20"/>
  <c r="AY42" i="20"/>
  <c r="AZ42" i="20"/>
  <c r="BA42" i="20"/>
  <c r="BB42" i="20"/>
  <c r="BC42" i="20"/>
  <c r="BD42" i="20"/>
  <c r="BE42" i="20"/>
  <c r="BF42" i="20"/>
  <c r="BG42" i="20"/>
  <c r="BH42" i="20"/>
  <c r="BI42" i="20"/>
  <c r="BJ42" i="20"/>
  <c r="BK42" i="20"/>
  <c r="BL42" i="20"/>
  <c r="BN47" i="5"/>
  <c r="BM42" i="20"/>
  <c r="BO47" i="5"/>
  <c r="BN42" i="20"/>
  <c r="AE43" i="20"/>
  <c r="AF43" i="20"/>
  <c r="AG43" i="20"/>
  <c r="AH43" i="20"/>
  <c r="AI43" i="20"/>
  <c r="AJ43" i="20"/>
  <c r="AK43" i="20"/>
  <c r="AL43" i="20"/>
  <c r="AM43" i="20"/>
  <c r="AN43" i="20"/>
  <c r="AO43" i="20"/>
  <c r="AP43" i="20"/>
  <c r="AQ43" i="20"/>
  <c r="AR43" i="20"/>
  <c r="AS43" i="20"/>
  <c r="AT43" i="20"/>
  <c r="AU43" i="20"/>
  <c r="AV43" i="20"/>
  <c r="AW43" i="20"/>
  <c r="AX43" i="20"/>
  <c r="AY43" i="20"/>
  <c r="AZ43" i="20"/>
  <c r="BA43" i="20"/>
  <c r="BB43" i="20"/>
  <c r="BC43" i="20"/>
  <c r="BD43" i="20"/>
  <c r="BE43" i="20"/>
  <c r="BF43" i="20"/>
  <c r="BG43" i="20"/>
  <c r="BH43" i="20"/>
  <c r="BI43" i="20"/>
  <c r="BJ43" i="20"/>
  <c r="BK43" i="20"/>
  <c r="BL43" i="20"/>
  <c r="BN48" i="5"/>
  <c r="BM43" i="20"/>
  <c r="BO48" i="5"/>
  <c r="BN43" i="20"/>
  <c r="AE44" i="20"/>
  <c r="AF44" i="20"/>
  <c r="AG44" i="20"/>
  <c r="AH44" i="20"/>
  <c r="AI44" i="20"/>
  <c r="AJ44" i="20"/>
  <c r="AK44" i="20"/>
  <c r="AL44" i="20"/>
  <c r="AM44" i="20"/>
  <c r="AN44" i="20"/>
  <c r="AO44" i="20"/>
  <c r="AP44" i="20"/>
  <c r="AQ44" i="20"/>
  <c r="AR44" i="20"/>
  <c r="AS44" i="20"/>
  <c r="AT44" i="20"/>
  <c r="AU44" i="20"/>
  <c r="AV44" i="20"/>
  <c r="AW44" i="20"/>
  <c r="AX44" i="20"/>
  <c r="AY44" i="20"/>
  <c r="AZ44" i="20"/>
  <c r="BA44" i="20"/>
  <c r="BB44" i="20"/>
  <c r="BC44" i="20"/>
  <c r="BD44" i="20"/>
  <c r="BE44" i="20"/>
  <c r="BF44" i="20"/>
  <c r="BG44" i="20"/>
  <c r="BH44" i="20"/>
  <c r="BI44" i="20"/>
  <c r="BJ44" i="20"/>
  <c r="BK44" i="20"/>
  <c r="BL44" i="20"/>
  <c r="BN49" i="5"/>
  <c r="BM44" i="20"/>
  <c r="BO49" i="5"/>
  <c r="BN44" i="20"/>
  <c r="AE45" i="20"/>
  <c r="AF45" i="20"/>
  <c r="AG45" i="20"/>
  <c r="AH45" i="20"/>
  <c r="AI45" i="20"/>
  <c r="AJ45" i="20"/>
  <c r="AK45" i="20"/>
  <c r="AL45" i="20"/>
  <c r="AM45" i="20"/>
  <c r="AN45" i="20"/>
  <c r="AO45" i="20"/>
  <c r="AP45" i="20"/>
  <c r="AQ45" i="20"/>
  <c r="AR45" i="20"/>
  <c r="AS45" i="20"/>
  <c r="AT45" i="20"/>
  <c r="AU45" i="20"/>
  <c r="AV45" i="20"/>
  <c r="AW45" i="20"/>
  <c r="AX45" i="20"/>
  <c r="AY45" i="20"/>
  <c r="AZ45" i="20"/>
  <c r="BA45" i="20"/>
  <c r="BB45" i="20"/>
  <c r="BC45" i="20"/>
  <c r="BD45" i="20"/>
  <c r="BE45" i="20"/>
  <c r="BF45" i="20"/>
  <c r="BG45" i="20"/>
  <c r="BH45" i="20"/>
  <c r="BI45" i="20"/>
  <c r="BJ45" i="20"/>
  <c r="BK45" i="20"/>
  <c r="BL45" i="20"/>
  <c r="BN50" i="5"/>
  <c r="BM45" i="20"/>
  <c r="BO50" i="5"/>
  <c r="BN45" i="20"/>
  <c r="AE46" i="20"/>
  <c r="AF46" i="20"/>
  <c r="AG46" i="20"/>
  <c r="AH46" i="20"/>
  <c r="AI46" i="20"/>
  <c r="AJ46" i="20"/>
  <c r="AK46" i="20"/>
  <c r="AL46" i="20"/>
  <c r="AM46" i="20"/>
  <c r="AN46" i="20"/>
  <c r="AO46" i="20"/>
  <c r="AP46" i="20"/>
  <c r="AQ46" i="20"/>
  <c r="AR46" i="20"/>
  <c r="AS46" i="20"/>
  <c r="AT46" i="20"/>
  <c r="AU46" i="20"/>
  <c r="AV46" i="20"/>
  <c r="AW46" i="20"/>
  <c r="AX46" i="20"/>
  <c r="AY46" i="20"/>
  <c r="AZ46" i="20"/>
  <c r="BA46" i="20"/>
  <c r="BB46" i="20"/>
  <c r="BC46" i="20"/>
  <c r="BD46" i="20"/>
  <c r="BE46" i="20"/>
  <c r="BF46" i="20"/>
  <c r="BG46" i="20"/>
  <c r="BH46" i="20"/>
  <c r="BI46" i="20"/>
  <c r="BJ46" i="20"/>
  <c r="BK46" i="20"/>
  <c r="BL46" i="20"/>
  <c r="BN51" i="5"/>
  <c r="BM46" i="20"/>
  <c r="BO51" i="5"/>
  <c r="BN46" i="20"/>
  <c r="AE47" i="20"/>
  <c r="AF47" i="20"/>
  <c r="AG47" i="20"/>
  <c r="AH47" i="20"/>
  <c r="AI47" i="20"/>
  <c r="AJ47" i="20"/>
  <c r="AK47" i="20"/>
  <c r="AL47" i="20"/>
  <c r="AM47" i="20"/>
  <c r="AN47" i="20"/>
  <c r="AO47" i="20"/>
  <c r="AP47" i="20"/>
  <c r="AQ47" i="20"/>
  <c r="AR47" i="20"/>
  <c r="AS47" i="20"/>
  <c r="AT47" i="20"/>
  <c r="AU47" i="20"/>
  <c r="AV47" i="20"/>
  <c r="AW47" i="20"/>
  <c r="AX47" i="20"/>
  <c r="AY47" i="20"/>
  <c r="AZ47" i="20"/>
  <c r="BA47" i="20"/>
  <c r="BB47" i="20"/>
  <c r="BC47" i="20"/>
  <c r="BD47" i="20"/>
  <c r="BE47" i="20"/>
  <c r="BF47" i="20"/>
  <c r="BG47" i="20"/>
  <c r="BH47" i="20"/>
  <c r="BI47" i="20"/>
  <c r="BJ47" i="20"/>
  <c r="BK47" i="20"/>
  <c r="BL47" i="20"/>
  <c r="BN52" i="5"/>
  <c r="BM47" i="20"/>
  <c r="BO52" i="5"/>
  <c r="BN47" i="20"/>
  <c r="AE48" i="20"/>
  <c r="AF48" i="20"/>
  <c r="AG48" i="20"/>
  <c r="AH48" i="20"/>
  <c r="AI48" i="20"/>
  <c r="AJ48" i="20"/>
  <c r="AK48" i="20"/>
  <c r="AL48" i="20"/>
  <c r="AM48" i="20"/>
  <c r="AN48" i="20"/>
  <c r="AO48" i="20"/>
  <c r="AP48" i="20"/>
  <c r="AQ48" i="20"/>
  <c r="AR48" i="20"/>
  <c r="AS48" i="20"/>
  <c r="AT48" i="20"/>
  <c r="AU48" i="20"/>
  <c r="AV48" i="20"/>
  <c r="AW48" i="20"/>
  <c r="AX48" i="20"/>
  <c r="AY48" i="20"/>
  <c r="AZ48" i="20"/>
  <c r="BA48" i="20"/>
  <c r="BB48" i="20"/>
  <c r="BC48" i="20"/>
  <c r="BD48" i="20"/>
  <c r="BE48" i="20"/>
  <c r="BF48" i="20"/>
  <c r="BG48" i="20"/>
  <c r="BH48" i="20"/>
  <c r="BI48" i="20"/>
  <c r="BJ48" i="20"/>
  <c r="BK48" i="20"/>
  <c r="BL48" i="20"/>
  <c r="BN53" i="5"/>
  <c r="BM48" i="20"/>
  <c r="BO53" i="5"/>
  <c r="BN48" i="20"/>
  <c r="AE49" i="20"/>
  <c r="AF49" i="20"/>
  <c r="AG49" i="20"/>
  <c r="AH49" i="20"/>
  <c r="AI49" i="20"/>
  <c r="AJ49" i="20"/>
  <c r="AK49" i="20"/>
  <c r="AL49" i="20"/>
  <c r="AM49" i="20"/>
  <c r="AN49" i="20"/>
  <c r="AO49" i="20"/>
  <c r="AP49" i="20"/>
  <c r="AQ49" i="20"/>
  <c r="AR49" i="20"/>
  <c r="AS49" i="20"/>
  <c r="AT49" i="20"/>
  <c r="AU49" i="20"/>
  <c r="AV49" i="20"/>
  <c r="AW49" i="20"/>
  <c r="AX49" i="20"/>
  <c r="AY49" i="20"/>
  <c r="AZ49" i="20"/>
  <c r="BA49" i="20"/>
  <c r="BB49" i="20"/>
  <c r="BC49" i="20"/>
  <c r="BD49" i="20"/>
  <c r="BE49" i="20"/>
  <c r="BF49" i="20"/>
  <c r="BG49" i="20"/>
  <c r="BH49" i="20"/>
  <c r="BI49" i="20"/>
  <c r="BJ49" i="20"/>
  <c r="BK49" i="20"/>
  <c r="BL49" i="20"/>
  <c r="BN54" i="5"/>
  <c r="BM49" i="20"/>
  <c r="BO54" i="5"/>
  <c r="BN49" i="20"/>
  <c r="AE50" i="20"/>
  <c r="AF50" i="20"/>
  <c r="AG50" i="20"/>
  <c r="AH50" i="20"/>
  <c r="AI50" i="20"/>
  <c r="AJ50" i="20"/>
  <c r="AK50" i="20"/>
  <c r="AL50" i="20"/>
  <c r="AM50" i="20"/>
  <c r="AN50" i="20"/>
  <c r="AO50" i="20"/>
  <c r="AP50" i="20"/>
  <c r="AQ50" i="20"/>
  <c r="AR50" i="20"/>
  <c r="AS50" i="20"/>
  <c r="AT50" i="20"/>
  <c r="AU50" i="20"/>
  <c r="AV50" i="20"/>
  <c r="AW50" i="20"/>
  <c r="AX50" i="20"/>
  <c r="AY50" i="20"/>
  <c r="AZ50" i="20"/>
  <c r="BA50" i="20"/>
  <c r="BB50" i="20"/>
  <c r="BC50" i="20"/>
  <c r="BD50" i="20"/>
  <c r="BE50" i="20"/>
  <c r="BF50" i="20"/>
  <c r="BG50" i="20"/>
  <c r="BH50" i="20"/>
  <c r="BI50" i="20"/>
  <c r="BJ50" i="20"/>
  <c r="BK50" i="20"/>
  <c r="BL50" i="20"/>
  <c r="BN55" i="5"/>
  <c r="BM50" i="20"/>
  <c r="BO55" i="5"/>
  <c r="BN50" i="20"/>
  <c r="AE51" i="20"/>
  <c r="AF51" i="20"/>
  <c r="AG51" i="20"/>
  <c r="AH51" i="20"/>
  <c r="AI51" i="20"/>
  <c r="AJ51" i="20"/>
  <c r="AK51" i="20"/>
  <c r="AL51" i="20"/>
  <c r="AM51" i="20"/>
  <c r="AN51" i="20"/>
  <c r="AO51" i="20"/>
  <c r="AP51" i="20"/>
  <c r="AQ51" i="20"/>
  <c r="AR51" i="20"/>
  <c r="AS51" i="20"/>
  <c r="AT51" i="20"/>
  <c r="AU51" i="20"/>
  <c r="AV51" i="20"/>
  <c r="AW51" i="20"/>
  <c r="AX51" i="20"/>
  <c r="AY51" i="20"/>
  <c r="AZ51" i="20"/>
  <c r="BA51" i="20"/>
  <c r="BB51" i="20"/>
  <c r="BC51" i="20"/>
  <c r="BD51" i="20"/>
  <c r="BE51" i="20"/>
  <c r="BF51" i="20"/>
  <c r="BG51" i="20"/>
  <c r="BH51" i="20"/>
  <c r="BI51" i="20"/>
  <c r="BJ51" i="20"/>
  <c r="BK51" i="20"/>
  <c r="BL51" i="20"/>
  <c r="BN56" i="5"/>
  <c r="BM51" i="20"/>
  <c r="BO56" i="5"/>
  <c r="BN51" i="20"/>
  <c r="AE52" i="20"/>
  <c r="AF52" i="20"/>
  <c r="AG52" i="20"/>
  <c r="AH52" i="20"/>
  <c r="AI52" i="20"/>
  <c r="AJ52" i="20"/>
  <c r="AK52" i="20"/>
  <c r="AL52" i="20"/>
  <c r="AM52" i="20"/>
  <c r="AN52" i="20"/>
  <c r="AO52" i="20"/>
  <c r="AP52" i="20"/>
  <c r="AQ52" i="20"/>
  <c r="AR52" i="20"/>
  <c r="AS52" i="20"/>
  <c r="AT52" i="20"/>
  <c r="AU52" i="20"/>
  <c r="AV52" i="20"/>
  <c r="AW52" i="20"/>
  <c r="AX52" i="20"/>
  <c r="AY52" i="20"/>
  <c r="AZ52" i="20"/>
  <c r="BA52" i="20"/>
  <c r="BB52" i="20"/>
  <c r="BC52" i="20"/>
  <c r="BD52" i="20"/>
  <c r="BE52" i="20"/>
  <c r="BF52" i="20"/>
  <c r="BG52" i="20"/>
  <c r="BH52" i="20"/>
  <c r="BI52" i="20"/>
  <c r="BJ52" i="20"/>
  <c r="BK52" i="20"/>
  <c r="BL52" i="20"/>
  <c r="BN57" i="5"/>
  <c r="BM52" i="20"/>
  <c r="BO57" i="5"/>
  <c r="BN52" i="20"/>
  <c r="AE53" i="20"/>
  <c r="AF53" i="20"/>
  <c r="AG53" i="20"/>
  <c r="AH53" i="20"/>
  <c r="AI53" i="20"/>
  <c r="AJ53" i="20"/>
  <c r="AK53" i="20"/>
  <c r="AL53" i="20"/>
  <c r="AM53" i="20"/>
  <c r="AN53" i="20"/>
  <c r="AO53" i="20"/>
  <c r="AP53" i="20"/>
  <c r="AQ53" i="20"/>
  <c r="AR53" i="20"/>
  <c r="AS53" i="20"/>
  <c r="AT53" i="20"/>
  <c r="AU53" i="20"/>
  <c r="AV53" i="20"/>
  <c r="AW53" i="20"/>
  <c r="AX53" i="20"/>
  <c r="AY53" i="20"/>
  <c r="AZ53" i="20"/>
  <c r="BA53" i="20"/>
  <c r="BB53" i="20"/>
  <c r="BC53" i="20"/>
  <c r="BD53" i="20"/>
  <c r="BE53" i="20"/>
  <c r="BF53" i="20"/>
  <c r="BG53" i="20"/>
  <c r="BH53" i="20"/>
  <c r="BI53" i="20"/>
  <c r="BJ53" i="20"/>
  <c r="BK53" i="20"/>
  <c r="BL53" i="20"/>
  <c r="BM53" i="20"/>
  <c r="BO58" i="5"/>
  <c r="BN53" i="20"/>
  <c r="AE54" i="20"/>
  <c r="AF54" i="20"/>
  <c r="AG54" i="20"/>
  <c r="AH54" i="20"/>
  <c r="AI54" i="20"/>
  <c r="AJ54" i="20"/>
  <c r="AK54" i="20"/>
  <c r="AL54" i="20"/>
  <c r="AM54" i="20"/>
  <c r="AN54" i="20"/>
  <c r="AO54" i="20"/>
  <c r="AP54" i="20"/>
  <c r="AQ54" i="20"/>
  <c r="AR54" i="20"/>
  <c r="AS54" i="20"/>
  <c r="AZ54" i="20"/>
  <c r="BA54" i="20"/>
  <c r="BB54" i="20"/>
  <c r="BC54" i="20"/>
  <c r="BD54" i="20"/>
  <c r="BE54" i="20"/>
  <c r="BF54" i="20"/>
  <c r="BG54" i="20"/>
  <c r="BH54" i="20"/>
  <c r="BI54" i="20"/>
  <c r="BJ54" i="20"/>
  <c r="BK54" i="20"/>
  <c r="BL54" i="20"/>
  <c r="BO59" i="5"/>
  <c r="BN54" i="20"/>
  <c r="AE55" i="20"/>
  <c r="AF55" i="20"/>
  <c r="AG55" i="20"/>
  <c r="AH55" i="20"/>
  <c r="AI55" i="20"/>
  <c r="AJ55" i="20"/>
  <c r="AK55" i="20"/>
  <c r="AL55" i="20"/>
  <c r="AM55" i="20"/>
  <c r="AN55" i="20"/>
  <c r="AO55" i="20"/>
  <c r="AP55" i="20"/>
  <c r="AQ55" i="20"/>
  <c r="AR55" i="20"/>
  <c r="AS55" i="20"/>
  <c r="AZ55" i="20"/>
  <c r="BA55" i="20"/>
  <c r="BB55" i="20"/>
  <c r="BC55" i="20"/>
  <c r="BD55" i="20"/>
  <c r="BE55" i="20"/>
  <c r="BF55" i="20"/>
  <c r="BG55" i="20"/>
  <c r="BH55" i="20"/>
  <c r="BI55" i="20"/>
  <c r="BJ55" i="20"/>
  <c r="BK55" i="20"/>
  <c r="BL55" i="20"/>
  <c r="BO60" i="5"/>
  <c r="BN55" i="20"/>
  <c r="AE56" i="20"/>
  <c r="AF56" i="20"/>
  <c r="AG56" i="20"/>
  <c r="AH56" i="20"/>
  <c r="AI56" i="20"/>
  <c r="AJ56" i="20"/>
  <c r="AK56" i="20"/>
  <c r="AL56" i="20"/>
  <c r="AM56" i="20"/>
  <c r="AN56" i="20"/>
  <c r="AO56" i="20"/>
  <c r="AP56" i="20"/>
  <c r="AQ56" i="20"/>
  <c r="AR56" i="20"/>
  <c r="AS56" i="20"/>
  <c r="AZ56" i="20"/>
  <c r="BA56" i="20"/>
  <c r="BB56" i="20"/>
  <c r="BC56" i="20"/>
  <c r="BD56" i="20"/>
  <c r="BE56" i="20"/>
  <c r="BF56" i="20"/>
  <c r="BG56" i="20"/>
  <c r="BH56" i="20"/>
  <c r="BI56" i="20"/>
  <c r="BJ56" i="20"/>
  <c r="BK56" i="20"/>
  <c r="BL56" i="20"/>
  <c r="BO61" i="5"/>
  <c r="BN56" i="20"/>
  <c r="AE57" i="20"/>
  <c r="AF57" i="20"/>
  <c r="AG57" i="20"/>
  <c r="AH57" i="20"/>
  <c r="AI57" i="20"/>
  <c r="AJ57" i="20"/>
  <c r="AK57" i="20"/>
  <c r="AL57" i="20"/>
  <c r="AM57" i="20"/>
  <c r="AN57" i="20"/>
  <c r="AO57" i="20"/>
  <c r="AP57" i="20"/>
  <c r="AQ57" i="20"/>
  <c r="AR57" i="20"/>
  <c r="AS57" i="20"/>
  <c r="AZ57" i="20"/>
  <c r="BA57" i="20"/>
  <c r="BB57" i="20"/>
  <c r="BC57" i="20"/>
  <c r="BD57" i="20"/>
  <c r="BE57" i="20"/>
  <c r="BF57" i="20"/>
  <c r="BG57" i="20"/>
  <c r="BH57" i="20"/>
  <c r="BI57" i="20"/>
  <c r="BJ57" i="20"/>
  <c r="BK57" i="20"/>
  <c r="BL57" i="20"/>
  <c r="BO62" i="5"/>
  <c r="BN57" i="20"/>
  <c r="AE58" i="20"/>
  <c r="AF58" i="20"/>
  <c r="AG58" i="20"/>
  <c r="AH58" i="20"/>
  <c r="AI58" i="20"/>
  <c r="AJ58" i="20"/>
  <c r="AK58" i="20"/>
  <c r="AL58" i="20"/>
  <c r="AM58" i="20"/>
  <c r="AN58" i="20"/>
  <c r="AO58" i="20"/>
  <c r="AP58" i="20"/>
  <c r="AQ58" i="20"/>
  <c r="AR58" i="20"/>
  <c r="AS58" i="20"/>
  <c r="AZ58" i="20"/>
  <c r="BA58" i="20"/>
  <c r="BB58" i="20"/>
  <c r="BC58" i="20"/>
  <c r="BD58" i="20"/>
  <c r="BE58" i="20"/>
  <c r="BF58" i="20"/>
  <c r="BG58" i="20"/>
  <c r="BH58" i="20"/>
  <c r="BI58" i="20"/>
  <c r="BJ58" i="20"/>
  <c r="BK58" i="20"/>
  <c r="BL58" i="20"/>
  <c r="BO63" i="5"/>
  <c r="BN58" i="20"/>
  <c r="AE59" i="20"/>
  <c r="AF59" i="20"/>
  <c r="AG59" i="20"/>
  <c r="AH59" i="20"/>
  <c r="AI59" i="20"/>
  <c r="AJ59" i="20"/>
  <c r="AK59" i="20"/>
  <c r="AL59" i="20"/>
  <c r="AM59" i="20"/>
  <c r="AN59" i="20"/>
  <c r="AO59" i="20"/>
  <c r="AP59" i="20"/>
  <c r="AQ59" i="20"/>
  <c r="AR59" i="20"/>
  <c r="AS59" i="20"/>
  <c r="AZ59" i="20"/>
  <c r="BA59" i="20"/>
  <c r="BB59" i="20"/>
  <c r="BC59" i="20"/>
  <c r="BD59" i="20"/>
  <c r="BE59" i="20"/>
  <c r="BF59" i="20"/>
  <c r="BG59" i="20"/>
  <c r="BH59" i="20"/>
  <c r="BI59" i="20"/>
  <c r="BJ59" i="20"/>
  <c r="BK59" i="20"/>
  <c r="BL59" i="20"/>
  <c r="BO64" i="5"/>
  <c r="BN59" i="20"/>
  <c r="AE60" i="20"/>
  <c r="AF60" i="20"/>
  <c r="AG60" i="20"/>
  <c r="AH60" i="20"/>
  <c r="AI60" i="20"/>
  <c r="AJ60" i="20"/>
  <c r="AK60" i="20"/>
  <c r="AL60" i="20"/>
  <c r="AM60" i="20"/>
  <c r="AN60" i="20"/>
  <c r="AO60" i="20"/>
  <c r="AP60" i="20"/>
  <c r="AQ60" i="20"/>
  <c r="AR60" i="20"/>
  <c r="AS60" i="20"/>
  <c r="AZ60" i="20"/>
  <c r="BA60" i="20"/>
  <c r="BB60" i="20"/>
  <c r="BC60" i="20"/>
  <c r="BD60" i="20"/>
  <c r="BE60" i="20"/>
  <c r="BF60" i="20"/>
  <c r="BG60" i="20"/>
  <c r="BH60" i="20"/>
  <c r="BI60" i="20"/>
  <c r="BJ60" i="20"/>
  <c r="BK60" i="20"/>
  <c r="BL60" i="20"/>
  <c r="BO65" i="5"/>
  <c r="BN60" i="20"/>
  <c r="AE61" i="20"/>
  <c r="AF61" i="20"/>
  <c r="AG61" i="20"/>
  <c r="AH61" i="20"/>
  <c r="AI61" i="20"/>
  <c r="AJ61" i="20"/>
  <c r="AK61" i="20"/>
  <c r="AL61" i="20"/>
  <c r="AM61" i="20"/>
  <c r="AN61" i="20"/>
  <c r="AO61" i="20"/>
  <c r="AP61" i="20"/>
  <c r="AQ61" i="20"/>
  <c r="AR61" i="20"/>
  <c r="AS61" i="20"/>
  <c r="AZ61" i="20"/>
  <c r="BA61" i="20"/>
  <c r="BB61" i="20"/>
  <c r="BC61" i="20"/>
  <c r="BD61" i="20"/>
  <c r="BE61" i="20"/>
  <c r="BF61" i="20"/>
  <c r="BG61" i="20"/>
  <c r="BH61" i="20"/>
  <c r="BI61" i="20"/>
  <c r="BJ61" i="20"/>
  <c r="BK61" i="20"/>
  <c r="BL61" i="20"/>
  <c r="BO66" i="5"/>
  <c r="BN61" i="20"/>
  <c r="AE62" i="20"/>
  <c r="AF62" i="20"/>
  <c r="AG62" i="20"/>
  <c r="AH62" i="20"/>
  <c r="AI62" i="20"/>
  <c r="AJ62" i="20"/>
  <c r="AK62" i="20"/>
  <c r="AL62" i="20"/>
  <c r="AM62" i="20"/>
  <c r="AN62" i="20"/>
  <c r="AO62" i="20"/>
  <c r="AP62" i="20"/>
  <c r="AQ62" i="20"/>
  <c r="AR62" i="20"/>
  <c r="AS62" i="20"/>
  <c r="AZ62" i="20"/>
  <c r="BA62" i="20"/>
  <c r="BB62" i="20"/>
  <c r="BC62" i="20"/>
  <c r="BD62" i="20"/>
  <c r="BE62" i="20"/>
  <c r="BF62" i="20"/>
  <c r="BG62" i="20"/>
  <c r="BH62" i="20"/>
  <c r="BI62" i="20"/>
  <c r="BJ62" i="20"/>
  <c r="BK62" i="20"/>
  <c r="BL62" i="20"/>
  <c r="BO67" i="5"/>
  <c r="BN62" i="20"/>
  <c r="AE63" i="20"/>
  <c r="AF63" i="20"/>
  <c r="AG63" i="20"/>
  <c r="AH63" i="20"/>
  <c r="AI63" i="20"/>
  <c r="AJ63" i="20"/>
  <c r="AK63" i="20"/>
  <c r="AL63" i="20"/>
  <c r="AM63" i="20"/>
  <c r="AN63" i="20"/>
  <c r="AO63" i="20"/>
  <c r="AP63" i="20"/>
  <c r="AQ63" i="20"/>
  <c r="AR63" i="20"/>
  <c r="AS63" i="20"/>
  <c r="AZ63" i="20"/>
  <c r="BA63" i="20"/>
  <c r="BB63" i="20"/>
  <c r="BC63" i="20"/>
  <c r="BD63" i="20"/>
  <c r="BE63" i="20"/>
  <c r="BF63" i="20"/>
  <c r="BG63" i="20"/>
  <c r="BH63" i="20"/>
  <c r="BI63" i="20"/>
  <c r="BJ63" i="20"/>
  <c r="BK63" i="20"/>
  <c r="BL63" i="20"/>
  <c r="BO68" i="5"/>
  <c r="BN63" i="20"/>
  <c r="AE64" i="20"/>
  <c r="AF64" i="20"/>
  <c r="AG64" i="20"/>
  <c r="AH64" i="20"/>
  <c r="AI64" i="20"/>
  <c r="AJ64" i="20"/>
  <c r="AK64" i="20"/>
  <c r="AL64" i="20"/>
  <c r="AM64" i="20"/>
  <c r="AN64" i="20"/>
  <c r="AO64" i="20"/>
  <c r="AP64" i="20"/>
  <c r="AQ64" i="20"/>
  <c r="AR64" i="20"/>
  <c r="AS64" i="20"/>
  <c r="AZ64" i="20"/>
  <c r="BA64" i="20"/>
  <c r="BB64" i="20"/>
  <c r="BC64" i="20"/>
  <c r="BD64" i="20"/>
  <c r="BE64" i="20"/>
  <c r="BF64" i="20"/>
  <c r="BG64" i="20"/>
  <c r="BH64" i="20"/>
  <c r="BI64" i="20"/>
  <c r="BJ64" i="20"/>
  <c r="BK64" i="20"/>
  <c r="BL64" i="20"/>
  <c r="BO69" i="5"/>
  <c r="BN64" i="20"/>
  <c r="AE65" i="20"/>
  <c r="AF65" i="20"/>
  <c r="AG65" i="20"/>
  <c r="AH65" i="20"/>
  <c r="AI65" i="20"/>
  <c r="AJ65" i="20"/>
  <c r="AK65" i="20"/>
  <c r="AL65" i="20"/>
  <c r="AM65" i="20"/>
  <c r="AN65" i="20"/>
  <c r="AO65" i="20"/>
  <c r="AP65" i="20"/>
  <c r="AQ65" i="20"/>
  <c r="AR65" i="20"/>
  <c r="AS65" i="20"/>
  <c r="AZ65" i="20"/>
  <c r="BA65" i="20"/>
  <c r="BB65" i="20"/>
  <c r="BC65" i="20"/>
  <c r="BD65" i="20"/>
  <c r="BE65" i="20"/>
  <c r="BF65" i="20"/>
  <c r="BG65" i="20"/>
  <c r="BH65" i="20"/>
  <c r="BI65" i="20"/>
  <c r="BJ65" i="20"/>
  <c r="BK65" i="20"/>
  <c r="BL65" i="20"/>
  <c r="BO70" i="5"/>
  <c r="BN65" i="20"/>
  <c r="AE66" i="20"/>
  <c r="AF66" i="20"/>
  <c r="AG66" i="20"/>
  <c r="AH66" i="20"/>
  <c r="AI66" i="20"/>
  <c r="AJ66" i="20"/>
  <c r="AK66" i="20"/>
  <c r="AL66" i="20"/>
  <c r="AM66" i="20"/>
  <c r="AN66" i="20"/>
  <c r="AO66" i="20"/>
  <c r="AP66" i="20"/>
  <c r="AQ66" i="20"/>
  <c r="AR66" i="20"/>
  <c r="AS66" i="20"/>
  <c r="AZ66" i="20"/>
  <c r="BA66" i="20"/>
  <c r="BB66" i="20"/>
  <c r="BC66" i="20"/>
  <c r="BD66" i="20"/>
  <c r="BE66" i="20"/>
  <c r="BF66" i="20"/>
  <c r="BG66" i="20"/>
  <c r="BH66" i="20"/>
  <c r="BI66" i="20"/>
  <c r="BJ66" i="20"/>
  <c r="BK66" i="20"/>
  <c r="BL66" i="20"/>
  <c r="BO71" i="5"/>
  <c r="BN66" i="20"/>
  <c r="AE67" i="20"/>
  <c r="AF67" i="20"/>
  <c r="AG67" i="20"/>
  <c r="AH67" i="20"/>
  <c r="AI67" i="20"/>
  <c r="AJ67" i="20"/>
  <c r="AK67" i="20"/>
  <c r="AL67" i="20"/>
  <c r="AM67" i="20"/>
  <c r="AN67" i="20"/>
  <c r="AO67" i="20"/>
  <c r="AP67" i="20"/>
  <c r="AQ67" i="20"/>
  <c r="AR67" i="20"/>
  <c r="AS67" i="20"/>
  <c r="AZ67" i="20"/>
  <c r="BA67" i="20"/>
  <c r="BB67" i="20"/>
  <c r="BC67" i="20"/>
  <c r="BD67" i="20"/>
  <c r="BE67" i="20"/>
  <c r="BF67" i="20"/>
  <c r="BG67" i="20"/>
  <c r="BH67" i="20"/>
  <c r="BI67" i="20"/>
  <c r="BJ67" i="20"/>
  <c r="BK67" i="20"/>
  <c r="BL67" i="20"/>
  <c r="BO72" i="5"/>
  <c r="BN67" i="20"/>
  <c r="AE68" i="20"/>
  <c r="AF68" i="20"/>
  <c r="AG68" i="20"/>
  <c r="AH68" i="20"/>
  <c r="AI68" i="20"/>
  <c r="AJ68" i="20"/>
  <c r="AK68" i="20"/>
  <c r="AL68" i="20"/>
  <c r="AM68" i="20"/>
  <c r="AN68" i="20"/>
  <c r="AO68" i="20"/>
  <c r="AP68" i="20"/>
  <c r="AQ68" i="20"/>
  <c r="AR68" i="20"/>
  <c r="AS68" i="20"/>
  <c r="AZ68" i="20"/>
  <c r="BA68" i="20"/>
  <c r="BB68" i="20"/>
  <c r="BC68" i="20"/>
  <c r="BD68" i="20"/>
  <c r="BE68" i="20"/>
  <c r="BF68" i="20"/>
  <c r="BG68" i="20"/>
  <c r="BH68" i="20"/>
  <c r="BI68" i="20"/>
  <c r="BJ68" i="20"/>
  <c r="BK68" i="20"/>
  <c r="BL68" i="20"/>
  <c r="BO73" i="5"/>
  <c r="BN68" i="20"/>
  <c r="AE69" i="20"/>
  <c r="AF69" i="20"/>
  <c r="AG69" i="20"/>
  <c r="AH69" i="20"/>
  <c r="AI69" i="20"/>
  <c r="AJ69" i="20"/>
  <c r="AK69" i="20"/>
  <c r="AL69" i="20"/>
  <c r="AM69" i="20"/>
  <c r="AN69" i="20"/>
  <c r="AO69" i="20"/>
  <c r="AP69" i="20"/>
  <c r="AQ69" i="20"/>
  <c r="AR69" i="20"/>
  <c r="AS69" i="20"/>
  <c r="AT69" i="20"/>
  <c r="AU69" i="20"/>
  <c r="AV69" i="20"/>
  <c r="AW69" i="20"/>
  <c r="AX69" i="20"/>
  <c r="AY69" i="20"/>
  <c r="AZ69" i="20"/>
  <c r="BA69" i="20"/>
  <c r="BB69" i="20"/>
  <c r="BC69" i="20"/>
  <c r="BD69" i="20"/>
  <c r="BE69" i="20"/>
  <c r="BF69" i="20"/>
  <c r="BG69" i="20"/>
  <c r="BH69" i="20"/>
  <c r="BI69" i="20"/>
  <c r="BJ69" i="20"/>
  <c r="BK69" i="20"/>
  <c r="BL69" i="20"/>
  <c r="BM69" i="20"/>
  <c r="BO74" i="5"/>
  <c r="BN69" i="20"/>
  <c r="AE70" i="20"/>
  <c r="AF70" i="20"/>
  <c r="AG70" i="20"/>
  <c r="AH70" i="20"/>
  <c r="AI70" i="20"/>
  <c r="AJ70" i="20"/>
  <c r="AK70" i="20"/>
  <c r="AL70" i="20"/>
  <c r="AM70" i="20"/>
  <c r="AN70" i="20"/>
  <c r="AO70" i="20"/>
  <c r="AP70" i="20"/>
  <c r="AQ70" i="20"/>
  <c r="AR70" i="20"/>
  <c r="AS70" i="20"/>
  <c r="AT70" i="20"/>
  <c r="AU70" i="20"/>
  <c r="AV70" i="20"/>
  <c r="AW70" i="20"/>
  <c r="AX70" i="20"/>
  <c r="AY70" i="20"/>
  <c r="AZ70" i="20"/>
  <c r="BA70" i="20"/>
  <c r="BB70" i="20"/>
  <c r="BC70" i="20"/>
  <c r="BD70" i="20"/>
  <c r="BE70" i="20"/>
  <c r="BF70" i="20"/>
  <c r="BG70" i="20"/>
  <c r="BH70" i="20"/>
  <c r="BI70" i="20"/>
  <c r="BJ70" i="20"/>
  <c r="BK70" i="20"/>
  <c r="BL70" i="20"/>
  <c r="BM70" i="20"/>
  <c r="BO75" i="5"/>
  <c r="BN70" i="20"/>
  <c r="AE71" i="20"/>
  <c r="AF71" i="20"/>
  <c r="AG71" i="20"/>
  <c r="AH71" i="20"/>
  <c r="AI71" i="20"/>
  <c r="AJ71" i="20"/>
  <c r="AK71" i="20"/>
  <c r="AL71" i="20"/>
  <c r="AM71" i="20"/>
  <c r="AN71" i="20"/>
  <c r="AO71" i="20"/>
  <c r="AP71" i="20"/>
  <c r="AQ71" i="20"/>
  <c r="AR71" i="20"/>
  <c r="AS71" i="20"/>
  <c r="AT71" i="20"/>
  <c r="AU71" i="20"/>
  <c r="AV71" i="20"/>
  <c r="AW71" i="20"/>
  <c r="AX71" i="20"/>
  <c r="AY71" i="20"/>
  <c r="AZ71" i="20"/>
  <c r="BA71" i="20"/>
  <c r="BB71" i="20"/>
  <c r="BC71" i="20"/>
  <c r="BD71" i="20"/>
  <c r="BE71" i="20"/>
  <c r="BF71" i="20"/>
  <c r="BG71" i="20"/>
  <c r="BH71" i="20"/>
  <c r="BI71" i="20"/>
  <c r="BJ71" i="20"/>
  <c r="BK71" i="20"/>
  <c r="BL71" i="20"/>
  <c r="BM71" i="20"/>
  <c r="BO76" i="5"/>
  <c r="BN71" i="20"/>
  <c r="AE72" i="20"/>
  <c r="AF72" i="20"/>
  <c r="AG72" i="20"/>
  <c r="AH72" i="20"/>
  <c r="AI72" i="20"/>
  <c r="AJ72" i="20"/>
  <c r="AK72" i="20"/>
  <c r="AL72" i="20"/>
  <c r="AM72" i="20"/>
  <c r="AN72" i="20"/>
  <c r="AO72" i="20"/>
  <c r="AP72" i="20"/>
  <c r="AQ72" i="20"/>
  <c r="AR72" i="20"/>
  <c r="AS72" i="20"/>
  <c r="AT72" i="20"/>
  <c r="AU72" i="20"/>
  <c r="AV72" i="20"/>
  <c r="AW72" i="20"/>
  <c r="AX72" i="20"/>
  <c r="AY72" i="20"/>
  <c r="AZ72" i="20"/>
  <c r="BA72" i="20"/>
  <c r="BB72" i="20"/>
  <c r="BC72" i="20"/>
  <c r="BD72" i="20"/>
  <c r="BE72" i="20"/>
  <c r="BF72" i="20"/>
  <c r="BG72" i="20"/>
  <c r="BH72" i="20"/>
  <c r="BI72" i="20"/>
  <c r="BJ72" i="20"/>
  <c r="BK72" i="20"/>
  <c r="BL72" i="20"/>
  <c r="BM72" i="20"/>
  <c r="BO77" i="5"/>
  <c r="BN72" i="20"/>
  <c r="AE73" i="20"/>
  <c r="AF73" i="20"/>
  <c r="AG73" i="20"/>
  <c r="AH73" i="20"/>
  <c r="AI73" i="20"/>
  <c r="AJ73" i="20"/>
  <c r="AK73" i="20"/>
  <c r="AL73" i="20"/>
  <c r="AM73" i="20"/>
  <c r="AN73" i="20"/>
  <c r="AO73" i="20"/>
  <c r="AP73" i="20"/>
  <c r="AQ73" i="20"/>
  <c r="AR73" i="20"/>
  <c r="AS73" i="20"/>
  <c r="AT73" i="20"/>
  <c r="AU73" i="20"/>
  <c r="AV73" i="20"/>
  <c r="AW73" i="20"/>
  <c r="AX73" i="20"/>
  <c r="AY73" i="20"/>
  <c r="AZ73" i="20"/>
  <c r="BA73" i="20"/>
  <c r="BB73" i="20"/>
  <c r="BC73" i="20"/>
  <c r="BD73" i="20"/>
  <c r="BE73" i="20"/>
  <c r="BF73" i="20"/>
  <c r="BG73" i="20"/>
  <c r="BH73" i="20"/>
  <c r="BI73" i="20"/>
  <c r="BJ73" i="20"/>
  <c r="BK73" i="20"/>
  <c r="BL73" i="20"/>
  <c r="BM73" i="20"/>
  <c r="BO78" i="5"/>
  <c r="BN73" i="20"/>
  <c r="AE74" i="20"/>
  <c r="AF74" i="20"/>
  <c r="AG74" i="20"/>
  <c r="AH74" i="20"/>
  <c r="AI74" i="20"/>
  <c r="AJ74" i="20"/>
  <c r="AK74" i="20"/>
  <c r="AL74" i="20"/>
  <c r="AM74" i="20"/>
  <c r="AN74" i="20"/>
  <c r="AO74" i="20"/>
  <c r="AP74" i="20"/>
  <c r="AQ74" i="20"/>
  <c r="AR74" i="20"/>
  <c r="AS74" i="20"/>
  <c r="AT74" i="20"/>
  <c r="AU74" i="20"/>
  <c r="AV74" i="20"/>
  <c r="AW74" i="20"/>
  <c r="AX74" i="20"/>
  <c r="AY74" i="20"/>
  <c r="AZ74" i="20"/>
  <c r="BA74" i="20"/>
  <c r="BB74" i="20"/>
  <c r="BC74" i="20"/>
  <c r="BD74" i="20"/>
  <c r="BE74" i="20"/>
  <c r="BF74" i="20"/>
  <c r="BG74" i="20"/>
  <c r="BH74" i="20"/>
  <c r="BI74" i="20"/>
  <c r="BJ74" i="20"/>
  <c r="BK74" i="20"/>
  <c r="BL74" i="20"/>
  <c r="BM74" i="20"/>
  <c r="BO79" i="5"/>
  <c r="BN74" i="20"/>
  <c r="AE75" i="20"/>
  <c r="AF75" i="20"/>
  <c r="AG75" i="20"/>
  <c r="AH75" i="20"/>
  <c r="AI75" i="20"/>
  <c r="AJ75" i="20"/>
  <c r="AK75" i="20"/>
  <c r="AL75" i="20"/>
  <c r="AM75" i="20"/>
  <c r="AN75" i="20"/>
  <c r="AO75" i="20"/>
  <c r="AP75" i="20"/>
  <c r="AQ75" i="20"/>
  <c r="AR75" i="20"/>
  <c r="AS75" i="20"/>
  <c r="AT75" i="20"/>
  <c r="AU75" i="20"/>
  <c r="AV75" i="20"/>
  <c r="AW75" i="20"/>
  <c r="AX75" i="20"/>
  <c r="AY75" i="20"/>
  <c r="AZ75" i="20"/>
  <c r="BA75" i="20"/>
  <c r="BB75" i="20"/>
  <c r="BC75" i="20"/>
  <c r="BD75" i="20"/>
  <c r="BE75" i="20"/>
  <c r="BF75" i="20"/>
  <c r="BG75" i="20"/>
  <c r="BH75" i="20"/>
  <c r="BI75" i="20"/>
  <c r="BJ75" i="20"/>
  <c r="BK75" i="20"/>
  <c r="BL75" i="20"/>
  <c r="BM75" i="20"/>
  <c r="BO80" i="5"/>
  <c r="BN75" i="20"/>
  <c r="AE76" i="20"/>
  <c r="AF76" i="20"/>
  <c r="AG76" i="20"/>
  <c r="AH76" i="20"/>
  <c r="AI76" i="20"/>
  <c r="AJ76" i="20"/>
  <c r="AK76" i="20"/>
  <c r="AL76" i="20"/>
  <c r="AM76" i="20"/>
  <c r="AN76" i="20"/>
  <c r="AO76" i="20"/>
  <c r="AP76" i="20"/>
  <c r="AQ76" i="20"/>
  <c r="AR76" i="20"/>
  <c r="AS76" i="20"/>
  <c r="AT76" i="20"/>
  <c r="AU76" i="20"/>
  <c r="AV76" i="20"/>
  <c r="AW76" i="20"/>
  <c r="AX76" i="20"/>
  <c r="AY76" i="20"/>
  <c r="AZ76" i="20"/>
  <c r="BA76" i="20"/>
  <c r="BB76" i="20"/>
  <c r="BC76" i="20"/>
  <c r="BD76" i="20"/>
  <c r="BE76" i="20"/>
  <c r="BF76" i="20"/>
  <c r="BG76" i="20"/>
  <c r="BH76" i="20"/>
  <c r="BI76" i="20"/>
  <c r="BJ76" i="20"/>
  <c r="BK76" i="20"/>
  <c r="BL76" i="20"/>
  <c r="BM76" i="20"/>
  <c r="BO81" i="5"/>
  <c r="BN76" i="20"/>
  <c r="AE77" i="20"/>
  <c r="AF77" i="20"/>
  <c r="AG77" i="20"/>
  <c r="AH77" i="20"/>
  <c r="AI77" i="20"/>
  <c r="AJ77" i="20"/>
  <c r="AK77" i="20"/>
  <c r="AL77" i="20"/>
  <c r="AM77" i="20"/>
  <c r="AN77" i="20"/>
  <c r="AO77" i="20"/>
  <c r="AP77" i="20"/>
  <c r="AQ77" i="20"/>
  <c r="AR77" i="20"/>
  <c r="AS77" i="20"/>
  <c r="AT77" i="20"/>
  <c r="AU77" i="20"/>
  <c r="AV77" i="20"/>
  <c r="AW77" i="20"/>
  <c r="AX77" i="20"/>
  <c r="AY77" i="20"/>
  <c r="AZ77" i="20"/>
  <c r="BA77" i="20"/>
  <c r="BB77" i="20"/>
  <c r="BC77" i="20"/>
  <c r="BD77" i="20"/>
  <c r="BE77" i="20"/>
  <c r="BF77" i="20"/>
  <c r="BG77" i="20"/>
  <c r="BH77" i="20"/>
  <c r="BI77" i="20"/>
  <c r="BJ77" i="20"/>
  <c r="BK77" i="20"/>
  <c r="BL77" i="20"/>
  <c r="BM77" i="20"/>
  <c r="BO82" i="5"/>
  <c r="BN77" i="20"/>
  <c r="AE78" i="20"/>
  <c r="AF78" i="20"/>
  <c r="AG78" i="20"/>
  <c r="AH78" i="20"/>
  <c r="AI78" i="20"/>
  <c r="AJ78" i="20"/>
  <c r="AK78" i="20"/>
  <c r="AL78" i="20"/>
  <c r="AM78" i="20"/>
  <c r="AN78" i="20"/>
  <c r="AO78" i="20"/>
  <c r="AP78" i="20"/>
  <c r="AQ78" i="20"/>
  <c r="AR78" i="20"/>
  <c r="AS78" i="20"/>
  <c r="AT78" i="20"/>
  <c r="AU78" i="20"/>
  <c r="AV78" i="20"/>
  <c r="AW78" i="20"/>
  <c r="AX78" i="20"/>
  <c r="AY78" i="20"/>
  <c r="AZ78" i="20"/>
  <c r="BA78" i="20"/>
  <c r="BB78" i="20"/>
  <c r="BC78" i="20"/>
  <c r="BD78" i="20"/>
  <c r="BE78" i="20"/>
  <c r="BF78" i="20"/>
  <c r="BG78" i="20"/>
  <c r="BH78" i="20"/>
  <c r="BI78" i="20"/>
  <c r="BJ78" i="20"/>
  <c r="BK78" i="20"/>
  <c r="BL78" i="20"/>
  <c r="BM78" i="20"/>
  <c r="BO83" i="5"/>
  <c r="BN78" i="20"/>
  <c r="AE79" i="20"/>
  <c r="AF79" i="20"/>
  <c r="AG79" i="20"/>
  <c r="AH79" i="20"/>
  <c r="AI79" i="20"/>
  <c r="AJ79" i="20"/>
  <c r="AK79" i="20"/>
  <c r="AL79" i="20"/>
  <c r="AM79" i="20"/>
  <c r="AN79" i="20"/>
  <c r="AO79" i="20"/>
  <c r="AP79" i="20"/>
  <c r="AQ79" i="20"/>
  <c r="AR79" i="20"/>
  <c r="AS79" i="20"/>
  <c r="AT79" i="20"/>
  <c r="AU79" i="20"/>
  <c r="AV79" i="20"/>
  <c r="AW79" i="20"/>
  <c r="AX79" i="20"/>
  <c r="AY79" i="20"/>
  <c r="AZ79" i="20"/>
  <c r="BA79" i="20"/>
  <c r="BB79" i="20"/>
  <c r="BC79" i="20"/>
  <c r="BD79" i="20"/>
  <c r="BE79" i="20"/>
  <c r="BF79" i="20"/>
  <c r="BG79" i="20"/>
  <c r="BH79" i="20"/>
  <c r="BI79" i="20"/>
  <c r="BJ79" i="20"/>
  <c r="BK79" i="20"/>
  <c r="BL79" i="20"/>
  <c r="BM79" i="20"/>
  <c r="BO84" i="5"/>
  <c r="BN79" i="20"/>
  <c r="AE80" i="20"/>
  <c r="AF80" i="20"/>
  <c r="AG80" i="20"/>
  <c r="AH80" i="20"/>
  <c r="AI80" i="20"/>
  <c r="AJ80" i="20"/>
  <c r="AK80" i="20"/>
  <c r="AL80" i="20"/>
  <c r="AM80" i="20"/>
  <c r="AN80" i="20"/>
  <c r="AO80" i="20"/>
  <c r="AP80" i="20"/>
  <c r="AQ80" i="20"/>
  <c r="AR80" i="20"/>
  <c r="AS80" i="20"/>
  <c r="AT80" i="20"/>
  <c r="AU80" i="20"/>
  <c r="AV80" i="20"/>
  <c r="AW80" i="20"/>
  <c r="AX80" i="20"/>
  <c r="AY80" i="20"/>
  <c r="AZ80" i="20"/>
  <c r="BA80" i="20"/>
  <c r="BB80" i="20"/>
  <c r="BC80" i="20"/>
  <c r="BD80" i="20"/>
  <c r="BE80" i="20"/>
  <c r="BF80" i="20"/>
  <c r="BG80" i="20"/>
  <c r="BH80" i="20"/>
  <c r="BI80" i="20"/>
  <c r="BJ80" i="20"/>
  <c r="BK80" i="20"/>
  <c r="BL80" i="20"/>
  <c r="BM80" i="20"/>
  <c r="BO85" i="5"/>
  <c r="BN80" i="20"/>
  <c r="AE81" i="20"/>
  <c r="AF81" i="20"/>
  <c r="AG81" i="20"/>
  <c r="AH81" i="20"/>
  <c r="AI81" i="20"/>
  <c r="AJ81" i="20"/>
  <c r="AK81" i="20"/>
  <c r="AL81" i="20"/>
  <c r="AM81" i="20"/>
  <c r="AN81" i="20"/>
  <c r="AO81" i="20"/>
  <c r="AP81" i="20"/>
  <c r="AQ81" i="20"/>
  <c r="AR81" i="20"/>
  <c r="AS81" i="20"/>
  <c r="AT81" i="20"/>
  <c r="AU81" i="20"/>
  <c r="AV81" i="20"/>
  <c r="AW81" i="20"/>
  <c r="AX81" i="20"/>
  <c r="AY81" i="20"/>
  <c r="AZ81" i="20"/>
  <c r="BA81" i="20"/>
  <c r="BB81" i="20"/>
  <c r="BC81" i="20"/>
  <c r="BD81" i="20"/>
  <c r="BE81" i="20"/>
  <c r="BF81" i="20"/>
  <c r="BG81" i="20"/>
  <c r="BH81" i="20"/>
  <c r="BI81" i="20"/>
  <c r="BJ81" i="20"/>
  <c r="BK81" i="20"/>
  <c r="BL81" i="20"/>
  <c r="BM81" i="20"/>
  <c r="BO86" i="5"/>
  <c r="BN81" i="20"/>
  <c r="AE82" i="20"/>
  <c r="AF82" i="20"/>
  <c r="AG82" i="20"/>
  <c r="AH82" i="20"/>
  <c r="AI82" i="20"/>
  <c r="AJ82" i="20"/>
  <c r="AK82" i="20"/>
  <c r="AL82" i="20"/>
  <c r="AM82" i="20"/>
  <c r="AN82" i="20"/>
  <c r="AO82" i="20"/>
  <c r="AP82" i="20"/>
  <c r="AQ82" i="20"/>
  <c r="AR82" i="20"/>
  <c r="AS82" i="20"/>
  <c r="AT82" i="20"/>
  <c r="AU82" i="20"/>
  <c r="AV82" i="20"/>
  <c r="AW82" i="20"/>
  <c r="AX82" i="20"/>
  <c r="AY82" i="20"/>
  <c r="AZ82" i="20"/>
  <c r="BA82" i="20"/>
  <c r="BB82" i="20"/>
  <c r="BC82" i="20"/>
  <c r="BD82" i="20"/>
  <c r="BE82" i="20"/>
  <c r="BF82" i="20"/>
  <c r="BG82" i="20"/>
  <c r="BH82" i="20"/>
  <c r="BI82" i="20"/>
  <c r="BJ82" i="20"/>
  <c r="BK82" i="20"/>
  <c r="BL82" i="20"/>
  <c r="BM82" i="20"/>
  <c r="BO87" i="5"/>
  <c r="BN82" i="20"/>
  <c r="AE83" i="20"/>
  <c r="AF83" i="20"/>
  <c r="AG83" i="20"/>
  <c r="AH83" i="20"/>
  <c r="AI83" i="20"/>
  <c r="AJ83" i="20"/>
  <c r="AK83" i="20"/>
  <c r="AL83" i="20"/>
  <c r="AM83" i="20"/>
  <c r="AN83" i="20"/>
  <c r="AO83" i="20"/>
  <c r="AP83" i="20"/>
  <c r="AQ83" i="20"/>
  <c r="AR83" i="20"/>
  <c r="AS83" i="20"/>
  <c r="AT83" i="20"/>
  <c r="AU83" i="20"/>
  <c r="AV83" i="20"/>
  <c r="AW83" i="20"/>
  <c r="AX83" i="20"/>
  <c r="AY83" i="20"/>
  <c r="AZ83" i="20"/>
  <c r="BA83" i="20"/>
  <c r="BB83" i="20"/>
  <c r="BC83" i="20"/>
  <c r="BD83" i="20"/>
  <c r="BE83" i="20"/>
  <c r="BF83" i="20"/>
  <c r="BG83" i="20"/>
  <c r="BH83" i="20"/>
  <c r="BI83" i="20"/>
  <c r="BJ83" i="20"/>
  <c r="BK83" i="20"/>
  <c r="BL83" i="20"/>
  <c r="BM83" i="20"/>
  <c r="BO88" i="5"/>
  <c r="BN83" i="20"/>
  <c r="AE84" i="20"/>
  <c r="AF84" i="20"/>
  <c r="AG84" i="20"/>
  <c r="AH84" i="20"/>
  <c r="AI84" i="20"/>
  <c r="AJ84" i="20"/>
  <c r="AK84" i="20"/>
  <c r="AL84" i="20"/>
  <c r="AM84" i="20"/>
  <c r="AN84" i="20"/>
  <c r="AO84" i="20"/>
  <c r="AP84" i="20"/>
  <c r="AQ84" i="20"/>
  <c r="AR84" i="20"/>
  <c r="AS84" i="20"/>
  <c r="AT84" i="20"/>
  <c r="AU84" i="20"/>
  <c r="AV84" i="20"/>
  <c r="AW84" i="20"/>
  <c r="AX84" i="20"/>
  <c r="AY84" i="20"/>
  <c r="AZ84" i="20"/>
  <c r="BA84" i="20"/>
  <c r="BB84" i="20"/>
  <c r="BC84" i="20"/>
  <c r="BD84" i="20"/>
  <c r="BE84" i="20"/>
  <c r="BF84" i="20"/>
  <c r="BG84" i="20"/>
  <c r="BH84" i="20"/>
  <c r="BI84" i="20"/>
  <c r="BJ84" i="20"/>
  <c r="BK84" i="20"/>
  <c r="BL84" i="20"/>
  <c r="BM84" i="20"/>
  <c r="BO89" i="5"/>
  <c r="BN84" i="20"/>
  <c r="AE85" i="20"/>
  <c r="AF85" i="20"/>
  <c r="AG85" i="20"/>
  <c r="AH85" i="20"/>
  <c r="AI85" i="20"/>
  <c r="AJ85" i="20"/>
  <c r="AK85" i="20"/>
  <c r="AL85" i="20"/>
  <c r="AM85" i="20"/>
  <c r="AN85" i="20"/>
  <c r="AO85" i="20"/>
  <c r="AP85" i="20"/>
  <c r="AQ85" i="20"/>
  <c r="AR85" i="20"/>
  <c r="AS85" i="20"/>
  <c r="AT85" i="20"/>
  <c r="AU85" i="20"/>
  <c r="AV85" i="20"/>
  <c r="AW85" i="20"/>
  <c r="AX85" i="20"/>
  <c r="AY85" i="20"/>
  <c r="AZ85" i="20"/>
  <c r="BA85" i="20"/>
  <c r="BB85" i="20"/>
  <c r="BC85" i="20"/>
  <c r="BD85" i="20"/>
  <c r="BE85" i="20"/>
  <c r="BF85" i="20"/>
  <c r="BG85" i="20"/>
  <c r="BH85" i="20"/>
  <c r="BI85" i="20"/>
  <c r="BJ85" i="20"/>
  <c r="BK85" i="20"/>
  <c r="BL85" i="20"/>
  <c r="BM85" i="20"/>
  <c r="BO90" i="5"/>
  <c r="BN85" i="20"/>
  <c r="AE86" i="20"/>
  <c r="AF86" i="20"/>
  <c r="AG86" i="20"/>
  <c r="AH86" i="20"/>
  <c r="AI86" i="20"/>
  <c r="AJ86" i="20"/>
  <c r="AK86" i="20"/>
  <c r="AL86" i="20"/>
  <c r="AM86" i="20"/>
  <c r="AN86" i="20"/>
  <c r="AO86" i="20"/>
  <c r="AP86" i="20"/>
  <c r="AQ86" i="20"/>
  <c r="AR86" i="20"/>
  <c r="AS86" i="20"/>
  <c r="AT86" i="20"/>
  <c r="AU86" i="20"/>
  <c r="AV86" i="20"/>
  <c r="AW86" i="20"/>
  <c r="AX86" i="20"/>
  <c r="AY86" i="20"/>
  <c r="AZ86" i="20"/>
  <c r="BA86" i="20"/>
  <c r="BB86" i="20"/>
  <c r="BC86" i="20"/>
  <c r="BD86" i="20"/>
  <c r="BE86" i="20"/>
  <c r="BF86" i="20"/>
  <c r="BG86" i="20"/>
  <c r="BH86" i="20"/>
  <c r="BI86" i="20"/>
  <c r="BJ86" i="20"/>
  <c r="BK86" i="20"/>
  <c r="BL86" i="20"/>
  <c r="BM86" i="20"/>
  <c r="BO91" i="5"/>
  <c r="BN86" i="20"/>
  <c r="AE87" i="20"/>
  <c r="AF87" i="20"/>
  <c r="AG87" i="20"/>
  <c r="AH87" i="20"/>
  <c r="AI87" i="20"/>
  <c r="AJ87" i="20"/>
  <c r="AK87" i="20"/>
  <c r="AL87" i="20"/>
  <c r="AM87" i="20"/>
  <c r="AN87" i="20"/>
  <c r="AO87" i="20"/>
  <c r="AP87" i="20"/>
  <c r="AQ87" i="20"/>
  <c r="AR87" i="20"/>
  <c r="AS87" i="20"/>
  <c r="AT87" i="20"/>
  <c r="AU87" i="20"/>
  <c r="AV87" i="20"/>
  <c r="AW87" i="20"/>
  <c r="AX87" i="20"/>
  <c r="AY87" i="20"/>
  <c r="AZ87" i="20"/>
  <c r="BA87" i="20"/>
  <c r="BB87" i="20"/>
  <c r="BC87" i="20"/>
  <c r="BD87" i="20"/>
  <c r="BE87" i="20"/>
  <c r="BF87" i="20"/>
  <c r="BG87" i="20"/>
  <c r="BH87" i="20"/>
  <c r="BI87" i="20"/>
  <c r="BJ87" i="20"/>
  <c r="BK87" i="20"/>
  <c r="BL87" i="20"/>
  <c r="BM87" i="20"/>
  <c r="BO92" i="5"/>
  <c r="BN87" i="20"/>
  <c r="AE88" i="20"/>
  <c r="AF88" i="20"/>
  <c r="AG88" i="20"/>
  <c r="AH88" i="20"/>
  <c r="AI88" i="20"/>
  <c r="AJ88" i="20"/>
  <c r="AK88" i="20"/>
  <c r="AL88" i="20"/>
  <c r="AM88" i="20"/>
  <c r="AN88" i="20"/>
  <c r="AO88" i="20"/>
  <c r="AP88" i="20"/>
  <c r="AQ88" i="20"/>
  <c r="AR88" i="20"/>
  <c r="AS88" i="20"/>
  <c r="AT88" i="20"/>
  <c r="AU88" i="20"/>
  <c r="AV88" i="20"/>
  <c r="AW88" i="20"/>
  <c r="AX88" i="20"/>
  <c r="AY88" i="20"/>
  <c r="AZ88" i="20"/>
  <c r="BA88" i="20"/>
  <c r="BB88" i="20"/>
  <c r="BC88" i="20"/>
  <c r="BD88" i="20"/>
  <c r="BE88" i="20"/>
  <c r="BF88" i="20"/>
  <c r="BG88" i="20"/>
  <c r="BH88" i="20"/>
  <c r="BI88" i="20"/>
  <c r="BJ88" i="20"/>
  <c r="BK88" i="20"/>
  <c r="BL88" i="20"/>
  <c r="BM88" i="20"/>
  <c r="BO93" i="5"/>
  <c r="BN88" i="20"/>
  <c r="AE89" i="20"/>
  <c r="AF89" i="20"/>
  <c r="AG89" i="20"/>
  <c r="AH89" i="20"/>
  <c r="AI89" i="20"/>
  <c r="AJ89" i="20"/>
  <c r="AK89" i="20"/>
  <c r="AL89" i="20"/>
  <c r="AM89" i="20"/>
  <c r="AN89" i="20"/>
  <c r="AO89" i="20"/>
  <c r="AP89" i="20"/>
  <c r="AQ89" i="20"/>
  <c r="AR89" i="20"/>
  <c r="AS89" i="20"/>
  <c r="AT89" i="20"/>
  <c r="AU89" i="20"/>
  <c r="AV89" i="20"/>
  <c r="AW89" i="20"/>
  <c r="AX89" i="20"/>
  <c r="AY89" i="20"/>
  <c r="AZ89" i="20"/>
  <c r="BA89" i="20"/>
  <c r="BB89" i="20"/>
  <c r="BC89" i="20"/>
  <c r="BD89" i="20"/>
  <c r="BE89" i="20"/>
  <c r="BF89" i="20"/>
  <c r="BG89" i="20"/>
  <c r="BH89" i="20"/>
  <c r="BI89" i="20"/>
  <c r="BJ89" i="20"/>
  <c r="BK89" i="20"/>
  <c r="BL89" i="20"/>
  <c r="BM89" i="20"/>
  <c r="BO94" i="5"/>
  <c r="BN89" i="20"/>
  <c r="AE90" i="20"/>
  <c r="AF90" i="20"/>
  <c r="AG90" i="20"/>
  <c r="AH90" i="20"/>
  <c r="AI90" i="20"/>
  <c r="AJ90" i="20"/>
  <c r="AK90" i="20"/>
  <c r="AL90" i="20"/>
  <c r="AM90" i="20"/>
  <c r="AN90" i="20"/>
  <c r="AO90" i="20"/>
  <c r="AP90" i="20"/>
  <c r="AQ90" i="20"/>
  <c r="AR90" i="20"/>
  <c r="AS90" i="20"/>
  <c r="AT90" i="20"/>
  <c r="AU90" i="20"/>
  <c r="AV90" i="20"/>
  <c r="AW90" i="20"/>
  <c r="AX90" i="20"/>
  <c r="AY90" i="20"/>
  <c r="AZ90" i="20"/>
  <c r="BA90" i="20"/>
  <c r="BB90" i="20"/>
  <c r="BC90" i="20"/>
  <c r="BD90" i="20"/>
  <c r="BE90" i="20"/>
  <c r="BF90" i="20"/>
  <c r="BG90" i="20"/>
  <c r="BH90" i="20"/>
  <c r="BI90" i="20"/>
  <c r="BJ90" i="20"/>
  <c r="BK90" i="20"/>
  <c r="BL90" i="20"/>
  <c r="BM90" i="20"/>
  <c r="BO95" i="5"/>
  <c r="BN90" i="20"/>
  <c r="AE91" i="20"/>
  <c r="AF91" i="20"/>
  <c r="AG91" i="20"/>
  <c r="AH91" i="20"/>
  <c r="AI91" i="20"/>
  <c r="AJ91" i="20"/>
  <c r="AK91" i="20"/>
  <c r="AL91" i="20"/>
  <c r="AM91" i="20"/>
  <c r="AN91" i="20"/>
  <c r="AO91" i="20"/>
  <c r="AP91" i="20"/>
  <c r="AQ91" i="20"/>
  <c r="AR91" i="20"/>
  <c r="AS91" i="20"/>
  <c r="AT91" i="20"/>
  <c r="AU91" i="20"/>
  <c r="AV91" i="20"/>
  <c r="AW91" i="20"/>
  <c r="AX91" i="20"/>
  <c r="AY91" i="20"/>
  <c r="AZ91" i="20"/>
  <c r="BA91" i="20"/>
  <c r="BB91" i="20"/>
  <c r="BC91" i="20"/>
  <c r="BD91" i="20"/>
  <c r="BE91" i="20"/>
  <c r="BF91" i="20"/>
  <c r="BG91" i="20"/>
  <c r="BH91" i="20"/>
  <c r="BI91" i="20"/>
  <c r="BJ91" i="20"/>
  <c r="BK91" i="20"/>
  <c r="BL91" i="20"/>
  <c r="BM91" i="20"/>
  <c r="BO96" i="5"/>
  <c r="BN91" i="20"/>
  <c r="AE92" i="20"/>
  <c r="AF92" i="20"/>
  <c r="AG92" i="20"/>
  <c r="AH92" i="20"/>
  <c r="AI92" i="20"/>
  <c r="AJ92" i="20"/>
  <c r="AK92" i="20"/>
  <c r="AL92" i="20"/>
  <c r="AM92" i="20"/>
  <c r="AN92" i="20"/>
  <c r="AO92" i="20"/>
  <c r="AP92" i="20"/>
  <c r="AQ92" i="20"/>
  <c r="AR92" i="20"/>
  <c r="AS92" i="20"/>
  <c r="AT92" i="20"/>
  <c r="AU92" i="20"/>
  <c r="AV92" i="20"/>
  <c r="AW92" i="20"/>
  <c r="AX92" i="20"/>
  <c r="AY92" i="20"/>
  <c r="AZ92" i="20"/>
  <c r="BA92" i="20"/>
  <c r="BB92" i="20"/>
  <c r="BC92" i="20"/>
  <c r="BD92" i="20"/>
  <c r="BE92" i="20"/>
  <c r="BF92" i="20"/>
  <c r="BG92" i="20"/>
  <c r="BH92" i="20"/>
  <c r="BI92" i="20"/>
  <c r="BJ92" i="20"/>
  <c r="BK92" i="20"/>
  <c r="BL92" i="20"/>
  <c r="BM92" i="20"/>
  <c r="BO97" i="5"/>
  <c r="BN92" i="20"/>
  <c r="AE93" i="20"/>
  <c r="AF93" i="20"/>
  <c r="AG93" i="20"/>
  <c r="AH93" i="20"/>
  <c r="AI93" i="20"/>
  <c r="AJ93" i="20"/>
  <c r="AK93" i="20"/>
  <c r="AL93" i="20"/>
  <c r="AM93" i="20"/>
  <c r="AN93" i="20"/>
  <c r="AO93" i="20"/>
  <c r="AP93" i="20"/>
  <c r="AQ93" i="20"/>
  <c r="AR93" i="20"/>
  <c r="AS93" i="20"/>
  <c r="AT93" i="20"/>
  <c r="AU93" i="20"/>
  <c r="AV93" i="20"/>
  <c r="AW93" i="20"/>
  <c r="AX93" i="20"/>
  <c r="AY93" i="20"/>
  <c r="AZ93" i="20"/>
  <c r="BA93" i="20"/>
  <c r="BB93" i="20"/>
  <c r="BC93" i="20"/>
  <c r="BD93" i="20"/>
  <c r="BE93" i="20"/>
  <c r="BF93" i="20"/>
  <c r="BG93" i="20"/>
  <c r="BH93" i="20"/>
  <c r="BI93" i="20"/>
  <c r="BJ93" i="20"/>
  <c r="BK93" i="20"/>
  <c r="BL93" i="20"/>
  <c r="BM93" i="20"/>
  <c r="BO98" i="5"/>
  <c r="BN93" i="20"/>
  <c r="AE94" i="20"/>
  <c r="AF94" i="20"/>
  <c r="AG94" i="20"/>
  <c r="AH94" i="20"/>
  <c r="AI94" i="20"/>
  <c r="AJ94" i="20"/>
  <c r="AK94" i="20"/>
  <c r="AL94" i="20"/>
  <c r="AM94" i="20"/>
  <c r="AN94" i="20"/>
  <c r="AO94" i="20"/>
  <c r="AP94" i="20"/>
  <c r="AQ94" i="20"/>
  <c r="AR94" i="20"/>
  <c r="AS94" i="20"/>
  <c r="AT94" i="20"/>
  <c r="AU94" i="20"/>
  <c r="AV94" i="20"/>
  <c r="AW94" i="20"/>
  <c r="AX94" i="20"/>
  <c r="AY94" i="20"/>
  <c r="AZ94" i="20"/>
  <c r="BA94" i="20"/>
  <c r="BB94" i="20"/>
  <c r="BC94" i="20"/>
  <c r="BD94" i="20"/>
  <c r="BE94" i="20"/>
  <c r="BF94" i="20"/>
  <c r="BG94" i="20"/>
  <c r="BH94" i="20"/>
  <c r="BI94" i="20"/>
  <c r="BJ94" i="20"/>
  <c r="BK94" i="20"/>
  <c r="BL94" i="20"/>
  <c r="BM94" i="20"/>
  <c r="BO99" i="5"/>
  <c r="BN94" i="20"/>
  <c r="AE95" i="20"/>
  <c r="AF95" i="20"/>
  <c r="AG95" i="20"/>
  <c r="AH95" i="20"/>
  <c r="AI95" i="20"/>
  <c r="AJ95" i="20"/>
  <c r="AK95" i="20"/>
  <c r="AL95" i="20"/>
  <c r="AM95" i="20"/>
  <c r="AN95" i="20"/>
  <c r="AO95" i="20"/>
  <c r="AP95" i="20"/>
  <c r="AQ95" i="20"/>
  <c r="AR95" i="20"/>
  <c r="AS95" i="20"/>
  <c r="AT95" i="20"/>
  <c r="AU95" i="20"/>
  <c r="AV95" i="20"/>
  <c r="AW95" i="20"/>
  <c r="AX95" i="20"/>
  <c r="AY95" i="20"/>
  <c r="AZ95" i="20"/>
  <c r="BA95" i="20"/>
  <c r="BB95" i="20"/>
  <c r="BC95" i="20"/>
  <c r="BD95" i="20"/>
  <c r="BE95" i="20"/>
  <c r="BF95" i="20"/>
  <c r="BG95" i="20"/>
  <c r="BH95" i="20"/>
  <c r="BI95" i="20"/>
  <c r="BJ95" i="20"/>
  <c r="BK95" i="20"/>
  <c r="BL95" i="20"/>
  <c r="BM95" i="20"/>
  <c r="BO100" i="5"/>
  <c r="BN95" i="20"/>
  <c r="AE96" i="20"/>
  <c r="AF96" i="20"/>
  <c r="AG96" i="20"/>
  <c r="AH96" i="20"/>
  <c r="AI96" i="20"/>
  <c r="AJ96" i="20"/>
  <c r="AK96" i="20"/>
  <c r="AL96" i="20"/>
  <c r="AM96" i="20"/>
  <c r="AN96" i="20"/>
  <c r="AO96" i="20"/>
  <c r="AP96" i="20"/>
  <c r="AQ96" i="20"/>
  <c r="AR96" i="20"/>
  <c r="AS96" i="20"/>
  <c r="AT96" i="20"/>
  <c r="AU96" i="20"/>
  <c r="AV96" i="20"/>
  <c r="AW96" i="20"/>
  <c r="AX96" i="20"/>
  <c r="AY96" i="20"/>
  <c r="AZ96" i="20"/>
  <c r="BA96" i="20"/>
  <c r="BB96" i="20"/>
  <c r="BC96" i="20"/>
  <c r="BD96" i="20"/>
  <c r="BE96" i="20"/>
  <c r="BF96" i="20"/>
  <c r="BG96" i="20"/>
  <c r="BH96" i="20"/>
  <c r="BI96" i="20"/>
  <c r="BJ96" i="20"/>
  <c r="BK96" i="20"/>
  <c r="BL96" i="20"/>
  <c r="BM96" i="20"/>
  <c r="BO101" i="5"/>
  <c r="BN96" i="20"/>
  <c r="C4" i="20"/>
  <c r="D4" i="20"/>
  <c r="E4" i="20"/>
  <c r="F4" i="20"/>
  <c r="G4" i="20"/>
  <c r="H4" i="20"/>
  <c r="I4" i="20"/>
  <c r="J4" i="20"/>
  <c r="K4" i="20"/>
  <c r="L4" i="20"/>
  <c r="M4" i="20"/>
  <c r="N4" i="20"/>
  <c r="O4" i="20"/>
  <c r="P4" i="20"/>
  <c r="Q4" i="20"/>
  <c r="R4" i="20"/>
  <c r="S4" i="20"/>
  <c r="T4" i="20"/>
  <c r="U4" i="20"/>
  <c r="V4" i="20"/>
  <c r="W4" i="20"/>
  <c r="X4" i="20"/>
  <c r="Y4" i="20"/>
  <c r="Z4" i="20"/>
  <c r="AA4" i="20"/>
  <c r="AB4" i="20"/>
  <c r="AC4" i="20"/>
  <c r="AD4"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C10" i="20"/>
  <c r="R10" i="20"/>
  <c r="T10" i="20"/>
  <c r="U10" i="20"/>
  <c r="V10" i="20"/>
  <c r="W10" i="20"/>
  <c r="X10" i="20"/>
  <c r="Y10" i="20"/>
  <c r="Z10" i="20"/>
  <c r="AA10" i="20"/>
  <c r="AB10" i="20"/>
  <c r="AC10" i="20"/>
  <c r="AD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C12" i="20"/>
  <c r="D12" i="20"/>
  <c r="E12" i="20"/>
  <c r="F12" i="20"/>
  <c r="G12" i="20"/>
  <c r="H12" i="20"/>
  <c r="I12" i="20"/>
  <c r="J12" i="20"/>
  <c r="K12" i="20"/>
  <c r="L12" i="20"/>
  <c r="M12" i="20"/>
  <c r="N12" i="20"/>
  <c r="O12" i="20"/>
  <c r="P12" i="20"/>
  <c r="Q12" i="20"/>
  <c r="R12" i="20"/>
  <c r="S12" i="20"/>
  <c r="T12" i="20"/>
  <c r="U12" i="20"/>
  <c r="V12" i="20"/>
  <c r="W12" i="20"/>
  <c r="X12" i="20"/>
  <c r="Y12" i="20"/>
  <c r="Z12" i="20"/>
  <c r="AA12" i="20"/>
  <c r="AB12" i="20"/>
  <c r="AC12" i="20"/>
  <c r="AD12" i="20"/>
  <c r="C13" i="20"/>
  <c r="D13" i="20"/>
  <c r="E13" i="20"/>
  <c r="F13" i="20"/>
  <c r="G13" i="20"/>
  <c r="H13" i="20"/>
  <c r="I13" i="20"/>
  <c r="J13" i="20"/>
  <c r="K13" i="20"/>
  <c r="L13" i="20"/>
  <c r="M13" i="20"/>
  <c r="N13" i="20"/>
  <c r="O13" i="20"/>
  <c r="P13" i="20"/>
  <c r="Q13" i="20"/>
  <c r="R13" i="20"/>
  <c r="S13" i="20"/>
  <c r="T13" i="20"/>
  <c r="U13" i="20"/>
  <c r="V13" i="20"/>
  <c r="W13" i="20"/>
  <c r="X13" i="20"/>
  <c r="Y13" i="20"/>
  <c r="Z13" i="20"/>
  <c r="AA13" i="20"/>
  <c r="AB13" i="20"/>
  <c r="AC13" i="20"/>
  <c r="AD13" i="20"/>
  <c r="C14" i="20"/>
  <c r="D14" i="20"/>
  <c r="E14"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C15" i="20"/>
  <c r="D15" i="20"/>
  <c r="E15" i="20"/>
  <c r="F15" i="20"/>
  <c r="G15" i="20"/>
  <c r="H15" i="20"/>
  <c r="I15" i="20"/>
  <c r="J15" i="20"/>
  <c r="K15" i="20"/>
  <c r="L15" i="20"/>
  <c r="M15" i="20"/>
  <c r="N15" i="20"/>
  <c r="O15" i="20"/>
  <c r="P15" i="20"/>
  <c r="Q15" i="20"/>
  <c r="R15" i="20"/>
  <c r="S15" i="20"/>
  <c r="T15" i="20"/>
  <c r="U15" i="20"/>
  <c r="V15" i="20"/>
  <c r="W15" i="20"/>
  <c r="X15" i="20"/>
  <c r="Y15" i="20"/>
  <c r="Z15" i="20"/>
  <c r="AA15" i="20"/>
  <c r="AB15" i="20"/>
  <c r="AC15" i="20"/>
  <c r="AD15" i="20"/>
  <c r="C16" i="20"/>
  <c r="D16" i="20"/>
  <c r="E16" i="20"/>
  <c r="F16" i="20"/>
  <c r="G16" i="20"/>
  <c r="H16" i="20"/>
  <c r="I16" i="20"/>
  <c r="J16" i="20"/>
  <c r="K16" i="20"/>
  <c r="L16" i="20"/>
  <c r="M16" i="20"/>
  <c r="N16" i="20"/>
  <c r="O16" i="20"/>
  <c r="P16" i="20"/>
  <c r="Q16" i="20"/>
  <c r="R16" i="20"/>
  <c r="S16" i="20"/>
  <c r="T16" i="20"/>
  <c r="U16" i="20"/>
  <c r="V16" i="20"/>
  <c r="W16" i="20"/>
  <c r="X16" i="20"/>
  <c r="Y16" i="20"/>
  <c r="Z16" i="20"/>
  <c r="AA16" i="20"/>
  <c r="AB16" i="20"/>
  <c r="AC16" i="20"/>
  <c r="AD16" i="20"/>
  <c r="C17" i="20"/>
  <c r="D17" i="20"/>
  <c r="E17" i="20"/>
  <c r="F17" i="20"/>
  <c r="G17" i="20"/>
  <c r="H17" i="20"/>
  <c r="I17" i="20"/>
  <c r="J17" i="20"/>
  <c r="K17" i="20"/>
  <c r="L17" i="20"/>
  <c r="M17" i="20"/>
  <c r="N17" i="20"/>
  <c r="O17" i="20"/>
  <c r="P17" i="20"/>
  <c r="Q17" i="20"/>
  <c r="R17" i="20"/>
  <c r="S17" i="20"/>
  <c r="T17" i="20"/>
  <c r="U17" i="20"/>
  <c r="V17" i="20"/>
  <c r="W17" i="20"/>
  <c r="X17" i="20"/>
  <c r="Y17" i="20"/>
  <c r="Z17" i="20"/>
  <c r="AA17" i="20"/>
  <c r="AB17" i="20"/>
  <c r="AC17" i="20"/>
  <c r="AD17" i="20"/>
  <c r="C18" i="20"/>
  <c r="D18" i="20"/>
  <c r="E18" i="20"/>
  <c r="F18" i="20"/>
  <c r="G18" i="20"/>
  <c r="H18" i="20"/>
  <c r="I18" i="20"/>
  <c r="J18" i="20"/>
  <c r="K18" i="20"/>
  <c r="L18" i="20"/>
  <c r="M18" i="20"/>
  <c r="N18" i="20"/>
  <c r="O18" i="20"/>
  <c r="P18" i="20"/>
  <c r="Q18" i="20"/>
  <c r="R18" i="20"/>
  <c r="S18" i="20"/>
  <c r="T18" i="20"/>
  <c r="U18" i="20"/>
  <c r="V18" i="20"/>
  <c r="W18" i="20"/>
  <c r="X18" i="20"/>
  <c r="Y18" i="20"/>
  <c r="Z18" i="20"/>
  <c r="AA18" i="20"/>
  <c r="AB18" i="20"/>
  <c r="AC18" i="20"/>
  <c r="AD18" i="20"/>
  <c r="C19" i="20"/>
  <c r="D19" i="20"/>
  <c r="E19" i="20"/>
  <c r="F19" i="20"/>
  <c r="G19" i="20"/>
  <c r="H19" i="20"/>
  <c r="I19" i="20"/>
  <c r="J19" i="20"/>
  <c r="K19" i="20"/>
  <c r="L19" i="20"/>
  <c r="M19" i="20"/>
  <c r="N19" i="20"/>
  <c r="O19" i="20"/>
  <c r="P19" i="20"/>
  <c r="Q19" i="20"/>
  <c r="R19" i="20"/>
  <c r="S19" i="20"/>
  <c r="T19" i="20"/>
  <c r="U19" i="20"/>
  <c r="V19" i="20"/>
  <c r="W19" i="20"/>
  <c r="X19" i="20"/>
  <c r="Y19" i="20"/>
  <c r="Z19" i="20"/>
  <c r="AA19" i="20"/>
  <c r="AB19" i="20"/>
  <c r="AC19" i="20"/>
  <c r="AD19" i="20"/>
  <c r="C20" i="20"/>
  <c r="D20" i="20"/>
  <c r="E20" i="20"/>
  <c r="F20" i="20"/>
  <c r="G20" i="20"/>
  <c r="H20" i="20"/>
  <c r="I20" i="20"/>
  <c r="J20" i="20"/>
  <c r="K20" i="20"/>
  <c r="L20" i="20"/>
  <c r="M20" i="20"/>
  <c r="N20" i="20"/>
  <c r="O20" i="20"/>
  <c r="P20" i="20"/>
  <c r="Q20" i="20"/>
  <c r="R20" i="20"/>
  <c r="S20" i="20"/>
  <c r="T20" i="20"/>
  <c r="U20" i="20"/>
  <c r="V20" i="20"/>
  <c r="W20" i="20"/>
  <c r="X20" i="20"/>
  <c r="Y20" i="20"/>
  <c r="Z20" i="20"/>
  <c r="AA20" i="20"/>
  <c r="AB20" i="20"/>
  <c r="AC20" i="20"/>
  <c r="AD20" i="20"/>
  <c r="C21" i="20"/>
  <c r="D21" i="20"/>
  <c r="E21" i="20"/>
  <c r="F21" i="20"/>
  <c r="G21" i="20"/>
  <c r="H21" i="20"/>
  <c r="I21" i="20"/>
  <c r="J21" i="20"/>
  <c r="K21" i="20"/>
  <c r="L21" i="20"/>
  <c r="M21" i="20"/>
  <c r="N21" i="20"/>
  <c r="O21" i="20"/>
  <c r="P21" i="20"/>
  <c r="Q21" i="20"/>
  <c r="R21" i="20"/>
  <c r="S21" i="20"/>
  <c r="T21" i="20"/>
  <c r="U21" i="20"/>
  <c r="V21" i="20"/>
  <c r="W21" i="20"/>
  <c r="X21" i="20"/>
  <c r="Y21" i="20"/>
  <c r="Z21" i="20"/>
  <c r="AA21" i="20"/>
  <c r="AB21" i="20"/>
  <c r="AC21" i="20"/>
  <c r="AD21" i="20"/>
  <c r="C22" i="20"/>
  <c r="D22" i="20"/>
  <c r="E22" i="20"/>
  <c r="F22" i="20"/>
  <c r="G22" i="20"/>
  <c r="H22" i="20"/>
  <c r="I22" i="20"/>
  <c r="J22" i="20"/>
  <c r="K22" i="20"/>
  <c r="L22" i="20"/>
  <c r="M22" i="20"/>
  <c r="N22" i="20"/>
  <c r="O22" i="20"/>
  <c r="P22" i="20"/>
  <c r="Q22" i="20"/>
  <c r="R22" i="20"/>
  <c r="S22" i="20"/>
  <c r="T22" i="20"/>
  <c r="U22" i="20"/>
  <c r="V22" i="20"/>
  <c r="W22" i="20"/>
  <c r="X22" i="20"/>
  <c r="Y22" i="20"/>
  <c r="Z22" i="20"/>
  <c r="AA22" i="20"/>
  <c r="AB22" i="20"/>
  <c r="AC22" i="20"/>
  <c r="AD22" i="20"/>
  <c r="C23" i="20"/>
  <c r="D23" i="20"/>
  <c r="E23" i="20"/>
  <c r="F23" i="20"/>
  <c r="G23" i="20"/>
  <c r="H23" i="20"/>
  <c r="I23" i="20"/>
  <c r="J23" i="20"/>
  <c r="K23" i="20"/>
  <c r="L23" i="20"/>
  <c r="M23" i="20"/>
  <c r="N23" i="20"/>
  <c r="O23" i="20"/>
  <c r="P23" i="20"/>
  <c r="Q23" i="20"/>
  <c r="R23" i="20"/>
  <c r="S23" i="20"/>
  <c r="T23" i="20"/>
  <c r="U23" i="20"/>
  <c r="V23" i="20"/>
  <c r="W23" i="20"/>
  <c r="X23" i="20"/>
  <c r="Y23" i="20"/>
  <c r="Z23" i="20"/>
  <c r="AA23" i="20"/>
  <c r="AB23" i="20"/>
  <c r="AC23" i="20"/>
  <c r="AD23" i="20"/>
  <c r="C24" i="20"/>
  <c r="D24" i="20"/>
  <c r="E24" i="20"/>
  <c r="F24" i="20"/>
  <c r="G24" i="20"/>
  <c r="H24" i="20"/>
  <c r="I24" i="20"/>
  <c r="J24" i="20"/>
  <c r="K24" i="20"/>
  <c r="L24" i="20"/>
  <c r="M24" i="20"/>
  <c r="N24" i="20"/>
  <c r="O24" i="20"/>
  <c r="P24" i="20"/>
  <c r="Q24" i="20"/>
  <c r="R24" i="20"/>
  <c r="S24" i="20"/>
  <c r="T24" i="20"/>
  <c r="U24" i="20"/>
  <c r="V24" i="20"/>
  <c r="W24" i="20"/>
  <c r="X24" i="20"/>
  <c r="Y24" i="20"/>
  <c r="Z24" i="20"/>
  <c r="AA24" i="20"/>
  <c r="AB24" i="20"/>
  <c r="AC24" i="20"/>
  <c r="AD24" i="20"/>
  <c r="C25" i="20"/>
  <c r="D25" i="20"/>
  <c r="E25" i="20"/>
  <c r="F25" i="20"/>
  <c r="G25" i="20"/>
  <c r="H25" i="20"/>
  <c r="I25" i="20"/>
  <c r="J25" i="20"/>
  <c r="K25" i="20"/>
  <c r="L25" i="20"/>
  <c r="M25" i="20"/>
  <c r="N25" i="20"/>
  <c r="O25" i="20"/>
  <c r="P25" i="20"/>
  <c r="Q25" i="20"/>
  <c r="R25" i="20"/>
  <c r="S25" i="20"/>
  <c r="T25" i="20"/>
  <c r="U25" i="20"/>
  <c r="V25" i="20"/>
  <c r="W25" i="20"/>
  <c r="X25" i="20"/>
  <c r="Y25" i="20"/>
  <c r="Z25" i="20"/>
  <c r="AA25" i="20"/>
  <c r="AB25" i="20"/>
  <c r="AC25" i="20"/>
  <c r="AD25" i="20"/>
  <c r="C26" i="20"/>
  <c r="D26" i="20"/>
  <c r="E26" i="20"/>
  <c r="F26" i="20"/>
  <c r="G26" i="20"/>
  <c r="H26" i="20"/>
  <c r="I26" i="20"/>
  <c r="J26" i="20"/>
  <c r="K26" i="20"/>
  <c r="L26" i="20"/>
  <c r="M26" i="20"/>
  <c r="N26" i="20"/>
  <c r="O26" i="20"/>
  <c r="P26" i="20"/>
  <c r="Q26" i="20"/>
  <c r="R26" i="20"/>
  <c r="S26" i="20"/>
  <c r="T26" i="20"/>
  <c r="U26" i="20"/>
  <c r="V26" i="20"/>
  <c r="W26" i="20"/>
  <c r="X26" i="20"/>
  <c r="Y26" i="20"/>
  <c r="Z26" i="20"/>
  <c r="AA26" i="20"/>
  <c r="AB26" i="20"/>
  <c r="AC26" i="20"/>
  <c r="AD26" i="20"/>
  <c r="C27" i="20"/>
  <c r="D27" i="20"/>
  <c r="E27" i="20"/>
  <c r="F27" i="20"/>
  <c r="G27" i="20"/>
  <c r="H27" i="20"/>
  <c r="I27" i="20"/>
  <c r="J27" i="20"/>
  <c r="K27" i="20"/>
  <c r="L27" i="20"/>
  <c r="M27" i="20"/>
  <c r="N27" i="20"/>
  <c r="O27" i="20"/>
  <c r="P27" i="20"/>
  <c r="Q27" i="20"/>
  <c r="R27" i="20"/>
  <c r="S27" i="20"/>
  <c r="T27" i="20"/>
  <c r="U27" i="20"/>
  <c r="V27" i="20"/>
  <c r="W27" i="20"/>
  <c r="X27" i="20"/>
  <c r="Y27" i="20"/>
  <c r="Z27" i="20"/>
  <c r="AA27" i="20"/>
  <c r="AB27" i="20"/>
  <c r="AC27" i="20"/>
  <c r="AD27" i="20"/>
  <c r="C28" i="20"/>
  <c r="D28" i="20"/>
  <c r="E28" i="20"/>
  <c r="F28" i="20"/>
  <c r="G28" i="20"/>
  <c r="H28" i="20"/>
  <c r="I28" i="20"/>
  <c r="J28" i="20"/>
  <c r="K28" i="20"/>
  <c r="L28" i="20"/>
  <c r="M28" i="20"/>
  <c r="N28" i="20"/>
  <c r="O28" i="20"/>
  <c r="P28" i="20"/>
  <c r="Q28" i="20"/>
  <c r="R28" i="20"/>
  <c r="S28" i="20"/>
  <c r="T28" i="20"/>
  <c r="U28" i="20"/>
  <c r="V28" i="20"/>
  <c r="W28" i="20"/>
  <c r="X28" i="20"/>
  <c r="Y28" i="20"/>
  <c r="Z28" i="20"/>
  <c r="AA28" i="20"/>
  <c r="AB28" i="20"/>
  <c r="AC28" i="20"/>
  <c r="AD28" i="20"/>
  <c r="C29" i="20"/>
  <c r="D29" i="20"/>
  <c r="E29" i="20"/>
  <c r="F29" i="20"/>
  <c r="G29" i="20"/>
  <c r="H29" i="20"/>
  <c r="I29" i="20"/>
  <c r="J29" i="20"/>
  <c r="K29" i="20"/>
  <c r="L29" i="20"/>
  <c r="M29" i="20"/>
  <c r="N29" i="20"/>
  <c r="O29" i="20"/>
  <c r="P29" i="20"/>
  <c r="Q29" i="20"/>
  <c r="R29" i="20"/>
  <c r="S29" i="20"/>
  <c r="T29" i="20"/>
  <c r="U29" i="20"/>
  <c r="V29" i="20"/>
  <c r="W29" i="20"/>
  <c r="X29" i="20"/>
  <c r="Y29" i="20"/>
  <c r="Z29" i="20"/>
  <c r="AA29" i="20"/>
  <c r="AB29" i="20"/>
  <c r="AC29" i="20"/>
  <c r="AD29" i="20"/>
  <c r="C30" i="20"/>
  <c r="D30" i="20"/>
  <c r="E30" i="20"/>
  <c r="F30" i="20"/>
  <c r="G30" i="20"/>
  <c r="H30" i="20"/>
  <c r="I30" i="20"/>
  <c r="J30" i="20"/>
  <c r="K30" i="20"/>
  <c r="L30" i="20"/>
  <c r="M30" i="20"/>
  <c r="N30" i="20"/>
  <c r="O30" i="20"/>
  <c r="P30" i="20"/>
  <c r="Q30" i="20"/>
  <c r="R30" i="20"/>
  <c r="S30" i="20"/>
  <c r="T30" i="20"/>
  <c r="U30" i="20"/>
  <c r="V30" i="20"/>
  <c r="W30" i="20"/>
  <c r="X30" i="20"/>
  <c r="Y30" i="20"/>
  <c r="Z30" i="20"/>
  <c r="AA30" i="20"/>
  <c r="AB30" i="20"/>
  <c r="AC30" i="20"/>
  <c r="AD30" i="20"/>
  <c r="C31" i="20"/>
  <c r="D31" i="20"/>
  <c r="E31" i="20"/>
  <c r="F31" i="20"/>
  <c r="G31" i="20"/>
  <c r="H31" i="20"/>
  <c r="I31" i="20"/>
  <c r="J31" i="20"/>
  <c r="K31" i="20"/>
  <c r="L31" i="20"/>
  <c r="M31" i="20"/>
  <c r="N31" i="20"/>
  <c r="O31" i="20"/>
  <c r="P31" i="20"/>
  <c r="Q31" i="20"/>
  <c r="R31" i="20"/>
  <c r="S31" i="20"/>
  <c r="T31" i="20"/>
  <c r="U31" i="20"/>
  <c r="V31" i="20"/>
  <c r="W31" i="20"/>
  <c r="X31" i="20"/>
  <c r="Y31" i="20"/>
  <c r="Z31" i="20"/>
  <c r="AA31" i="20"/>
  <c r="AB31" i="20"/>
  <c r="AC31" i="20"/>
  <c r="AD31" i="20"/>
  <c r="C32" i="20"/>
  <c r="D32" i="20"/>
  <c r="E32" i="20"/>
  <c r="F32" i="20"/>
  <c r="G32" i="20"/>
  <c r="H32" i="20"/>
  <c r="I32" i="20"/>
  <c r="J32" i="20"/>
  <c r="K32" i="20"/>
  <c r="L32" i="20"/>
  <c r="M32" i="20"/>
  <c r="N32" i="20"/>
  <c r="O32" i="20"/>
  <c r="P32" i="20"/>
  <c r="Q32" i="20"/>
  <c r="R32" i="20"/>
  <c r="S32" i="20"/>
  <c r="T32" i="20"/>
  <c r="U32" i="20"/>
  <c r="V32" i="20"/>
  <c r="W32" i="20"/>
  <c r="X32" i="20"/>
  <c r="Y32" i="20"/>
  <c r="Z32" i="20"/>
  <c r="AA32" i="20"/>
  <c r="AB32" i="20"/>
  <c r="AC32" i="20"/>
  <c r="AD32" i="20"/>
  <c r="C33" i="20"/>
  <c r="D33" i="20"/>
  <c r="E33" i="20"/>
  <c r="F33" i="20"/>
  <c r="G33" i="20"/>
  <c r="H33" i="20"/>
  <c r="I33" i="20"/>
  <c r="J33" i="20"/>
  <c r="K33" i="20"/>
  <c r="L33" i="20"/>
  <c r="M33" i="20"/>
  <c r="N33" i="20"/>
  <c r="O33" i="20"/>
  <c r="P33" i="20"/>
  <c r="Q33" i="20"/>
  <c r="R33" i="20"/>
  <c r="S33" i="20"/>
  <c r="T33" i="20"/>
  <c r="U33" i="20"/>
  <c r="V33" i="20"/>
  <c r="W33" i="20"/>
  <c r="X33" i="20"/>
  <c r="Y33" i="20"/>
  <c r="Z33" i="20"/>
  <c r="AA33" i="20"/>
  <c r="AB33" i="20"/>
  <c r="AC33" i="20"/>
  <c r="AD33" i="20"/>
  <c r="C34" i="20"/>
  <c r="D34" i="20"/>
  <c r="E34" i="20"/>
  <c r="F34" i="20"/>
  <c r="G34" i="20"/>
  <c r="H34" i="20"/>
  <c r="I34" i="20"/>
  <c r="J34" i="20"/>
  <c r="K34" i="20"/>
  <c r="L34" i="20"/>
  <c r="M34" i="20"/>
  <c r="N34" i="20"/>
  <c r="O34" i="20"/>
  <c r="P34" i="20"/>
  <c r="Q34" i="20"/>
  <c r="R34" i="20"/>
  <c r="S34" i="20"/>
  <c r="T34" i="20"/>
  <c r="U34" i="20"/>
  <c r="V34" i="20"/>
  <c r="W34" i="20"/>
  <c r="X34" i="20"/>
  <c r="Y34" i="20"/>
  <c r="Z34" i="20"/>
  <c r="AA34" i="20"/>
  <c r="AB34" i="20"/>
  <c r="AC34" i="20"/>
  <c r="AD34" i="20"/>
  <c r="C35" i="20"/>
  <c r="D35" i="20"/>
  <c r="E35" i="20"/>
  <c r="F35" i="20"/>
  <c r="G35" i="20"/>
  <c r="H35" i="20"/>
  <c r="I35" i="20"/>
  <c r="J35" i="20"/>
  <c r="K35" i="20"/>
  <c r="L35" i="20"/>
  <c r="M35" i="20"/>
  <c r="N35" i="20"/>
  <c r="O35" i="20"/>
  <c r="P35" i="20"/>
  <c r="Q35" i="20"/>
  <c r="R35" i="20"/>
  <c r="S35" i="20"/>
  <c r="T35" i="20"/>
  <c r="U35" i="20"/>
  <c r="V35" i="20"/>
  <c r="W35" i="20"/>
  <c r="X35" i="20"/>
  <c r="Y35" i="20"/>
  <c r="Z35" i="20"/>
  <c r="AA35" i="20"/>
  <c r="AB35" i="20"/>
  <c r="AC35" i="20"/>
  <c r="AD35" i="20"/>
  <c r="C36" i="20"/>
  <c r="D36" i="20"/>
  <c r="E36" i="20"/>
  <c r="F36" i="20"/>
  <c r="G36" i="20"/>
  <c r="H36" i="20"/>
  <c r="I36" i="20"/>
  <c r="J36" i="20"/>
  <c r="K36" i="20"/>
  <c r="L36" i="20"/>
  <c r="M36" i="20"/>
  <c r="N36" i="20"/>
  <c r="O36" i="20"/>
  <c r="P36" i="20"/>
  <c r="Q36" i="20"/>
  <c r="R36" i="20"/>
  <c r="S36" i="20"/>
  <c r="T36" i="20"/>
  <c r="U36" i="20"/>
  <c r="V36" i="20"/>
  <c r="W36" i="20"/>
  <c r="X36" i="20"/>
  <c r="Y36" i="20"/>
  <c r="Z36" i="20"/>
  <c r="AA36" i="20"/>
  <c r="AB36" i="20"/>
  <c r="AC36" i="20"/>
  <c r="AD36" i="20"/>
  <c r="C37" i="20"/>
  <c r="D37" i="20"/>
  <c r="E37" i="20"/>
  <c r="F37" i="20"/>
  <c r="G37" i="20"/>
  <c r="H37" i="20"/>
  <c r="I37" i="20"/>
  <c r="J37" i="20"/>
  <c r="K37" i="20"/>
  <c r="L37" i="20"/>
  <c r="M37" i="20"/>
  <c r="N37" i="20"/>
  <c r="O37" i="20"/>
  <c r="P37" i="20"/>
  <c r="Q37" i="20"/>
  <c r="R37" i="20"/>
  <c r="S37" i="20"/>
  <c r="T37" i="20"/>
  <c r="U37" i="20"/>
  <c r="V37" i="20"/>
  <c r="W37" i="20"/>
  <c r="X37" i="20"/>
  <c r="Y37" i="20"/>
  <c r="Z37" i="20"/>
  <c r="AA37" i="20"/>
  <c r="AB37" i="20"/>
  <c r="AC37" i="20"/>
  <c r="AD37" i="20"/>
  <c r="C38" i="20"/>
  <c r="D38" i="20"/>
  <c r="E38" i="20"/>
  <c r="F38" i="20"/>
  <c r="G38" i="20"/>
  <c r="H38" i="20"/>
  <c r="I38" i="20"/>
  <c r="J38" i="20"/>
  <c r="K38" i="20"/>
  <c r="L38" i="20"/>
  <c r="M38" i="20"/>
  <c r="N38" i="20"/>
  <c r="O38" i="20"/>
  <c r="P38" i="20"/>
  <c r="Q38" i="20"/>
  <c r="R38" i="20"/>
  <c r="S38" i="20"/>
  <c r="T38" i="20"/>
  <c r="U38" i="20"/>
  <c r="V38" i="20"/>
  <c r="W38" i="20"/>
  <c r="X38" i="20"/>
  <c r="Y38" i="20"/>
  <c r="Z38" i="20"/>
  <c r="AA38" i="20"/>
  <c r="AB38" i="20"/>
  <c r="AC38" i="20"/>
  <c r="AD38" i="20"/>
  <c r="C39" i="20"/>
  <c r="D39" i="20"/>
  <c r="E39" i="20"/>
  <c r="F39" i="20"/>
  <c r="G39" i="20"/>
  <c r="H39" i="20"/>
  <c r="I39" i="20"/>
  <c r="J39" i="20"/>
  <c r="K39" i="20"/>
  <c r="L39" i="20"/>
  <c r="M39" i="20"/>
  <c r="N39" i="20"/>
  <c r="O39" i="20"/>
  <c r="P39" i="20"/>
  <c r="Q39" i="20"/>
  <c r="R39" i="20"/>
  <c r="S39" i="20"/>
  <c r="T39" i="20"/>
  <c r="U39" i="20"/>
  <c r="V39" i="20"/>
  <c r="W39" i="20"/>
  <c r="X39" i="20"/>
  <c r="Y39" i="20"/>
  <c r="Z39" i="20"/>
  <c r="AA39" i="20"/>
  <c r="AB39" i="20"/>
  <c r="AC39" i="20"/>
  <c r="AD39" i="20"/>
  <c r="C40" i="20"/>
  <c r="D40" i="20"/>
  <c r="E40" i="20"/>
  <c r="F40" i="20"/>
  <c r="G40" i="20"/>
  <c r="H40" i="20"/>
  <c r="I40" i="20"/>
  <c r="J40" i="20"/>
  <c r="K40" i="20"/>
  <c r="L40" i="20"/>
  <c r="M40" i="20"/>
  <c r="N40" i="20"/>
  <c r="O40" i="20"/>
  <c r="P40" i="20"/>
  <c r="Q40" i="20"/>
  <c r="R40" i="20"/>
  <c r="S40" i="20"/>
  <c r="T40" i="20"/>
  <c r="U40" i="20"/>
  <c r="V40" i="20"/>
  <c r="W40" i="20"/>
  <c r="X40" i="20"/>
  <c r="Y40" i="20"/>
  <c r="Z40" i="20"/>
  <c r="AA40" i="20"/>
  <c r="AB40" i="20"/>
  <c r="AC40" i="20"/>
  <c r="AD40" i="20"/>
  <c r="C41" i="20"/>
  <c r="D41" i="20"/>
  <c r="E41" i="20"/>
  <c r="F41" i="20"/>
  <c r="G41" i="20"/>
  <c r="H41" i="20"/>
  <c r="I41" i="20"/>
  <c r="J41" i="20"/>
  <c r="K41" i="20"/>
  <c r="L41" i="20"/>
  <c r="M41" i="20"/>
  <c r="N41" i="20"/>
  <c r="O41" i="20"/>
  <c r="P41" i="20"/>
  <c r="Q41" i="20"/>
  <c r="R41" i="20"/>
  <c r="S41" i="20"/>
  <c r="T41" i="20"/>
  <c r="U41" i="20"/>
  <c r="V41" i="20"/>
  <c r="W41" i="20"/>
  <c r="X41" i="20"/>
  <c r="Y41" i="20"/>
  <c r="Z41" i="20"/>
  <c r="AA41" i="20"/>
  <c r="AB41" i="20"/>
  <c r="AC41" i="20"/>
  <c r="AD41" i="20"/>
  <c r="C42" i="20"/>
  <c r="D42" i="20"/>
  <c r="E42" i="20"/>
  <c r="F42" i="20"/>
  <c r="G42" i="20"/>
  <c r="H42" i="20"/>
  <c r="I42" i="20"/>
  <c r="J42" i="20"/>
  <c r="K42" i="20"/>
  <c r="L42" i="20"/>
  <c r="M42" i="20"/>
  <c r="N42" i="20"/>
  <c r="O42" i="20"/>
  <c r="P42" i="20"/>
  <c r="Q42" i="20"/>
  <c r="R42" i="20"/>
  <c r="S42" i="20"/>
  <c r="T42" i="20"/>
  <c r="U42" i="20"/>
  <c r="V42" i="20"/>
  <c r="W42" i="20"/>
  <c r="X42" i="20"/>
  <c r="Y42" i="20"/>
  <c r="Z42" i="20"/>
  <c r="AA42" i="20"/>
  <c r="AB42" i="20"/>
  <c r="AC42" i="20"/>
  <c r="AD42" i="20"/>
  <c r="C43" i="20"/>
  <c r="D43" i="20"/>
  <c r="E43" i="20"/>
  <c r="F43" i="20"/>
  <c r="G43" i="20"/>
  <c r="H43" i="20"/>
  <c r="I43" i="20"/>
  <c r="J43" i="20"/>
  <c r="K43" i="20"/>
  <c r="L43" i="20"/>
  <c r="M43" i="20"/>
  <c r="N43" i="20"/>
  <c r="O43" i="20"/>
  <c r="P43" i="20"/>
  <c r="Q43" i="20"/>
  <c r="R43" i="20"/>
  <c r="S43" i="20"/>
  <c r="T43" i="20"/>
  <c r="U43" i="20"/>
  <c r="V43" i="20"/>
  <c r="W43" i="20"/>
  <c r="X43" i="20"/>
  <c r="Y43" i="20"/>
  <c r="Z43" i="20"/>
  <c r="AA43" i="20"/>
  <c r="AB43" i="20"/>
  <c r="AC43" i="20"/>
  <c r="AD43" i="20"/>
  <c r="C44" i="20"/>
  <c r="D44" i="20"/>
  <c r="E44" i="20"/>
  <c r="F44" i="20"/>
  <c r="G44" i="20"/>
  <c r="H44" i="20"/>
  <c r="I44" i="20"/>
  <c r="J44" i="20"/>
  <c r="K44" i="20"/>
  <c r="L44" i="20"/>
  <c r="M44" i="20"/>
  <c r="N44" i="20"/>
  <c r="O44" i="20"/>
  <c r="P44" i="20"/>
  <c r="Q44" i="20"/>
  <c r="R44" i="20"/>
  <c r="S44" i="20"/>
  <c r="T44" i="20"/>
  <c r="U44" i="20"/>
  <c r="V44" i="20"/>
  <c r="W44" i="20"/>
  <c r="X44" i="20"/>
  <c r="Y44" i="20"/>
  <c r="Z44" i="20"/>
  <c r="AA44" i="20"/>
  <c r="AB44" i="20"/>
  <c r="AC44" i="20"/>
  <c r="AD44" i="20"/>
  <c r="C45" i="20"/>
  <c r="D45" i="20"/>
  <c r="E45" i="20"/>
  <c r="F45" i="20"/>
  <c r="G45" i="20"/>
  <c r="H45" i="20"/>
  <c r="I45" i="20"/>
  <c r="J45" i="20"/>
  <c r="K45" i="20"/>
  <c r="L45" i="20"/>
  <c r="M45" i="20"/>
  <c r="N45" i="20"/>
  <c r="O45" i="20"/>
  <c r="P45" i="20"/>
  <c r="Q45" i="20"/>
  <c r="R45" i="20"/>
  <c r="S45" i="20"/>
  <c r="T45" i="20"/>
  <c r="U45" i="20"/>
  <c r="V45" i="20"/>
  <c r="W45" i="20"/>
  <c r="X45" i="20"/>
  <c r="Y45" i="20"/>
  <c r="Z45" i="20"/>
  <c r="AA45" i="20"/>
  <c r="AB45" i="20"/>
  <c r="AC45" i="20"/>
  <c r="AD45" i="20"/>
  <c r="C46" i="20"/>
  <c r="D46" i="20"/>
  <c r="E46" i="20"/>
  <c r="F46" i="20"/>
  <c r="G46" i="20"/>
  <c r="H46" i="20"/>
  <c r="I46" i="20"/>
  <c r="J46" i="20"/>
  <c r="K46" i="20"/>
  <c r="L46" i="20"/>
  <c r="M46" i="20"/>
  <c r="N46" i="20"/>
  <c r="O46" i="20"/>
  <c r="P46" i="20"/>
  <c r="Q46" i="20"/>
  <c r="R46" i="20"/>
  <c r="S46" i="20"/>
  <c r="T46" i="20"/>
  <c r="U46" i="20"/>
  <c r="V46" i="20"/>
  <c r="W46" i="20"/>
  <c r="X46" i="20"/>
  <c r="Y46" i="20"/>
  <c r="Z46" i="20"/>
  <c r="AA46" i="20"/>
  <c r="AB46" i="20"/>
  <c r="AC46" i="20"/>
  <c r="AD46" i="20"/>
  <c r="C47" i="20"/>
  <c r="D47" i="20"/>
  <c r="E47" i="20"/>
  <c r="F47" i="20"/>
  <c r="G47" i="20"/>
  <c r="H47" i="20"/>
  <c r="I47" i="20"/>
  <c r="J47" i="20"/>
  <c r="K47" i="20"/>
  <c r="L47" i="20"/>
  <c r="M47" i="20"/>
  <c r="N47" i="20"/>
  <c r="O47" i="20"/>
  <c r="P47" i="20"/>
  <c r="Q47" i="20"/>
  <c r="R47" i="20"/>
  <c r="S47" i="20"/>
  <c r="T47" i="20"/>
  <c r="U47" i="20"/>
  <c r="V47" i="20"/>
  <c r="W47" i="20"/>
  <c r="X47" i="20"/>
  <c r="Y47" i="20"/>
  <c r="Z47" i="20"/>
  <c r="AA47" i="20"/>
  <c r="AB47" i="20"/>
  <c r="AC47" i="20"/>
  <c r="AD47" i="20"/>
  <c r="C48" i="20"/>
  <c r="D48" i="20"/>
  <c r="E48" i="20"/>
  <c r="F48" i="20"/>
  <c r="G48" i="20"/>
  <c r="H48" i="20"/>
  <c r="I48" i="20"/>
  <c r="J48" i="20"/>
  <c r="K48" i="20"/>
  <c r="L48" i="20"/>
  <c r="M48" i="20"/>
  <c r="N48" i="20"/>
  <c r="O48" i="20"/>
  <c r="P48" i="20"/>
  <c r="Q48" i="20"/>
  <c r="R48" i="20"/>
  <c r="S48" i="20"/>
  <c r="T48" i="20"/>
  <c r="U48" i="20"/>
  <c r="V48" i="20"/>
  <c r="W48" i="20"/>
  <c r="X48" i="20"/>
  <c r="Y48" i="20"/>
  <c r="Z48" i="20"/>
  <c r="AA48" i="20"/>
  <c r="AB48" i="20"/>
  <c r="AC48" i="20"/>
  <c r="AD48" i="20"/>
  <c r="C49" i="20"/>
  <c r="D49" i="20"/>
  <c r="E49" i="20"/>
  <c r="F49" i="20"/>
  <c r="G49" i="20"/>
  <c r="H49" i="20"/>
  <c r="I49" i="20"/>
  <c r="J49" i="20"/>
  <c r="K49" i="20"/>
  <c r="L49" i="20"/>
  <c r="M49" i="20"/>
  <c r="N49" i="20"/>
  <c r="O49" i="20"/>
  <c r="P49" i="20"/>
  <c r="Q49" i="20"/>
  <c r="R49" i="20"/>
  <c r="S49" i="20"/>
  <c r="T49" i="20"/>
  <c r="U49" i="20"/>
  <c r="V49" i="20"/>
  <c r="W49" i="20"/>
  <c r="X49" i="20"/>
  <c r="Y49" i="20"/>
  <c r="Z49" i="20"/>
  <c r="AA49" i="20"/>
  <c r="AB49" i="20"/>
  <c r="AC49" i="20"/>
  <c r="AD49" i="20"/>
  <c r="C50" i="20"/>
  <c r="D50" i="20"/>
  <c r="E50" i="20"/>
  <c r="F50" i="20"/>
  <c r="G50" i="20"/>
  <c r="H50" i="20"/>
  <c r="I50" i="20"/>
  <c r="J50" i="20"/>
  <c r="K50" i="20"/>
  <c r="L50" i="20"/>
  <c r="M50" i="20"/>
  <c r="N50" i="20"/>
  <c r="O50" i="20"/>
  <c r="P50" i="20"/>
  <c r="Q50" i="20"/>
  <c r="R50" i="20"/>
  <c r="S50" i="20"/>
  <c r="T50" i="20"/>
  <c r="U50" i="20"/>
  <c r="V50" i="20"/>
  <c r="W50" i="20"/>
  <c r="X50" i="20"/>
  <c r="Y50" i="20"/>
  <c r="Z50" i="20"/>
  <c r="AA50" i="20"/>
  <c r="AB50" i="20"/>
  <c r="AC50" i="20"/>
  <c r="AD50" i="20"/>
  <c r="C51" i="20"/>
  <c r="D51" i="20"/>
  <c r="E51" i="20"/>
  <c r="F51" i="20"/>
  <c r="G51" i="20"/>
  <c r="H51" i="20"/>
  <c r="I51" i="20"/>
  <c r="J51" i="20"/>
  <c r="K51" i="20"/>
  <c r="L51" i="20"/>
  <c r="M51" i="20"/>
  <c r="N51" i="20"/>
  <c r="O51" i="20"/>
  <c r="P51" i="20"/>
  <c r="Q51" i="20"/>
  <c r="R51" i="20"/>
  <c r="S51" i="20"/>
  <c r="T51" i="20"/>
  <c r="U51" i="20"/>
  <c r="V51" i="20"/>
  <c r="W51" i="20"/>
  <c r="X51" i="20"/>
  <c r="Y51" i="20"/>
  <c r="Z51" i="20"/>
  <c r="AA51" i="20"/>
  <c r="AB51" i="20"/>
  <c r="AC51" i="20"/>
  <c r="AD51" i="20"/>
  <c r="C52" i="20"/>
  <c r="D52" i="20"/>
  <c r="E52" i="20"/>
  <c r="F52" i="20"/>
  <c r="G52" i="20"/>
  <c r="H52" i="20"/>
  <c r="I52" i="20"/>
  <c r="J52" i="20"/>
  <c r="K52" i="20"/>
  <c r="L52" i="20"/>
  <c r="M52" i="20"/>
  <c r="N52" i="20"/>
  <c r="O52" i="20"/>
  <c r="P52" i="20"/>
  <c r="Q52" i="20"/>
  <c r="R52" i="20"/>
  <c r="S52" i="20"/>
  <c r="T52" i="20"/>
  <c r="U52" i="20"/>
  <c r="V52" i="20"/>
  <c r="W52" i="20"/>
  <c r="X52" i="20"/>
  <c r="Y52" i="20"/>
  <c r="Z52" i="20"/>
  <c r="AA52" i="20"/>
  <c r="AB52" i="20"/>
  <c r="AC52" i="20"/>
  <c r="AD52" i="20"/>
  <c r="C53" i="20"/>
  <c r="D53" i="20"/>
  <c r="E53" i="20"/>
  <c r="F53" i="20"/>
  <c r="G53" i="20"/>
  <c r="H53" i="20"/>
  <c r="I53" i="20"/>
  <c r="J53" i="20"/>
  <c r="K53" i="20"/>
  <c r="L53" i="20"/>
  <c r="M53" i="20"/>
  <c r="N53" i="20"/>
  <c r="O53" i="20"/>
  <c r="P53" i="20"/>
  <c r="Q53" i="20"/>
  <c r="R53" i="20"/>
  <c r="S53" i="20"/>
  <c r="T53" i="20"/>
  <c r="U53" i="20"/>
  <c r="V53" i="20"/>
  <c r="W53" i="20"/>
  <c r="X53" i="20"/>
  <c r="Y53" i="20"/>
  <c r="Z53" i="20"/>
  <c r="AA53" i="20"/>
  <c r="AB53" i="20"/>
  <c r="AC53" i="20"/>
  <c r="AD53" i="20"/>
  <c r="C54" i="20"/>
  <c r="R54" i="20"/>
  <c r="T54" i="20"/>
  <c r="U54" i="20"/>
  <c r="V54" i="20"/>
  <c r="W54" i="20"/>
  <c r="X54" i="20"/>
  <c r="Y54" i="20"/>
  <c r="Z54" i="20"/>
  <c r="AA54" i="20"/>
  <c r="AB54" i="20"/>
  <c r="AC54" i="20"/>
  <c r="AD54" i="20"/>
  <c r="C55" i="20"/>
  <c r="R55" i="20"/>
  <c r="T55" i="20"/>
  <c r="U55" i="20"/>
  <c r="V55" i="20"/>
  <c r="W55" i="20"/>
  <c r="X55" i="20"/>
  <c r="Y55" i="20"/>
  <c r="Z55" i="20"/>
  <c r="AA55" i="20"/>
  <c r="AB55" i="20"/>
  <c r="AC55" i="20"/>
  <c r="AD55" i="20"/>
  <c r="C56" i="20"/>
  <c r="R56" i="20"/>
  <c r="T56" i="20"/>
  <c r="U56" i="20"/>
  <c r="V56" i="20"/>
  <c r="W56" i="20"/>
  <c r="X56" i="20"/>
  <c r="Y56" i="20"/>
  <c r="Z56" i="20"/>
  <c r="AA56" i="20"/>
  <c r="AB56" i="20"/>
  <c r="AC56" i="20"/>
  <c r="AD56" i="20"/>
  <c r="C57" i="20"/>
  <c r="R57" i="20"/>
  <c r="T57" i="20"/>
  <c r="U57" i="20"/>
  <c r="V57" i="20"/>
  <c r="W57" i="20"/>
  <c r="X57" i="20"/>
  <c r="Y57" i="20"/>
  <c r="Z57" i="20"/>
  <c r="AA57" i="20"/>
  <c r="AB57" i="20"/>
  <c r="AC57" i="20"/>
  <c r="AD57" i="20"/>
  <c r="C58" i="20"/>
  <c r="R58" i="20"/>
  <c r="T58" i="20"/>
  <c r="U58" i="20"/>
  <c r="V58" i="20"/>
  <c r="W58" i="20"/>
  <c r="X58" i="20"/>
  <c r="Y58" i="20"/>
  <c r="Z58" i="20"/>
  <c r="AA58" i="20"/>
  <c r="AB58" i="20"/>
  <c r="AC58" i="20"/>
  <c r="AD58" i="20"/>
  <c r="C59" i="20"/>
  <c r="R59" i="20"/>
  <c r="T59" i="20"/>
  <c r="U59" i="20"/>
  <c r="V59" i="20"/>
  <c r="W59" i="20"/>
  <c r="X59" i="20"/>
  <c r="Y59" i="20"/>
  <c r="Z59" i="20"/>
  <c r="AA59" i="20"/>
  <c r="AB59" i="20"/>
  <c r="AC59" i="20"/>
  <c r="AD59" i="20"/>
  <c r="C60" i="20"/>
  <c r="R60" i="20"/>
  <c r="T60" i="20"/>
  <c r="U60" i="20"/>
  <c r="V60" i="20"/>
  <c r="W60" i="20"/>
  <c r="X60" i="20"/>
  <c r="Y60" i="20"/>
  <c r="Z60" i="20"/>
  <c r="AA60" i="20"/>
  <c r="AB60" i="20"/>
  <c r="AC60" i="20"/>
  <c r="AD60" i="20"/>
  <c r="C61" i="20"/>
  <c r="R61" i="20"/>
  <c r="T61" i="20"/>
  <c r="U61" i="20"/>
  <c r="V61" i="20"/>
  <c r="W61" i="20"/>
  <c r="X61" i="20"/>
  <c r="Y61" i="20"/>
  <c r="Z61" i="20"/>
  <c r="AA61" i="20"/>
  <c r="AB61" i="20"/>
  <c r="AC61" i="20"/>
  <c r="AD61" i="20"/>
  <c r="C62" i="20"/>
  <c r="R62" i="20"/>
  <c r="T62" i="20"/>
  <c r="U62" i="20"/>
  <c r="V62" i="20"/>
  <c r="W62" i="20"/>
  <c r="X62" i="20"/>
  <c r="Y62" i="20"/>
  <c r="Z62" i="20"/>
  <c r="AA62" i="20"/>
  <c r="AB62" i="20"/>
  <c r="AC62" i="20"/>
  <c r="AD62" i="20"/>
  <c r="C63" i="20"/>
  <c r="R63" i="20"/>
  <c r="T63" i="20"/>
  <c r="U63" i="20"/>
  <c r="V63" i="20"/>
  <c r="W63" i="20"/>
  <c r="X63" i="20"/>
  <c r="Y63" i="20"/>
  <c r="Z63" i="20"/>
  <c r="AA63" i="20"/>
  <c r="AB63" i="20"/>
  <c r="AC63" i="20"/>
  <c r="AD63" i="20"/>
  <c r="C64" i="20"/>
  <c r="R64" i="20"/>
  <c r="T64" i="20"/>
  <c r="U64" i="20"/>
  <c r="V64" i="20"/>
  <c r="W64" i="20"/>
  <c r="X64" i="20"/>
  <c r="Y64" i="20"/>
  <c r="Z64" i="20"/>
  <c r="AA64" i="20"/>
  <c r="AB64" i="20"/>
  <c r="AC64" i="20"/>
  <c r="AD64" i="20"/>
  <c r="C65" i="20"/>
  <c r="R65" i="20"/>
  <c r="T65" i="20"/>
  <c r="U65" i="20"/>
  <c r="V65" i="20"/>
  <c r="W65" i="20"/>
  <c r="X65" i="20"/>
  <c r="Y65" i="20"/>
  <c r="Z65" i="20"/>
  <c r="AA65" i="20"/>
  <c r="AB65" i="20"/>
  <c r="AC65" i="20"/>
  <c r="AD65" i="20"/>
  <c r="C66" i="20"/>
  <c r="R66" i="20"/>
  <c r="T66" i="20"/>
  <c r="U66" i="20"/>
  <c r="V66" i="20"/>
  <c r="W66" i="20"/>
  <c r="X66" i="20"/>
  <c r="Y66" i="20"/>
  <c r="Z66" i="20"/>
  <c r="AA66" i="20"/>
  <c r="AB66" i="20"/>
  <c r="AC66" i="20"/>
  <c r="AD66" i="20"/>
  <c r="C67" i="20"/>
  <c r="R67" i="20"/>
  <c r="T67" i="20"/>
  <c r="U67" i="20"/>
  <c r="V67" i="20"/>
  <c r="W67" i="20"/>
  <c r="X67" i="20"/>
  <c r="Y67" i="20"/>
  <c r="Z67" i="20"/>
  <c r="AA67" i="20"/>
  <c r="AB67" i="20"/>
  <c r="AC67" i="20"/>
  <c r="AD67" i="20"/>
  <c r="C68" i="20"/>
  <c r="R68" i="20"/>
  <c r="T68" i="20"/>
  <c r="U68" i="20"/>
  <c r="V68" i="20"/>
  <c r="W68" i="20"/>
  <c r="X68" i="20"/>
  <c r="Y68" i="20"/>
  <c r="Z68" i="20"/>
  <c r="AA68" i="20"/>
  <c r="AB68" i="20"/>
  <c r="AC68" i="20"/>
  <c r="AD68" i="20"/>
  <c r="C69" i="20"/>
  <c r="D69" i="20"/>
  <c r="E69" i="20"/>
  <c r="F69" i="20"/>
  <c r="G69" i="20"/>
  <c r="H69" i="20"/>
  <c r="I69" i="20"/>
  <c r="J69" i="20"/>
  <c r="K69" i="20"/>
  <c r="L69" i="20"/>
  <c r="M69" i="20"/>
  <c r="N69" i="20"/>
  <c r="O69" i="20"/>
  <c r="P69" i="20"/>
  <c r="Q69" i="20"/>
  <c r="R69" i="20"/>
  <c r="S69" i="20"/>
  <c r="T69" i="20"/>
  <c r="U69" i="20"/>
  <c r="V69" i="20"/>
  <c r="W69" i="20"/>
  <c r="X69" i="20"/>
  <c r="Y69" i="20"/>
  <c r="Z69" i="20"/>
  <c r="AA69" i="20"/>
  <c r="AB69" i="20"/>
  <c r="AC69" i="20"/>
  <c r="AD69" i="20"/>
  <c r="C70" i="20"/>
  <c r="D70" i="20"/>
  <c r="E70" i="20"/>
  <c r="F70" i="20"/>
  <c r="G70" i="20"/>
  <c r="H70" i="20"/>
  <c r="I70" i="20"/>
  <c r="J70" i="20"/>
  <c r="K70" i="20"/>
  <c r="L70" i="20"/>
  <c r="M70" i="20"/>
  <c r="N70" i="20"/>
  <c r="O70" i="20"/>
  <c r="P70" i="20"/>
  <c r="Q70" i="20"/>
  <c r="R70" i="20"/>
  <c r="S70" i="20"/>
  <c r="T70" i="20"/>
  <c r="U70" i="20"/>
  <c r="V70" i="20"/>
  <c r="W70" i="20"/>
  <c r="X70" i="20"/>
  <c r="Y70" i="20"/>
  <c r="Z70" i="20"/>
  <c r="AA70" i="20"/>
  <c r="AB70" i="20"/>
  <c r="AC70" i="20"/>
  <c r="AD70" i="20"/>
  <c r="C71" i="20"/>
  <c r="D71" i="20"/>
  <c r="E71" i="20"/>
  <c r="F71" i="20"/>
  <c r="G71" i="20"/>
  <c r="H71" i="20"/>
  <c r="I71" i="20"/>
  <c r="J71" i="20"/>
  <c r="K71" i="20"/>
  <c r="L71" i="20"/>
  <c r="M71" i="20"/>
  <c r="N71" i="20"/>
  <c r="O71" i="20"/>
  <c r="P71" i="20"/>
  <c r="Q71" i="20"/>
  <c r="R71" i="20"/>
  <c r="S71" i="20"/>
  <c r="T71" i="20"/>
  <c r="U71" i="20"/>
  <c r="V71" i="20"/>
  <c r="W71" i="20"/>
  <c r="X71" i="20"/>
  <c r="Y71" i="20"/>
  <c r="Z71" i="20"/>
  <c r="AA71" i="20"/>
  <c r="AB71" i="20"/>
  <c r="AC71" i="20"/>
  <c r="AD71" i="20"/>
  <c r="C72" i="20"/>
  <c r="D72" i="20"/>
  <c r="E72" i="20"/>
  <c r="F72" i="20"/>
  <c r="G72" i="20"/>
  <c r="H72" i="20"/>
  <c r="I72" i="20"/>
  <c r="J72" i="20"/>
  <c r="K72" i="20"/>
  <c r="L72" i="20"/>
  <c r="M72" i="20"/>
  <c r="N72" i="20"/>
  <c r="O72" i="20"/>
  <c r="P72" i="20"/>
  <c r="Q72" i="20"/>
  <c r="R72" i="20"/>
  <c r="S72" i="20"/>
  <c r="T72" i="20"/>
  <c r="U72" i="20"/>
  <c r="V72" i="20"/>
  <c r="W72" i="20"/>
  <c r="X72" i="20"/>
  <c r="Y72" i="20"/>
  <c r="Z72" i="20"/>
  <c r="AA72" i="20"/>
  <c r="AB72" i="20"/>
  <c r="AC72" i="20"/>
  <c r="AD72" i="20"/>
  <c r="C73" i="20"/>
  <c r="D73" i="20"/>
  <c r="E73" i="20"/>
  <c r="F73" i="20"/>
  <c r="G73" i="20"/>
  <c r="H73" i="20"/>
  <c r="I73" i="20"/>
  <c r="J73" i="20"/>
  <c r="K73" i="20"/>
  <c r="L73" i="20"/>
  <c r="M73" i="20"/>
  <c r="N73" i="20"/>
  <c r="O73" i="20"/>
  <c r="P73" i="20"/>
  <c r="Q73" i="20"/>
  <c r="R73" i="20"/>
  <c r="S73" i="20"/>
  <c r="T73" i="20"/>
  <c r="U73" i="20"/>
  <c r="V73" i="20"/>
  <c r="W73" i="20"/>
  <c r="X73" i="20"/>
  <c r="Y73" i="20"/>
  <c r="Z73" i="20"/>
  <c r="AA73" i="20"/>
  <c r="AB73" i="20"/>
  <c r="AC73" i="20"/>
  <c r="AD73" i="20"/>
  <c r="C74" i="20"/>
  <c r="D74" i="20"/>
  <c r="E74" i="20"/>
  <c r="F74" i="20"/>
  <c r="G74" i="20"/>
  <c r="H74" i="20"/>
  <c r="I74" i="20"/>
  <c r="J74" i="20"/>
  <c r="K74" i="20"/>
  <c r="L74" i="20"/>
  <c r="M74" i="20"/>
  <c r="N74" i="20"/>
  <c r="O74" i="20"/>
  <c r="P74" i="20"/>
  <c r="Q74" i="20"/>
  <c r="R74" i="20"/>
  <c r="S74" i="20"/>
  <c r="T74" i="20"/>
  <c r="U74" i="20"/>
  <c r="V74" i="20"/>
  <c r="W74" i="20"/>
  <c r="X74" i="20"/>
  <c r="Y74" i="20"/>
  <c r="Z74" i="20"/>
  <c r="AA74" i="20"/>
  <c r="AB74" i="20"/>
  <c r="AC74" i="20"/>
  <c r="AD74" i="20"/>
  <c r="C75" i="20"/>
  <c r="D75" i="20"/>
  <c r="E75" i="20"/>
  <c r="F75" i="20"/>
  <c r="G75" i="20"/>
  <c r="H75" i="20"/>
  <c r="I75" i="20"/>
  <c r="J75" i="20"/>
  <c r="K75" i="20"/>
  <c r="L75" i="20"/>
  <c r="M75" i="20"/>
  <c r="N75" i="20"/>
  <c r="O75" i="20"/>
  <c r="P75" i="20"/>
  <c r="Q75" i="20"/>
  <c r="R75" i="20"/>
  <c r="S75" i="20"/>
  <c r="T75" i="20"/>
  <c r="U75" i="20"/>
  <c r="V75" i="20"/>
  <c r="W75" i="20"/>
  <c r="X75" i="20"/>
  <c r="Y75" i="20"/>
  <c r="Z75" i="20"/>
  <c r="AA75" i="20"/>
  <c r="AB75" i="20"/>
  <c r="AC75" i="20"/>
  <c r="AD75" i="20"/>
  <c r="C76" i="20"/>
  <c r="D76" i="20"/>
  <c r="E76" i="20"/>
  <c r="F76" i="20"/>
  <c r="G76" i="20"/>
  <c r="H76" i="20"/>
  <c r="I76" i="20"/>
  <c r="J76" i="20"/>
  <c r="K76" i="20"/>
  <c r="L76" i="20"/>
  <c r="M76" i="20"/>
  <c r="N76" i="20"/>
  <c r="O76" i="20"/>
  <c r="P76" i="20"/>
  <c r="Q76" i="20"/>
  <c r="R76" i="20"/>
  <c r="S76" i="20"/>
  <c r="T76" i="20"/>
  <c r="U76" i="20"/>
  <c r="V76" i="20"/>
  <c r="W76" i="20"/>
  <c r="X76" i="20"/>
  <c r="Y76" i="20"/>
  <c r="Z76" i="20"/>
  <c r="AA76" i="20"/>
  <c r="AB76" i="20"/>
  <c r="AC76" i="20"/>
  <c r="AD76" i="20"/>
  <c r="C77" i="20"/>
  <c r="D77" i="20"/>
  <c r="E77" i="20"/>
  <c r="F77" i="20"/>
  <c r="G77" i="20"/>
  <c r="H77" i="20"/>
  <c r="I77" i="20"/>
  <c r="J77" i="20"/>
  <c r="K77" i="20"/>
  <c r="L77" i="20"/>
  <c r="M77" i="20"/>
  <c r="N77" i="20"/>
  <c r="O77" i="20"/>
  <c r="P77" i="20"/>
  <c r="Q77" i="20"/>
  <c r="R77" i="20"/>
  <c r="S77" i="20"/>
  <c r="T77" i="20"/>
  <c r="U77" i="20"/>
  <c r="V77" i="20"/>
  <c r="W77" i="20"/>
  <c r="X77" i="20"/>
  <c r="Y77" i="20"/>
  <c r="Z77" i="20"/>
  <c r="AA77" i="20"/>
  <c r="AB77" i="20"/>
  <c r="AC77" i="20"/>
  <c r="AD77" i="20"/>
  <c r="C78" i="20"/>
  <c r="D78" i="20"/>
  <c r="E78" i="20"/>
  <c r="F78" i="20"/>
  <c r="G78" i="20"/>
  <c r="H78" i="20"/>
  <c r="I78" i="20"/>
  <c r="J78" i="20"/>
  <c r="K78" i="20"/>
  <c r="L78" i="20"/>
  <c r="M78" i="20"/>
  <c r="N78" i="20"/>
  <c r="O78" i="20"/>
  <c r="P78" i="20"/>
  <c r="Q78" i="20"/>
  <c r="R78" i="20"/>
  <c r="S78" i="20"/>
  <c r="T78" i="20"/>
  <c r="U78" i="20"/>
  <c r="V78" i="20"/>
  <c r="W78" i="20"/>
  <c r="X78" i="20"/>
  <c r="Y78" i="20"/>
  <c r="Z78" i="20"/>
  <c r="AA78" i="20"/>
  <c r="AB78" i="20"/>
  <c r="AC78" i="20"/>
  <c r="AD78" i="20"/>
  <c r="C79" i="20"/>
  <c r="D79" i="20"/>
  <c r="E79" i="20"/>
  <c r="F79" i="20"/>
  <c r="G79" i="20"/>
  <c r="H79" i="20"/>
  <c r="I79" i="20"/>
  <c r="J79" i="20"/>
  <c r="K79" i="20"/>
  <c r="L79" i="20"/>
  <c r="M79" i="20"/>
  <c r="N79" i="20"/>
  <c r="O79" i="20"/>
  <c r="P79" i="20"/>
  <c r="Q79" i="20"/>
  <c r="R79" i="20"/>
  <c r="S79" i="20"/>
  <c r="T79" i="20"/>
  <c r="U79" i="20"/>
  <c r="V79" i="20"/>
  <c r="W79" i="20"/>
  <c r="X79" i="20"/>
  <c r="Y79" i="20"/>
  <c r="Z79" i="20"/>
  <c r="AA79" i="20"/>
  <c r="AB79" i="20"/>
  <c r="AC79" i="20"/>
  <c r="AD79" i="20"/>
  <c r="C80" i="20"/>
  <c r="D80" i="20"/>
  <c r="E80" i="20"/>
  <c r="F80" i="20"/>
  <c r="G80" i="20"/>
  <c r="H80" i="20"/>
  <c r="I80" i="20"/>
  <c r="J80" i="20"/>
  <c r="K80" i="20"/>
  <c r="L80" i="20"/>
  <c r="M80" i="20"/>
  <c r="N80" i="20"/>
  <c r="O80" i="20"/>
  <c r="P80" i="20"/>
  <c r="Q80" i="20"/>
  <c r="R80" i="20"/>
  <c r="S80" i="20"/>
  <c r="T80" i="20"/>
  <c r="U80" i="20"/>
  <c r="V80" i="20"/>
  <c r="W80" i="20"/>
  <c r="X80" i="20"/>
  <c r="Y80" i="20"/>
  <c r="Z80" i="20"/>
  <c r="AA80" i="20"/>
  <c r="AB80" i="20"/>
  <c r="AC80" i="20"/>
  <c r="AD80" i="20"/>
  <c r="C81" i="20"/>
  <c r="D81" i="20"/>
  <c r="E81" i="20"/>
  <c r="F81" i="20"/>
  <c r="G81" i="20"/>
  <c r="H81" i="20"/>
  <c r="I81" i="20"/>
  <c r="J81" i="20"/>
  <c r="K81" i="20"/>
  <c r="L81" i="20"/>
  <c r="M81" i="20"/>
  <c r="N81" i="20"/>
  <c r="O81" i="20"/>
  <c r="P81" i="20"/>
  <c r="Q81" i="20"/>
  <c r="R81" i="20"/>
  <c r="S81" i="20"/>
  <c r="T81" i="20"/>
  <c r="U81" i="20"/>
  <c r="V81" i="20"/>
  <c r="W81" i="20"/>
  <c r="X81" i="20"/>
  <c r="Y81" i="20"/>
  <c r="Z81" i="20"/>
  <c r="AA81" i="20"/>
  <c r="AB81" i="20"/>
  <c r="AC81" i="20"/>
  <c r="AD81" i="20"/>
  <c r="C82" i="20"/>
  <c r="D82" i="20"/>
  <c r="E82" i="20"/>
  <c r="F82" i="20"/>
  <c r="G82" i="20"/>
  <c r="H82" i="20"/>
  <c r="I82" i="20"/>
  <c r="J82" i="20"/>
  <c r="K82" i="20"/>
  <c r="L82" i="20"/>
  <c r="M82" i="20"/>
  <c r="N82" i="20"/>
  <c r="O82" i="20"/>
  <c r="P82" i="20"/>
  <c r="Q82" i="20"/>
  <c r="R82" i="20"/>
  <c r="S82" i="20"/>
  <c r="T82" i="20"/>
  <c r="U82" i="20"/>
  <c r="V82" i="20"/>
  <c r="W82" i="20"/>
  <c r="X82" i="20"/>
  <c r="Y82" i="20"/>
  <c r="Z82" i="20"/>
  <c r="AA82" i="20"/>
  <c r="AB82" i="20"/>
  <c r="AC82" i="20"/>
  <c r="AD82" i="20"/>
  <c r="C83" i="20"/>
  <c r="D83" i="20"/>
  <c r="E83" i="20"/>
  <c r="F83" i="20"/>
  <c r="G83" i="20"/>
  <c r="H83" i="20"/>
  <c r="I83" i="20"/>
  <c r="J83" i="20"/>
  <c r="K83" i="20"/>
  <c r="L83" i="20"/>
  <c r="M83" i="20"/>
  <c r="N83" i="20"/>
  <c r="O83" i="20"/>
  <c r="P83" i="20"/>
  <c r="Q83" i="20"/>
  <c r="R83" i="20"/>
  <c r="S83" i="20"/>
  <c r="T83" i="20"/>
  <c r="U83" i="20"/>
  <c r="V83" i="20"/>
  <c r="W83" i="20"/>
  <c r="X83" i="20"/>
  <c r="Y83" i="20"/>
  <c r="Z83" i="20"/>
  <c r="AA83" i="20"/>
  <c r="AB83" i="20"/>
  <c r="AC83" i="20"/>
  <c r="AD83" i="20"/>
  <c r="C84" i="20"/>
  <c r="D84" i="20"/>
  <c r="E84" i="20"/>
  <c r="F84" i="20"/>
  <c r="G84" i="20"/>
  <c r="H84" i="20"/>
  <c r="I84" i="20"/>
  <c r="J84" i="20"/>
  <c r="K84" i="20"/>
  <c r="L84" i="20"/>
  <c r="M84" i="20"/>
  <c r="N84" i="20"/>
  <c r="O84" i="20"/>
  <c r="P84" i="20"/>
  <c r="Q84" i="20"/>
  <c r="R84" i="20"/>
  <c r="S84" i="20"/>
  <c r="T84" i="20"/>
  <c r="U84" i="20"/>
  <c r="V84" i="20"/>
  <c r="W84" i="20"/>
  <c r="X84" i="20"/>
  <c r="Y84" i="20"/>
  <c r="Z84" i="20"/>
  <c r="AA84" i="20"/>
  <c r="AB84" i="20"/>
  <c r="AC84" i="20"/>
  <c r="AD84" i="20"/>
  <c r="C85" i="20"/>
  <c r="D85" i="20"/>
  <c r="E85" i="20"/>
  <c r="F85" i="20"/>
  <c r="G85" i="20"/>
  <c r="H85" i="20"/>
  <c r="I85" i="20"/>
  <c r="J85" i="20"/>
  <c r="K85" i="20"/>
  <c r="L85" i="20"/>
  <c r="M85" i="20"/>
  <c r="N85" i="20"/>
  <c r="O85" i="20"/>
  <c r="P85" i="20"/>
  <c r="Q85" i="20"/>
  <c r="R85" i="20"/>
  <c r="S85" i="20"/>
  <c r="T85" i="20"/>
  <c r="U85" i="20"/>
  <c r="V85" i="20"/>
  <c r="W85" i="20"/>
  <c r="X85" i="20"/>
  <c r="Y85" i="20"/>
  <c r="Z85" i="20"/>
  <c r="AA85" i="20"/>
  <c r="AB85" i="20"/>
  <c r="AC85" i="20"/>
  <c r="AD85" i="20"/>
  <c r="C86" i="20"/>
  <c r="D86" i="20"/>
  <c r="E86" i="20"/>
  <c r="F86" i="20"/>
  <c r="G86" i="20"/>
  <c r="H86" i="20"/>
  <c r="I86" i="20"/>
  <c r="J86" i="20"/>
  <c r="K86" i="20"/>
  <c r="L86" i="20"/>
  <c r="M86" i="20"/>
  <c r="N86" i="20"/>
  <c r="O86" i="20"/>
  <c r="P86" i="20"/>
  <c r="Q86" i="20"/>
  <c r="R86" i="20"/>
  <c r="S86" i="20"/>
  <c r="T86" i="20"/>
  <c r="U86" i="20"/>
  <c r="V86" i="20"/>
  <c r="W86" i="20"/>
  <c r="X86" i="20"/>
  <c r="Y86" i="20"/>
  <c r="Z86" i="20"/>
  <c r="AA86" i="20"/>
  <c r="AB86" i="20"/>
  <c r="AC86" i="20"/>
  <c r="AD86" i="20"/>
  <c r="C87" i="20"/>
  <c r="D87" i="20"/>
  <c r="E87" i="20"/>
  <c r="F87" i="20"/>
  <c r="G87" i="20"/>
  <c r="H87" i="20"/>
  <c r="I87" i="20"/>
  <c r="J87" i="20"/>
  <c r="K87" i="20"/>
  <c r="L87" i="20"/>
  <c r="M87" i="20"/>
  <c r="N87" i="20"/>
  <c r="O87" i="20"/>
  <c r="P87" i="20"/>
  <c r="Q87" i="20"/>
  <c r="R87" i="20"/>
  <c r="S87" i="20"/>
  <c r="T87" i="20"/>
  <c r="U87" i="20"/>
  <c r="V87" i="20"/>
  <c r="W87" i="20"/>
  <c r="X87" i="20"/>
  <c r="Y87" i="20"/>
  <c r="Z87" i="20"/>
  <c r="AA87" i="20"/>
  <c r="AB87" i="20"/>
  <c r="AC87" i="20"/>
  <c r="AD87" i="20"/>
  <c r="C88" i="20"/>
  <c r="D88" i="20"/>
  <c r="E88" i="20"/>
  <c r="F88" i="20"/>
  <c r="G88" i="20"/>
  <c r="H88" i="20"/>
  <c r="I88" i="20"/>
  <c r="J88" i="20"/>
  <c r="K88" i="20"/>
  <c r="L88" i="20"/>
  <c r="M88" i="20"/>
  <c r="N88" i="20"/>
  <c r="O88" i="20"/>
  <c r="P88" i="20"/>
  <c r="Q88" i="20"/>
  <c r="R88" i="20"/>
  <c r="S88" i="20"/>
  <c r="T88" i="20"/>
  <c r="U88" i="20"/>
  <c r="V88" i="20"/>
  <c r="W88" i="20"/>
  <c r="X88" i="20"/>
  <c r="Y88" i="20"/>
  <c r="Z88" i="20"/>
  <c r="AA88" i="20"/>
  <c r="AB88" i="20"/>
  <c r="AC88" i="20"/>
  <c r="AD88" i="20"/>
  <c r="C89" i="20"/>
  <c r="D89" i="20"/>
  <c r="E89" i="20"/>
  <c r="F89" i="20"/>
  <c r="G89" i="20"/>
  <c r="H89" i="20"/>
  <c r="I89" i="20"/>
  <c r="J89" i="20"/>
  <c r="K89" i="20"/>
  <c r="L89" i="20"/>
  <c r="M89" i="20"/>
  <c r="N89" i="20"/>
  <c r="O89" i="20"/>
  <c r="P89" i="20"/>
  <c r="Q89" i="20"/>
  <c r="R89" i="20"/>
  <c r="S89" i="20"/>
  <c r="T89" i="20"/>
  <c r="U89" i="20"/>
  <c r="V89" i="20"/>
  <c r="W89" i="20"/>
  <c r="X89" i="20"/>
  <c r="Y89" i="20"/>
  <c r="Z89" i="20"/>
  <c r="AA89" i="20"/>
  <c r="AB89" i="20"/>
  <c r="AC89" i="20"/>
  <c r="AD89" i="20"/>
  <c r="C90" i="20"/>
  <c r="D90" i="20"/>
  <c r="E90" i="20"/>
  <c r="F90" i="20"/>
  <c r="G90" i="20"/>
  <c r="H90" i="20"/>
  <c r="I90" i="20"/>
  <c r="J90" i="20"/>
  <c r="K90" i="20"/>
  <c r="L90" i="20"/>
  <c r="M90" i="20"/>
  <c r="N90" i="20"/>
  <c r="O90" i="20"/>
  <c r="P90" i="20"/>
  <c r="Q90" i="20"/>
  <c r="R90" i="20"/>
  <c r="S90" i="20"/>
  <c r="T90" i="20"/>
  <c r="U90" i="20"/>
  <c r="V90" i="20"/>
  <c r="W90" i="20"/>
  <c r="X90" i="20"/>
  <c r="Y90" i="20"/>
  <c r="Z90" i="20"/>
  <c r="AA90" i="20"/>
  <c r="AB90" i="20"/>
  <c r="AC90" i="20"/>
  <c r="AD90" i="20"/>
  <c r="C91" i="20"/>
  <c r="D91" i="20"/>
  <c r="E91" i="20"/>
  <c r="F91" i="20"/>
  <c r="G91" i="20"/>
  <c r="H91" i="20"/>
  <c r="I91" i="20"/>
  <c r="J91" i="20"/>
  <c r="K91" i="20"/>
  <c r="L91" i="20"/>
  <c r="M91" i="20"/>
  <c r="N91" i="20"/>
  <c r="O91" i="20"/>
  <c r="P91" i="20"/>
  <c r="Q91" i="20"/>
  <c r="R91" i="20"/>
  <c r="S91" i="20"/>
  <c r="T91" i="20"/>
  <c r="U91" i="20"/>
  <c r="V91" i="20"/>
  <c r="W91" i="20"/>
  <c r="X91" i="20"/>
  <c r="Y91" i="20"/>
  <c r="Z91" i="20"/>
  <c r="AA91" i="20"/>
  <c r="AB91" i="20"/>
  <c r="AC91" i="20"/>
  <c r="AD91" i="20"/>
  <c r="C92" i="20"/>
  <c r="D92" i="20"/>
  <c r="E92" i="20"/>
  <c r="F92" i="20"/>
  <c r="G92" i="20"/>
  <c r="H92" i="20"/>
  <c r="I92" i="20"/>
  <c r="J92" i="20"/>
  <c r="K92" i="20"/>
  <c r="L92" i="20"/>
  <c r="M92" i="20"/>
  <c r="N92" i="20"/>
  <c r="O92" i="20"/>
  <c r="P92" i="20"/>
  <c r="Q92" i="20"/>
  <c r="R92" i="20"/>
  <c r="S92" i="20"/>
  <c r="T92" i="20"/>
  <c r="U92" i="20"/>
  <c r="V92" i="20"/>
  <c r="W92" i="20"/>
  <c r="X92" i="20"/>
  <c r="Y92" i="20"/>
  <c r="Z92" i="20"/>
  <c r="AA92" i="20"/>
  <c r="AB92" i="20"/>
  <c r="AC92" i="20"/>
  <c r="AD92" i="20"/>
  <c r="C93" i="20"/>
  <c r="D93" i="20"/>
  <c r="E93" i="20"/>
  <c r="F93" i="20"/>
  <c r="G93" i="20"/>
  <c r="H93" i="20"/>
  <c r="I93" i="20"/>
  <c r="J93" i="20"/>
  <c r="K93" i="20"/>
  <c r="L93" i="20"/>
  <c r="M93" i="20"/>
  <c r="N93" i="20"/>
  <c r="O93" i="20"/>
  <c r="P93" i="20"/>
  <c r="Q93" i="20"/>
  <c r="R93" i="20"/>
  <c r="S93" i="20"/>
  <c r="T93" i="20"/>
  <c r="U93" i="20"/>
  <c r="V93" i="20"/>
  <c r="W93" i="20"/>
  <c r="X93" i="20"/>
  <c r="Y93" i="20"/>
  <c r="Z93" i="20"/>
  <c r="AA93" i="20"/>
  <c r="AB93" i="20"/>
  <c r="AC93" i="20"/>
  <c r="AD93" i="20"/>
  <c r="C94" i="20"/>
  <c r="D94" i="20"/>
  <c r="E94" i="20"/>
  <c r="F94" i="20"/>
  <c r="G94" i="20"/>
  <c r="H94" i="20"/>
  <c r="I94" i="20"/>
  <c r="J94" i="20"/>
  <c r="K94" i="20"/>
  <c r="L94" i="20"/>
  <c r="M94" i="20"/>
  <c r="N94" i="20"/>
  <c r="O94" i="20"/>
  <c r="P94" i="20"/>
  <c r="Q94" i="20"/>
  <c r="R94" i="20"/>
  <c r="S94" i="20"/>
  <c r="T94" i="20"/>
  <c r="U94" i="20"/>
  <c r="V94" i="20"/>
  <c r="W94" i="20"/>
  <c r="X94" i="20"/>
  <c r="Y94" i="20"/>
  <c r="Z94" i="20"/>
  <c r="AA94" i="20"/>
  <c r="AB94" i="20"/>
  <c r="AC94" i="20"/>
  <c r="AD94" i="20"/>
  <c r="C95" i="20"/>
  <c r="D95" i="20"/>
  <c r="E95" i="20"/>
  <c r="F95" i="20"/>
  <c r="G95" i="20"/>
  <c r="H95" i="20"/>
  <c r="I95" i="20"/>
  <c r="J95" i="20"/>
  <c r="K95" i="20"/>
  <c r="L95" i="20"/>
  <c r="M95" i="20"/>
  <c r="N95" i="20"/>
  <c r="O95" i="20"/>
  <c r="P95" i="20"/>
  <c r="Q95" i="20"/>
  <c r="R95" i="20"/>
  <c r="S95" i="20"/>
  <c r="T95" i="20"/>
  <c r="U95" i="20"/>
  <c r="V95" i="20"/>
  <c r="W95" i="20"/>
  <c r="X95" i="20"/>
  <c r="Y95" i="20"/>
  <c r="Z95" i="20"/>
  <c r="AA95" i="20"/>
  <c r="AB95" i="20"/>
  <c r="AC95" i="20"/>
  <c r="AD95" i="20"/>
  <c r="C96" i="20"/>
  <c r="D96" i="20"/>
  <c r="E96" i="20"/>
  <c r="F96" i="20"/>
  <c r="G96" i="20"/>
  <c r="H96" i="20"/>
  <c r="I96" i="20"/>
  <c r="J96" i="20"/>
  <c r="K96" i="20"/>
  <c r="L96" i="20"/>
  <c r="M96" i="20"/>
  <c r="N96" i="20"/>
  <c r="O96" i="20"/>
  <c r="P96" i="20"/>
  <c r="Q96" i="20"/>
  <c r="R96" i="20"/>
  <c r="S96" i="20"/>
  <c r="T96" i="20"/>
  <c r="U96" i="20"/>
  <c r="V96" i="20"/>
  <c r="W96" i="20"/>
  <c r="X96" i="20"/>
  <c r="Y96" i="20"/>
  <c r="Z96" i="20"/>
  <c r="AA96" i="20"/>
  <c r="AB96" i="20"/>
  <c r="AC96" i="20"/>
  <c r="AD96"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4" i="20"/>
  <c r="S68" i="20"/>
  <c r="Q68" i="20"/>
  <c r="P68" i="20"/>
  <c r="O68" i="20"/>
  <c r="N68" i="20"/>
  <c r="M68" i="20"/>
  <c r="L68" i="20"/>
  <c r="K68" i="20"/>
  <c r="J68" i="20"/>
  <c r="I68" i="20"/>
  <c r="H68" i="20"/>
  <c r="G68" i="20"/>
  <c r="F68" i="20"/>
  <c r="E68" i="20"/>
  <c r="D68" i="20"/>
  <c r="S67" i="20"/>
  <c r="Q67" i="20"/>
  <c r="P67" i="20"/>
  <c r="O67" i="20"/>
  <c r="N67" i="20"/>
  <c r="M67" i="20"/>
  <c r="L67" i="20"/>
  <c r="K67" i="20"/>
  <c r="J67" i="20"/>
  <c r="I67" i="20"/>
  <c r="H67" i="20"/>
  <c r="G67" i="20"/>
  <c r="F67" i="20"/>
  <c r="E67" i="20"/>
  <c r="D67" i="20"/>
  <c r="S66" i="20"/>
  <c r="Q66" i="20"/>
  <c r="P66" i="20"/>
  <c r="O66" i="20"/>
  <c r="N66" i="20"/>
  <c r="M66" i="20"/>
  <c r="L66" i="20"/>
  <c r="K66" i="20"/>
  <c r="J66" i="20"/>
  <c r="I66" i="20"/>
  <c r="H66" i="20"/>
  <c r="G66" i="20"/>
  <c r="F66" i="20"/>
  <c r="E66" i="20"/>
  <c r="D66" i="20"/>
  <c r="S65" i="20"/>
  <c r="Q65" i="20"/>
  <c r="P65" i="20"/>
  <c r="O65" i="20"/>
  <c r="N65" i="20"/>
  <c r="M65" i="20"/>
  <c r="L65" i="20"/>
  <c r="K65" i="20"/>
  <c r="J65" i="20"/>
  <c r="I65" i="20"/>
  <c r="H65" i="20"/>
  <c r="G65" i="20"/>
  <c r="F65" i="20"/>
  <c r="E65" i="20"/>
  <c r="D65" i="20"/>
  <c r="S64" i="20"/>
  <c r="Q64" i="20"/>
  <c r="P64" i="20"/>
  <c r="O64" i="20"/>
  <c r="N64" i="20"/>
  <c r="M64" i="20"/>
  <c r="L64" i="20"/>
  <c r="K64" i="20"/>
  <c r="J64" i="20"/>
  <c r="I64" i="20"/>
  <c r="H64" i="20"/>
  <c r="G64" i="20"/>
  <c r="F64" i="20"/>
  <c r="E64" i="20"/>
  <c r="D64" i="20"/>
  <c r="S63" i="20"/>
  <c r="Q63" i="20"/>
  <c r="P63" i="20"/>
  <c r="O63" i="20"/>
  <c r="N63" i="20"/>
  <c r="M63" i="20"/>
  <c r="L63" i="20"/>
  <c r="K63" i="20"/>
  <c r="J63" i="20"/>
  <c r="I63" i="20"/>
  <c r="H63" i="20"/>
  <c r="G63" i="20"/>
  <c r="F63" i="20"/>
  <c r="E63" i="20"/>
  <c r="D63" i="20"/>
  <c r="S62" i="20"/>
  <c r="Q62" i="20"/>
  <c r="P62" i="20"/>
  <c r="O62" i="20"/>
  <c r="N62" i="20"/>
  <c r="M62" i="20"/>
  <c r="L62" i="20"/>
  <c r="K62" i="20"/>
  <c r="J62" i="20"/>
  <c r="I62" i="20"/>
  <c r="H62" i="20"/>
  <c r="G62" i="20"/>
  <c r="F62" i="20"/>
  <c r="E62" i="20"/>
  <c r="D62" i="20"/>
  <c r="S61" i="20"/>
  <c r="Q61" i="20"/>
  <c r="P61" i="20"/>
  <c r="O61" i="20"/>
  <c r="N61" i="20"/>
  <c r="M61" i="20"/>
  <c r="L61" i="20"/>
  <c r="K61" i="20"/>
  <c r="J61" i="20"/>
  <c r="I61" i="20"/>
  <c r="H61" i="20"/>
  <c r="G61" i="20"/>
  <c r="F61" i="20"/>
  <c r="E61" i="20"/>
  <c r="D61" i="20"/>
  <c r="S60" i="20"/>
  <c r="Q60" i="20"/>
  <c r="P60" i="20"/>
  <c r="O60" i="20"/>
  <c r="N60" i="20"/>
  <c r="M60" i="20"/>
  <c r="L60" i="20"/>
  <c r="K60" i="20"/>
  <c r="J60" i="20"/>
  <c r="I60" i="20"/>
  <c r="H60" i="20"/>
  <c r="G60" i="20"/>
  <c r="F60" i="20"/>
  <c r="E60" i="20"/>
  <c r="D60" i="20"/>
  <c r="S59" i="20"/>
  <c r="Q59" i="20"/>
  <c r="P59" i="20"/>
  <c r="O59" i="20"/>
  <c r="N59" i="20"/>
  <c r="M59" i="20"/>
  <c r="L59" i="20"/>
  <c r="K59" i="20"/>
  <c r="J59" i="20"/>
  <c r="I59" i="20"/>
  <c r="H59" i="20"/>
  <c r="G59" i="20"/>
  <c r="F59" i="20"/>
  <c r="E59" i="20"/>
  <c r="D59" i="20"/>
  <c r="S58" i="20"/>
  <c r="Q58" i="20"/>
  <c r="P58" i="20"/>
  <c r="O58" i="20"/>
  <c r="N58" i="20"/>
  <c r="M58" i="20"/>
  <c r="L58" i="20"/>
  <c r="K58" i="20"/>
  <c r="J58" i="20"/>
  <c r="I58" i="20"/>
  <c r="H58" i="20"/>
  <c r="G58" i="20"/>
  <c r="F58" i="20"/>
  <c r="E58" i="20"/>
  <c r="D58" i="20"/>
  <c r="S57" i="20"/>
  <c r="Q57" i="20"/>
  <c r="P57" i="20"/>
  <c r="O57" i="20"/>
  <c r="N57" i="20"/>
  <c r="M57" i="20"/>
  <c r="L57" i="20"/>
  <c r="K57" i="20"/>
  <c r="J57" i="20"/>
  <c r="I57" i="20"/>
  <c r="H57" i="20"/>
  <c r="G57" i="20"/>
  <c r="F57" i="20"/>
  <c r="E57" i="20"/>
  <c r="D57" i="20"/>
  <c r="S56" i="20"/>
  <c r="Q56" i="20"/>
  <c r="P56" i="20"/>
  <c r="O56" i="20"/>
  <c r="N56" i="20"/>
  <c r="M56" i="20"/>
  <c r="L56" i="20"/>
  <c r="K56" i="20"/>
  <c r="J56" i="20"/>
  <c r="I56" i="20"/>
  <c r="H56" i="20"/>
  <c r="G56" i="20"/>
  <c r="F56" i="20"/>
  <c r="E56" i="20"/>
  <c r="D56" i="20"/>
  <c r="S55" i="20"/>
  <c r="Q55" i="20"/>
  <c r="P55" i="20"/>
  <c r="O55" i="20"/>
  <c r="N55" i="20"/>
  <c r="M55" i="20"/>
  <c r="L55" i="20"/>
  <c r="K55" i="20"/>
  <c r="J55" i="20"/>
  <c r="I55" i="20"/>
  <c r="H55" i="20"/>
  <c r="G55" i="20"/>
  <c r="F55" i="20"/>
  <c r="E55" i="20"/>
  <c r="D55" i="20"/>
  <c r="S54" i="20"/>
  <c r="Q54" i="20"/>
  <c r="P54" i="20"/>
  <c r="O54" i="20"/>
  <c r="N54" i="20"/>
  <c r="M54" i="20"/>
  <c r="L54" i="20"/>
  <c r="K54" i="20"/>
  <c r="J54" i="20"/>
  <c r="I54" i="20"/>
  <c r="H54" i="20"/>
  <c r="G54" i="20"/>
  <c r="F54" i="20"/>
  <c r="E54" i="20"/>
  <c r="D54" i="20"/>
  <c r="S10" i="20"/>
  <c r="Q10" i="20"/>
  <c r="P10" i="20"/>
  <c r="O10" i="20"/>
  <c r="N10" i="20"/>
  <c r="M10" i="20"/>
  <c r="L10" i="20"/>
  <c r="K10" i="20"/>
  <c r="J10" i="20"/>
  <c r="I10" i="20"/>
  <c r="H10" i="20"/>
  <c r="G10" i="20"/>
  <c r="F10" i="20"/>
  <c r="E10" i="20"/>
  <c r="D10" i="20"/>
  <c r="BM68" i="20"/>
  <c r="AY68" i="20"/>
  <c r="AX68" i="20"/>
  <c r="AW68" i="20"/>
  <c r="AV68" i="20"/>
  <c r="AU68" i="20"/>
  <c r="AT68" i="20"/>
  <c r="BM67" i="20"/>
  <c r="AY67" i="20"/>
  <c r="AX67" i="20"/>
  <c r="AW67" i="20"/>
  <c r="AV67" i="20"/>
  <c r="AU67" i="20"/>
  <c r="AT67" i="20"/>
  <c r="BM66" i="20"/>
  <c r="AY66" i="20"/>
  <c r="AX66" i="20"/>
  <c r="AW66" i="20"/>
  <c r="AV66" i="20"/>
  <c r="AU66" i="20"/>
  <c r="AT66" i="20"/>
  <c r="BM65" i="20"/>
  <c r="AY65" i="20"/>
  <c r="AX65" i="20"/>
  <c r="AW65" i="20"/>
  <c r="AV65" i="20"/>
  <c r="AU65" i="20"/>
  <c r="AT65" i="20"/>
  <c r="BM64" i="20"/>
  <c r="AY64" i="20"/>
  <c r="AX64" i="20"/>
  <c r="AW64" i="20"/>
  <c r="AV64" i="20"/>
  <c r="AU64" i="20"/>
  <c r="AT64" i="20"/>
  <c r="BM63" i="20"/>
  <c r="AY63" i="20"/>
  <c r="AX63" i="20"/>
  <c r="AW63" i="20"/>
  <c r="AV63" i="20"/>
  <c r="AU63" i="20"/>
  <c r="AT63" i="20"/>
  <c r="BM62" i="20"/>
  <c r="AY62" i="20"/>
  <c r="AX62" i="20"/>
  <c r="AW62" i="20"/>
  <c r="AV62" i="20"/>
  <c r="AU62" i="20"/>
  <c r="AT62" i="20"/>
  <c r="BM61" i="20"/>
  <c r="AY61" i="20"/>
  <c r="AX61" i="20"/>
  <c r="AW61" i="20"/>
  <c r="AV61" i="20"/>
  <c r="AU61" i="20"/>
  <c r="AT61" i="20"/>
  <c r="BM60" i="20"/>
  <c r="AY60" i="20"/>
  <c r="AX60" i="20"/>
  <c r="AW60" i="20"/>
  <c r="AV60" i="20"/>
  <c r="AU60" i="20"/>
  <c r="AT60" i="20"/>
  <c r="BM59" i="20"/>
  <c r="AY59" i="20"/>
  <c r="AX59" i="20"/>
  <c r="AW59" i="20"/>
  <c r="AV59" i="20"/>
  <c r="AU59" i="20"/>
  <c r="AT59" i="20"/>
  <c r="BM58" i="20"/>
  <c r="AY58" i="20"/>
  <c r="AX58" i="20"/>
  <c r="AW58" i="20"/>
  <c r="AV58" i="20"/>
  <c r="AU58" i="20"/>
  <c r="AT58" i="20"/>
  <c r="BM57" i="20"/>
  <c r="AY57" i="20"/>
  <c r="AX57" i="20"/>
  <c r="AW57" i="20"/>
  <c r="AV57" i="20"/>
  <c r="AU57" i="20"/>
  <c r="AT57" i="20"/>
  <c r="BM56" i="20"/>
  <c r="AY56" i="20"/>
  <c r="AX56" i="20"/>
  <c r="AW56" i="20"/>
  <c r="AV56" i="20"/>
  <c r="AU56" i="20"/>
  <c r="AT56" i="20"/>
  <c r="BM55" i="20"/>
  <c r="AY55" i="20"/>
  <c r="AX55" i="20"/>
  <c r="AW55" i="20"/>
  <c r="AV55" i="20"/>
  <c r="AU55" i="20"/>
  <c r="AT55" i="20"/>
  <c r="BM54" i="20"/>
  <c r="AY54" i="20"/>
  <c r="AX54" i="20"/>
  <c r="AW54" i="20"/>
  <c r="AV54" i="20"/>
  <c r="AU54" i="20"/>
  <c r="AT54" i="20"/>
  <c r="BM10" i="20"/>
  <c r="AY10" i="20"/>
  <c r="AX10" i="20"/>
  <c r="AW10" i="20"/>
  <c r="AV10" i="20"/>
  <c r="AU10" i="20"/>
  <c r="AT10" i="20"/>
</calcChain>
</file>

<file path=xl/sharedStrings.xml><?xml version="1.0" encoding="utf-8"?>
<sst xmlns="http://schemas.openxmlformats.org/spreadsheetml/2006/main" count="2155" uniqueCount="774">
  <si>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</si>
  <si>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</si>
  <si>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</si>
  <si>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</si>
  <si>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</si>
  <si>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</si>
  <si>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</si>
  <si>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</si>
  <si>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</si>
  <si>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</si>
  <si>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</si>
  <si>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</si>
  <si>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</si>
  <si>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</si>
  <si>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</si>
  <si>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</si>
  <si>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</si>
  <si>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</si>
  <si>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</si>
  <si>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</si>
  <si>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</si>
  <si>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The Energytransition model</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</si>
  <si>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</si>
  <si>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</si>
  <si>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</si>
  <si>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</si>
  <si>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</si>
  <si>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</si>
  <si>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</si>
  <si>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</si>
  <si>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</si>
  <si>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</si>
  <si>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</si>
  <si>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</si>
  <si>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</si>
  <si>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</si>
  <si>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</si>
  <si>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</si>
  <si>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</si>
  <si>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</si>
  <si>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</si>
  <si>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</si>
  <si>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</si>
  <si>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</si>
  <si>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</si>
  <si>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Biogas</t>
  </si>
  <si>
    <t>Biofuels</t>
  </si>
  <si>
    <t>Status</t>
  </si>
  <si>
    <t>General</t>
  </si>
  <si>
    <t>Agriculture</t>
  </si>
  <si>
    <t>Industry</t>
  </si>
  <si>
    <t>PRODUCT</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</si>
  <si>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</si>
  <si>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</si>
  <si>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</si>
  <si>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</si>
  <si>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</si>
  <si>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</si>
  <si>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</si>
  <si>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</si>
  <si>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</si>
  <si>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</si>
  <si>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</si>
  <si>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</si>
  <si>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</si>
  <si>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</si>
  <si>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</si>
  <si>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</si>
  <si>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</si>
  <si>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</si>
  <si>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</si>
  <si>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</si>
  <si>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</si>
  <si>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</si>
  <si>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</si>
  <si>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</si>
  <si>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</si>
  <si>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</si>
  <si>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</si>
  <si>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</si>
  <si>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</si>
  <si>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</si>
  <si>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</si>
  <si>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</si>
  <si>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</si>
  <si>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</si>
  <si>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</si>
  <si>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</si>
  <si>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</si>
  <si>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</si>
  <si>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</si>
  <si>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</si>
  <si>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</si>
  <si>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</si>
  <si>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</si>
  <si>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</si>
  <si>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</si>
  <si>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</si>
  <si>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</si>
  <si>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</si>
  <si>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</si>
  <si>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</si>
  <si>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</si>
  <si>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</si>
  <si>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</si>
  <si>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</si>
  <si>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</si>
  <si>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</si>
  <si>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</si>
  <si>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</si>
  <si>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</si>
  <si>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</si>
  <si>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</si>
  <si>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</si>
  <si>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</si>
  <si>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</si>
  <si>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</si>
  <si>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</si>
  <si>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</si>
  <si>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</si>
  <si>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</si>
  <si>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</si>
  <si>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</si>
  <si>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</si>
  <si>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</si>
  <si>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</si>
  <si>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</si>
  <si>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</si>
  <si>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</si>
  <si>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</si>
  <si>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</si>
  <si>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</si>
  <si>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</si>
  <si>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</si>
  <si>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</si>
  <si>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</si>
  <si>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</si>
  <si>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</si>
  <si>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</si>
  <si>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</si>
  <si>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</si>
  <si>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</si>
  <si>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</si>
  <si>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</si>
  <si>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</si>
  <si>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</si>
  <si>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</si>
  <si>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</si>
  <si>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</si>
  <si>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</si>
  <si>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</si>
  <si>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</si>
  <si>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</si>
  <si>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</si>
  <si>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</si>
  <si>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</si>
  <si>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</si>
  <si>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</si>
  <si>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</si>
  <si>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</si>
  <si>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</si>
  <si>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</si>
  <si>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</si>
  <si>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</si>
  <si>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</si>
  <si>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</si>
  <si>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</si>
  <si>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</si>
  <si>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</si>
  <si>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</si>
  <si>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</si>
  <si>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</si>
  <si>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</si>
  <si>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</si>
  <si>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</si>
  <si>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</si>
  <si>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</si>
  <si>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</si>
  <si>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</si>
  <si>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</si>
  <si>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</si>
  <si>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</si>
  <si>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</si>
  <si>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</si>
  <si>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</si>
  <si>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</si>
  <si>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</si>
  <si>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</si>
  <si>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</si>
  <si>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</si>
  <si>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</si>
  <si>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</si>
  <si>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</si>
  <si>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</si>
  <si>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</si>
  <si>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</si>
  <si>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</si>
  <si>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</si>
  <si>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</si>
  <si>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</si>
  <si>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</si>
  <si>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Fuel(s)</t>
  </si>
  <si>
    <t>Heat efficiency</t>
  </si>
  <si>
    <t>Wood pellets</t>
  </si>
  <si>
    <t>Netherlands</t>
  </si>
  <si>
    <t>Corrected energy balance allocation factors</t>
  </si>
  <si>
    <t>demand</t>
  </si>
  <si>
    <t>Research data</t>
  </si>
  <si>
    <t>Overview</t>
  </si>
  <si>
    <t>CEB allocation</t>
  </si>
  <si>
    <t>Delta energy balance</t>
  </si>
  <si>
    <t>energy_heater_for_heat_network_coal</t>
  </si>
  <si>
    <t>energy_heater_for_heat_network_network_gas</t>
  </si>
  <si>
    <t>Fuel</t>
  </si>
  <si>
    <t>Inputs/outputs</t>
  </si>
  <si>
    <t>A description of the modeling and country-specific assumptions for this analysis</t>
  </si>
  <si>
    <t>On the dashboard, the country-specific assumptions can be changed manually. It also shows the most important checks</t>
  </si>
  <si>
    <t>Filled out all assumptions</t>
  </si>
  <si>
    <t>Total electricity production matches the indicated electricity production</t>
  </si>
  <si>
    <t>TPES</t>
  </si>
  <si>
    <t>Conversion CHP main activity</t>
  </si>
  <si>
    <t>Transformation other</t>
  </si>
  <si>
    <t>Commercial &amp; public services</t>
  </si>
  <si>
    <t>Fuels</t>
  </si>
  <si>
    <t>IEA carriers</t>
  </si>
  <si>
    <t>Biogenic waste</t>
  </si>
  <si>
    <t>Non biogenic waste</t>
  </si>
  <si>
    <t>Constants</t>
  </si>
  <si>
    <t>Results overview by fuel</t>
  </si>
  <si>
    <t>Results overview by converter</t>
  </si>
  <si>
    <t>All fuels</t>
  </si>
  <si>
    <t>kWh to MJ conversion (MJ/kWh)</t>
  </si>
  <si>
    <t>Calculation</t>
  </si>
  <si>
    <t>Cover sheet</t>
  </si>
  <si>
    <t>Analysis inputs</t>
  </si>
  <si>
    <t>Analysis calculations</t>
  </si>
  <si>
    <t>Analysis ouputs</t>
  </si>
  <si>
    <t>Dataflow</t>
  </si>
  <si>
    <t>Natural gas (result)</t>
  </si>
  <si>
    <t>Natural gas (IEA)</t>
  </si>
  <si>
    <t>Biogas (result)</t>
  </si>
  <si>
    <t>Biogas (IEA)</t>
  </si>
  <si>
    <t>Wood pellets (result)</t>
  </si>
  <si>
    <t>Wood pellets (IEA)</t>
  </si>
  <si>
    <t>All fuels (result)</t>
  </si>
  <si>
    <t>All fuels (IEA)</t>
  </si>
  <si>
    <t>Comment</t>
  </si>
  <si>
    <t>Coal (result)</t>
  </si>
  <si>
    <t>Coal (IEA)</t>
  </si>
  <si>
    <t>Oil (result)</t>
  </si>
  <si>
    <t>Oil (IEA)</t>
  </si>
  <si>
    <t>Lignite (result)</t>
  </si>
  <si>
    <t>Lignite (IEA)</t>
  </si>
  <si>
    <t>Biogenic waste (result)</t>
  </si>
  <si>
    <t>Biogenic waste (IEA)</t>
  </si>
  <si>
    <t>Steps to perform the analysis</t>
  </si>
  <si>
    <t>A documentation of the changes to this analysis</t>
  </si>
  <si>
    <t>5. Keep in mind the checks on the Dashboard. If a check fails, try to understand what goes wrong and adjust your assumptions as long as you feel it is still realistic</t>
  </si>
  <si>
    <t>The base year for this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</si>
  <si>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</si>
  <si>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</si>
  <si>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</si>
  <si>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All units</t>
  </si>
  <si>
    <t>Unit type</t>
  </si>
  <si>
    <t>Co-fueling shares</t>
  </si>
  <si>
    <t>Introductory</t>
  </si>
  <si>
    <t>Sheet</t>
  </si>
  <si>
    <t>Information about this document and a legend to sheet and cell formatting</t>
  </si>
  <si>
    <t>Production share of total unit production (%)</t>
  </si>
  <si>
    <t>hours/yr</t>
  </si>
  <si>
    <t>Full load hours (hrs/yr)</t>
  </si>
  <si>
    <t>Results by fuel</t>
  </si>
  <si>
    <t>Results by machine</t>
  </si>
  <si>
    <t>All critical checks correct</t>
  </si>
  <si>
    <t>full_load_hours</t>
  </si>
  <si>
    <t>Country</t>
  </si>
  <si>
    <t>Filled out all full load hours</t>
  </si>
  <si>
    <t>If a check is red or orange, please follow these instructions</t>
  </si>
  <si>
    <t>Technical specs</t>
  </si>
  <si>
    <t>8. If you encounter other problems please contact Quintel Intelligence (info@quintel.com)</t>
  </si>
  <si>
    <t>Coal heater</t>
  </si>
  <si>
    <t>Lignite heater</t>
  </si>
  <si>
    <t>Gas heater</t>
  </si>
  <si>
    <t>Oil heater</t>
  </si>
  <si>
    <t>waste heater</t>
  </si>
  <si>
    <t>Gas</t>
  </si>
  <si>
    <t>Waste mix</t>
  </si>
  <si>
    <t>Wood pellets heater</t>
  </si>
  <si>
    <t>Environment heat</t>
  </si>
  <si>
    <t>Main activity heat plants</t>
  </si>
  <si>
    <t>Biogas (green gas)</t>
  </si>
  <si>
    <t>On this page the fuel mixes are used to determine the shares of fuels into co-fueling heat units</t>
  </si>
  <si>
    <t>Waste heater</t>
  </si>
  <si>
    <t>Non-biogenic waste</t>
  </si>
  <si>
    <t>Geothermal heater</t>
  </si>
  <si>
    <t>All types</t>
  </si>
  <si>
    <t>Difference</t>
  </si>
  <si>
    <t>Difference (%)</t>
  </si>
  <si>
    <t>Geothermal (result)</t>
  </si>
  <si>
    <t>Geothermal (IEA)</t>
  </si>
  <si>
    <t>CHP analysis extra heat</t>
  </si>
  <si>
    <t>Link to CHP analysis</t>
  </si>
  <si>
    <t>Installed heat capacity (MW)</t>
  </si>
  <si>
    <t>Conversion heat main activity</t>
  </si>
  <si>
    <t>Conversion heat autoprod</t>
  </si>
  <si>
    <t>Power plants full load hours</t>
  </si>
  <si>
    <t>Heat plants</t>
  </si>
  <si>
    <t>Power plants</t>
  </si>
  <si>
    <t>Ultra supercritical oxyfuel ccs</t>
  </si>
  <si>
    <t>Supercritical</t>
  </si>
  <si>
    <t>Ultra supercritical ccs</t>
  </si>
  <si>
    <t>Ultra supercritical</t>
  </si>
  <si>
    <t>Combined cycle ccs</t>
  </si>
  <si>
    <t>Combined cycle</t>
  </si>
  <si>
    <t>Hydro mountain</t>
  </si>
  <si>
    <t>Wind turbine coastal</t>
  </si>
  <si>
    <t>Wind turbine offshore</t>
  </si>
  <si>
    <t>Wind turbine inland</t>
  </si>
  <si>
    <t>Hydro river</t>
  </si>
  <si>
    <t>Engine</t>
  </si>
  <si>
    <t>Diesel</t>
  </si>
  <si>
    <t>Nuclear 2nd gen</t>
  </si>
  <si>
    <t>Nuclear 3rd gen</t>
  </si>
  <si>
    <t>Turbine</t>
  </si>
  <si>
    <t>Uranium</t>
  </si>
  <si>
    <t>Heat and power plants technical specifications</t>
  </si>
  <si>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</si>
  <si>
    <t>Main activity power plants</t>
  </si>
  <si>
    <t>Autoproducer power plants</t>
  </si>
  <si>
    <t>Solar PV</t>
  </si>
  <si>
    <t>key</t>
  </si>
  <si>
    <t>energy_heater_for_heat_network_wood_pellets</t>
  </si>
  <si>
    <t>energy_heater_for_heat_network_geothermal</t>
  </si>
  <si>
    <t>energy_heater_for_heat_network_lignite</t>
  </si>
  <si>
    <t>energy_heater_for_heat_network_crude_oil</t>
  </si>
  <si>
    <t>energy_heater_for_heat_network_waste_mix</t>
  </si>
  <si>
    <t>energy_power_ultra_supercritical_oxyfuel_ccs_lignite</t>
  </si>
  <si>
    <t>energy_power_supercritical_coal</t>
  </si>
  <si>
    <t>energy_power_ultra_supercritical_ccs_coal</t>
  </si>
  <si>
    <t>energy_power_ultra_supercritical_lignite</t>
  </si>
  <si>
    <t>energy_power_combined_cycle_ccs_coal</t>
  </si>
  <si>
    <t>energy_power_combined_cycle_coal</t>
  </si>
  <si>
    <t>energy_power_hydro_mountain</t>
  </si>
  <si>
    <t>energy_power_wind_turbine_coastal</t>
  </si>
  <si>
    <t>energy_power_wind_turbine_offshore</t>
  </si>
  <si>
    <t>energy_power_wind_turbine_inland</t>
  </si>
  <si>
    <t>energy_power_hydro_river</t>
  </si>
  <si>
    <t>energy_power_ultra_supercritical_crude_oil</t>
  </si>
  <si>
    <t>energy_power_engine_diesel</t>
  </si>
  <si>
    <t>energy_power_nuclear_gen2_uranium_oxide</t>
  </si>
  <si>
    <t>energy_power_nuclear_gen3_uranium_oxide</t>
  </si>
  <si>
    <t>energy_power_combined_cycle_ccs_network_gas</t>
  </si>
  <si>
    <t>energy_power_combined_cycle_network_gas</t>
  </si>
  <si>
    <t>energy_power_turbine_network_gas</t>
  </si>
  <si>
    <t>energy_power_ultra_supercritical_network_gas</t>
  </si>
  <si>
    <t>energy_power_supercritical_waste_mix</t>
  </si>
  <si>
    <t>Coal Supercritical</t>
  </si>
  <si>
    <t>Coal Ultra supercritical</t>
  </si>
  <si>
    <t>Coal Ultra supercritical ccs</t>
  </si>
  <si>
    <t>Coal Combined cycle</t>
  </si>
  <si>
    <t>Coal Combined cycle ccs</t>
  </si>
  <si>
    <t>Lignite Ultra supercritical</t>
  </si>
  <si>
    <t>Lignite Ultra supercritical oxyfuel ccs</t>
  </si>
  <si>
    <t>Gas Turbine</t>
  </si>
  <si>
    <t>Gas Combined cycle</t>
  </si>
  <si>
    <t>Gas Combined cycle ccs</t>
  </si>
  <si>
    <t>Gas Ultra supercritical</t>
  </si>
  <si>
    <t>Oil Ultra supercritical</t>
  </si>
  <si>
    <t>Diesel Engine</t>
  </si>
  <si>
    <t>Waste Supercritical</t>
  </si>
  <si>
    <t>Production shares</t>
  </si>
  <si>
    <t>Production of gas power plants add up to 100%</t>
  </si>
  <si>
    <t>Production of lignite power plants add up to 100%</t>
  </si>
  <si>
    <t>Production of nuclear power plants add up to 100%</t>
  </si>
  <si>
    <t>Production of hydro power plants add up to 100%</t>
  </si>
  <si>
    <t>Production of wind turbines add up to 100%</t>
  </si>
  <si>
    <t>Year data</t>
  </si>
  <si>
    <t>Joined Power plant analysis</t>
  </si>
  <si>
    <t>Ultra supercritical co-firing</t>
  </si>
  <si>
    <t>Coal/Wood pellets</t>
  </si>
  <si>
    <t>Coal/Wood pellets Ultra supercritical co-firing</t>
  </si>
  <si>
    <t>Sunlight</t>
  </si>
  <si>
    <t>Installed electrical capacity (MW)</t>
  </si>
  <si>
    <t>energy_power_solar_pv_solar_radiation</t>
  </si>
  <si>
    <t>energy_power_geothermal</t>
  </si>
  <si>
    <t>(Sub)fuel allocation heat plants</t>
  </si>
  <si>
    <t>(Sub)fuel allocation power plants</t>
  </si>
  <si>
    <t>Main activity producer electricity</t>
  </si>
  <si>
    <t>Autoproducer electricity</t>
  </si>
  <si>
    <t>Other sources will be added to natural gas (for now)</t>
  </si>
  <si>
    <t>Biofuels are added to wood pellets (for now)</t>
  </si>
  <si>
    <t>Includes 'Other sources'</t>
  </si>
  <si>
    <t>Includes 'Biofuels'</t>
  </si>
  <si>
    <t>Main activity electricity plants</t>
  </si>
  <si>
    <t>Co-firing plant</t>
  </si>
  <si>
    <t>Gas plants</t>
  </si>
  <si>
    <t>Waste plant</t>
  </si>
  <si>
    <t>Coal supercritical</t>
  </si>
  <si>
    <t>Lignite Ultra supercritical ccs</t>
  </si>
  <si>
    <t>Diesel engine</t>
  </si>
  <si>
    <t>Nuclear 2nd gen.</t>
  </si>
  <si>
    <t>Nuclear 3rd gen.</t>
  </si>
  <si>
    <t>On this page, the inputs and ouputs to the heat and power plants are given by unit type</t>
  </si>
  <si>
    <t>Diesel (result)</t>
  </si>
  <si>
    <t>Diesel (IEA)</t>
  </si>
  <si>
    <t>Nuclear (result)</t>
  </si>
  <si>
    <t>Nuclear (IEA)</t>
  </si>
  <si>
    <t>Wind (result)</t>
  </si>
  <si>
    <t>Wind (IEA)</t>
  </si>
  <si>
    <t>Hydro (result)</t>
  </si>
  <si>
    <t>Hydro (IEA)</t>
  </si>
  <si>
    <t>Solar PV (result)</t>
  </si>
  <si>
    <t>Solar PV (IEA)</t>
  </si>
  <si>
    <t>Non biogenic waste (result)</t>
  </si>
  <si>
    <t>Non biogenic waste (IEA)</t>
  </si>
  <si>
    <t>Created results</t>
  </si>
  <si>
    <t>On this page, data from the IEA energy balance is aggregated to more functional carriers and sectors.</t>
  </si>
  <si>
    <t>agriculture_chp_engine_network_gas</t>
  </si>
  <si>
    <t>agriculture_chp_engine_biogas</t>
  </si>
  <si>
    <t>agriculture_chp_supercritical_wood_pellets</t>
  </si>
  <si>
    <t>households_collective_chp_network_gas</t>
  </si>
  <si>
    <t>households_collective_chp_biogas</t>
  </si>
  <si>
    <t>households_collective_chp_wood_pellets</t>
  </si>
  <si>
    <t>buildings_collective_chp_network_gas</t>
  </si>
  <si>
    <t>buildings_collective_chp_wood_pellets</t>
  </si>
  <si>
    <t>industry_chp_turbine_gas_power_fuelmix</t>
  </si>
  <si>
    <t>industry_chp_engine_gas_power_fuelmix</t>
  </si>
  <si>
    <t>industry_chp_combined_cycle_gas_power_fuelmix</t>
  </si>
  <si>
    <t>industry_chp_ultra_supercritical_coal</t>
  </si>
  <si>
    <t>energy_chp_combined_cycle_network_gas</t>
  </si>
  <si>
    <t>energy_chp_ultra_supercritical_lignite</t>
  </si>
  <si>
    <t>energy_chp_supercritical_waste_mix</t>
  </si>
  <si>
    <t>Fuel aggregation HP</t>
  </si>
  <si>
    <t>Fuel aggregation PP</t>
  </si>
  <si>
    <t>A short introduction to this analysis and the Energytransition model (ETM)</t>
  </si>
  <si>
    <t>Input data for this analysis. The corrected extensive energy balance that was created by the CHP analysis</t>
  </si>
  <si>
    <t>An overview of inputs and outputs of the heat and power plants by fuel. This sheet also checks against IEA statistics.</t>
  </si>
  <si>
    <t>An overview of heat and power plant inputs and outputs by plant type</t>
  </si>
  <si>
    <t>An aggregation of energy balance fuel carriers for heat plants</t>
  </si>
  <si>
    <t>An aggregation of energy balance fuel carriers for power plants</t>
  </si>
  <si>
    <t>Calculation of the fuel shares in co-fueling heat and power plants</t>
  </si>
  <si>
    <t>Calculation of the inputs and outputs of heat plants</t>
  </si>
  <si>
    <t>Calculation of the inputs and outputs of power plants</t>
  </si>
  <si>
    <t>Calculation of allocation vectors to split fuels into subfuels for the heat and power plants</t>
  </si>
  <si>
    <t xml:space="preserve">In this analysis, statistical and technical research data are used to create a dataset that can be used as input to the Energytransition Model (ETM) by Quintel. 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</si>
  <si>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A visualization of the dataflow in this analysis. The background colours are similar to the sheet colours in this analysis. The arrow colours have no meaning.</t>
  </si>
  <si>
    <t>A visualization of the data flow of the heat and power plant analysis</t>
  </si>
  <si>
    <t>Solar CSP</t>
  </si>
  <si>
    <t>On this page, two allocation vectors are created to divide differences between the original and corrected energy balance from a carrier to a subcarrier level.</t>
  </si>
  <si>
    <t>In the IEA energy balance, the input to production equals the electricity output.</t>
  </si>
  <si>
    <t>Replicated here to correct the energy balance using IEA convention</t>
  </si>
  <si>
    <t>energy_power_solar_csp_solar_radiation</t>
  </si>
  <si>
    <t>Total fuel input to heat plants matches the indicated fuel input (±5%)</t>
  </si>
  <si>
    <t>Total fuel input to power plants matches the indicated fuel input (±5%)</t>
  </si>
  <si>
    <t>CHP analysis</t>
  </si>
  <si>
    <t>Production of solar power add up to 100%</t>
  </si>
  <si>
    <t>The ETM uses fixed specifications (efficiencies) for a variety of heat and power plants. This analysis tries to match these plant types to the energy statistics</t>
  </si>
  <si>
    <t xml:space="preserve">The CHP heat production deficit. This heat must be produced by main activity heat plants. </t>
  </si>
  <si>
    <t>Should be estimated by an expert, based on national data</t>
  </si>
  <si>
    <t>The full load hours of main activity power plants</t>
  </si>
  <si>
    <t>The full load hours of main activity heat plants</t>
  </si>
  <si>
    <t>ETM carriers</t>
  </si>
  <si>
    <t>The fuel input to power plants is calculated using their efficiencies and power production.</t>
  </si>
  <si>
    <t>The fuel input to heat plants is calculated using their efficiencies and heat production.</t>
  </si>
  <si>
    <t>The production by autoproducer electricity plants is added to the production of main activity power plants (except for autoproduced Solar pv)</t>
  </si>
  <si>
    <t>The production by autoproducerheat plants is added to the production of main activity heat plants</t>
  </si>
  <si>
    <t>Electricity prodution by biofuels is realised by wood pellets instead</t>
  </si>
  <si>
    <t>Electricity production by 'Other fuels' is realised by natural gas instead</t>
  </si>
  <si>
    <t>Nonbiogenic waste</t>
  </si>
  <si>
    <t xml:space="preserve">The resulting fuel inputs for power and heat plants per fuel are divided over subfuels in the same ratio as the input according to original statistics </t>
  </si>
  <si>
    <t>A deficit in sold heat production in the CHP analysis is communicated to this analysis. This heat is produced by main activity heat plants instead.</t>
  </si>
  <si>
    <t>(for heat plants)</t>
  </si>
  <si>
    <t>Diesel (only power plants)</t>
  </si>
  <si>
    <t>Solar pv</t>
  </si>
  <si>
    <t>Conversion electricity main activity</t>
  </si>
  <si>
    <t>Conversion electricity autoproducer</t>
  </si>
  <si>
    <t>An index with description of all the sheets in this analysis</t>
  </si>
  <si>
    <t>Conversion CHP autoproducer</t>
  </si>
  <si>
    <t>Added solar csp, created Delta energy balance, completed Dashboard</t>
  </si>
  <si>
    <t>Result of this analysis. The second version of the full corrected energy balance</t>
  </si>
  <si>
    <t>These are both state-of-the-art heat and power plants and less efficient 'conventional' ones. The specs are the result of a source analysis</t>
  </si>
  <si>
    <t>The creation of this corrected energy balance allows Quintel to check how close the analysis results stay to the statistics and to use the corrected energy balance directly for initializing the ETM.</t>
  </si>
  <si>
    <t>For the ETM, producing the correct amount of electricity is more important than exactly reproducing transformation losses or heat production. The reason is that electricity production is also the most accurately measured for statistics.</t>
  </si>
  <si>
    <t>The ETM only has main activity power plants, i.e. plants that are owned by energy companies, rather than autoproducing third parties.</t>
  </si>
  <si>
    <t>The ETM at present has no power plant that can burn biofuels</t>
  </si>
  <si>
    <t>For the ETM, producing the correct amount of heat is the more important than exactly reproducing the fuel inputs to these conversions.</t>
  </si>
  <si>
    <t>The ETM only uses main activity (owned by energy companies) heat plants for producing sold heat.</t>
  </si>
  <si>
    <t>This data should be acquired from the CHP analysis for the same year and country.</t>
  </si>
  <si>
    <t>The production shares of the different power plant technologies within their respective fuel category (e.g. which percentage of power production by gas takes place in combined cycle plants?)</t>
  </si>
  <si>
    <t>Should be estimated by an expert, based on national data and plant's position in merit order</t>
  </si>
  <si>
    <t>Coal Ultra supercritical CCS</t>
  </si>
  <si>
    <t>Coal Combined cycle CCS</t>
  </si>
  <si>
    <t>Gas Combined cycle CCS</t>
  </si>
  <si>
    <t>Large scale solar PV</t>
  </si>
  <si>
    <t>Large scale solar CSP</t>
  </si>
  <si>
    <t>On this page, the inputs and outputs of the power plants in the main activity sector are determined, based on the assumptions on the Dashboard and after subtracting fuels in co-fueling plants.</t>
  </si>
  <si>
    <t>Applied comments AW</t>
  </si>
  <si>
    <t>Lignite Ultra supercritical oxyfuel CCS</t>
  </si>
  <si>
    <t>All heat reported here is sold heat</t>
  </si>
  <si>
    <t>The IEA statistics only report sold heat</t>
  </si>
  <si>
    <t>Total (sold) heat production matches the indicated heat production</t>
  </si>
  <si>
    <t>Biogas (or sometimes green gas)</t>
  </si>
  <si>
    <t>Actually, these plants can only use greengas</t>
  </si>
  <si>
    <t>While the IEA reports the carrier "biogas", the ETM heat and power plants can only burn greengas injected into the gas network.</t>
  </si>
  <si>
    <t>Biogas (greengas)</t>
  </si>
  <si>
    <t>Output data from this analysis. The demands of all heat, power and CHP unitsin a format that can be easily saved as a .csv file</t>
  </si>
  <si>
    <t>Output data from this analysis. The corrected energy balance v2 in a format that can be easily saved as a .csv file, which is the ouput format of this analysis for the ETM</t>
  </si>
  <si>
    <t>Solar CSP is estimated as a share of the "solar photovoltaicts" carrier in the IEA energy balance</t>
  </si>
  <si>
    <t>Sold heat production deficit from CHP analysis</t>
  </si>
  <si>
    <t>On this page, the difference between the corrected energy balance v1 and v2 are shown. Values are in TeraJoule</t>
  </si>
  <si>
    <t>In the corrected energy balance v2, the fuel use for conversions in heat and power plants are updated to reflect the fuel use in the ETM. Darker blue cells are changed directly by this analysis, while lighter blue cells are changed sums. Red cells are no longer accurate due to the analyses. Values are in TeraJoule.</t>
  </si>
  <si>
    <r>
      <t>Please paste (</t>
    </r>
    <r>
      <rPr>
        <b/>
        <sz val="12"/>
        <rFont val="Calibri"/>
        <scheme val="minor"/>
      </rPr>
      <t>as values</t>
    </r>
    <r>
      <rPr>
        <sz val="12"/>
        <rFont val="Calibri"/>
        <scheme val="minor"/>
      </rPr>
      <t>) the corrected energy balance v1, the result from the CHP analysis, for your country in the table below. This data will be used in the analysis. If non-numerical data is present in the table, the cell will become yellow as a warning. Values are in TeraJoule.</t>
    </r>
  </si>
  <si>
    <t>All heat plants</t>
  </si>
  <si>
    <t>Fuel aggregation heat plants</t>
  </si>
  <si>
    <t>Fuel aggregation power plants</t>
  </si>
  <si>
    <t>All power plants</t>
  </si>
  <si>
    <t>Main activity &amp; autoproducing plants combined</t>
  </si>
  <si>
    <t>On this page, data from the IEA energy balance is aggregated to more functional carriers and sectors. Heat production only refers to sold heat production.</t>
  </si>
  <si>
    <t>On this page, the inputs and outputs of the heaters in the main activity sector are determined, based on the assumptions on the Dashboard and after subtracting fuels in co-fueling plants. Heat production only refers to sold heat.</t>
  </si>
  <si>
    <t>Blast furnaces_own_use</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</si>
  <si>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</si>
  <si>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</si>
  <si>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</si>
  <si>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</si>
  <si>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</si>
  <si>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</si>
  <si>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</si>
  <si>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Gas works_own_use</t>
  </si>
  <si>
    <t>Coke ovens_own_use</t>
  </si>
  <si>
    <t>Patent fuel plants_own_use</t>
  </si>
  <si>
    <t>BKB plants_own_use</t>
  </si>
  <si>
    <t>Oil refineries_own_use</t>
  </si>
  <si>
    <t>Coal liquefaction plants_own_use</t>
  </si>
  <si>
    <t>Gas-to-liquids (GTL) plants_own_use</t>
  </si>
  <si>
    <t>Blast furnaces_transformation</t>
  </si>
  <si>
    <t>FLOW (TJ)</t>
  </si>
  <si>
    <t>TJ</t>
  </si>
  <si>
    <t>Added green gas analysis</t>
  </si>
  <si>
    <t>Power and heat plant analysis data flow</t>
  </si>
  <si>
    <t>Production table step1</t>
  </si>
  <si>
    <t>Input data for this analysis. The demands and full load hours of CHPs, created by the CHP analysis</t>
  </si>
  <si>
    <t>Corrected energy balance step2</t>
  </si>
  <si>
    <t>On this page, the differences between the corrected energy balance step1 and 2 are shown.</t>
  </si>
  <si>
    <t>buildings_solar_pv_solar_radiation</t>
  </si>
  <si>
    <t>households_solar_pv_solar_radiation</t>
  </si>
  <si>
    <t>IEA net electricty and heat generation in autoproducers</t>
  </si>
  <si>
    <r>
      <t>Please paste (</t>
    </r>
    <r>
      <rPr>
        <b/>
        <sz val="12"/>
        <color theme="1"/>
        <rFont val="Calibri"/>
        <family val="2"/>
        <scheme val="minor"/>
      </rPr>
      <t>as values</t>
    </r>
    <r>
      <rPr>
        <sz val="12"/>
        <color theme="1"/>
        <rFont val="Calibri"/>
        <family val="2"/>
        <scheme val="minor"/>
      </rPr>
      <t>) the IEA 'net electricity and heat generation in autoproducers'  table from you country in the table below. After a conversion to gross electricity production in another tab, this data will be used in the analysis. Non-numerical values will be highlighted in yellow as a warning.</t>
    </r>
  </si>
  <si>
    <t>TIME</t>
  </si>
  <si>
    <t>Total net production</t>
  </si>
  <si>
    <t>Total energy industry</t>
  </si>
  <si>
    <t>Non-specified energy industry</t>
  </si>
  <si>
    <t>Total industry</t>
  </si>
  <si>
    <t>Paper, pulp, and printing</t>
  </si>
  <si>
    <t>Non-specified industry</t>
  </si>
  <si>
    <t>Total transport</t>
  </si>
  <si>
    <t>Non-specified transport</t>
  </si>
  <si>
    <t>Commercial and public service</t>
  </si>
  <si>
    <t>Non-specified - other</t>
  </si>
  <si>
    <t>COUNTRY</t>
  </si>
  <si>
    <t>PLANT</t>
  </si>
  <si>
    <t>Electricity (GWh)</t>
  </si>
  <si>
    <t>Total autoproducer plants</t>
  </si>
  <si>
    <t>Heat (TJ)</t>
  </si>
  <si>
    <t>Autoproducer Solar PV plants are analysed in the PV solar sheet</t>
  </si>
  <si>
    <t>This electricity is analysed in the PV solar sheet</t>
  </si>
  <si>
    <t>PV solar</t>
  </si>
  <si>
    <t>Autoproducer PV solar calculation</t>
  </si>
  <si>
    <t>Energy (TJ)</t>
  </si>
  <si>
    <t>Net-gross conversion</t>
  </si>
  <si>
    <t>Households solar PV</t>
  </si>
  <si>
    <t>Services solar PV</t>
  </si>
  <si>
    <t>On this sheet, the electricity production by solar PV panels in the Residential and Commercial and public services sectors are calculated. Also, the amount of solar radiation is calculated since this is used by the ETM to initiate the solar PV converters.</t>
  </si>
  <si>
    <t>Added solar PV in Residential and C&amp;P services sectors</t>
  </si>
  <si>
    <t>IEA autoproducer prod.</t>
  </si>
  <si>
    <t>Input data to this analysis "Net electricity and heat production by  autoproducer table" by IEA.</t>
  </si>
  <si>
    <t>Input data for this analysis. The technical specifications of the power and heat units</t>
  </si>
  <si>
    <t>On this sheet, the electricity production by solar PV panels in the Residential and Commercial and public services sectors are calculated</t>
  </si>
  <si>
    <t>csv_corrected_energy_balance_2</t>
  </si>
  <si>
    <t>csv_ce_production_table_2</t>
  </si>
  <si>
    <t>Fuel share in main activity heat plants (%)</t>
  </si>
  <si>
    <t>All autoproducer</t>
  </si>
  <si>
    <t>Electricity production solar PV</t>
  </si>
  <si>
    <t>Net electricity production solar PV</t>
  </si>
  <si>
    <t>Gross electricity production solar PV</t>
  </si>
  <si>
    <t>Solar energy input solar PV</t>
  </si>
  <si>
    <t>Improved lay-out</t>
  </si>
  <si>
    <t>kWh_MJ_conversion</t>
  </si>
  <si>
    <t>This analysis uses the 'corrected energy balance step1', which was an output of the CHP plant analysis.</t>
  </si>
  <si>
    <t>This analysis output the 'corrected energy balance step2'. In this energy balance, the fuel input for conversions in heat and power plants are corrected to reflect the fuel use in the ETM.</t>
  </si>
  <si>
    <t>Name</t>
  </si>
  <si>
    <t>Key</t>
  </si>
  <si>
    <t>country</t>
  </si>
  <si>
    <t>base_year</t>
  </si>
  <si>
    <t>pp_share_coal_us</t>
  </si>
  <si>
    <t>pp_share_coal_us_ccs</t>
  </si>
  <si>
    <t>pp_share_coal_cc</t>
  </si>
  <si>
    <t>pp_share_coal_cc_ccs</t>
  </si>
  <si>
    <t>pp_share_gas_turbine</t>
  </si>
  <si>
    <t>pp_share_gas_cc</t>
  </si>
  <si>
    <t>pp_share_gas_cc_ccs</t>
  </si>
  <si>
    <t>pp_share_nuclear_2</t>
  </si>
  <si>
    <t>pp_share_nuclear_3</t>
  </si>
  <si>
    <t>pp_share_hydro_river</t>
  </si>
  <si>
    <t>pp_share_hydro_mountain</t>
  </si>
  <si>
    <t>pp_share_solar_pv</t>
  </si>
  <si>
    <t>pp_share_solar_csp</t>
  </si>
  <si>
    <t>pp_share_wind_coastal</t>
  </si>
  <si>
    <t>pp_share_wind_offshore</t>
  </si>
  <si>
    <t>pp_share_wind_inland</t>
  </si>
  <si>
    <t>pp_flh_coal_supercritical</t>
  </si>
  <si>
    <t>pp_flh_coal_us</t>
  </si>
  <si>
    <t>pp_flh_coal_us_ccs</t>
  </si>
  <si>
    <t>pp_flh_coal_us_co</t>
  </si>
  <si>
    <t>pp_flh_coal_cc</t>
  </si>
  <si>
    <t>pp_flh_coal_cc_ccs</t>
  </si>
  <si>
    <t>pp_share_lignite_us</t>
  </si>
  <si>
    <t>pp_share_lignite_us_ccs</t>
  </si>
  <si>
    <t>pp_flh_lignite_us</t>
  </si>
  <si>
    <t>pp_flh_lignite_us_ccs</t>
  </si>
  <si>
    <t>pp_flh_gas_turbine</t>
  </si>
  <si>
    <t>pp_flh_gas_cc</t>
  </si>
  <si>
    <t>pp_flh_gas_cc_ccs</t>
  </si>
  <si>
    <t>pp_flh_gas_us</t>
  </si>
  <si>
    <t>pp_share_gas_us</t>
  </si>
  <si>
    <t>pp_flh_oil_us</t>
  </si>
  <si>
    <t>pp_flh_diesel</t>
  </si>
  <si>
    <t>pp_flh_waste</t>
  </si>
  <si>
    <t>pp_flh_nuclear_2</t>
  </si>
  <si>
    <t>pp_flh_nuclear_3</t>
  </si>
  <si>
    <t>pp_flh_hydro_river</t>
  </si>
  <si>
    <t>pp_flh_hydro_mountain</t>
  </si>
  <si>
    <t>pp_flh_geothermal</t>
  </si>
  <si>
    <t>pp_flh_solar_pv</t>
  </si>
  <si>
    <t>pp_flh_residential_solar_pv</t>
  </si>
  <si>
    <t>pp_flh_caps_solar_pv</t>
  </si>
  <si>
    <t>pp_flh_solar_csp</t>
  </si>
  <si>
    <t>pp_flh_wind_coastal</t>
  </si>
  <si>
    <t>pp_flh_wind_offshore</t>
  </si>
  <si>
    <t>pp_flh_wind_inland</t>
  </si>
  <si>
    <t>buildings_chp_engine_biogas</t>
  </si>
  <si>
    <t>4. Fill in the (country-specific) assumptions on the Dashboard using reliable sources and expert knowledge. Please document your sources.</t>
  </si>
  <si>
    <t>We assume that all autoproduced electricity in the Residential sector is from solar PV</t>
  </si>
  <si>
    <t>We assume that the remaining autoproduction of electricity from solar PV takes place in the C&amp;P services sector</t>
  </si>
  <si>
    <t>Automatically import/export analysis data</t>
  </si>
  <si>
    <t>Remove energy_distribution_waste_child_share (WT)</t>
  </si>
  <si>
    <t>Renamed energy balance</t>
  </si>
  <si>
    <t>Corrected energy balance step 2</t>
  </si>
  <si>
    <t>corrected_energy_balance_step_2</t>
  </si>
  <si>
    <t>central_electricity_production_step_2</t>
  </si>
  <si>
    <t>Corrected energy balance step 1</t>
  </si>
  <si>
    <t>review by RD</t>
  </si>
  <si>
    <t>Heat and power plants specifications</t>
  </si>
  <si>
    <t>Fuel aggregation</t>
  </si>
  <si>
    <t xml:space="preserve">This is a test sheet. Do not delete without asking RD. </t>
  </si>
  <si>
    <t>IEA carrier</t>
  </si>
  <si>
    <t>Total number IEA carriers</t>
  </si>
  <si>
    <t>Total ETM carrier use</t>
  </si>
  <si>
    <t>ETM carrier</t>
  </si>
  <si>
    <t>check</t>
  </si>
  <si>
    <t>added buttonns on Dashboard</t>
  </si>
  <si>
    <t>Heat plants full load hours</t>
  </si>
  <si>
    <t>Add full load hours of heat plants to Technical specs, show them on Dashboard and Result by machine, export them using the central_producers csv</t>
  </si>
  <si>
    <t>Changed PJ to TJ</t>
  </si>
  <si>
    <t>Total electricity production (TJ)</t>
  </si>
  <si>
    <t>Total fuel input (TJ)</t>
  </si>
  <si>
    <t>Total heat production (TJ)</t>
  </si>
  <si>
    <t>Production share of total unit production (TJ)</t>
  </si>
  <si>
    <t>energy_chp_ultra_supercritical_cofiring_coal</t>
  </si>
  <si>
    <t>energy_chp_ultra_supercritical_coal</t>
  </si>
  <si>
    <t>energy_power_ultra_supercritical_coal</t>
  </si>
  <si>
    <t>energy_power_ultra_supercritical_cofiring_coal</t>
  </si>
  <si>
    <t>This plant has a fixed 50/50 ratio for coal and wood pellets. The statiscal amount of wood pellets is used and the same amount of coal is used</t>
  </si>
  <si>
    <t>Removed _rdr suffix from new power plants</t>
  </si>
  <si>
    <t>Fixed solar pv production (PJ/TJ)</t>
  </si>
  <si>
    <t>Added check for import production table' to dashboard</t>
  </si>
  <si>
    <t>Critical Check</t>
  </si>
  <si>
    <t>Added installed capacity and fuel consumption feedback to dashbord. Improved 'all assumptions filled' check</t>
  </si>
  <si>
    <t>September 10, 2013</t>
  </si>
  <si>
    <t>energy_power_supercritical_coal.central_producer</t>
  </si>
  <si>
    <t>energy_power_ultra_supercritical_coal.central_producer</t>
  </si>
  <si>
    <t>energy_power_ultra_supercritical_ccs_coal.central_producer</t>
  </si>
  <si>
    <t>energy_power_ultra_supercritical_cofiring_coal.central_producer</t>
  </si>
  <si>
    <t>energy_power_combined_cycle_coal.central_producer</t>
  </si>
  <si>
    <t>energy_power_combined_cycle_ccs_coal.central_producer</t>
  </si>
  <si>
    <t>energy_power_ultra_supercritical_lignite.central_producer</t>
  </si>
  <si>
    <t>energy_power_ultra_supercritical_oxyfuel_ccs_lignite.central_producer</t>
  </si>
  <si>
    <t>energy_power_turbine_network_gas.central_producer</t>
  </si>
  <si>
    <t>energy_power_combined_cycle_network_gas.central_producer</t>
  </si>
  <si>
    <t>energy_power_combined_cycle_ccs_network_gas.central_producer</t>
  </si>
  <si>
    <t>energy_power_ultra_supercritical_network_gas.central_producer</t>
  </si>
  <si>
    <t>energy_power_ultra_supercritical_crude_oil.central_producer</t>
  </si>
  <si>
    <t>energy_power_engine_diesel.central_producer</t>
  </si>
  <si>
    <t>energy_power_supercritical_waste_mix.central_producer</t>
  </si>
  <si>
    <t>energy_power_nuclear_gen2_uranium_oxide.central_producer</t>
  </si>
  <si>
    <t>energy_power_nuclear_gen3_uranium_oxide.central_producer</t>
  </si>
  <si>
    <t>energy_power_hydro_river.central_producer</t>
  </si>
  <si>
    <t>energy_power_hydro_mountain.central_producer</t>
  </si>
  <si>
    <t>energy_power_geothermal.central_producer</t>
  </si>
  <si>
    <t>energy_power_solar_pv_solar_radiation.central_producer</t>
  </si>
  <si>
    <t>households_solar_pv_solar_radiation.central_producer</t>
  </si>
  <si>
    <t>buildings_solar_pv_solar_radiation.central_producer</t>
  </si>
  <si>
    <t>energy_power_solar_csp_solar_radiation.central_producer</t>
  </si>
  <si>
    <t>energy_power_wind_turbine_coastal.central_producer</t>
  </si>
  <si>
    <t>energy_power_wind_turbine_offshore.central_producer</t>
  </si>
  <si>
    <t>energy_power_wind_turbine_inland.central_producer</t>
  </si>
  <si>
    <t>energy_heater_for_heat_network_coal.central_producer</t>
  </si>
  <si>
    <t>energy_heater_for_heat_network_lignite.central_producer</t>
  </si>
  <si>
    <t>energy_heater_for_heat_network_network_gas.central_producer</t>
  </si>
  <si>
    <t>energy_heater_for_heat_network_crude_oil.central_producer</t>
  </si>
  <si>
    <t>energy_heater_for_heat_network_waste_mix.central_producer</t>
  </si>
  <si>
    <t>energy_heater_for_heat_network_wood_pellets.central_producer</t>
  </si>
  <si>
    <t>energy_heater_for_heat_network_geothermal.central_producer</t>
  </si>
  <si>
    <t>converter key</t>
  </si>
  <si>
    <t>ETM attribute</t>
  </si>
  <si>
    <t>output.electricity</t>
  </si>
  <si>
    <t>output.steam_hot_water</t>
  </si>
  <si>
    <t>Electric efficiency</t>
  </si>
  <si>
    <t>Added automatic import of sold_heat_deficit from PP_HP analysis</t>
  </si>
  <si>
    <t>removed stored data from tech specs sheet</t>
  </si>
  <si>
    <t>-</t>
  </si>
  <si>
    <t>corrected IEA energy balance</t>
  </si>
  <si>
    <t>MW</t>
  </si>
  <si>
    <t>Total installed capacity, per carrier</t>
  </si>
  <si>
    <t>Coal, including co-firing</t>
  </si>
  <si>
    <t xml:space="preserve">improved Dashboard. Clear checks that are not relying on cell formatting options. Moving the dashboard feedback for fuel inputs and installed capacities to a more useful place. </t>
  </si>
  <si>
    <t>changed the position of Co-firing coal plant in dashboard (full load hours section)</t>
  </si>
  <si>
    <t>All power producers have positive energy demands</t>
  </si>
  <si>
    <t>added check for negative machine demands to dashboard (cell K75)</t>
  </si>
  <si>
    <t>Improving Dashboard. Now also displaying coal use in co-firing units</t>
  </si>
  <si>
    <t>Fuel input into lignite-firing plants</t>
  </si>
  <si>
    <t>Fuel input into gas-firing plants</t>
  </si>
  <si>
    <t>Fuel input into nuclear plants</t>
  </si>
  <si>
    <t>All wood pellets are used in co-firing coal plant</t>
  </si>
  <si>
    <t>Total coal use (including co-firing coal plants)</t>
  </si>
  <si>
    <t>Fuel input into coal-firing plants (incl. co-fired wood pellets)</t>
  </si>
  <si>
    <r>
      <t xml:space="preserve">Electricity Production by </t>
    </r>
    <r>
      <rPr>
        <b/>
        <sz val="12"/>
        <color theme="1"/>
        <rFont val="Calibri"/>
        <family val="2"/>
        <scheme val="minor"/>
      </rPr>
      <t>lignite</t>
    </r>
    <r>
      <rPr>
        <sz val="12"/>
        <color theme="1"/>
        <rFont val="Calibri"/>
        <family val="2"/>
        <scheme val="minor"/>
      </rPr>
      <t xml:space="preserve"> plants</t>
    </r>
  </si>
  <si>
    <r>
      <t xml:space="preserve">Electricity Production by </t>
    </r>
    <r>
      <rPr>
        <b/>
        <sz val="12"/>
        <color theme="1"/>
        <rFont val="Calibri"/>
        <family val="2"/>
        <scheme val="minor"/>
      </rPr>
      <t>nuclear</t>
    </r>
    <r>
      <rPr>
        <sz val="12"/>
        <color theme="1"/>
        <rFont val="Calibri"/>
        <family val="2"/>
        <scheme val="minor"/>
      </rPr>
      <t xml:space="preserve"> plants</t>
    </r>
  </si>
  <si>
    <r>
      <t xml:space="preserve">Electricity Production by </t>
    </r>
    <r>
      <rPr>
        <b/>
        <sz val="12"/>
        <color theme="1"/>
        <rFont val="Calibri"/>
        <family val="2"/>
        <scheme val="minor"/>
      </rPr>
      <t>hydro</t>
    </r>
    <r>
      <rPr>
        <sz val="12"/>
        <color theme="1"/>
        <rFont val="Calibri"/>
        <family val="2"/>
        <scheme val="minor"/>
      </rPr>
      <t xml:space="preserve"> power plants</t>
    </r>
  </si>
  <si>
    <r>
      <t xml:space="preserve">Electricity Production by </t>
    </r>
    <r>
      <rPr>
        <b/>
        <sz val="12"/>
        <color theme="1"/>
        <rFont val="Calibri"/>
        <family val="2"/>
        <scheme val="minor"/>
      </rPr>
      <t>wind</t>
    </r>
    <r>
      <rPr>
        <sz val="12"/>
        <color theme="1"/>
        <rFont val="Calibri"/>
        <family val="2"/>
        <scheme val="minor"/>
      </rPr>
      <t xml:space="preserve"> turbines</t>
    </r>
  </si>
  <si>
    <t>globally fixed assumption</t>
  </si>
  <si>
    <t xml:space="preserve">All full load hours of heat plants are globally fixed. </t>
  </si>
  <si>
    <r>
      <t xml:space="preserve">Electricity Production by </t>
    </r>
    <r>
      <rPr>
        <b/>
        <sz val="12"/>
        <color theme="1"/>
        <rFont val="Calibri"/>
        <family val="2"/>
        <scheme val="minor"/>
      </rPr>
      <t>gas</t>
    </r>
    <r>
      <rPr>
        <sz val="12"/>
        <color theme="1"/>
        <rFont val="Calibri"/>
        <family val="2"/>
        <scheme val="minor"/>
      </rPr>
      <t xml:space="preserve"> plants (network gas)</t>
    </r>
  </si>
  <si>
    <t>Share</t>
  </si>
  <si>
    <r>
      <t xml:space="preserve">Electricity Production by </t>
    </r>
    <r>
      <rPr>
        <b/>
        <sz val="12"/>
        <color theme="1"/>
        <rFont val="Calibri"/>
        <family val="2"/>
        <scheme val="minor"/>
      </rPr>
      <t>coal</t>
    </r>
    <r>
      <rPr>
        <sz val="12"/>
        <color theme="1"/>
        <rFont val="Calibri"/>
        <family val="2"/>
        <scheme val="minor"/>
      </rPr>
      <t xml:space="preserve"> plants (incl. co-fired wood pellets), which is generated by:</t>
    </r>
  </si>
  <si>
    <t xml:space="preserve">The overview table below provides feedback on the installed power plant capacity per carrier. You can directly influnce these figures by changing the full load hours of the respective plants. </t>
  </si>
  <si>
    <t>completes the share to 100%</t>
  </si>
  <si>
    <t>All shares are non-negative numbers</t>
  </si>
  <si>
    <t>Fuel input into nuclear plants matches the fuel input indicated by IEA (±5%)</t>
  </si>
  <si>
    <t>Coal input into coal plants matches the fuel input indicated by IEA (±1%)</t>
  </si>
  <si>
    <t>Gas input into gas plants matches the fuel input indicated by IEA (±1%)</t>
  </si>
  <si>
    <t>1. On the 'Dashboard' worksheet use the macro button to import the relevant data (the data for the light green worksheets an some values for the 'Dashboard' sheet)</t>
  </si>
  <si>
    <t>2. Look over all the assumptions and checks on the Assumptions page and the Dashboard. Consult the documentation for additional information.</t>
  </si>
  <si>
    <t>0. The macros in this document only work if you opened it using the 'analysis_manager.xlsm' and if you enabled macros.</t>
  </si>
  <si>
    <t>7. The corrected energy balance v1, country specific assumptions and related sources are the only places where input is needed and possible. All other cells should not be altered</t>
  </si>
  <si>
    <r>
      <t xml:space="preserve">On this page the country specific assumptions must be entered. Include the source of the data when applicable. This is the only manual input that is needed from data analysts. The checks on the right show immediately if there are any inconsistensies between the data and assumptions. A green check means that everything is OK. An orange check means that the result is not ideal, but these issues are not critical: the analysis can still be used. A red check means that there is a critical issue that must be addressed before the results can be used. If a check fails, please read behind the check what you can do to solve it.
For each fuel type, the </t>
    </r>
    <r>
      <rPr>
        <i/>
        <sz val="12"/>
        <rFont val="Calibri"/>
        <scheme val="minor"/>
      </rPr>
      <t>Production shares</t>
    </r>
    <r>
      <rPr>
        <sz val="12"/>
        <rFont val="Calibri"/>
        <scheme val="minor"/>
      </rPr>
      <t xml:space="preserve"> of the various power plant technologies allow you to 'fine-tune' the fuel use for power production, so electricity production matches the energy balance. The '</t>
    </r>
    <r>
      <rPr>
        <i/>
        <sz val="12"/>
        <rFont val="Calibri"/>
        <scheme val="minor"/>
      </rPr>
      <t>full load hours</t>
    </r>
    <r>
      <rPr>
        <sz val="12"/>
        <rFont val="Calibri"/>
        <scheme val="minor"/>
      </rPr>
      <t xml:space="preserve">' (FLH) for each plant type impact their installed capacities after production shares have been set. The installed capacities will in turn impact calculations in the ETM of power production costs and the security of power supply (Loss of Load probability). </t>
    </r>
  </si>
  <si>
    <t>Fixing +- sign on sheet Main activity power plants, cell D45</t>
  </si>
  <si>
    <t xml:space="preserve">On this page, the inputs and outputs of power and heat plants are given by fuel. The results are checked against (modified) IEA data where possible. Inconsistencies larger than 5% are formatted in orange. In case of dividing by zero, a cell will display 'infinite'. This is typically due to IEA reporting zero demand in a sector, while the Research Analysis does allocate energy demand. </t>
  </si>
  <si>
    <t>Solar PV, large scale, main activity</t>
  </si>
  <si>
    <t>Solar PV in household sector</t>
  </si>
  <si>
    <t>Solar PV in services sector</t>
  </si>
  <si>
    <t>Concentrated solar power, main activity</t>
  </si>
  <si>
    <t>Concentrated solar power</t>
  </si>
  <si>
    <t>added solar_PV in households and services to 'results by machine' sheet</t>
  </si>
  <si>
    <t>improved checks on Results by fuel sheet</t>
  </si>
  <si>
    <r>
      <t xml:space="preserve">Electricity Production by </t>
    </r>
    <r>
      <rPr>
        <b/>
        <sz val="12"/>
        <color theme="1"/>
        <rFont val="Calibri"/>
        <family val="2"/>
        <scheme val="minor"/>
      </rPr>
      <t>solar</t>
    </r>
    <r>
      <rPr>
        <sz val="12"/>
        <color theme="1"/>
        <rFont val="Calibri"/>
        <family val="2"/>
        <scheme val="minor"/>
      </rPr>
      <t xml:space="preserve"> power (main activity only, excluding solar PV in sectors)</t>
    </r>
  </si>
  <si>
    <r>
      <rPr>
        <b/>
        <sz val="12"/>
        <rFont val="Calibri"/>
        <scheme val="minor"/>
      </rPr>
      <t>This analysis is tailored to be useful for the Quintel Energytransitionmodel (ETM) and fit the available model structure while remaining as close as possible to the available data.</t>
    </r>
    <r>
      <rPr>
        <sz val="12"/>
        <rFont val="Calibri"/>
        <scheme val="minor"/>
      </rPr>
      <t xml:space="preserve">
</t>
    </r>
    <r>
      <rPr>
        <b/>
        <sz val="12"/>
        <rFont val="Calibri"/>
        <scheme val="minor"/>
      </rPr>
      <t xml:space="preserve">The goal of this analysis is to determine the fuel inputs and the heat and power production from main activity power and heat plants. </t>
    </r>
    <r>
      <rPr>
        <sz val="12"/>
        <rFont val="Calibri"/>
        <scheme val="minor"/>
      </rPr>
      <t xml:space="preserve">It also determines the </t>
    </r>
    <r>
      <rPr>
        <b/>
        <sz val="12"/>
        <rFont val="Calibri"/>
        <scheme val="minor"/>
      </rPr>
      <t>solar PV production in the Residences</t>
    </r>
    <r>
      <rPr>
        <sz val="12"/>
        <rFont val="Calibri"/>
        <scheme val="minor"/>
      </rPr>
      <t xml:space="preserve"> and Commercial and Public Services sectors, though no input is required for the latter. 
The analysis uses an energy balance that has been 'corrected' by the CHP analysis from the previous analysis step and technical specifications for heat and power plants in the ETM. Also, the input of a limited range of assumptions by the user are needed on the dashboard. This analysis creates a further corrected energy balance (step2) with changes to the fuel use under the conversions part of the energy balance in order to reflect the fuel use of ETM power and heat plants. This corrected energy balance is used by all subsequent analysis steps, as well as the ETM itself to allocate energy flows.
Note that this analysis is primarily about energy. Installed capacities per plant type are an extra result of this analysis (see the 'Results by machine' sheet). For this the user can assume typical FLH per plant type, which the model will use to determine installed capacities. </t>
    </r>
  </si>
  <si>
    <r>
      <t xml:space="preserve">6. You can look at the </t>
    </r>
    <r>
      <rPr>
        <b/>
        <sz val="12"/>
        <rFont val="Calibri"/>
        <scheme val="minor"/>
      </rPr>
      <t>'Results by fuel'</t>
    </r>
    <r>
      <rPr>
        <sz val="12"/>
        <rFont val="Calibri"/>
        <scheme val="minor"/>
      </rPr>
      <t xml:space="preserve"> and the </t>
    </r>
    <r>
      <rPr>
        <b/>
        <sz val="12"/>
        <rFont val="Calibri"/>
        <scheme val="minor"/>
      </rPr>
      <t>'Results by machine'</t>
    </r>
    <r>
      <rPr>
        <sz val="12"/>
        <rFont val="Calibri"/>
        <scheme val="minor"/>
      </rPr>
      <t xml:space="preserve"> sheets for a more</t>
    </r>
    <r>
      <rPr>
        <b/>
        <sz val="12"/>
        <rFont val="Calibri"/>
        <scheme val="minor"/>
      </rPr>
      <t xml:space="preserve"> extensive view of the results</t>
    </r>
    <r>
      <rPr>
        <sz val="12"/>
        <rFont val="Calibri"/>
        <scheme val="minor"/>
      </rPr>
      <t xml:space="preserve"> of this analysis</t>
    </r>
  </si>
  <si>
    <t>example</t>
  </si>
  <si>
    <t>Gas Engine (Wärtsilä)</t>
  </si>
  <si>
    <t>pp_share_gas_engine</t>
  </si>
  <si>
    <t>energy_power_engine_network_gas.central_producer</t>
  </si>
  <si>
    <t>Gas Engine</t>
  </si>
  <si>
    <t>energy_power_engine_network_gas</t>
  </si>
  <si>
    <t>pp_flh_gas_engine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</si>
</sst>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0.0"/>
    <numFmt numFmtId="166" formatCode="0.0%"/>
    <numFmt numFmtId="167" formatCode="0.000000"/>
    <numFmt numFmtId="168" formatCode="[$-409]mmmm\ d\,\ yyyy;@"/>
  </numFmts>
  <fonts count="40"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scheme val="minor"/>
    </font>
    <font>
      <i/>
      <sz val="12"/>
      <color theme="1"/>
      <name val="Calibri"/>
      <scheme val="minor"/>
    </font>
    <font>
      <u/>
      <sz val="12"/>
      <color theme="10"/>
      <name val="Calibri"/>
      <family val="2"/>
      <scheme val="minor"/>
    </font>
    <font>
      <u/>
      <sz val="12"/>
      <color theme="11"/>
      <name val="Calibri"/>
      <family val="2"/>
      <scheme val="minor"/>
    </font>
    <font>
      <b/>
      <sz val="16"/>
      <color theme="3"/>
      <name val="Calibri"/>
      <scheme val="minor"/>
    </font>
    <font>
      <sz val="18"/>
      <color theme="1"/>
      <name val="Calibri"/>
      <scheme val="minor"/>
    </font>
    <font>
      <sz val="18"/>
      <color rgb="FF000000"/>
      <name val="Calibri"/>
      <scheme val="minor"/>
    </font>
    <font>
      <sz val="12"/>
      <name val="Calibri"/>
      <scheme val="minor"/>
    </font>
    <font>
      <b/>
      <sz val="12"/>
      <name val="Calibri"/>
      <scheme val="minor"/>
    </font>
    <font>
      <sz val="12"/>
      <color rgb="FF000000"/>
      <name val="Calibri"/>
      <family val="2"/>
      <scheme val="minor"/>
    </font>
    <font>
      <sz val="11"/>
      <color rgb="FF000000"/>
      <name val="Arial"/>
    </font>
    <font>
      <b/>
      <sz val="12"/>
      <color rgb="FF000000"/>
      <name val="Calibri"/>
      <family val="2"/>
      <scheme val="minor"/>
    </font>
    <font>
      <sz val="12"/>
      <color rgb="FFFF0000"/>
      <name val="Calibri"/>
      <family val="2"/>
      <scheme val="minor"/>
    </font>
    <font>
      <i/>
      <sz val="12"/>
      <color rgb="FF000000"/>
      <name val="Calibri"/>
      <scheme val="minor"/>
    </font>
    <font>
      <sz val="11"/>
      <color theme="1"/>
      <name val="Calibri"/>
      <scheme val="minor"/>
    </font>
    <font>
      <u/>
      <sz val="12"/>
      <color theme="1"/>
      <name val="Calibri"/>
      <scheme val="minor"/>
    </font>
    <font>
      <b/>
      <sz val="12"/>
      <color rgb="FFFF0000"/>
      <name val="Calibri"/>
      <scheme val="minor"/>
    </font>
    <font>
      <i/>
      <sz val="12"/>
      <name val="Calibri"/>
      <scheme val="minor"/>
    </font>
    <font>
      <u/>
      <sz val="12"/>
      <color rgb="FF000000"/>
      <name val="Calibri"/>
      <scheme val="minor"/>
    </font>
    <font>
      <sz val="24"/>
      <color theme="1"/>
      <name val="Calibri"/>
      <scheme val="minor"/>
    </font>
    <font>
      <b/>
      <sz val="16"/>
      <color theme="1"/>
      <name val="Calibri"/>
      <scheme val="minor"/>
    </font>
    <font>
      <sz val="16"/>
      <color theme="1"/>
      <name val="Calibri"/>
      <scheme val="minor"/>
    </font>
    <font>
      <sz val="8"/>
      <name val="Calibri"/>
      <family val="2"/>
      <scheme val="minor"/>
    </font>
    <font>
      <i/>
      <sz val="12"/>
      <color rgb="FFFF0000"/>
      <name val="Calibri"/>
      <scheme val="minor"/>
    </font>
    <font>
      <u/>
      <sz val="12"/>
      <color rgb="FFFF0000"/>
      <name val="Calibri"/>
      <scheme val="minor"/>
    </font>
    <font>
      <sz val="12"/>
      <color theme="9" tint="-0.249977111117893"/>
      <name val="Calibri"/>
      <scheme val="minor"/>
    </font>
    <font>
      <sz val="12"/>
      <color theme="0" tint="-0.34998626667073579"/>
      <name val="Calibri"/>
      <scheme val="minor"/>
    </font>
    <font>
      <i/>
      <sz val="12"/>
      <color theme="0" tint="-0.34998626667073579"/>
      <name val="Calibri"/>
      <scheme val="minor"/>
    </font>
    <font>
      <b/>
      <sz val="16"/>
      <name val="Calibri"/>
      <scheme val="minor"/>
    </font>
    <font>
      <u/>
      <sz val="12"/>
      <name val="Calibri"/>
      <scheme val="minor"/>
    </font>
    <font>
      <sz val="12"/>
      <color rgb="FFFF6600"/>
      <name val="Calibri"/>
      <scheme val="minor"/>
    </font>
    <font>
      <sz val="12"/>
      <color rgb="FF000000"/>
      <name val="Lucida Grande"/>
    </font>
    <font>
      <b/>
      <sz val="11"/>
      <color theme="1"/>
      <name val="Calibri"/>
      <scheme val="minor"/>
    </font>
    <font>
      <sz val="12"/>
      <color theme="0" tint="-0.499984740745262"/>
      <name val="Calibri"/>
      <scheme val="minor"/>
    </font>
    <font>
      <sz val="12"/>
      <color rgb="FF9C0006"/>
      <name val="Calibri"/>
      <family val="2"/>
      <charset val="238"/>
      <scheme val="minor"/>
    </font>
  </fonts>
  <fills count="17">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FFFF00"/>
        <bgColor indexed="64"/>
      </patternFill>
    </fill>
    <fill>
      <patternFill patternType="solid">
        <fgColor theme="9"/>
        <bgColor indexed="64"/>
      </patternFill>
    </fill>
    <fill>
      <patternFill patternType="solid">
        <fgColor rgb="FFFF6600"/>
        <bgColor indexed="64"/>
      </patternFill>
    </fill>
    <fill>
      <patternFill patternType="solid">
        <fgColor rgb="FFFFC7CE"/>
      </patternFill>
    </fill>
  </fills>
  <borders count="7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right style="thin">
        <color auto="1"/>
      </right>
      <top style="medium">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top style="medium">
        <color auto="1"/>
      </top>
      <bottom/>
      <diagonal/>
    </border>
    <border>
      <left style="thin">
        <color auto="1"/>
      </left>
      <right style="medium">
        <color auto="1"/>
      </right>
      <top style="thin">
        <color auto="1"/>
      </top>
      <bottom style="thin">
        <color auto="1"/>
      </bottom>
      <diagonal/>
    </border>
    <border>
      <left/>
      <right style="medium">
        <color auto="1"/>
      </right>
      <top/>
      <bottom style="double">
        <color auto="1"/>
      </bottom>
      <diagonal/>
    </border>
    <border>
      <left/>
      <right style="thin">
        <color auto="1"/>
      </right>
      <top style="double">
        <color auto="1"/>
      </top>
      <bottom style="thin">
        <color auto="1"/>
      </bottom>
      <diagonal/>
    </border>
    <border>
      <left/>
      <right/>
      <top style="double">
        <color auto="1"/>
      </top>
      <bottom style="thin">
        <color auto="1"/>
      </bottom>
      <diagonal/>
    </border>
    <border>
      <left style="medium">
        <color auto="1"/>
      </left>
      <right/>
      <top/>
      <bottom style="dotted">
        <color auto="1"/>
      </bottom>
      <diagonal/>
    </border>
    <border>
      <left/>
      <right style="thin">
        <color auto="1"/>
      </right>
      <top/>
      <bottom style="dotted">
        <color auto="1"/>
      </bottom>
      <diagonal/>
    </border>
    <border>
      <left/>
      <right/>
      <top/>
      <bottom style="dotted">
        <color auto="1"/>
      </bottom>
      <diagonal/>
    </border>
    <border>
      <left style="thin">
        <color auto="1"/>
      </left>
      <right style="medium">
        <color auto="1"/>
      </right>
      <top style="medium">
        <color auto="1"/>
      </top>
      <bottom style="thin">
        <color auto="1"/>
      </bottom>
      <diagonal/>
    </border>
    <border>
      <left style="thin">
        <color auto="1"/>
      </left>
      <right/>
      <top style="double">
        <color auto="1"/>
      </top>
      <bottom style="medium">
        <color auto="1"/>
      </bottom>
      <diagonal/>
    </border>
    <border>
      <left/>
      <right/>
      <top style="double">
        <color auto="1"/>
      </top>
      <bottom/>
      <diagonal/>
    </border>
    <border>
      <left style="thin">
        <color auto="1"/>
      </left>
      <right/>
      <top style="double">
        <color auto="1"/>
      </top>
      <bottom/>
      <diagonal/>
    </border>
    <border>
      <left style="thin">
        <color theme="0"/>
      </left>
      <right style="thin">
        <color theme="0"/>
      </right>
      <top/>
      <bottom style="medium">
        <color auto="1"/>
      </bottom>
      <diagonal/>
    </border>
    <border>
      <left style="thin">
        <color theme="0"/>
      </left>
      <right style="thin">
        <color theme="0"/>
      </right>
      <top/>
      <bottom/>
      <diagonal/>
    </border>
    <border>
      <left style="thin">
        <color theme="0"/>
      </left>
      <right style="thin">
        <color theme="0"/>
      </right>
      <top/>
      <bottom style="thin">
        <color auto="1"/>
      </bottom>
      <diagonal/>
    </border>
  </borders>
  <cellStyleXfs count="260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9" fillId="16"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37">
    <xf numFmtId="0" fontId="0" fillId="0" borderId="0" xfId="0"/>
    <xf numFmtId="0" fontId="3" fillId="3" borderId="0" xfId="0" applyFont="1" applyFill="1"/>
    <xf numFmtId="0" fontId="0" fillId="3" borderId="0" xfId="0" applyFill="1"/>
    <xf numFmtId="0" fontId="3" fillId="3" borderId="1" xfId="0" applyFont="1" applyFill="1" applyBorder="1"/>
    <xf numFmtId="0" fontId="0" fillId="3" borderId="2" xfId="0" applyFill="1" applyBorder="1"/>
    <xf numFmtId="0" fontId="0" fillId="3" borderId="3" xfId="0" applyFill="1" applyBorder="1"/>
    <xf numFmtId="0" fontId="4"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4" fillId="2" borderId="6" xfId="0" applyFont="1" applyFill="1" applyBorder="1" applyAlignment="1">
      <alignment vertical="center"/>
    </xf>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3" fillId="3" borderId="2" xfId="0" applyFont="1" applyFill="1" applyBorder="1"/>
    <xf numFmtId="0" fontId="3"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3" fillId="3" borderId="0" xfId="0" applyFont="1" applyFill="1" applyBorder="1"/>
    <xf numFmtId="0" fontId="0" fillId="3" borderId="9" xfId="0" applyFill="1" applyBorder="1"/>
    <xf numFmtId="0" fontId="3" fillId="3" borderId="4" xfId="0" applyFont="1" applyFill="1" applyBorder="1"/>
    <xf numFmtId="0" fontId="3"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3" fillId="0" borderId="7" xfId="0" applyFont="1" applyFill="1" applyBorder="1" applyAlignment="1">
      <alignment vertical="top" wrapText="1"/>
    </xf>
    <xf numFmtId="0" fontId="3" fillId="0" borderId="6" xfId="0" applyFont="1" applyFill="1" applyBorder="1" applyAlignment="1">
      <alignment vertical="top" wrapText="1"/>
    </xf>
    <xf numFmtId="0" fontId="0" fillId="0" borderId="0" xfId="0" applyFill="1" applyBorder="1"/>
    <xf numFmtId="0" fontId="3" fillId="0" borderId="0" xfId="0" applyFont="1" applyFill="1" applyBorder="1"/>
    <xf numFmtId="0" fontId="0" fillId="0" borderId="0" xfId="0" applyFont="1"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3" fillId="3" borderId="1" xfId="0" applyFont="1" applyFill="1" applyBorder="1"/>
    <xf numFmtId="0" fontId="0" fillId="3" borderId="27" xfId="0" applyFill="1" applyBorder="1"/>
    <xf numFmtId="0" fontId="0" fillId="0" borderId="28" xfId="0" applyFill="1" applyBorder="1"/>
    <xf numFmtId="0" fontId="0" fillId="0" borderId="8" xfId="0" applyFill="1" applyBorder="1"/>
    <xf numFmtId="0" fontId="0" fillId="0" borderId="27" xfId="0" applyFill="1" applyBorder="1"/>
    <xf numFmtId="0" fontId="0" fillId="0" borderId="5" xfId="0" applyFill="1" applyBorder="1"/>
    <xf numFmtId="0" fontId="0" fillId="0" borderId="10" xfId="0" applyFill="1" applyBorder="1"/>
    <xf numFmtId="0" fontId="0" fillId="0" borderId="29" xfId="0" applyFill="1" applyBorder="1"/>
    <xf numFmtId="0" fontId="0" fillId="0" borderId="4" xfId="0" applyFill="1" applyBorder="1"/>
    <xf numFmtId="0" fontId="0" fillId="0" borderId="6" xfId="0" applyFill="1" applyBorder="1"/>
    <xf numFmtId="0" fontId="15" fillId="0" borderId="0" xfId="0" applyFont="1"/>
    <xf numFmtId="0" fontId="0" fillId="0" borderId="31" xfId="0" applyFill="1" applyBorder="1" applyAlignment="1">
      <alignment vertical="top" wrapText="1"/>
    </xf>
    <xf numFmtId="0" fontId="0" fillId="0" borderId="30" xfId="0" applyFill="1" applyBorder="1"/>
    <xf numFmtId="0" fontId="0" fillId="0" borderId="32" xfId="0" applyFill="1" applyBorder="1"/>
    <xf numFmtId="0" fontId="3" fillId="3" borderId="0" xfId="0" applyFont="1" applyFill="1" applyBorder="1" applyAlignment="1">
      <alignment vertical="top" wrapText="1"/>
    </xf>
    <xf numFmtId="0" fontId="0" fillId="10" borderId="0" xfId="0" applyFill="1" applyBorder="1"/>
    <xf numFmtId="0" fontId="3" fillId="0" borderId="8" xfId="0" applyFont="1" applyFill="1" applyBorder="1" applyAlignment="1">
      <alignment vertical="top"/>
    </xf>
    <xf numFmtId="0" fontId="3" fillId="0" borderId="8" xfId="0" applyFont="1" applyFill="1" applyBorder="1" applyAlignment="1">
      <alignment vertical="top" wrapText="1"/>
    </xf>
    <xf numFmtId="0" fontId="0" fillId="0" borderId="5" xfId="0" applyFont="1" applyFill="1" applyBorder="1" applyAlignment="1">
      <alignment vertical="top"/>
    </xf>
    <xf numFmtId="0" fontId="0" fillId="0" borderId="5" xfId="0" applyFill="1" applyBorder="1" applyAlignment="1">
      <alignment vertical="top"/>
    </xf>
    <xf numFmtId="0" fontId="3" fillId="0" borderId="7" xfId="0" applyFont="1" applyFill="1" applyBorder="1"/>
    <xf numFmtId="0" fontId="3" fillId="3" borderId="36" xfId="0" applyFont="1" applyFill="1" applyBorder="1"/>
    <xf numFmtId="0" fontId="3" fillId="3" borderId="37" xfId="0" applyFont="1" applyFill="1" applyBorder="1"/>
    <xf numFmtId="0" fontId="0" fillId="3" borderId="38" xfId="0" applyFill="1" applyBorder="1"/>
    <xf numFmtId="0" fontId="0" fillId="3" borderId="39" xfId="0" applyFill="1" applyBorder="1"/>
    <xf numFmtId="0" fontId="0" fillId="3" borderId="15" xfId="0" applyFill="1" applyBorder="1"/>
    <xf numFmtId="0" fontId="3" fillId="3" borderId="39" xfId="0" applyFont="1" applyFill="1" applyBorder="1"/>
    <xf numFmtId="0" fontId="3" fillId="3" borderId="15" xfId="0" applyFont="1" applyFill="1" applyBorder="1"/>
    <xf numFmtId="0" fontId="0" fillId="3" borderId="39" xfId="0" applyFill="1" applyBorder="1" applyAlignment="1">
      <alignment vertical="top"/>
    </xf>
    <xf numFmtId="0" fontId="0" fillId="3" borderId="40" xfId="0" applyFill="1" applyBorder="1"/>
    <xf numFmtId="0" fontId="0" fillId="3" borderId="26" xfId="0" applyFill="1" applyBorder="1"/>
    <xf numFmtId="0" fontId="0" fillId="3" borderId="41" xfId="0" applyFill="1" applyBorder="1"/>
    <xf numFmtId="0" fontId="0" fillId="3" borderId="16" xfId="0" applyFill="1" applyBorder="1"/>
    <xf numFmtId="0" fontId="0" fillId="3" borderId="17" xfId="0" applyFill="1" applyBorder="1"/>
    <xf numFmtId="0" fontId="3" fillId="3" borderId="8" xfId="0" applyFont="1" applyFill="1" applyBorder="1" applyAlignment="1">
      <alignment vertical="top" wrapText="1"/>
    </xf>
    <xf numFmtId="0" fontId="17" fillId="0" borderId="26" xfId="0" applyFont="1" applyFill="1" applyBorder="1"/>
    <xf numFmtId="0" fontId="17" fillId="0" borderId="17" xfId="0" applyFont="1" applyFill="1" applyBorder="1"/>
    <xf numFmtId="0" fontId="0" fillId="0" borderId="0" xfId="0" applyFill="1" applyBorder="1" applyAlignment="1">
      <alignment vertical="top" wrapText="1"/>
    </xf>
    <xf numFmtId="0" fontId="9" fillId="3" borderId="0" xfId="0" applyFont="1" applyFill="1" applyBorder="1"/>
    <xf numFmtId="0" fontId="14" fillId="0" borderId="0" xfId="0" applyFont="1" applyFill="1" applyBorder="1"/>
    <xf numFmtId="0" fontId="17" fillId="0" borderId="15" xfId="0" applyFont="1" applyFill="1" applyBorder="1"/>
    <xf numFmtId="0" fontId="0" fillId="3" borderId="37" xfId="0" applyFill="1" applyBorder="1"/>
    <xf numFmtId="0" fontId="3" fillId="3" borderId="40" xfId="0" applyFont="1" applyFill="1" applyBorder="1"/>
    <xf numFmtId="0" fontId="0" fillId="3" borderId="40" xfId="0" applyFill="1" applyBorder="1" applyAlignment="1">
      <alignment vertical="top"/>
    </xf>
    <xf numFmtId="0" fontId="0" fillId="3" borderId="39" xfId="0" applyFont="1" applyFill="1" applyBorder="1"/>
    <xf numFmtId="0" fontId="0" fillId="0" borderId="42" xfId="0" applyFill="1" applyBorder="1"/>
    <xf numFmtId="0" fontId="3" fillId="0" borderId="26" xfId="0" applyFont="1" applyFill="1" applyBorder="1" applyAlignment="1">
      <alignment vertical="top"/>
    </xf>
    <xf numFmtId="0" fontId="3" fillId="3" borderId="15" xfId="0" applyFont="1" applyFill="1" applyBorder="1" applyAlignment="1">
      <alignment vertical="top" wrapText="1"/>
    </xf>
    <xf numFmtId="0" fontId="20" fillId="3" borderId="39" xfId="0" applyFont="1" applyFill="1" applyBorder="1"/>
    <xf numFmtId="0" fontId="17" fillId="3" borderId="39" xfId="0" applyFont="1" applyFill="1" applyBorder="1"/>
    <xf numFmtId="0" fontId="3" fillId="3" borderId="5" xfId="0" applyFont="1" applyFill="1" applyBorder="1" applyAlignment="1">
      <alignment vertical="top" wrapText="1"/>
    </xf>
    <xf numFmtId="0" fontId="3" fillId="3" borderId="40" xfId="0" applyFont="1" applyFill="1" applyBorder="1" applyAlignment="1">
      <alignment vertical="top" wrapText="1"/>
    </xf>
    <xf numFmtId="0" fontId="21" fillId="3" borderId="0" xfId="0" applyFont="1" applyFill="1"/>
    <xf numFmtId="0" fontId="0" fillId="0" borderId="34" xfId="0" applyFill="1" applyBorder="1"/>
    <xf numFmtId="0" fontId="0" fillId="0" borderId="35" xfId="0" applyFill="1" applyBorder="1"/>
    <xf numFmtId="0" fontId="0" fillId="0" borderId="43" xfId="0" applyFill="1" applyBorder="1"/>
    <xf numFmtId="0" fontId="19" fillId="0" borderId="7" xfId="0" applyFont="1" applyFill="1" applyBorder="1" applyAlignment="1">
      <alignment vertical="top" wrapText="1"/>
    </xf>
    <xf numFmtId="0" fontId="19" fillId="0" borderId="8" xfId="0" applyFont="1" applyFill="1" applyBorder="1" applyAlignment="1">
      <alignment vertical="top" wrapText="1"/>
    </xf>
    <xf numFmtId="0" fontId="20" fillId="3" borderId="39" xfId="0" applyFont="1" applyFill="1" applyBorder="1" applyAlignment="1">
      <alignment vertical="top" wrapText="1"/>
    </xf>
    <xf numFmtId="0" fontId="0" fillId="3" borderId="39" xfId="0" applyFont="1" applyFill="1" applyBorder="1" applyAlignment="1">
      <alignment vertical="center"/>
    </xf>
    <xf numFmtId="0" fontId="10" fillId="3" borderId="39" xfId="0" applyFont="1" applyFill="1" applyBorder="1" applyAlignment="1">
      <alignment horizontal="center" vertical="center"/>
    </xf>
    <xf numFmtId="0" fontId="0" fillId="3" borderId="39" xfId="0" applyFont="1" applyFill="1" applyBorder="1" applyAlignment="1">
      <alignment vertical="top"/>
    </xf>
    <xf numFmtId="0" fontId="11" fillId="3" borderId="39" xfId="0" applyFont="1" applyFill="1" applyBorder="1" applyAlignment="1">
      <alignment horizontal="center" vertical="center"/>
    </xf>
    <xf numFmtId="0" fontId="19" fillId="3" borderId="0" xfId="0" applyFont="1" applyFill="1" applyBorder="1" applyAlignment="1">
      <alignment vertical="top" wrapText="1"/>
    </xf>
    <xf numFmtId="0" fontId="19" fillId="3" borderId="5" xfId="0" applyFont="1" applyFill="1" applyBorder="1" applyAlignment="1">
      <alignment vertical="top" wrapText="1"/>
    </xf>
    <xf numFmtId="0" fontId="3" fillId="3" borderId="15" xfId="0" applyFont="1" applyFill="1" applyBorder="1" applyAlignment="1">
      <alignment vertical="top"/>
    </xf>
    <xf numFmtId="0" fontId="0" fillId="3" borderId="5" xfId="0" applyFill="1" applyBorder="1" applyAlignment="1">
      <alignment vertical="top"/>
    </xf>
    <xf numFmtId="0" fontId="20" fillId="3" borderId="39" xfId="0" applyFont="1" applyFill="1" applyBorder="1" applyAlignment="1">
      <alignment vertical="top"/>
    </xf>
    <xf numFmtId="0" fontId="20" fillId="3" borderId="41" xfId="0" applyFont="1" applyFill="1" applyBorder="1"/>
    <xf numFmtId="0" fontId="0" fillId="3" borderId="8" xfId="0" applyFill="1" applyBorder="1" applyAlignment="1">
      <alignment vertical="top"/>
    </xf>
    <xf numFmtId="0" fontId="0" fillId="3" borderId="40" xfId="0" applyFont="1" applyFill="1" applyBorder="1"/>
    <xf numFmtId="0" fontId="0" fillId="3" borderId="8" xfId="0" applyFont="1" applyFill="1" applyBorder="1" applyAlignment="1">
      <alignment vertical="top"/>
    </xf>
    <xf numFmtId="0" fontId="12" fillId="0" borderId="15" xfId="0" applyFont="1" applyFill="1" applyBorder="1"/>
    <xf numFmtId="0" fontId="0" fillId="0" borderId="51" xfId="0" applyFill="1" applyBorder="1"/>
    <xf numFmtId="0" fontId="0" fillId="0" borderId="18" xfId="0" applyFill="1" applyBorder="1"/>
    <xf numFmtId="0" fontId="0" fillId="0" borderId="15" xfId="0" applyFont="1" applyFill="1" applyBorder="1"/>
    <xf numFmtId="0" fontId="16" fillId="0" borderId="6" xfId="0" applyFont="1" applyBorder="1" applyAlignment="1">
      <alignment vertical="top" wrapText="1"/>
    </xf>
    <xf numFmtId="0" fontId="16" fillId="0" borderId="7" xfId="0" applyFont="1" applyBorder="1" applyAlignment="1">
      <alignment vertical="top" wrapText="1"/>
    </xf>
    <xf numFmtId="0" fontId="5" fillId="0" borderId="7" xfId="0" applyFont="1" applyBorder="1" applyAlignment="1">
      <alignment vertical="top" wrapText="1"/>
    </xf>
    <xf numFmtId="0" fontId="0" fillId="3" borderId="43" xfId="0" applyFill="1" applyBorder="1"/>
    <xf numFmtId="0" fontId="0" fillId="0" borderId="9" xfId="0" applyFill="1" applyBorder="1"/>
    <xf numFmtId="0" fontId="0" fillId="0" borderId="45" xfId="0" applyFill="1" applyBorder="1"/>
    <xf numFmtId="0" fontId="0" fillId="0" borderId="44" xfId="0" applyFill="1" applyBorder="1"/>
    <xf numFmtId="0" fontId="23" fillId="2" borderId="39" xfId="0" applyFont="1" applyFill="1" applyBorder="1"/>
    <xf numFmtId="0" fontId="17" fillId="0" borderId="0" xfId="0" applyFont="1"/>
    <xf numFmtId="0" fontId="0" fillId="9" borderId="0" xfId="0" applyFill="1" applyBorder="1"/>
    <xf numFmtId="0" fontId="0" fillId="0" borderId="54" xfId="0" applyFill="1" applyBorder="1"/>
    <xf numFmtId="0" fontId="24" fillId="3" borderId="0" xfId="0" applyFont="1" applyFill="1" applyAlignment="1">
      <alignment vertical="center"/>
    </xf>
    <xf numFmtId="0" fontId="0" fillId="3" borderId="0" xfId="0" applyFont="1" applyFill="1" applyAlignment="1">
      <alignment horizontal="left" vertical="center"/>
    </xf>
    <xf numFmtId="0" fontId="25" fillId="3" borderId="0" xfId="0" applyFont="1" applyFill="1" applyAlignment="1">
      <alignment horizontal="left" vertical="center"/>
    </xf>
    <xf numFmtId="0" fontId="26" fillId="3" borderId="0" xfId="0" applyFont="1" applyFill="1" applyAlignment="1">
      <alignment horizontal="left" vertical="center"/>
    </xf>
    <xf numFmtId="0" fontId="26" fillId="3" borderId="0" xfId="0" applyFont="1" applyFill="1"/>
    <xf numFmtId="0" fontId="9" fillId="3" borderId="0" xfId="0" applyFont="1" applyFill="1" applyAlignment="1">
      <alignment vertical="center"/>
    </xf>
    <xf numFmtId="0" fontId="0" fillId="13" borderId="0" xfId="0" applyFill="1" applyBorder="1"/>
    <xf numFmtId="0" fontId="3" fillId="3" borderId="1" xfId="0" applyFont="1" applyFill="1" applyBorder="1" applyAlignment="1">
      <alignment vertical="center"/>
    </xf>
    <xf numFmtId="0" fontId="24" fillId="3" borderId="2" xfId="0" applyFont="1" applyFill="1" applyBorder="1" applyAlignment="1">
      <alignment vertical="center"/>
    </xf>
    <xf numFmtId="0" fontId="24" fillId="3" borderId="3" xfId="0" applyFont="1" applyFill="1" applyBorder="1" applyAlignment="1">
      <alignment vertical="center"/>
    </xf>
    <xf numFmtId="0" fontId="14" fillId="0" borderId="5" xfId="0" applyFont="1" applyFill="1" applyBorder="1"/>
    <xf numFmtId="0" fontId="21" fillId="3" borderId="39" xfId="0" applyFont="1" applyFill="1" applyBorder="1"/>
    <xf numFmtId="0" fontId="0" fillId="3" borderId="6" xfId="0" applyFill="1" applyBorder="1" applyAlignment="1">
      <alignment horizontal="left" vertical="top"/>
    </xf>
    <xf numFmtId="0" fontId="12" fillId="0" borderId="5" xfId="0" applyFont="1" applyFill="1" applyBorder="1"/>
    <xf numFmtId="0" fontId="3" fillId="3" borderId="40" xfId="0" applyFont="1" applyFill="1" applyBorder="1" applyAlignment="1">
      <alignment vertical="top"/>
    </xf>
    <xf numFmtId="0" fontId="3" fillId="0" borderId="7" xfId="0" applyFont="1" applyFill="1" applyBorder="1" applyAlignment="1">
      <alignment vertical="top"/>
    </xf>
    <xf numFmtId="0" fontId="3" fillId="0" borderId="7" xfId="0" applyFont="1" applyFill="1" applyBorder="1" applyAlignment="1">
      <alignment horizontal="left" vertical="top" wrapText="1"/>
    </xf>
    <xf numFmtId="0" fontId="3" fillId="0" borderId="8" xfId="0" applyFont="1" applyFill="1" applyBorder="1" applyAlignment="1">
      <alignment horizontal="left" vertical="top" wrapText="1"/>
    </xf>
    <xf numFmtId="2" fontId="6" fillId="0" borderId="0" xfId="0" applyNumberFormat="1" applyFont="1" applyFill="1" applyBorder="1" applyAlignment="1">
      <alignment horizontal="right"/>
    </xf>
    <xf numFmtId="2" fontId="6" fillId="0" borderId="52" xfId="0" applyNumberFormat="1" applyFont="1" applyFill="1" applyBorder="1" applyAlignment="1">
      <alignment horizontal="right"/>
    </xf>
    <xf numFmtId="2" fontId="6" fillId="0" borderId="53" xfId="0" applyNumberFormat="1" applyFont="1" applyFill="1" applyBorder="1" applyAlignment="1">
      <alignment horizontal="right"/>
    </xf>
    <xf numFmtId="2" fontId="0" fillId="0" borderId="7" xfId="0" applyNumberFormat="1" applyFill="1" applyBorder="1"/>
    <xf numFmtId="2" fontId="0" fillId="0" borderId="0" xfId="0" applyNumberFormat="1" applyFill="1" applyBorder="1" applyAlignment="1">
      <alignment horizontal="right"/>
    </xf>
    <xf numFmtId="2" fontId="0" fillId="0" borderId="5" xfId="0" applyNumberFormat="1" applyFill="1" applyBorder="1"/>
    <xf numFmtId="2" fontId="0" fillId="0" borderId="53" xfId="0" applyNumberFormat="1" applyFill="1" applyBorder="1" applyAlignment="1">
      <alignment horizontal="right"/>
    </xf>
    <xf numFmtId="2" fontId="0" fillId="0" borderId="54" xfId="0" applyNumberFormat="1" applyFill="1" applyBorder="1"/>
    <xf numFmtId="2" fontId="0" fillId="3" borderId="7" xfId="0" applyNumberFormat="1" applyFill="1" applyBorder="1" applyAlignment="1">
      <alignment horizontal="right"/>
    </xf>
    <xf numFmtId="2" fontId="6" fillId="3" borderId="7" xfId="0" applyNumberFormat="1" applyFont="1" applyFill="1" applyBorder="1" applyAlignment="1">
      <alignment horizontal="right"/>
    </xf>
    <xf numFmtId="2" fontId="0" fillId="3" borderId="8" xfId="0" applyNumberFormat="1" applyFill="1" applyBorder="1"/>
    <xf numFmtId="2" fontId="0" fillId="3" borderId="0" xfId="0" applyNumberFormat="1" applyFill="1" applyBorder="1" applyAlignment="1">
      <alignment horizontal="right"/>
    </xf>
    <xf numFmtId="2" fontId="6" fillId="3" borderId="0" xfId="0" applyNumberFormat="1" applyFont="1" applyFill="1" applyBorder="1" applyAlignment="1">
      <alignment horizontal="right"/>
    </xf>
    <xf numFmtId="2" fontId="0" fillId="3" borderId="5" xfId="0" applyNumberFormat="1" applyFill="1" applyBorder="1"/>
    <xf numFmtId="2" fontId="0" fillId="0" borderId="8" xfId="0" applyNumberFormat="1" applyFill="1" applyBorder="1"/>
    <xf numFmtId="2" fontId="0" fillId="0" borderId="0" xfId="0" applyNumberFormat="1" applyFill="1" applyBorder="1"/>
    <xf numFmtId="2" fontId="0" fillId="0" borderId="0" xfId="0" applyNumberFormat="1" applyFont="1" applyFill="1" applyBorder="1"/>
    <xf numFmtId="2" fontId="6" fillId="0" borderId="0" xfId="0" applyNumberFormat="1" applyFont="1" applyFill="1" applyBorder="1"/>
    <xf numFmtId="0" fontId="0" fillId="3" borderId="55" xfId="0" applyFill="1" applyBorder="1"/>
    <xf numFmtId="0" fontId="21" fillId="3" borderId="0" xfId="0" applyFont="1" applyFill="1" applyBorder="1"/>
    <xf numFmtId="2" fontId="0" fillId="0" borderId="53" xfId="0" applyNumberFormat="1" applyFill="1" applyBorder="1"/>
    <xf numFmtId="2" fontId="0" fillId="0" borderId="16" xfId="0" applyNumberFormat="1" applyFill="1" applyBorder="1"/>
    <xf numFmtId="2" fontId="0" fillId="0" borderId="42" xfId="0" applyNumberFormat="1" applyFill="1" applyBorder="1"/>
    <xf numFmtId="0" fontId="0" fillId="0" borderId="39" xfId="0" applyFill="1" applyBorder="1"/>
    <xf numFmtId="0" fontId="0" fillId="0" borderId="40" xfId="0" applyFill="1" applyBorder="1"/>
    <xf numFmtId="9" fontId="6" fillId="0" borderId="16" xfId="731" applyFont="1" applyFill="1" applyBorder="1"/>
    <xf numFmtId="2" fontId="0" fillId="0" borderId="6" xfId="0" applyNumberFormat="1" applyFill="1" applyBorder="1"/>
    <xf numFmtId="2" fontId="0" fillId="0" borderId="34" xfId="0" applyNumberFormat="1" applyFill="1" applyBorder="1"/>
    <xf numFmtId="0" fontId="17" fillId="0" borderId="0" xfId="0" applyFont="1" applyFill="1" applyBorder="1"/>
    <xf numFmtId="2" fontId="0" fillId="0" borderId="4" xfId="0" applyNumberFormat="1" applyFill="1" applyBorder="1"/>
    <xf numFmtId="2" fontId="0" fillId="3" borderId="0" xfId="0" applyNumberFormat="1" applyFill="1"/>
    <xf numFmtId="2" fontId="18" fillId="0" borderId="0" xfId="0" applyNumberFormat="1" applyFont="1" applyBorder="1" applyAlignment="1">
      <alignment horizontal="right"/>
    </xf>
    <xf numFmtId="0" fontId="3" fillId="3" borderId="7" xfId="0" applyFont="1" applyFill="1" applyBorder="1" applyAlignment="1">
      <alignment wrapText="1"/>
    </xf>
    <xf numFmtId="0" fontId="0" fillId="7" borderId="24" xfId="0" applyFill="1" applyBorder="1"/>
    <xf numFmtId="0" fontId="0" fillId="3" borderId="19" xfId="0" applyFill="1" applyBorder="1" applyAlignment="1">
      <alignment vertical="top" wrapText="1"/>
    </xf>
    <xf numFmtId="0" fontId="0" fillId="3" borderId="23" xfId="0" applyFill="1" applyBorder="1"/>
    <xf numFmtId="1" fontId="0" fillId="7" borderId="27" xfId="0" applyNumberFormat="1" applyFill="1" applyBorder="1"/>
    <xf numFmtId="1" fontId="0" fillId="6" borderId="0" xfId="0" applyNumberFormat="1" applyFill="1" applyBorder="1"/>
    <xf numFmtId="1" fontId="0" fillId="0" borderId="0" xfId="0" applyNumberFormat="1" applyFill="1" applyBorder="1"/>
    <xf numFmtId="1" fontId="0" fillId="0" borderId="15" xfId="0" applyNumberFormat="1" applyFill="1" applyBorder="1"/>
    <xf numFmtId="1" fontId="0" fillId="5" borderId="0" xfId="0" applyNumberFormat="1" applyFill="1" applyBorder="1"/>
    <xf numFmtId="1" fontId="0" fillId="5" borderId="27" xfId="0" applyNumberFormat="1" applyFill="1" applyBorder="1"/>
    <xf numFmtId="1" fontId="0" fillId="5" borderId="15" xfId="0" applyNumberFormat="1" applyFill="1" applyBorder="1"/>
    <xf numFmtId="1" fontId="0" fillId="7" borderId="24" xfId="0" applyNumberFormat="1" applyFill="1" applyBorder="1"/>
    <xf numFmtId="1" fontId="0" fillId="7" borderId="30" xfId="0" applyNumberFormat="1" applyFill="1" applyBorder="1"/>
    <xf numFmtId="1" fontId="0" fillId="5" borderId="25" xfId="0" applyNumberFormat="1" applyFill="1" applyBorder="1"/>
    <xf numFmtId="1" fontId="0" fillId="7" borderId="28" xfId="0" applyNumberFormat="1" applyFill="1" applyBorder="1"/>
    <xf numFmtId="1" fontId="0" fillId="5" borderId="26" xfId="0" applyNumberFormat="1" applyFill="1" applyBorder="1"/>
    <xf numFmtId="1" fontId="0" fillId="0" borderId="25" xfId="0" applyNumberFormat="1" applyFill="1" applyBorder="1"/>
    <xf numFmtId="1" fontId="0" fillId="5" borderId="24" xfId="0" applyNumberFormat="1" applyFill="1" applyBorder="1"/>
    <xf numFmtId="1" fontId="0" fillId="5" borderId="17" xfId="0" applyNumberFormat="1" applyFill="1" applyBorder="1"/>
    <xf numFmtId="9" fontId="22" fillId="0" borderId="16" xfId="731" applyFont="1" applyFill="1" applyBorder="1"/>
    <xf numFmtId="1" fontId="0" fillId="3" borderId="0" xfId="0" applyNumberFormat="1" applyFill="1"/>
    <xf numFmtId="0" fontId="3" fillId="3" borderId="6" xfId="0" applyFont="1" applyFill="1" applyBorder="1" applyAlignment="1">
      <alignment wrapText="1"/>
    </xf>
    <xf numFmtId="0" fontId="3" fillId="0" borderId="4" xfId="0" applyFont="1" applyFill="1" applyBorder="1"/>
    <xf numFmtId="167" fontId="0" fillId="3" borderId="0" xfId="0" applyNumberFormat="1" applyFill="1"/>
    <xf numFmtId="0" fontId="0" fillId="0" borderId="52" xfId="0" applyFill="1" applyBorder="1"/>
    <xf numFmtId="0" fontId="0" fillId="0" borderId="33" xfId="0" applyFill="1" applyBorder="1"/>
    <xf numFmtId="0" fontId="3" fillId="0" borderId="28" xfId="0" applyFont="1" applyFill="1" applyBorder="1"/>
    <xf numFmtId="0" fontId="12" fillId="0" borderId="0" xfId="0" applyFont="1" applyFill="1" applyBorder="1"/>
    <xf numFmtId="0" fontId="12" fillId="0" borderId="44" xfId="0" applyFont="1" applyFill="1" applyBorder="1"/>
    <xf numFmtId="0" fontId="12" fillId="0" borderId="45" xfId="0" applyFont="1" applyFill="1" applyBorder="1"/>
    <xf numFmtId="0" fontId="12" fillId="0" borderId="7" xfId="0" applyFont="1" applyFill="1" applyBorder="1"/>
    <xf numFmtId="9" fontId="12" fillId="0" borderId="0" xfId="0" applyNumberFormat="1" applyFont="1" applyFill="1" applyBorder="1" applyAlignment="1">
      <alignment horizontal="right"/>
    </xf>
    <xf numFmtId="0" fontId="17" fillId="3" borderId="6" xfId="0" applyFont="1" applyFill="1" applyBorder="1"/>
    <xf numFmtId="0" fontId="17" fillId="3" borderId="0" xfId="0" applyFont="1" applyFill="1"/>
    <xf numFmtId="0" fontId="24" fillId="3" borderId="7" xfId="0" applyFont="1" applyFill="1" applyBorder="1" applyAlignment="1">
      <alignment vertical="center"/>
    </xf>
    <xf numFmtId="0" fontId="24" fillId="3" borderId="8" xfId="0" applyFont="1" applyFill="1" applyBorder="1" applyAlignment="1">
      <alignment vertical="center"/>
    </xf>
    <xf numFmtId="0" fontId="29" fillId="3" borderId="39" xfId="0" applyFont="1" applyFill="1" applyBorder="1"/>
    <xf numFmtId="0" fontId="17" fillId="3" borderId="40" xfId="0" applyFont="1" applyFill="1" applyBorder="1"/>
    <xf numFmtId="0" fontId="17" fillId="0" borderId="7" xfId="0" applyFont="1" applyFill="1" applyBorder="1" applyAlignment="1">
      <alignment wrapText="1"/>
    </xf>
    <xf numFmtId="0" fontId="17" fillId="0" borderId="26" xfId="0" applyFont="1" applyFill="1" applyBorder="1" applyAlignment="1">
      <alignment vertical="top"/>
    </xf>
    <xf numFmtId="0" fontId="17" fillId="0" borderId="7" xfId="0" applyFont="1" applyFill="1" applyBorder="1"/>
    <xf numFmtId="0" fontId="17" fillId="3" borderId="41" xfId="0" applyFont="1" applyFill="1" applyBorder="1"/>
    <xf numFmtId="0" fontId="17" fillId="0" borderId="16" xfId="0" applyFont="1" applyFill="1" applyBorder="1"/>
    <xf numFmtId="0" fontId="12" fillId="0" borderId="5" xfId="0" applyFont="1" applyFill="1" applyBorder="1" applyAlignment="1">
      <alignment vertical="top"/>
    </xf>
    <xf numFmtId="0" fontId="0" fillId="0" borderId="54" xfId="0" applyFont="1" applyFill="1" applyBorder="1" applyAlignment="1">
      <alignment vertical="top"/>
    </xf>
    <xf numFmtId="0" fontId="0" fillId="0" borderId="53" xfId="0" applyFill="1" applyBorder="1"/>
    <xf numFmtId="0" fontId="0" fillId="3" borderId="48" xfId="0" applyFont="1" applyFill="1" applyBorder="1"/>
    <xf numFmtId="0" fontId="0" fillId="0" borderId="35" xfId="0" applyFont="1" applyFill="1" applyBorder="1" applyAlignment="1">
      <alignment vertical="top"/>
    </xf>
    <xf numFmtId="2" fontId="0" fillId="0" borderId="34" xfId="0" applyNumberFormat="1" applyFill="1" applyBorder="1" applyAlignment="1">
      <alignment horizontal="right"/>
    </xf>
    <xf numFmtId="2" fontId="6" fillId="0" borderId="34" xfId="0" applyNumberFormat="1" applyFont="1" applyFill="1" applyBorder="1" applyAlignment="1">
      <alignment horizontal="right"/>
    </xf>
    <xf numFmtId="2" fontId="0" fillId="0" borderId="35" xfId="0" applyNumberFormat="1" applyFill="1" applyBorder="1"/>
    <xf numFmtId="0" fontId="0" fillId="0" borderId="57" xfId="0" applyFill="1" applyBorder="1"/>
    <xf numFmtId="0" fontId="20" fillId="3" borderId="48" xfId="0" applyFont="1" applyFill="1" applyBorder="1"/>
    <xf numFmtId="0" fontId="0" fillId="0" borderId="58" xfId="0" applyFill="1" applyBorder="1"/>
    <xf numFmtId="0" fontId="0" fillId="0" borderId="59" xfId="0" applyFill="1" applyBorder="1"/>
    <xf numFmtId="2" fontId="0" fillId="0" borderId="59" xfId="0" applyNumberFormat="1" applyFill="1" applyBorder="1"/>
    <xf numFmtId="2" fontId="0" fillId="0" borderId="58" xfId="0" applyNumberFormat="1" applyFill="1" applyBorder="1"/>
    <xf numFmtId="0" fontId="0" fillId="0" borderId="41" xfId="0" applyFill="1" applyBorder="1"/>
    <xf numFmtId="9" fontId="28" fillId="0" borderId="16" xfId="731" applyFont="1" applyFill="1" applyBorder="1"/>
    <xf numFmtId="0" fontId="6" fillId="0" borderId="16" xfId="0" applyFont="1" applyFill="1" applyBorder="1"/>
    <xf numFmtId="9" fontId="6" fillId="0" borderId="43" xfId="731" applyFont="1" applyFill="1" applyBorder="1"/>
    <xf numFmtId="9" fontId="18" fillId="0" borderId="16" xfId="0" applyNumberFormat="1" applyFont="1" applyFill="1" applyBorder="1"/>
    <xf numFmtId="9" fontId="22" fillId="0" borderId="1" xfId="731" applyFont="1" applyFill="1" applyBorder="1"/>
    <xf numFmtId="9" fontId="22" fillId="0" borderId="2" xfId="731" applyFont="1" applyFill="1" applyBorder="1"/>
    <xf numFmtId="0" fontId="14" fillId="0" borderId="54" xfId="0" applyFont="1" applyFill="1" applyBorder="1"/>
    <xf numFmtId="10" fontId="6" fillId="0" borderId="0" xfId="731" applyNumberFormat="1" applyFont="1" applyFill="1" applyBorder="1"/>
    <xf numFmtId="0" fontId="14" fillId="0" borderId="53" xfId="0" applyFont="1" applyFill="1" applyBorder="1"/>
    <xf numFmtId="0" fontId="14" fillId="0" borderId="16" xfId="0" applyFont="1" applyFill="1" applyBorder="1"/>
    <xf numFmtId="9" fontId="0" fillId="0" borderId="4" xfId="731" applyFont="1" applyFill="1" applyBorder="1"/>
    <xf numFmtId="0" fontId="20" fillId="3" borderId="60" xfId="0" applyFont="1" applyFill="1" applyBorder="1"/>
    <xf numFmtId="0" fontId="0" fillId="0" borderId="61" xfId="0" applyFont="1" applyFill="1" applyBorder="1" applyAlignment="1">
      <alignment vertical="top"/>
    </xf>
    <xf numFmtId="2" fontId="6" fillId="0" borderId="62" xfId="0" applyNumberFormat="1" applyFont="1" applyFill="1" applyBorder="1" applyAlignment="1">
      <alignment horizontal="right"/>
    </xf>
    <xf numFmtId="2" fontId="0" fillId="0" borderId="61" xfId="0" applyNumberFormat="1" applyFill="1" applyBorder="1"/>
    <xf numFmtId="1" fontId="0" fillId="7" borderId="0" xfId="0" applyNumberFormat="1" applyFill="1" applyBorder="1"/>
    <xf numFmtId="0" fontId="0" fillId="6" borderId="7" xfId="0" applyFill="1" applyBorder="1"/>
    <xf numFmtId="1" fontId="0" fillId="6" borderId="7" xfId="0" applyNumberFormat="1" applyFill="1" applyBorder="1"/>
    <xf numFmtId="1" fontId="0" fillId="5" borderId="16" xfId="0" applyNumberFormat="1" applyFill="1" applyBorder="1"/>
    <xf numFmtId="1" fontId="0" fillId="5" borderId="32" xfId="0" applyNumberFormat="1" applyFill="1" applyBorder="1"/>
    <xf numFmtId="0" fontId="13" fillId="3" borderId="36" xfId="0" applyFont="1" applyFill="1" applyBorder="1"/>
    <xf numFmtId="0" fontId="12" fillId="3" borderId="38" xfId="0" applyFont="1" applyFill="1" applyBorder="1"/>
    <xf numFmtId="0" fontId="12" fillId="3" borderId="39" xfId="0" applyFont="1" applyFill="1" applyBorder="1"/>
    <xf numFmtId="0" fontId="12" fillId="3" borderId="15" xfId="0" applyFont="1" applyFill="1" applyBorder="1"/>
    <xf numFmtId="0" fontId="12" fillId="3" borderId="41" xfId="0" applyFont="1" applyFill="1" applyBorder="1"/>
    <xf numFmtId="0" fontId="12" fillId="0" borderId="17" xfId="0" applyFont="1" applyFill="1" applyBorder="1"/>
    <xf numFmtId="0" fontId="0" fillId="0" borderId="1" xfId="0" applyFill="1" applyBorder="1"/>
    <xf numFmtId="0" fontId="12" fillId="0" borderId="0" xfId="0" applyFont="1" applyFill="1"/>
    <xf numFmtId="0" fontId="23" fillId="2" borderId="40" xfId="0" applyFont="1" applyFill="1" applyBorder="1"/>
    <xf numFmtId="0" fontId="14" fillId="0" borderId="54" xfId="0" applyFont="1" applyBorder="1"/>
    <xf numFmtId="0" fontId="14" fillId="0" borderId="0" xfId="0" applyFont="1" applyBorder="1"/>
    <xf numFmtId="0" fontId="30" fillId="0" borderId="0" xfId="0" applyFont="1"/>
    <xf numFmtId="166" fontId="12" fillId="0" borderId="44" xfId="0" applyNumberFormat="1" applyFont="1" applyFill="1" applyBorder="1"/>
    <xf numFmtId="166" fontId="12" fillId="0" borderId="9" xfId="0" applyNumberFormat="1" applyFont="1" applyFill="1" applyBorder="1"/>
    <xf numFmtId="166" fontId="12" fillId="0" borderId="45" xfId="0" applyNumberFormat="1" applyFont="1" applyFill="1" applyBorder="1"/>
    <xf numFmtId="166" fontId="12" fillId="0" borderId="0" xfId="0" applyNumberFormat="1" applyFont="1" applyFill="1" applyBorder="1"/>
    <xf numFmtId="166" fontId="0" fillId="0" borderId="0" xfId="0" applyNumberFormat="1" applyFill="1" applyBorder="1"/>
    <xf numFmtId="0" fontId="12" fillId="0" borderId="26" xfId="0" applyFont="1" applyFill="1" applyBorder="1"/>
    <xf numFmtId="0" fontId="12" fillId="0" borderId="0" xfId="0" applyFont="1"/>
    <xf numFmtId="0" fontId="31" fillId="0" borderId="7" xfId="0" applyFont="1" applyFill="1" applyBorder="1"/>
    <xf numFmtId="0" fontId="31" fillId="0" borderId="0" xfId="0" applyFont="1" applyFill="1" applyBorder="1"/>
    <xf numFmtId="9" fontId="32" fillId="0" borderId="2" xfId="731" applyFont="1" applyFill="1" applyBorder="1"/>
    <xf numFmtId="9" fontId="32" fillId="0" borderId="16" xfId="731" applyFont="1" applyFill="1" applyBorder="1"/>
    <xf numFmtId="0" fontId="31" fillId="3" borderId="37" xfId="0" applyFont="1" applyFill="1" applyBorder="1"/>
    <xf numFmtId="0" fontId="31" fillId="3" borderId="7" xfId="0" applyFont="1" applyFill="1" applyBorder="1"/>
    <xf numFmtId="0" fontId="31" fillId="3" borderId="26" xfId="0" applyFont="1" applyFill="1" applyBorder="1"/>
    <xf numFmtId="0" fontId="31" fillId="0" borderId="15" xfId="0" applyFont="1" applyFill="1" applyBorder="1"/>
    <xf numFmtId="0" fontId="32" fillId="0" borderId="2" xfId="0" applyFont="1" applyFill="1" applyBorder="1"/>
    <xf numFmtId="9" fontId="32" fillId="0" borderId="47" xfId="731" applyFont="1" applyFill="1" applyBorder="1"/>
    <xf numFmtId="0" fontId="32" fillId="0" borderId="16" xfId="0" applyFont="1" applyFill="1" applyBorder="1"/>
    <xf numFmtId="0" fontId="31" fillId="0" borderId="16" xfId="0" applyFont="1" applyFill="1" applyBorder="1"/>
    <xf numFmtId="0" fontId="31" fillId="0" borderId="17" xfId="0" applyFont="1" applyFill="1" applyBorder="1"/>
    <xf numFmtId="0" fontId="31" fillId="3" borderId="38" xfId="0" applyFont="1" applyFill="1" applyBorder="1"/>
    <xf numFmtId="0" fontId="12" fillId="3" borderId="0" xfId="0" applyFont="1" applyFill="1"/>
    <xf numFmtId="0" fontId="12" fillId="3" borderId="37" xfId="0" applyFont="1" applyFill="1" applyBorder="1"/>
    <xf numFmtId="0" fontId="13" fillId="3" borderId="4" xfId="0" applyFont="1" applyFill="1" applyBorder="1"/>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2" fillId="3" borderId="4" xfId="0" applyFont="1" applyFill="1" applyBorder="1"/>
    <xf numFmtId="0" fontId="12" fillId="3" borderId="4" xfId="0" applyFont="1" applyFill="1" applyBorder="1" applyAlignment="1">
      <alignment horizontal="left" vertical="top" wrapText="1"/>
    </xf>
    <xf numFmtId="0" fontId="12" fillId="3" borderId="6" xfId="0" applyFont="1" applyFill="1" applyBorder="1" applyAlignment="1">
      <alignment horizontal="left" vertical="top"/>
    </xf>
    <xf numFmtId="0" fontId="3" fillId="0" borderId="6" xfId="0" applyFont="1" applyFill="1" applyBorder="1"/>
    <xf numFmtId="0" fontId="16" fillId="0" borderId="4" xfId="0" applyFont="1" applyBorder="1"/>
    <xf numFmtId="0" fontId="0" fillId="0" borderId="27" xfId="0" applyFont="1" applyFill="1" applyBorder="1"/>
    <xf numFmtId="0" fontId="3" fillId="0" borderId="26" xfId="0" applyFont="1" applyFill="1" applyBorder="1"/>
    <xf numFmtId="1" fontId="12" fillId="7" borderId="24" xfId="0" applyNumberFormat="1" applyFont="1" applyFill="1" applyBorder="1"/>
    <xf numFmtId="1" fontId="0" fillId="5" borderId="30" xfId="0" applyNumberFormat="1" applyFill="1" applyBorder="1"/>
    <xf numFmtId="0" fontId="33" fillId="3" borderId="0" xfId="0" applyFont="1" applyFill="1"/>
    <xf numFmtId="0" fontId="12" fillId="3" borderId="2" xfId="0" applyFont="1" applyFill="1" applyBorder="1"/>
    <xf numFmtId="0" fontId="12" fillId="3" borderId="3" xfId="0" applyFont="1" applyFill="1" applyBorder="1"/>
    <xf numFmtId="166" fontId="0" fillId="0" borderId="53" xfId="0" applyNumberFormat="1" applyFill="1" applyBorder="1"/>
    <xf numFmtId="0" fontId="13" fillId="3" borderId="37" xfId="0" applyFont="1" applyFill="1" applyBorder="1"/>
    <xf numFmtId="0" fontId="12" fillId="3" borderId="0" xfId="0" applyFont="1" applyFill="1" applyBorder="1"/>
    <xf numFmtId="0" fontId="13" fillId="3" borderId="40" xfId="0" applyFont="1" applyFill="1" applyBorder="1"/>
    <xf numFmtId="0" fontId="13" fillId="0" borderId="7" xfId="0" applyFont="1" applyFill="1" applyBorder="1"/>
    <xf numFmtId="0" fontId="13" fillId="0" borderId="26" xfId="0" applyFont="1" applyFill="1" applyBorder="1"/>
    <xf numFmtId="0" fontId="13" fillId="3" borderId="0" xfId="0" applyFont="1" applyFill="1" applyBorder="1"/>
    <xf numFmtId="0" fontId="13" fillId="3" borderId="15" xfId="0" applyFont="1" applyFill="1" applyBorder="1"/>
    <xf numFmtId="0" fontId="34" fillId="3" borderId="39" xfId="0" applyFont="1" applyFill="1" applyBorder="1"/>
    <xf numFmtId="0" fontId="12" fillId="3" borderId="39" xfId="0" applyFont="1" applyFill="1" applyBorder="1" applyAlignment="1">
      <alignment vertical="top"/>
    </xf>
    <xf numFmtId="0" fontId="12" fillId="0" borderId="0" xfId="0" applyFont="1" applyFill="1" applyBorder="1" applyAlignment="1">
      <alignment wrapText="1"/>
    </xf>
    <xf numFmtId="0" fontId="12" fillId="0" borderId="15" xfId="0" applyFont="1" applyFill="1" applyBorder="1" applyAlignment="1">
      <alignment vertical="top"/>
    </xf>
    <xf numFmtId="0" fontId="12" fillId="0" borderId="15" xfId="0" applyFont="1" applyFill="1" applyBorder="1" applyAlignment="1">
      <alignment vertical="top" wrapText="1"/>
    </xf>
    <xf numFmtId="0" fontId="12" fillId="0" borderId="0" xfId="0" applyFont="1" applyFill="1" applyBorder="1" applyAlignment="1">
      <alignment vertical="top" wrapText="1"/>
    </xf>
    <xf numFmtId="0" fontId="34" fillId="3" borderId="46" xfId="0" applyFont="1" applyFill="1" applyBorder="1" applyAlignment="1">
      <alignment vertical="top"/>
    </xf>
    <xf numFmtId="0" fontId="12" fillId="3" borderId="2" xfId="0" applyFont="1" applyFill="1" applyBorder="1" applyAlignment="1">
      <alignment vertical="top" wrapText="1"/>
    </xf>
    <xf numFmtId="0" fontId="12" fillId="3" borderId="47" xfId="0" applyFont="1" applyFill="1" applyBorder="1" applyAlignment="1">
      <alignment vertical="top"/>
    </xf>
    <xf numFmtId="0" fontId="12" fillId="0" borderId="15" xfId="0" applyFont="1" applyFill="1" applyBorder="1" applyAlignment="1">
      <alignment horizontal="left" vertical="top"/>
    </xf>
    <xf numFmtId="0" fontId="12" fillId="3" borderId="40" xfId="0" applyFont="1" applyFill="1" applyBorder="1"/>
    <xf numFmtId="0" fontId="12" fillId="0" borderId="16" xfId="0" applyFont="1" applyFill="1" applyBorder="1"/>
    <xf numFmtId="0" fontId="13" fillId="3" borderId="26" xfId="0" applyFont="1" applyFill="1" applyBorder="1"/>
    <xf numFmtId="0" fontId="34" fillId="3" borderId="40" xfId="0" applyFont="1" applyFill="1" applyBorder="1"/>
    <xf numFmtId="0" fontId="12" fillId="0" borderId="0" xfId="0" applyFont="1" applyFill="1" applyBorder="1" applyAlignment="1">
      <alignment horizontal="left" vertical="top" wrapText="1"/>
    </xf>
    <xf numFmtId="0" fontId="0" fillId="0" borderId="0" xfId="0" applyFill="1" applyBorder="1" applyAlignment="1">
      <alignment wrapText="1"/>
    </xf>
    <xf numFmtId="0" fontId="0" fillId="0" borderId="63" xfId="0" applyFill="1" applyBorder="1"/>
    <xf numFmtId="0" fontId="13" fillId="0" borderId="1" xfId="0" applyFont="1" applyBorder="1"/>
    <xf numFmtId="0" fontId="12" fillId="0" borderId="15" xfId="0" applyFont="1" applyFill="1" applyBorder="1" applyAlignment="1">
      <alignment horizontal="left" vertical="top" wrapText="1"/>
    </xf>
    <xf numFmtId="2" fontId="0" fillId="0" borderId="64" xfId="0" applyNumberFormat="1" applyFill="1" applyBorder="1"/>
    <xf numFmtId="166" fontId="0" fillId="0" borderId="16" xfId="0" applyNumberFormat="1" applyFill="1" applyBorder="1"/>
    <xf numFmtId="0" fontId="14" fillId="0" borderId="5" xfId="0" applyFont="1" applyBorder="1" applyAlignment="1">
      <alignment vertical="top"/>
    </xf>
    <xf numFmtId="0" fontId="35" fillId="0" borderId="0" xfId="0" applyFont="1"/>
    <xf numFmtId="2" fontId="12" fillId="0" borderId="0" xfId="0" applyNumberFormat="1" applyFont="1" applyFill="1" applyBorder="1"/>
    <xf numFmtId="164" fontId="12" fillId="0" borderId="0" xfId="2206" applyFont="1" applyFill="1" applyBorder="1"/>
    <xf numFmtId="1" fontId="12" fillId="0" borderId="0" xfId="0" applyNumberFormat="1" applyFont="1"/>
    <xf numFmtId="0" fontId="0" fillId="3" borderId="1" xfId="0" applyFill="1" applyBorder="1"/>
    <xf numFmtId="0" fontId="3" fillId="3" borderId="38" xfId="0" applyFont="1" applyFill="1" applyBorder="1"/>
    <xf numFmtId="166" fontId="6" fillId="0" borderId="4" xfId="731" applyNumberFormat="1" applyFont="1" applyFill="1" applyBorder="1"/>
    <xf numFmtId="10" fontId="3" fillId="0" borderId="53" xfId="731" applyNumberFormat="1" applyFont="1" applyFill="1" applyBorder="1"/>
    <xf numFmtId="2" fontId="3" fillId="0" borderId="7" xfId="0" applyNumberFormat="1" applyFont="1" applyFill="1" applyBorder="1"/>
    <xf numFmtId="2" fontId="3" fillId="0" borderId="34" xfId="0" applyNumberFormat="1" applyFont="1" applyFill="1" applyBorder="1"/>
    <xf numFmtId="0" fontId="3" fillId="0" borderId="53" xfId="0" applyFont="1" applyFill="1" applyBorder="1"/>
    <xf numFmtId="0" fontId="37" fillId="0" borderId="8" xfId="0" applyFont="1" applyFill="1" applyBorder="1" applyAlignment="1">
      <alignment vertical="top" wrapText="1"/>
    </xf>
    <xf numFmtId="9" fontId="6" fillId="0" borderId="5" xfId="731" applyFont="1" applyFill="1" applyBorder="1"/>
    <xf numFmtId="9" fontId="6" fillId="0" borderId="8" xfId="731" applyFont="1" applyFill="1" applyBorder="1"/>
    <xf numFmtId="0" fontId="0" fillId="0" borderId="0" xfId="0" applyFill="1"/>
    <xf numFmtId="166" fontId="3" fillId="0" borderId="5" xfId="731" applyNumberFormat="1" applyFont="1" applyFill="1" applyBorder="1"/>
    <xf numFmtId="166" fontId="3" fillId="0" borderId="54" xfId="0" applyNumberFormat="1" applyFont="1" applyFill="1" applyBorder="1"/>
    <xf numFmtId="166" fontId="3" fillId="0" borderId="0" xfId="0" applyNumberFormat="1" applyFont="1" applyFill="1" applyBorder="1"/>
    <xf numFmtId="0" fontId="3" fillId="0" borderId="54" xfId="0" applyFont="1" applyFill="1" applyBorder="1"/>
    <xf numFmtId="0" fontId="3" fillId="0" borderId="16" xfId="0" applyFont="1" applyFill="1" applyBorder="1"/>
    <xf numFmtId="0" fontId="3" fillId="0" borderId="5" xfId="0" applyFont="1" applyFill="1" applyBorder="1"/>
    <xf numFmtId="166" fontId="3" fillId="0" borderId="54" xfId="731" applyNumberFormat="1" applyFont="1" applyFill="1" applyBorder="1"/>
    <xf numFmtId="166" fontId="6" fillId="0" borderId="0" xfId="731" applyNumberFormat="1" applyFont="1" applyFill="1" applyBorder="1"/>
    <xf numFmtId="0" fontId="0" fillId="3" borderId="0" xfId="0" applyFill="1" applyBorder="1" applyAlignment="1">
      <alignment horizontal="left" vertical="top" wrapText="1"/>
    </xf>
    <xf numFmtId="0" fontId="3" fillId="0" borderId="39" xfId="0" applyFont="1" applyFill="1" applyBorder="1"/>
    <xf numFmtId="0" fontId="12" fillId="0" borderId="6" xfId="0" applyFont="1" applyBorder="1" applyAlignment="1">
      <alignment vertical="top" wrapText="1"/>
    </xf>
    <xf numFmtId="168" fontId="0" fillId="3" borderId="0" xfId="0" applyNumberFormat="1" applyFill="1" applyBorder="1" applyAlignment="1">
      <alignment horizontal="left"/>
    </xf>
    <xf numFmtId="168" fontId="0" fillId="0" borderId="6" xfId="0" applyNumberFormat="1" applyFill="1" applyBorder="1" applyAlignment="1">
      <alignment horizontal="left"/>
    </xf>
    <xf numFmtId="0" fontId="22" fillId="3" borderId="0" xfId="0" applyFont="1" applyFill="1"/>
    <xf numFmtId="0" fontId="6" fillId="0" borderId="0" xfId="0" applyFont="1" applyFill="1" applyBorder="1"/>
    <xf numFmtId="165" fontId="0" fillId="0" borderId="0" xfId="0" applyNumberFormat="1"/>
    <xf numFmtId="0" fontId="3" fillId="3" borderId="1" xfId="0" applyFont="1" applyFill="1" applyBorder="1" applyAlignment="1">
      <alignment vertical="top"/>
    </xf>
    <xf numFmtId="2" fontId="0" fillId="3" borderId="0" xfId="0" applyNumberFormat="1" applyFill="1" applyBorder="1" applyAlignment="1">
      <alignment horizontal="left"/>
    </xf>
    <xf numFmtId="0" fontId="0" fillId="3" borderId="0" xfId="0" applyFill="1" applyBorder="1" applyAlignment="1">
      <alignment wrapText="1"/>
    </xf>
    <xf numFmtId="0" fontId="14" fillId="0" borderId="0" xfId="0" applyFont="1"/>
    <xf numFmtId="2" fontId="14" fillId="0" borderId="0" xfId="0" applyNumberFormat="1" applyFont="1"/>
    <xf numFmtId="49" fontId="38" fillId="3" borderId="6" xfId="0" applyNumberFormat="1" applyFont="1" applyFill="1" applyBorder="1" applyAlignment="1">
      <alignment vertical="top" wrapText="1"/>
    </xf>
    <xf numFmtId="0" fontId="3" fillId="3" borderId="7" xfId="0" applyFont="1" applyFill="1" applyBorder="1"/>
    <xf numFmtId="0" fontId="3" fillId="3" borderId="8" xfId="0" applyFont="1" applyFill="1" applyBorder="1"/>
    <xf numFmtId="0" fontId="0" fillId="11" borderId="0" xfId="0" applyFill="1"/>
    <xf numFmtId="0" fontId="0" fillId="3" borderId="0" xfId="0" applyFill="1" applyAlignment="1">
      <alignment horizontal="center"/>
    </xf>
    <xf numFmtId="168" fontId="0" fillId="0" borderId="4" xfId="0" applyNumberFormat="1" applyFill="1" applyBorder="1" applyAlignment="1">
      <alignment horizontal="left" vertical="top"/>
    </xf>
    <xf numFmtId="168" fontId="14" fillId="0" borderId="4" xfId="0" applyNumberFormat="1" applyFont="1" applyFill="1" applyBorder="1" applyAlignment="1">
      <alignment horizontal="left" vertical="top"/>
    </xf>
    <xf numFmtId="0" fontId="0" fillId="0" borderId="0" xfId="0" applyFill="1" applyBorder="1" applyAlignment="1">
      <alignment vertical="top"/>
    </xf>
    <xf numFmtId="2" fontId="0" fillId="0" borderId="5" xfId="0" applyNumberFormat="1" applyFill="1" applyBorder="1" applyAlignment="1">
      <alignment vertical="top"/>
    </xf>
    <xf numFmtId="0" fontId="12" fillId="3" borderId="0" xfId="0" applyFont="1" applyFill="1" applyBorder="1" applyAlignment="1">
      <alignment horizontal="right"/>
    </xf>
    <xf numFmtId="0" fontId="0" fillId="4" borderId="10" xfId="0" applyFont="1" applyFill="1" applyBorder="1" applyAlignment="1">
      <alignment vertical="center"/>
    </xf>
    <xf numFmtId="0" fontId="0" fillId="0" borderId="10" xfId="0" applyFont="1" applyFill="1" applyBorder="1" applyAlignment="1">
      <alignment vertical="center"/>
    </xf>
    <xf numFmtId="0" fontId="0" fillId="4" borderId="10" xfId="0" applyFill="1" applyBorder="1" applyAlignment="1">
      <alignment vertical="center"/>
    </xf>
    <xf numFmtId="0" fontId="0" fillId="0" borderId="10" xfId="0" applyFill="1" applyBorder="1" applyAlignment="1">
      <alignment vertical="center"/>
    </xf>
    <xf numFmtId="0" fontId="12" fillId="0" borderId="10" xfId="0" applyFont="1" applyFill="1" applyBorder="1" applyAlignment="1">
      <alignment vertical="center"/>
    </xf>
    <xf numFmtId="0" fontId="0" fillId="13" borderId="10" xfId="0" applyFill="1" applyBorder="1" applyAlignment="1">
      <alignment vertical="center"/>
    </xf>
    <xf numFmtId="0" fontId="0" fillId="8" borderId="10" xfId="0" applyFill="1" applyBorder="1" applyAlignment="1">
      <alignment vertical="center"/>
    </xf>
    <xf numFmtId="0" fontId="12" fillId="5" borderId="10" xfId="0" applyFont="1" applyFill="1" applyBorder="1" applyAlignment="1">
      <alignment vertical="center"/>
    </xf>
    <xf numFmtId="0" fontId="12" fillId="7" borderId="10" xfId="0" applyFont="1" applyFill="1" applyBorder="1" applyAlignment="1">
      <alignment vertical="center"/>
    </xf>
    <xf numFmtId="0" fontId="12" fillId="6" borderId="10" xfId="0" applyFont="1" applyFill="1" applyBorder="1" applyAlignment="1">
      <alignment vertical="center"/>
    </xf>
    <xf numFmtId="0" fontId="12" fillId="9" borderId="10" xfId="0" applyFont="1" applyFill="1" applyBorder="1" applyAlignment="1">
      <alignment vertical="center"/>
    </xf>
    <xf numFmtId="3" fontId="0" fillId="0" borderId="0" xfId="0" applyNumberFormat="1" applyFill="1" applyBorder="1"/>
    <xf numFmtId="3" fontId="12" fillId="0" borderId="0" xfId="2206" applyNumberFormat="1" applyFont="1" applyFill="1" applyBorder="1"/>
    <xf numFmtId="3" fontId="3" fillId="0" borderId="0" xfId="0" applyNumberFormat="1" applyFont="1" applyFill="1" applyBorder="1"/>
    <xf numFmtId="3" fontId="0" fillId="0" borderId="53" xfId="0" applyNumberFormat="1" applyFill="1" applyBorder="1"/>
    <xf numFmtId="3" fontId="0" fillId="3" borderId="16" xfId="0" applyNumberFormat="1" applyFill="1" applyBorder="1"/>
    <xf numFmtId="3" fontId="0" fillId="3" borderId="0" xfId="0" applyNumberFormat="1" applyFill="1" applyBorder="1"/>
    <xf numFmtId="3" fontId="0" fillId="0" borderId="22" xfId="0" applyNumberFormat="1" applyFill="1" applyBorder="1"/>
    <xf numFmtId="3" fontId="0" fillId="0" borderId="56" xfId="0" applyNumberFormat="1" applyFill="1" applyBorder="1"/>
    <xf numFmtId="3" fontId="0" fillId="0" borderId="50" xfId="0" applyNumberFormat="1" applyFill="1" applyBorder="1"/>
    <xf numFmtId="3" fontId="0" fillId="0" borderId="16" xfId="0" applyNumberFormat="1" applyFill="1" applyBorder="1"/>
    <xf numFmtId="3" fontId="0" fillId="0" borderId="49" xfId="0" applyNumberFormat="1" applyFill="1" applyBorder="1"/>
    <xf numFmtId="3" fontId="0" fillId="0" borderId="7" xfId="0" applyNumberFormat="1" applyFill="1" applyBorder="1"/>
    <xf numFmtId="3" fontId="3" fillId="0" borderId="53" xfId="0" applyNumberFormat="1" applyFont="1" applyFill="1" applyBorder="1"/>
    <xf numFmtId="3" fontId="3" fillId="0" borderId="4" xfId="0" applyNumberFormat="1" applyFont="1" applyFill="1" applyBorder="1"/>
    <xf numFmtId="3" fontId="3" fillId="0" borderId="52" xfId="0" applyNumberFormat="1" applyFont="1" applyFill="1" applyBorder="1"/>
    <xf numFmtId="3" fontId="3" fillId="0" borderId="34" xfId="0" applyNumberFormat="1" applyFont="1" applyFill="1" applyBorder="1"/>
    <xf numFmtId="3" fontId="3" fillId="0" borderId="7" xfId="0" applyNumberFormat="1" applyFont="1" applyFill="1" applyBorder="1"/>
    <xf numFmtId="3" fontId="3" fillId="0" borderId="59" xfId="0" applyNumberFormat="1" applyFont="1" applyFill="1" applyBorder="1"/>
    <xf numFmtId="3" fontId="0" fillId="0" borderId="59" xfId="0" applyNumberFormat="1" applyFill="1" applyBorder="1"/>
    <xf numFmtId="3" fontId="0" fillId="0" borderId="34" xfId="0" applyNumberFormat="1" applyFill="1" applyBorder="1"/>
    <xf numFmtId="3" fontId="0" fillId="0" borderId="4" xfId="0" applyNumberFormat="1" applyFill="1" applyBorder="1"/>
    <xf numFmtId="3" fontId="0" fillId="0" borderId="52" xfId="0" applyNumberFormat="1" applyFill="1" applyBorder="1"/>
    <xf numFmtId="3" fontId="0" fillId="0" borderId="43" xfId="0" applyNumberFormat="1" applyFill="1" applyBorder="1"/>
    <xf numFmtId="3" fontId="6" fillId="0" borderId="0" xfId="0" applyNumberFormat="1" applyFont="1" applyFill="1" applyBorder="1" applyAlignment="1">
      <alignment horizontal="right"/>
    </xf>
    <xf numFmtId="3" fontId="6" fillId="0" borderId="4" xfId="0" applyNumberFormat="1" applyFont="1" applyFill="1" applyBorder="1" applyAlignment="1">
      <alignment horizontal="right"/>
    </xf>
    <xf numFmtId="3" fontId="6" fillId="0" borderId="52" xfId="0" applyNumberFormat="1" applyFont="1" applyFill="1" applyBorder="1" applyAlignment="1">
      <alignment horizontal="right"/>
    </xf>
    <xf numFmtId="3" fontId="22" fillId="0" borderId="53" xfId="0" applyNumberFormat="1" applyFont="1" applyFill="1" applyBorder="1" applyAlignment="1">
      <alignment horizontal="right"/>
    </xf>
    <xf numFmtId="3" fontId="0" fillId="3" borderId="7" xfId="0" applyNumberFormat="1" applyFill="1" applyBorder="1" applyAlignment="1">
      <alignment horizontal="right"/>
    </xf>
    <xf numFmtId="3" fontId="22" fillId="3" borderId="7" xfId="0" applyNumberFormat="1" applyFont="1" applyFill="1" applyBorder="1" applyAlignment="1">
      <alignment horizontal="right"/>
    </xf>
    <xf numFmtId="3" fontId="0" fillId="3" borderId="0" xfId="0" applyNumberFormat="1" applyFill="1" applyBorder="1" applyAlignment="1">
      <alignment horizontal="right"/>
    </xf>
    <xf numFmtId="3" fontId="22" fillId="3" borderId="0" xfId="0" applyNumberFormat="1" applyFont="1" applyFill="1" applyBorder="1" applyAlignment="1">
      <alignment horizontal="right"/>
    </xf>
    <xf numFmtId="3" fontId="22" fillId="0" borderId="0" xfId="0" applyNumberFormat="1" applyFont="1" applyFill="1" applyBorder="1" applyAlignment="1">
      <alignment horizontal="right"/>
    </xf>
    <xf numFmtId="3" fontId="6" fillId="0" borderId="0" xfId="0" applyNumberFormat="1" applyFont="1" applyFill="1"/>
    <xf numFmtId="3" fontId="0" fillId="0" borderId="0" xfId="0" applyNumberFormat="1" applyFill="1" applyBorder="1" applyAlignment="1">
      <alignment horizontal="right"/>
    </xf>
    <xf numFmtId="3" fontId="6" fillId="0" borderId="53" xfId="0" applyNumberFormat="1" applyFont="1" applyFill="1" applyBorder="1" applyAlignment="1">
      <alignment horizontal="right"/>
    </xf>
    <xf numFmtId="3" fontId="6" fillId="0" borderId="62" xfId="0" applyNumberFormat="1" applyFont="1" applyFill="1" applyBorder="1" applyAlignment="1">
      <alignment horizontal="right"/>
    </xf>
    <xf numFmtId="3" fontId="22" fillId="0" borderId="62" xfId="0" applyNumberFormat="1" applyFont="1" applyFill="1" applyBorder="1" applyAlignment="1">
      <alignment horizontal="right"/>
    </xf>
    <xf numFmtId="3" fontId="3" fillId="0" borderId="0" xfId="0" applyNumberFormat="1" applyFont="1" applyFill="1" applyBorder="1" applyAlignment="1">
      <alignment horizontal="right"/>
    </xf>
    <xf numFmtId="3" fontId="3" fillId="0" borderId="52" xfId="0" applyNumberFormat="1" applyFont="1" applyFill="1" applyBorder="1" applyAlignment="1">
      <alignment horizontal="right"/>
    </xf>
    <xf numFmtId="3" fontId="3" fillId="0" borderId="53" xfId="0" applyNumberFormat="1" applyFont="1" applyFill="1" applyBorder="1" applyAlignment="1">
      <alignment horizontal="right"/>
    </xf>
    <xf numFmtId="3" fontId="18" fillId="0" borderId="0" xfId="0" applyNumberFormat="1" applyFont="1" applyBorder="1" applyAlignment="1">
      <alignment horizontal="right"/>
    </xf>
    <xf numFmtId="3" fontId="6" fillId="3" borderId="7" xfId="0" applyNumberFormat="1" applyFont="1" applyFill="1" applyBorder="1" applyAlignment="1">
      <alignment horizontal="right"/>
    </xf>
    <xf numFmtId="3" fontId="6" fillId="3" borderId="0" xfId="0" applyNumberFormat="1" applyFont="1" applyFill="1" applyBorder="1" applyAlignment="1">
      <alignment horizontal="right"/>
    </xf>
    <xf numFmtId="3" fontId="17" fillId="0" borderId="0" xfId="0" applyNumberFormat="1" applyFont="1" applyFill="1" applyBorder="1" applyAlignment="1">
      <alignment horizontal="right"/>
    </xf>
    <xf numFmtId="3" fontId="22" fillId="0" borderId="34" xfId="0" applyNumberFormat="1" applyFont="1" applyFill="1" applyBorder="1" applyAlignment="1">
      <alignment horizontal="right"/>
    </xf>
    <xf numFmtId="3" fontId="0" fillId="0" borderId="34" xfId="0" applyNumberFormat="1" applyFill="1" applyBorder="1" applyAlignment="1">
      <alignment horizontal="right"/>
    </xf>
    <xf numFmtId="3" fontId="6" fillId="0" borderId="34" xfId="0" applyNumberFormat="1" applyFont="1" applyFill="1" applyBorder="1" applyAlignment="1">
      <alignment horizontal="right"/>
    </xf>
    <xf numFmtId="3" fontId="16" fillId="0" borderId="0" xfId="0" applyNumberFormat="1" applyFont="1" applyBorder="1" applyAlignment="1">
      <alignment horizontal="right"/>
    </xf>
    <xf numFmtId="3" fontId="13" fillId="0" borderId="53" xfId="0" applyNumberFormat="1" applyFont="1" applyFill="1" applyBorder="1" applyAlignment="1">
      <alignment horizontal="right"/>
    </xf>
    <xf numFmtId="1" fontId="0" fillId="0" borderId="53" xfId="0" applyNumberFormat="1" applyFill="1" applyBorder="1"/>
    <xf numFmtId="1" fontId="0" fillId="3" borderId="16" xfId="0" applyNumberFormat="1" applyFill="1" applyBorder="1"/>
    <xf numFmtId="1" fontId="0" fillId="3" borderId="0" xfId="0" applyNumberFormat="1" applyFill="1" applyBorder="1"/>
    <xf numFmtId="1" fontId="0" fillId="0" borderId="0" xfId="0" applyNumberFormat="1"/>
    <xf numFmtId="1" fontId="0" fillId="0" borderId="4" xfId="0" applyNumberFormat="1" applyFill="1" applyBorder="1"/>
    <xf numFmtId="1" fontId="0" fillId="0" borderId="6" xfId="0" applyNumberFormat="1" applyFill="1" applyBorder="1"/>
    <xf numFmtId="1" fontId="3" fillId="0" borderId="4" xfId="0" applyNumberFormat="1" applyFont="1" applyFill="1" applyBorder="1"/>
    <xf numFmtId="1" fontId="3" fillId="0" borderId="6" xfId="0" applyNumberFormat="1" applyFont="1" applyFill="1" applyBorder="1"/>
    <xf numFmtId="0" fontId="12" fillId="0" borderId="9" xfId="0" applyFont="1" applyFill="1" applyBorder="1"/>
    <xf numFmtId="168" fontId="14" fillId="0" borderId="4" xfId="0" applyNumberFormat="1" applyFont="1" applyBorder="1" applyAlignment="1">
      <alignment horizontal="left" vertical="top"/>
    </xf>
    <xf numFmtId="0" fontId="14" fillId="0" borderId="0" xfId="0" applyFont="1" applyAlignment="1">
      <alignment wrapText="1"/>
    </xf>
    <xf numFmtId="2" fontId="14" fillId="0" borderId="5" xfId="0" applyNumberFormat="1" applyFont="1" applyBorder="1" applyAlignment="1">
      <alignment vertical="top"/>
    </xf>
    <xf numFmtId="3" fontId="0" fillId="0" borderId="0" xfId="0" applyNumberFormat="1" applyFont="1" applyFill="1" applyBorder="1"/>
    <xf numFmtId="0" fontId="13" fillId="3" borderId="7" xfId="0" applyFont="1" applyFill="1" applyBorder="1"/>
    <xf numFmtId="0" fontId="12" fillId="3" borderId="7" xfId="0" applyFont="1" applyFill="1" applyBorder="1" applyAlignment="1">
      <alignment horizontal="right"/>
    </xf>
    <xf numFmtId="0" fontId="12" fillId="3" borderId="7" xfId="0" applyFont="1" applyFill="1" applyBorder="1" applyAlignment="1">
      <alignment horizontal="left"/>
    </xf>
    <xf numFmtId="9" fontId="0" fillId="0" borderId="0" xfId="0" applyNumberFormat="1" applyFill="1" applyBorder="1"/>
    <xf numFmtId="0" fontId="0" fillId="3" borderId="0" xfId="0" applyFont="1" applyFill="1" applyBorder="1"/>
    <xf numFmtId="9" fontId="0" fillId="11" borderId="27" xfId="731" applyFont="1" applyFill="1" applyBorder="1" applyAlignment="1">
      <alignment horizontal="center"/>
    </xf>
    <xf numFmtId="0" fontId="0" fillId="11" borderId="27" xfId="0" applyFill="1" applyBorder="1" applyAlignment="1">
      <alignment horizontal="center"/>
    </xf>
    <xf numFmtId="0" fontId="0" fillId="3" borderId="0" xfId="0" applyFill="1" applyBorder="1" applyAlignment="1">
      <alignment horizontal="center"/>
    </xf>
    <xf numFmtId="0" fontId="0" fillId="14" borderId="27" xfId="0" applyNumberFormat="1" applyFill="1" applyBorder="1" applyAlignment="1">
      <alignment horizontal="center"/>
    </xf>
    <xf numFmtId="1" fontId="0" fillId="0" borderId="0" xfId="0" applyNumberFormat="1" applyFill="1" applyBorder="1" applyAlignment="1">
      <alignment horizontal="right"/>
    </xf>
    <xf numFmtId="0" fontId="0" fillId="3" borderId="47" xfId="0" applyFill="1" applyBorder="1"/>
    <xf numFmtId="0" fontId="20" fillId="3" borderId="46" xfId="0" applyFont="1" applyFill="1" applyBorder="1"/>
    <xf numFmtId="3" fontId="0" fillId="0" borderId="37" xfId="0" applyNumberFormat="1" applyFont="1" applyFill="1" applyBorder="1"/>
    <xf numFmtId="166" fontId="12" fillId="0" borderId="16" xfId="731" applyNumberFormat="1" applyFont="1" applyFill="1" applyBorder="1"/>
    <xf numFmtId="0" fontId="0" fillId="0" borderId="0" xfId="0" applyFill="1" applyBorder="1" applyAlignment="1">
      <alignment horizontal="left" indent="2"/>
    </xf>
    <xf numFmtId="0" fontId="0" fillId="3" borderId="0" xfId="0" applyFill="1" applyBorder="1" applyAlignment="1">
      <alignment vertical="top" wrapText="1"/>
    </xf>
    <xf numFmtId="0" fontId="12" fillId="3" borderId="7" xfId="0" applyFont="1" applyFill="1" applyBorder="1"/>
    <xf numFmtId="2" fontId="0" fillId="3" borderId="0" xfId="0" applyNumberFormat="1" applyFill="1" applyBorder="1"/>
    <xf numFmtId="3" fontId="0" fillId="3" borderId="0" xfId="0" applyNumberFormat="1" applyFont="1" applyFill="1" applyBorder="1"/>
    <xf numFmtId="166" fontId="12" fillId="3" borderId="0" xfId="0" applyNumberFormat="1" applyFont="1" applyFill="1" applyBorder="1"/>
    <xf numFmtId="0" fontId="12" fillId="3" borderId="7" xfId="0" applyFont="1" applyFill="1" applyBorder="1" applyAlignment="1">
      <alignment vertical="top" wrapText="1"/>
    </xf>
    <xf numFmtId="0" fontId="0" fillId="3" borderId="24" xfId="0" applyFill="1" applyBorder="1"/>
    <xf numFmtId="0" fontId="0" fillId="3" borderId="27" xfId="0" applyFont="1" applyFill="1" applyBorder="1"/>
    <xf numFmtId="0" fontId="14" fillId="3" borderId="4" xfId="0" applyFont="1" applyFill="1" applyBorder="1"/>
    <xf numFmtId="0" fontId="22" fillId="3" borderId="0" xfId="0" applyFont="1" applyFill="1" applyBorder="1"/>
    <xf numFmtId="1" fontId="12" fillId="3" borderId="27" xfId="0" applyNumberFormat="1" applyFont="1" applyFill="1" applyBorder="1"/>
    <xf numFmtId="0" fontId="12" fillId="3" borderId="6" xfId="0" applyFont="1" applyFill="1" applyBorder="1"/>
    <xf numFmtId="1" fontId="12" fillId="3" borderId="28" xfId="0" applyNumberFormat="1" applyFont="1" applyFill="1" applyBorder="1"/>
    <xf numFmtId="0" fontId="12" fillId="3" borderId="26" xfId="0" applyFont="1" applyFill="1" applyBorder="1"/>
    <xf numFmtId="0" fontId="16" fillId="0" borderId="4" xfId="0" applyFont="1" applyFill="1" applyBorder="1"/>
    <xf numFmtId="2" fontId="6" fillId="0" borderId="68" xfId="0" applyNumberFormat="1" applyFont="1" applyFill="1" applyBorder="1"/>
    <xf numFmtId="166" fontId="22" fillId="0" borderId="68" xfId="0" applyNumberFormat="1" applyFont="1" applyFill="1" applyBorder="1"/>
    <xf numFmtId="2" fontId="6" fillId="3" borderId="68" xfId="0" applyNumberFormat="1" applyFont="1" applyFill="1" applyBorder="1"/>
    <xf numFmtId="2" fontId="22" fillId="0" borderId="68" xfId="0" applyNumberFormat="1" applyFont="1" applyFill="1" applyBorder="1"/>
    <xf numFmtId="166" fontId="22" fillId="3" borderId="68" xfId="0" applyNumberFormat="1" applyFont="1" applyFill="1" applyBorder="1"/>
    <xf numFmtId="164" fontId="22" fillId="0" borderId="68" xfId="2206" applyFont="1" applyFill="1" applyBorder="1"/>
    <xf numFmtId="0" fontId="12" fillId="3" borderId="69" xfId="0" applyFont="1" applyFill="1" applyBorder="1"/>
    <xf numFmtId="0" fontId="0" fillId="3" borderId="68" xfId="0" applyFill="1" applyBorder="1"/>
    <xf numFmtId="0" fontId="0" fillId="3" borderId="69" xfId="0" applyFill="1" applyBorder="1"/>
    <xf numFmtId="0" fontId="0" fillId="0" borderId="68" xfId="0" applyFill="1" applyBorder="1"/>
    <xf numFmtId="0" fontId="12" fillId="0" borderId="68" xfId="0" applyFont="1" applyFill="1" applyBorder="1"/>
    <xf numFmtId="0" fontId="0" fillId="3" borderId="67" xfId="0" applyFill="1" applyBorder="1"/>
    <xf numFmtId="166" fontId="12" fillId="0" borderId="37" xfId="0" applyNumberFormat="1" applyFont="1" applyFill="1" applyBorder="1"/>
    <xf numFmtId="0" fontId="0" fillId="3" borderId="4" xfId="0" applyFont="1" applyFill="1" applyBorder="1"/>
    <xf numFmtId="0" fontId="16" fillId="12" borderId="4" xfId="0" applyFont="1" applyFill="1" applyBorder="1"/>
    <xf numFmtId="0" fontId="14" fillId="12" borderId="27" xfId="0" applyFont="1" applyFill="1" applyBorder="1"/>
    <xf numFmtId="0" fontId="14" fillId="12" borderId="15" xfId="0" applyFont="1" applyFill="1" applyBorder="1"/>
    <xf numFmtId="166" fontId="0" fillId="14" borderId="27" xfId="0" applyNumberFormat="1" applyFill="1" applyBorder="1" applyAlignment="1">
      <alignment horizontal="center"/>
    </xf>
    <xf numFmtId="0" fontId="0" fillId="0" borderId="66" xfId="0" applyFont="1" applyFill="1" applyBorder="1"/>
    <xf numFmtId="0" fontId="0" fillId="0" borderId="65" xfId="0" applyFill="1" applyBorder="1" applyAlignment="1">
      <alignment horizontal="right"/>
    </xf>
    <xf numFmtId="0" fontId="0" fillId="0" borderId="4" xfId="0" applyFill="1" applyBorder="1" applyAlignment="1">
      <alignment horizontal="left" indent="2"/>
    </xf>
    <xf numFmtId="0" fontId="0" fillId="0" borderId="33" xfId="0" applyFill="1" applyBorder="1" applyAlignment="1">
      <alignment horizontal="left" indent="2"/>
    </xf>
    <xf numFmtId="10" fontId="3" fillId="15" borderId="53" xfId="731" applyNumberFormat="1" applyFont="1" applyFill="1" applyBorder="1"/>
    <xf numFmtId="0" fontId="12" fillId="3" borderId="44" xfId="2577" applyFont="1" applyFill="1" applyBorder="1"/>
    <xf numFmtId="0" fontId="12" fillId="3" borderId="6" xfId="0" applyFont="1" applyFill="1" applyBorder="1" applyAlignment="1">
      <alignment horizontal="left" vertical="top" wrapText="1"/>
    </xf>
    <xf numFmtId="0" fontId="12" fillId="3" borderId="8" xfId="0" applyFont="1" applyFill="1" applyBorder="1" applyAlignment="1">
      <alignment horizontal="left" vertical="top" wrapText="1"/>
    </xf>
    <xf numFmtId="0" fontId="12" fillId="3" borderId="7" xfId="0" applyFont="1" applyFill="1" applyBorder="1" applyAlignment="1">
      <alignment horizontal="left" vertical="top" wrapText="1"/>
    </xf>
    <xf numFmtId="0" fontId="0" fillId="3" borderId="1" xfId="0" applyFill="1" applyBorder="1" applyAlignment="1">
      <alignment wrapText="1"/>
    </xf>
    <xf numFmtId="0" fontId="0" fillId="0" borderId="2" xfId="0" applyBorder="1" applyAlignment="1"/>
    <xf numFmtId="0" fontId="0" fillId="3" borderId="4" xfId="0" applyFill="1" applyBorder="1" applyAlignment="1">
      <alignment wrapText="1"/>
    </xf>
    <xf numFmtId="0" fontId="0" fillId="0" borderId="0" xfId="0" applyBorder="1" applyAlignment="1"/>
    <xf numFmtId="0" fontId="0" fillId="0" borderId="4" xfId="0" applyBorder="1" applyAlignment="1"/>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14" fillId="12" borderId="6" xfId="0" applyFont="1" applyFill="1" applyBorder="1" applyAlignment="1">
      <alignment horizontal="left" vertical="top" wrapText="1"/>
    </xf>
    <xf numFmtId="0" fontId="14" fillId="12" borderId="7" xfId="0" applyFont="1" applyFill="1" applyBorder="1" applyAlignment="1">
      <alignment horizontal="left" vertical="top" wrapText="1"/>
    </xf>
    <xf numFmtId="0" fontId="14" fillId="12" borderId="8"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12" fillId="0" borderId="0" xfId="2577" applyFont="1" applyFill="1" applyBorder="1"/>
  </cellXfs>
  <cellStyles count="2606">
    <cellStyle name="Bad" xfId="2577" builtinId="27"/>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Normal" xfId="0" builtinId="0"/>
    <cellStyle name="Percent" xfId="731" builtinId="5"/>
  </cellStyles>
  <dxfs count="5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1"/>
      </font>
      <fill>
        <patternFill patternType="solid">
          <fgColor indexed="64"/>
          <bgColor rgb="FFFF6600"/>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externalLink" Target="externalLinks/externalLink1.xml"/><Relationship Id="rId27" Type="http://schemas.openxmlformats.org/officeDocument/2006/relationships/externalLink" Target="externalLinks/externalLink2.xml"/><Relationship Id="rId28" Type="http://schemas.openxmlformats.org/officeDocument/2006/relationships/externalLink" Target="externalLinks/externalLink3.xml"/><Relationship Id="rId29" Type="http://schemas.openxmlformats.org/officeDocument/2006/relationships/externalLink" Target="externalLinks/externalLink4.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8</xdr:row>
      <xdr:rowOff>0</xdr:rowOff>
    </xdr:from>
    <xdr:to>
      <xdr:col>73</xdr:col>
      <xdr:colOff>0</xdr:colOff>
      <xdr:row>43</xdr:row>
      <xdr:rowOff>0</xdr:rowOff>
    </xdr:to>
    <xdr:sp macro="" textlink="">
      <xdr:nvSpPr>
        <xdr:cNvPr id="61" name="L-Shape 60"/>
        <xdr:cNvSpPr/>
      </xdr:nvSpPr>
      <xdr:spPr>
        <a:xfrm>
          <a:off x="2565400" y="1905000"/>
          <a:ext cx="13601700" cy="6667500"/>
        </a:xfrm>
        <a:prstGeom prst="corner">
          <a:avLst>
            <a:gd name="adj1" fmla="val 12617"/>
            <a:gd name="adj2" fmla="val 33654"/>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22</xdr:col>
      <xdr:colOff>0</xdr:colOff>
      <xdr:row>8</xdr:row>
      <xdr:rowOff>12700</xdr:rowOff>
    </xdr:from>
    <xdr:to>
      <xdr:col>53</xdr:col>
      <xdr:colOff>0</xdr:colOff>
      <xdr:row>37</xdr:row>
      <xdr:rowOff>0</xdr:rowOff>
    </xdr:to>
    <xdr:sp macro="" textlink="">
      <xdr:nvSpPr>
        <xdr:cNvPr id="3" name="Rectangle 2"/>
        <xdr:cNvSpPr/>
      </xdr:nvSpPr>
      <xdr:spPr>
        <a:xfrm>
          <a:off x="5156200" y="1917700"/>
          <a:ext cx="6692900" cy="5511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37</xdr:col>
      <xdr:colOff>0</xdr:colOff>
      <xdr:row>16</xdr:row>
      <xdr:rowOff>0</xdr:rowOff>
    </xdr:from>
    <xdr:to>
      <xdr:col>45</xdr:col>
      <xdr:colOff>0</xdr:colOff>
      <xdr:row>31</xdr:row>
      <xdr:rowOff>0</xdr:rowOff>
    </xdr:to>
    <xdr:sp macro="" textlink="">
      <xdr:nvSpPr>
        <xdr:cNvPr id="4" name="Rectangle 3"/>
        <xdr:cNvSpPr/>
      </xdr:nvSpPr>
      <xdr:spPr>
        <a:xfrm>
          <a:off x="8394700" y="3429000"/>
          <a:ext cx="1727200" cy="2857500"/>
        </a:xfrm>
        <a:prstGeom prst="rect">
          <a:avLst/>
        </a:prstGeom>
        <a:solidFill>
          <a:schemeClr val="bg1">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Calculation</a:t>
          </a:r>
          <a:r>
            <a:rPr lang="en-US" sz="1400" baseline="0">
              <a:solidFill>
                <a:schemeClr val="tx1"/>
              </a:solidFill>
            </a:rPr>
            <a:t> i</a:t>
          </a:r>
          <a:r>
            <a:rPr lang="en-US" sz="1400">
              <a:solidFill>
                <a:schemeClr val="tx1"/>
              </a:solidFill>
            </a:rPr>
            <a:t>nputs/outputs per plant type</a:t>
          </a:r>
        </a:p>
        <a:p>
          <a:pPr algn="ctr"/>
          <a:endParaRPr lang="en-US" sz="1400">
            <a:solidFill>
              <a:schemeClr val="tx1"/>
            </a:solidFill>
          </a:endParaRPr>
        </a:p>
      </xdr:txBody>
    </xdr:sp>
    <xdr:clientData/>
  </xdr:twoCellAnchor>
  <xdr:twoCellAnchor>
    <xdr:from>
      <xdr:col>74</xdr:col>
      <xdr:colOff>0</xdr:colOff>
      <xdr:row>8</xdr:row>
      <xdr:rowOff>0</xdr:rowOff>
    </xdr:from>
    <xdr:to>
      <xdr:col>82</xdr:col>
      <xdr:colOff>0</xdr:colOff>
      <xdr:row>37</xdr:row>
      <xdr:rowOff>0</xdr:rowOff>
    </xdr:to>
    <xdr:sp macro="" textlink="">
      <xdr:nvSpPr>
        <xdr:cNvPr id="5" name="Rectangle 4"/>
        <xdr:cNvSpPr/>
      </xdr:nvSpPr>
      <xdr:spPr>
        <a:xfrm>
          <a:off x="16167100" y="1905000"/>
          <a:ext cx="1727200" cy="5524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73</xdr:col>
      <xdr:colOff>0</xdr:colOff>
      <xdr:row>37</xdr:row>
      <xdr:rowOff>0</xdr:rowOff>
    </xdr:to>
    <xdr:sp macro="" textlink="">
      <xdr:nvSpPr>
        <xdr:cNvPr id="6" name="Rectangle 5"/>
        <xdr:cNvSpPr/>
      </xdr:nvSpPr>
      <xdr:spPr>
        <a:xfrm>
          <a:off x="12280900" y="1905000"/>
          <a:ext cx="3886200" cy="552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14</xdr:row>
      <xdr:rowOff>0</xdr:rowOff>
    </xdr:from>
    <xdr:to>
      <xdr:col>19</xdr:col>
      <xdr:colOff>0</xdr:colOff>
      <xdr:row>39</xdr:row>
      <xdr:rowOff>0</xdr:rowOff>
    </xdr:to>
    <xdr:sp macro="" textlink="">
      <xdr:nvSpPr>
        <xdr:cNvPr id="7" name="Rectangle 6"/>
        <xdr:cNvSpPr/>
      </xdr:nvSpPr>
      <xdr:spPr>
        <a:xfrm>
          <a:off x="2781300" y="3048000"/>
          <a:ext cx="1727200" cy="4762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28</xdr:row>
      <xdr:rowOff>0</xdr:rowOff>
    </xdr:from>
    <xdr:to>
      <xdr:col>9</xdr:col>
      <xdr:colOff>0</xdr:colOff>
      <xdr:row>43</xdr:row>
      <xdr:rowOff>0</xdr:rowOff>
    </xdr:to>
    <xdr:sp macro="" textlink="">
      <xdr:nvSpPr>
        <xdr:cNvPr id="8" name="Rectangle 7"/>
        <xdr:cNvSpPr/>
      </xdr:nvSpPr>
      <xdr:spPr>
        <a:xfrm>
          <a:off x="622300" y="5715000"/>
          <a:ext cx="1727200" cy="2857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8</xdr:row>
      <xdr:rowOff>25400</xdr:rowOff>
    </xdr:from>
    <xdr:to>
      <xdr:col>9</xdr:col>
      <xdr:colOff>0</xdr:colOff>
      <xdr:row>27</xdr:row>
      <xdr:rowOff>0</xdr:rowOff>
    </xdr:to>
    <xdr:sp macro="" textlink="">
      <xdr:nvSpPr>
        <xdr:cNvPr id="9" name="Rectangle 8"/>
        <xdr:cNvSpPr/>
      </xdr:nvSpPr>
      <xdr:spPr>
        <a:xfrm>
          <a:off x="635000" y="1930400"/>
          <a:ext cx="1714500" cy="35941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23</xdr:row>
      <xdr:rowOff>0</xdr:rowOff>
    </xdr:from>
    <xdr:to>
      <xdr:col>8</xdr:col>
      <xdr:colOff>0</xdr:colOff>
      <xdr:row>26</xdr:row>
      <xdr:rowOff>0</xdr:rowOff>
    </xdr:to>
    <xdr:sp macro="" textlink="">
      <xdr:nvSpPr>
        <xdr:cNvPr id="10" name="Rectangle 9"/>
        <xdr:cNvSpPr/>
      </xdr:nvSpPr>
      <xdr:spPr>
        <a:xfrm>
          <a:off x="838200" y="4762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1</a:t>
          </a:r>
        </a:p>
      </xdr:txBody>
    </xdr:sp>
    <xdr:clientData/>
  </xdr:twoCellAnchor>
  <xdr:twoCellAnchor>
    <xdr:from>
      <xdr:col>65</xdr:col>
      <xdr:colOff>0</xdr:colOff>
      <xdr:row>17</xdr:row>
      <xdr:rowOff>0</xdr:rowOff>
    </xdr:from>
    <xdr:to>
      <xdr:col>72</xdr:col>
      <xdr:colOff>152400</xdr:colOff>
      <xdr:row>26</xdr:row>
      <xdr:rowOff>0</xdr:rowOff>
    </xdr:to>
    <xdr:sp macro="" textlink="">
      <xdr:nvSpPr>
        <xdr:cNvPr id="11" name="Rectangle 10"/>
        <xdr:cNvSpPr/>
      </xdr:nvSpPr>
      <xdr:spPr>
        <a:xfrm>
          <a:off x="14439900" y="3619500"/>
          <a:ext cx="1663700" cy="171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rgbClr val="FFFFFF"/>
              </a:solidFill>
            </a:rPr>
            <a:t>Input Data for further analyses</a:t>
          </a:r>
        </a:p>
      </xdr:txBody>
    </xdr:sp>
    <xdr:clientData/>
  </xdr:twoCellAnchor>
  <xdr:twoCellAnchor>
    <xdr:from>
      <xdr:col>75</xdr:col>
      <xdr:colOff>0</xdr:colOff>
      <xdr:row>12</xdr:row>
      <xdr:rowOff>0</xdr:rowOff>
    </xdr:from>
    <xdr:to>
      <xdr:col>81</xdr:col>
      <xdr:colOff>0</xdr:colOff>
      <xdr:row>15</xdr:row>
      <xdr:rowOff>0</xdr:rowOff>
    </xdr:to>
    <xdr:sp macro="" textlink="">
      <xdr:nvSpPr>
        <xdr:cNvPr id="12" name="Rectangle 11"/>
        <xdr:cNvSpPr/>
      </xdr:nvSpPr>
      <xdr:spPr>
        <a:xfrm>
          <a:off x="16598900" y="2667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demands</a:t>
          </a:r>
        </a:p>
      </xdr:txBody>
    </xdr:sp>
    <xdr:clientData/>
  </xdr:twoCellAnchor>
  <xdr:twoCellAnchor>
    <xdr:from>
      <xdr:col>18</xdr:col>
      <xdr:colOff>0</xdr:colOff>
      <xdr:row>22</xdr:row>
      <xdr:rowOff>0</xdr:rowOff>
    </xdr:from>
    <xdr:to>
      <xdr:col>25</xdr:col>
      <xdr:colOff>0</xdr:colOff>
      <xdr:row>22</xdr:row>
      <xdr:rowOff>12700</xdr:rowOff>
    </xdr:to>
    <xdr:cxnSp macro="">
      <xdr:nvCxnSpPr>
        <xdr:cNvPr id="13" name="Straight Arrow Connector 136"/>
        <xdr:cNvCxnSpPr>
          <a:stCxn id="19" idx="3"/>
          <a:endCxn id="48" idx="1"/>
        </xdr:cNvCxnSpPr>
      </xdr:nvCxnSpPr>
      <xdr:spPr>
        <a:xfrm>
          <a:off x="4292600" y="4572000"/>
          <a:ext cx="1511300" cy="12700"/>
        </a:xfrm>
        <a:prstGeom prst="bentConnector3">
          <a:avLst>
            <a:gd name="adj1" fmla="val 50000"/>
          </a:avLst>
        </a:prstGeom>
        <a:ln>
          <a:solidFill>
            <a:srgbClr val="008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0</xdr:colOff>
      <xdr:row>8</xdr:row>
      <xdr:rowOff>0</xdr:rowOff>
    </xdr:from>
    <xdr:to>
      <xdr:col>21</xdr:col>
      <xdr:colOff>0</xdr:colOff>
      <xdr:row>38</xdr:row>
      <xdr:rowOff>0</xdr:rowOff>
    </xdr:to>
    <xdr:cxnSp macro="">
      <xdr:nvCxnSpPr>
        <xdr:cNvPr id="14" name="Straight Connector 13"/>
        <xdr:cNvCxnSpPr/>
      </xdr:nvCxnSpPr>
      <xdr:spPr>
        <a:xfrm>
          <a:off x="47244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22</xdr:row>
      <xdr:rowOff>0</xdr:rowOff>
    </xdr:from>
    <xdr:to>
      <xdr:col>72</xdr:col>
      <xdr:colOff>0</xdr:colOff>
      <xdr:row>25</xdr:row>
      <xdr:rowOff>0</xdr:rowOff>
    </xdr:to>
    <xdr:sp macro="" textlink="">
      <xdr:nvSpPr>
        <xdr:cNvPr id="16" name="Rectangle 15"/>
        <xdr:cNvSpPr/>
      </xdr:nvSpPr>
      <xdr:spPr>
        <a:xfrm>
          <a:off x="146558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46</xdr:col>
      <xdr:colOff>0</xdr:colOff>
      <xdr:row>10</xdr:row>
      <xdr:rowOff>0</xdr:rowOff>
    </xdr:from>
    <xdr:to>
      <xdr:col>52</xdr:col>
      <xdr:colOff>0</xdr:colOff>
      <xdr:row>13</xdr:row>
      <xdr:rowOff>0</xdr:rowOff>
    </xdr:to>
    <xdr:sp macro="" textlink="">
      <xdr:nvSpPr>
        <xdr:cNvPr id="17" name="Rectangle 16"/>
        <xdr:cNvSpPr/>
      </xdr:nvSpPr>
      <xdr:spPr>
        <a:xfrm>
          <a:off x="10121900" y="2286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Allocation factors for fixed balance</a:t>
          </a:r>
        </a:p>
      </xdr:txBody>
    </xdr:sp>
    <xdr:clientData/>
  </xdr:twoCellAnchor>
  <xdr:twoCellAnchor>
    <xdr:from>
      <xdr:col>8</xdr:col>
      <xdr:colOff>0</xdr:colOff>
      <xdr:row>11</xdr:row>
      <xdr:rowOff>95250</xdr:rowOff>
    </xdr:from>
    <xdr:to>
      <xdr:col>46</xdr:col>
      <xdr:colOff>0</xdr:colOff>
      <xdr:row>24</xdr:row>
      <xdr:rowOff>95250</xdr:rowOff>
    </xdr:to>
    <xdr:cxnSp macro="">
      <xdr:nvCxnSpPr>
        <xdr:cNvPr id="18" name="Elbow Connector 237"/>
        <xdr:cNvCxnSpPr>
          <a:stCxn id="10" idx="3"/>
          <a:endCxn id="17" idx="1"/>
        </xdr:cNvCxnSpPr>
      </xdr:nvCxnSpPr>
      <xdr:spPr>
        <a:xfrm flipV="1">
          <a:off x="2133600" y="2571750"/>
          <a:ext cx="8204200" cy="2476500"/>
        </a:xfrm>
        <a:prstGeom prst="bentConnector3">
          <a:avLst>
            <a:gd name="adj1" fmla="val 35294"/>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12</xdr:col>
      <xdr:colOff>0</xdr:colOff>
      <xdr:row>20</xdr:row>
      <xdr:rowOff>0</xdr:rowOff>
    </xdr:from>
    <xdr:to>
      <xdr:col>18</xdr:col>
      <xdr:colOff>0</xdr:colOff>
      <xdr:row>24</xdr:row>
      <xdr:rowOff>0</xdr:rowOff>
    </xdr:to>
    <xdr:sp macro="" textlink="">
      <xdr:nvSpPr>
        <xdr:cNvPr id="19" name="Rectangle 18"/>
        <xdr:cNvSpPr/>
      </xdr:nvSpPr>
      <xdr:spPr>
        <a:xfrm>
          <a:off x="29972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Sold heat deficit CHPs</a:t>
          </a:r>
        </a:p>
      </xdr:txBody>
    </xdr:sp>
    <xdr:clientData/>
  </xdr:twoCellAnchor>
  <xdr:twoCellAnchor>
    <xdr:from>
      <xdr:col>54</xdr:col>
      <xdr:colOff>0</xdr:colOff>
      <xdr:row>8</xdr:row>
      <xdr:rowOff>0</xdr:rowOff>
    </xdr:from>
    <xdr:to>
      <xdr:col>54</xdr:col>
      <xdr:colOff>0</xdr:colOff>
      <xdr:row>38</xdr:row>
      <xdr:rowOff>0</xdr:rowOff>
    </xdr:to>
    <xdr:cxnSp macro="">
      <xdr:nvCxnSpPr>
        <xdr:cNvPr id="20" name="Straight Connector 19"/>
        <xdr:cNvCxnSpPr/>
      </xdr:nvCxnSpPr>
      <xdr:spPr>
        <a:xfrm>
          <a:off x="118491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21" name="Rectangle 20"/>
        <xdr:cNvSpPr/>
      </xdr:nvSpPr>
      <xdr:spPr>
        <a:xfrm>
          <a:off x="838200" y="323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Technical specifications</a:t>
          </a:r>
        </a:p>
      </xdr:txBody>
    </xdr:sp>
    <xdr:clientData/>
  </xdr:twoCellAnchor>
  <xdr:twoCellAnchor>
    <xdr:from>
      <xdr:col>2</xdr:col>
      <xdr:colOff>0</xdr:colOff>
      <xdr:row>31</xdr:row>
      <xdr:rowOff>0</xdr:rowOff>
    </xdr:from>
    <xdr:to>
      <xdr:col>8</xdr:col>
      <xdr:colOff>0</xdr:colOff>
      <xdr:row>34</xdr:row>
      <xdr:rowOff>0</xdr:rowOff>
    </xdr:to>
    <xdr:sp macro="" textlink="">
      <xdr:nvSpPr>
        <xdr:cNvPr id="22" name="Rectangle 21"/>
        <xdr:cNvSpPr/>
      </xdr:nvSpPr>
      <xdr:spPr>
        <a:xfrm>
          <a:off x="838200" y="628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32</xdr:row>
      <xdr:rowOff>95250</xdr:rowOff>
    </xdr:from>
    <xdr:to>
      <xdr:col>12</xdr:col>
      <xdr:colOff>0</xdr:colOff>
      <xdr:row>36</xdr:row>
      <xdr:rowOff>95250</xdr:rowOff>
    </xdr:to>
    <xdr:cxnSp macro="">
      <xdr:nvCxnSpPr>
        <xdr:cNvPr id="23" name="Straight Arrow Connector 278"/>
        <xdr:cNvCxnSpPr>
          <a:stCxn id="22" idx="3"/>
          <a:endCxn id="86" idx="1"/>
        </xdr:cNvCxnSpPr>
      </xdr:nvCxnSpPr>
      <xdr:spPr>
        <a:xfrm>
          <a:off x="2133600" y="6572250"/>
          <a:ext cx="863600" cy="762000"/>
        </a:xfrm>
        <a:prstGeom prst="bentConnector3">
          <a:avLst>
            <a:gd name="adj1" fmla="val 39706"/>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38</xdr:col>
      <xdr:colOff>0</xdr:colOff>
      <xdr:row>20</xdr:row>
      <xdr:rowOff>69850</xdr:rowOff>
    </xdr:from>
    <xdr:to>
      <xdr:col>44</xdr:col>
      <xdr:colOff>0</xdr:colOff>
      <xdr:row>23</xdr:row>
      <xdr:rowOff>133350</xdr:rowOff>
    </xdr:to>
    <xdr:sp macro="" textlink="">
      <xdr:nvSpPr>
        <xdr:cNvPr id="24" name="Rectangle 23"/>
        <xdr:cNvSpPr/>
      </xdr:nvSpPr>
      <xdr:spPr>
        <a:xfrm>
          <a:off x="8610600" y="42608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heat plants</a:t>
          </a:r>
        </a:p>
      </xdr:txBody>
    </xdr:sp>
    <xdr:clientData/>
  </xdr:twoCellAnchor>
  <xdr:twoCellAnchor>
    <xdr:from>
      <xdr:col>46</xdr:col>
      <xdr:colOff>0</xdr:colOff>
      <xdr:row>13</xdr:row>
      <xdr:rowOff>177800</xdr:rowOff>
    </xdr:from>
    <xdr:to>
      <xdr:col>52</xdr:col>
      <xdr:colOff>0</xdr:colOff>
      <xdr:row>17</xdr:row>
      <xdr:rowOff>0</xdr:rowOff>
    </xdr:to>
    <xdr:sp macro="" textlink="">
      <xdr:nvSpPr>
        <xdr:cNvPr id="25" name="Rectangle 24"/>
        <xdr:cNvSpPr/>
      </xdr:nvSpPr>
      <xdr:spPr>
        <a:xfrm>
          <a:off x="10337800" y="3035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Calculation of</a:t>
          </a:r>
          <a:r>
            <a:rPr lang="en-US" baseline="0"/>
            <a:t> co-fueling shares</a:t>
          </a:r>
          <a:endParaRPr lang="en-US"/>
        </a:p>
      </xdr:txBody>
    </xdr:sp>
    <xdr:clientData/>
  </xdr:twoCellAnchor>
  <xdr:twoCellAnchor>
    <xdr:from>
      <xdr:col>18</xdr:col>
      <xdr:colOff>0</xdr:colOff>
      <xdr:row>29</xdr:row>
      <xdr:rowOff>0</xdr:rowOff>
    </xdr:from>
    <xdr:to>
      <xdr:col>60</xdr:col>
      <xdr:colOff>0</xdr:colOff>
      <xdr:row>32</xdr:row>
      <xdr:rowOff>107950</xdr:rowOff>
    </xdr:to>
    <xdr:cxnSp macro="">
      <xdr:nvCxnSpPr>
        <xdr:cNvPr id="26" name="Elbow Connector 25"/>
        <xdr:cNvCxnSpPr>
          <a:stCxn id="87" idx="3"/>
          <a:endCxn id="34" idx="2"/>
        </xdr:cNvCxnSpPr>
      </xdr:nvCxnSpPr>
      <xdr:spPr>
        <a:xfrm flipV="1">
          <a:off x="4292600" y="5905500"/>
          <a:ext cx="9067800" cy="67945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22</xdr:row>
      <xdr:rowOff>0</xdr:rowOff>
    </xdr:from>
    <xdr:to>
      <xdr:col>25</xdr:col>
      <xdr:colOff>0</xdr:colOff>
      <xdr:row>24</xdr:row>
      <xdr:rowOff>95250</xdr:rowOff>
    </xdr:to>
    <xdr:cxnSp macro="">
      <xdr:nvCxnSpPr>
        <xdr:cNvPr id="28" name="Elbow Connector 27"/>
        <xdr:cNvCxnSpPr>
          <a:stCxn id="10" idx="3"/>
          <a:endCxn id="48" idx="1"/>
        </xdr:cNvCxnSpPr>
      </xdr:nvCxnSpPr>
      <xdr:spPr>
        <a:xfrm flipV="1">
          <a:off x="2133600" y="4572000"/>
          <a:ext cx="3670300" cy="4762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75</xdr:col>
      <xdr:colOff>0</xdr:colOff>
      <xdr:row>22</xdr:row>
      <xdr:rowOff>0</xdr:rowOff>
    </xdr:from>
    <xdr:to>
      <xdr:col>81</xdr:col>
      <xdr:colOff>0</xdr:colOff>
      <xdr:row>25</xdr:row>
      <xdr:rowOff>0</xdr:rowOff>
    </xdr:to>
    <xdr:sp macro="" textlink="">
      <xdr:nvSpPr>
        <xdr:cNvPr id="30" name="Rectangle 29"/>
        <xdr:cNvSpPr/>
      </xdr:nvSpPr>
      <xdr:spPr>
        <a:xfrm>
          <a:off x="165989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Corrected energy balance step 2</a:t>
          </a:r>
        </a:p>
      </xdr:txBody>
    </xdr:sp>
    <xdr:clientData/>
  </xdr:twoCellAnchor>
  <xdr:twoCellAnchor>
    <xdr:from>
      <xdr:col>2</xdr:col>
      <xdr:colOff>0</xdr:colOff>
      <xdr:row>19</xdr:row>
      <xdr:rowOff>0</xdr:rowOff>
    </xdr:from>
    <xdr:to>
      <xdr:col>8</xdr:col>
      <xdr:colOff>0</xdr:colOff>
      <xdr:row>22</xdr:row>
      <xdr:rowOff>0</xdr:rowOff>
    </xdr:to>
    <xdr:sp macro="" textlink="">
      <xdr:nvSpPr>
        <xdr:cNvPr id="31" name="Rectangle 30"/>
        <xdr:cNvSpPr/>
      </xdr:nvSpPr>
      <xdr:spPr>
        <a:xfrm>
          <a:off x="838200" y="4000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Remaining heat production</a:t>
          </a:r>
        </a:p>
      </xdr:txBody>
    </xdr:sp>
    <xdr:clientData/>
  </xdr:twoCellAnchor>
  <xdr:twoCellAnchor>
    <xdr:from>
      <xdr:col>52</xdr:col>
      <xdr:colOff>0</xdr:colOff>
      <xdr:row>11</xdr:row>
      <xdr:rowOff>95250</xdr:rowOff>
    </xdr:from>
    <xdr:to>
      <xdr:col>66</xdr:col>
      <xdr:colOff>0</xdr:colOff>
      <xdr:row>23</xdr:row>
      <xdr:rowOff>95250</xdr:rowOff>
    </xdr:to>
    <xdr:cxnSp macro="">
      <xdr:nvCxnSpPr>
        <xdr:cNvPr id="32" name="Elbow Connector 195"/>
        <xdr:cNvCxnSpPr>
          <a:stCxn id="17" idx="3"/>
          <a:endCxn id="16" idx="1"/>
        </xdr:cNvCxnSpPr>
      </xdr:nvCxnSpPr>
      <xdr:spPr>
        <a:xfrm>
          <a:off x="11633200" y="2571750"/>
          <a:ext cx="3022600" cy="2286000"/>
        </a:xfrm>
        <a:prstGeom prst="bentConnector3">
          <a:avLst>
            <a:gd name="adj1" fmla="val 8445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72</xdr:col>
      <xdr:colOff>0</xdr:colOff>
      <xdr:row>23</xdr:row>
      <xdr:rowOff>95250</xdr:rowOff>
    </xdr:from>
    <xdr:to>
      <xdr:col>75</xdr:col>
      <xdr:colOff>0</xdr:colOff>
      <xdr:row>23</xdr:row>
      <xdr:rowOff>95250</xdr:rowOff>
    </xdr:to>
    <xdr:cxnSp macro="">
      <xdr:nvCxnSpPr>
        <xdr:cNvPr id="33" name="Elbow Connector 195"/>
        <xdr:cNvCxnSpPr>
          <a:stCxn id="16" idx="3"/>
          <a:endCxn id="30" idx="1"/>
        </xdr:cNvCxnSpPr>
      </xdr:nvCxnSpPr>
      <xdr:spPr>
        <a:xfrm>
          <a:off x="15951200" y="4857750"/>
          <a:ext cx="6477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57</xdr:col>
      <xdr:colOff>0</xdr:colOff>
      <xdr:row>26</xdr:row>
      <xdr:rowOff>0</xdr:rowOff>
    </xdr:from>
    <xdr:to>
      <xdr:col>63</xdr:col>
      <xdr:colOff>0</xdr:colOff>
      <xdr:row>29</xdr:row>
      <xdr:rowOff>0</xdr:rowOff>
    </xdr:to>
    <xdr:sp macro="" textlink="">
      <xdr:nvSpPr>
        <xdr:cNvPr id="34" name="Rectangle 33"/>
        <xdr:cNvSpPr/>
      </xdr:nvSpPr>
      <xdr:spPr>
        <a:xfrm>
          <a:off x="12712700" y="5334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per machine type</a:t>
          </a:r>
        </a:p>
      </xdr:txBody>
    </xdr:sp>
    <xdr:clientData/>
  </xdr:twoCellAnchor>
  <xdr:twoCellAnchor>
    <xdr:from>
      <xdr:col>45</xdr:col>
      <xdr:colOff>0</xdr:colOff>
      <xdr:row>23</xdr:row>
      <xdr:rowOff>95250</xdr:rowOff>
    </xdr:from>
    <xdr:to>
      <xdr:col>57</xdr:col>
      <xdr:colOff>0</xdr:colOff>
      <xdr:row>27</xdr:row>
      <xdr:rowOff>95250</xdr:rowOff>
    </xdr:to>
    <xdr:cxnSp macro="">
      <xdr:nvCxnSpPr>
        <xdr:cNvPr id="35" name="Elbow Connector 195"/>
        <xdr:cNvCxnSpPr>
          <a:stCxn id="4" idx="3"/>
          <a:endCxn id="34" idx="1"/>
        </xdr:cNvCxnSpPr>
      </xdr:nvCxnSpPr>
      <xdr:spPr>
        <a:xfrm>
          <a:off x="10121900" y="4857750"/>
          <a:ext cx="2590800" cy="762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84</xdr:col>
      <xdr:colOff>0</xdr:colOff>
      <xdr:row>8</xdr:row>
      <xdr:rowOff>0</xdr:rowOff>
    </xdr:from>
    <xdr:to>
      <xdr:col>84</xdr:col>
      <xdr:colOff>0</xdr:colOff>
      <xdr:row>38</xdr:row>
      <xdr:rowOff>0</xdr:rowOff>
    </xdr:to>
    <xdr:cxnSp macro="">
      <xdr:nvCxnSpPr>
        <xdr:cNvPr id="38" name="Straight Connector 37"/>
        <xdr:cNvCxnSpPr/>
      </xdr:nvCxnSpPr>
      <xdr:spPr>
        <a:xfrm>
          <a:off x="18542000" y="1905000"/>
          <a:ext cx="0" cy="5715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20</xdr:row>
      <xdr:rowOff>95250</xdr:rowOff>
    </xdr:from>
    <xdr:to>
      <xdr:col>12</xdr:col>
      <xdr:colOff>0</xdr:colOff>
      <xdr:row>22</xdr:row>
      <xdr:rowOff>0</xdr:rowOff>
    </xdr:to>
    <xdr:cxnSp macro="">
      <xdr:nvCxnSpPr>
        <xdr:cNvPr id="47" name="Elbow Connector 188"/>
        <xdr:cNvCxnSpPr>
          <a:stCxn id="31" idx="3"/>
          <a:endCxn id="19" idx="1"/>
        </xdr:cNvCxnSpPr>
      </xdr:nvCxnSpPr>
      <xdr:spPr>
        <a:xfrm>
          <a:off x="2133600" y="4286250"/>
          <a:ext cx="863600" cy="285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20</xdr:row>
      <xdr:rowOff>0</xdr:rowOff>
    </xdr:from>
    <xdr:to>
      <xdr:col>31</xdr:col>
      <xdr:colOff>0</xdr:colOff>
      <xdr:row>24</xdr:row>
      <xdr:rowOff>0</xdr:rowOff>
    </xdr:to>
    <xdr:sp macro="" textlink="">
      <xdr:nvSpPr>
        <xdr:cNvPr id="48" name="Rectangle 47"/>
        <xdr:cNvSpPr/>
      </xdr:nvSpPr>
      <xdr:spPr>
        <a:xfrm>
          <a:off x="58039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heat plants</a:t>
          </a:r>
        </a:p>
      </xdr:txBody>
    </xdr:sp>
    <xdr:clientData/>
  </xdr:twoCellAnchor>
  <xdr:twoCellAnchor>
    <xdr:from>
      <xdr:col>18</xdr:col>
      <xdr:colOff>0</xdr:colOff>
      <xdr:row>29</xdr:row>
      <xdr:rowOff>158750</xdr:rowOff>
    </xdr:from>
    <xdr:to>
      <xdr:col>41</xdr:col>
      <xdr:colOff>0</xdr:colOff>
      <xdr:row>36</xdr:row>
      <xdr:rowOff>95250</xdr:rowOff>
    </xdr:to>
    <xdr:cxnSp macro="">
      <xdr:nvCxnSpPr>
        <xdr:cNvPr id="50" name="Elbow Connector 49"/>
        <xdr:cNvCxnSpPr>
          <a:stCxn id="86" idx="3"/>
          <a:endCxn id="123" idx="2"/>
        </xdr:cNvCxnSpPr>
      </xdr:nvCxnSpPr>
      <xdr:spPr>
        <a:xfrm flipV="1">
          <a:off x="4292600" y="6064250"/>
          <a:ext cx="4965700" cy="127000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0</xdr:colOff>
      <xdr:row>13</xdr:row>
      <xdr:rowOff>95250</xdr:rowOff>
    </xdr:from>
    <xdr:to>
      <xdr:col>75</xdr:col>
      <xdr:colOff>0</xdr:colOff>
      <xdr:row>27</xdr:row>
      <xdr:rowOff>95250</xdr:rowOff>
    </xdr:to>
    <xdr:cxnSp macro="">
      <xdr:nvCxnSpPr>
        <xdr:cNvPr id="51" name="Elbow Connector 195"/>
        <xdr:cNvCxnSpPr>
          <a:stCxn id="34" idx="3"/>
          <a:endCxn id="12" idx="1"/>
        </xdr:cNvCxnSpPr>
      </xdr:nvCxnSpPr>
      <xdr:spPr>
        <a:xfrm flipV="1">
          <a:off x="14008100" y="2952750"/>
          <a:ext cx="2590800" cy="2667000"/>
        </a:xfrm>
        <a:prstGeom prst="bentConnector3">
          <a:avLst>
            <a:gd name="adj1" fmla="val 87745"/>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57</xdr:col>
      <xdr:colOff>0</xdr:colOff>
      <xdr:row>21</xdr:row>
      <xdr:rowOff>177800</xdr:rowOff>
    </xdr:from>
    <xdr:to>
      <xdr:col>63</xdr:col>
      <xdr:colOff>0</xdr:colOff>
      <xdr:row>25</xdr:row>
      <xdr:rowOff>0</xdr:rowOff>
    </xdr:to>
    <xdr:sp macro="" textlink="">
      <xdr:nvSpPr>
        <xdr:cNvPr id="52" name="Rectangle 51"/>
        <xdr:cNvSpPr/>
      </xdr:nvSpPr>
      <xdr:spPr>
        <a:xfrm>
          <a:off x="12712700" y="4559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by fuel</a:t>
          </a:r>
        </a:p>
      </xdr:txBody>
    </xdr:sp>
    <xdr:clientData/>
  </xdr:twoCellAnchor>
  <xdr:twoCellAnchor>
    <xdr:from>
      <xdr:col>45</xdr:col>
      <xdr:colOff>0</xdr:colOff>
      <xdr:row>23</xdr:row>
      <xdr:rowOff>88900</xdr:rowOff>
    </xdr:from>
    <xdr:to>
      <xdr:col>57</xdr:col>
      <xdr:colOff>0</xdr:colOff>
      <xdr:row>23</xdr:row>
      <xdr:rowOff>95250</xdr:rowOff>
    </xdr:to>
    <xdr:cxnSp macro="">
      <xdr:nvCxnSpPr>
        <xdr:cNvPr id="53" name="Elbow Connector 195"/>
        <xdr:cNvCxnSpPr>
          <a:stCxn id="4" idx="3"/>
          <a:endCxn id="52" idx="1"/>
        </xdr:cNvCxnSpPr>
      </xdr:nvCxnSpPr>
      <xdr:spPr>
        <a:xfrm flipV="1">
          <a:off x="10121900" y="4851400"/>
          <a:ext cx="25908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63</xdr:col>
      <xdr:colOff>0</xdr:colOff>
      <xdr:row>23</xdr:row>
      <xdr:rowOff>88900</xdr:rowOff>
    </xdr:from>
    <xdr:to>
      <xdr:col>66</xdr:col>
      <xdr:colOff>0</xdr:colOff>
      <xdr:row>23</xdr:row>
      <xdr:rowOff>95250</xdr:rowOff>
    </xdr:to>
    <xdr:cxnSp macro="">
      <xdr:nvCxnSpPr>
        <xdr:cNvPr id="55" name="Elbow Connector 195"/>
        <xdr:cNvCxnSpPr>
          <a:stCxn id="52" idx="3"/>
          <a:endCxn id="16" idx="1"/>
        </xdr:cNvCxnSpPr>
      </xdr:nvCxnSpPr>
      <xdr:spPr>
        <a:xfrm>
          <a:off x="14008100" y="4851400"/>
          <a:ext cx="6477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26</xdr:row>
      <xdr:rowOff>0</xdr:rowOff>
    </xdr:from>
    <xdr:to>
      <xdr:col>31</xdr:col>
      <xdr:colOff>0</xdr:colOff>
      <xdr:row>30</xdr:row>
      <xdr:rowOff>0</xdr:rowOff>
    </xdr:to>
    <xdr:sp macro="" textlink="">
      <xdr:nvSpPr>
        <xdr:cNvPr id="91" name="Rectangle 90"/>
        <xdr:cNvSpPr/>
      </xdr:nvSpPr>
      <xdr:spPr>
        <a:xfrm>
          <a:off x="5803900" y="5334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power plants</a:t>
          </a:r>
        </a:p>
      </xdr:txBody>
    </xdr:sp>
    <xdr:clientData/>
  </xdr:twoCellAnchor>
  <xdr:twoCellAnchor>
    <xdr:from>
      <xdr:col>8</xdr:col>
      <xdr:colOff>0</xdr:colOff>
      <xdr:row>24</xdr:row>
      <xdr:rowOff>95250</xdr:rowOff>
    </xdr:from>
    <xdr:to>
      <xdr:col>25</xdr:col>
      <xdr:colOff>0</xdr:colOff>
      <xdr:row>28</xdr:row>
      <xdr:rowOff>0</xdr:rowOff>
    </xdr:to>
    <xdr:cxnSp macro="">
      <xdr:nvCxnSpPr>
        <xdr:cNvPr id="92" name="Elbow Connector 91"/>
        <xdr:cNvCxnSpPr>
          <a:stCxn id="10" idx="3"/>
          <a:endCxn id="91" idx="1"/>
        </xdr:cNvCxnSpPr>
      </xdr:nvCxnSpPr>
      <xdr:spPr>
        <a:xfrm>
          <a:off x="2133600" y="5048250"/>
          <a:ext cx="3670300" cy="6667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38</xdr:col>
      <xdr:colOff>0</xdr:colOff>
      <xdr:row>26</xdr:row>
      <xdr:rowOff>95250</xdr:rowOff>
    </xdr:from>
    <xdr:to>
      <xdr:col>44</xdr:col>
      <xdr:colOff>0</xdr:colOff>
      <xdr:row>29</xdr:row>
      <xdr:rowOff>158750</xdr:rowOff>
    </xdr:to>
    <xdr:sp macro="" textlink="">
      <xdr:nvSpPr>
        <xdr:cNvPr id="123" name="Rectangle 122"/>
        <xdr:cNvSpPr/>
      </xdr:nvSpPr>
      <xdr:spPr>
        <a:xfrm>
          <a:off x="8610600" y="54292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power</a:t>
          </a:r>
          <a:r>
            <a:rPr lang="en-US" baseline="0"/>
            <a:t> </a:t>
          </a:r>
          <a:r>
            <a:rPr lang="en-US"/>
            <a:t>plants                         </a:t>
          </a:r>
        </a:p>
      </xdr:txBody>
    </xdr:sp>
    <xdr:clientData/>
  </xdr:twoCellAnchor>
  <xdr:twoCellAnchor>
    <xdr:from>
      <xdr:col>31</xdr:col>
      <xdr:colOff>0</xdr:colOff>
      <xdr:row>22</xdr:row>
      <xdr:rowOff>0</xdr:rowOff>
    </xdr:from>
    <xdr:to>
      <xdr:col>38</xdr:col>
      <xdr:colOff>0</xdr:colOff>
      <xdr:row>22</xdr:row>
      <xdr:rowOff>6350</xdr:rowOff>
    </xdr:to>
    <xdr:cxnSp macro="">
      <xdr:nvCxnSpPr>
        <xdr:cNvPr id="194" name="Straight Arrow Connector 136"/>
        <xdr:cNvCxnSpPr>
          <a:stCxn id="48" idx="3"/>
          <a:endCxn id="24" idx="1"/>
        </xdr:cNvCxnSpPr>
      </xdr:nvCxnSpPr>
      <xdr:spPr>
        <a:xfrm>
          <a:off x="7099300" y="4572000"/>
          <a:ext cx="15113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31</xdr:col>
      <xdr:colOff>0</xdr:colOff>
      <xdr:row>28</xdr:row>
      <xdr:rowOff>0</xdr:rowOff>
    </xdr:from>
    <xdr:to>
      <xdr:col>38</xdr:col>
      <xdr:colOff>0</xdr:colOff>
      <xdr:row>28</xdr:row>
      <xdr:rowOff>31750</xdr:rowOff>
    </xdr:to>
    <xdr:cxnSp macro="">
      <xdr:nvCxnSpPr>
        <xdr:cNvPr id="203" name="Straight Arrow Connector 136"/>
        <xdr:cNvCxnSpPr>
          <a:stCxn id="91" idx="3"/>
          <a:endCxn id="123" idx="1"/>
        </xdr:cNvCxnSpPr>
      </xdr:nvCxnSpPr>
      <xdr:spPr>
        <a:xfrm>
          <a:off x="7099300" y="5715000"/>
          <a:ext cx="1511300" cy="317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37</xdr:col>
      <xdr:colOff>107950</xdr:colOff>
      <xdr:row>37</xdr:row>
      <xdr:rowOff>0</xdr:rowOff>
    </xdr:from>
    <xdr:to>
      <xdr:col>37</xdr:col>
      <xdr:colOff>114300</xdr:colOff>
      <xdr:row>38</xdr:row>
      <xdr:rowOff>101600</xdr:rowOff>
    </xdr:to>
    <xdr:cxnSp macro="">
      <xdr:nvCxnSpPr>
        <xdr:cNvPr id="62" name="Straight Arrow Connector 136"/>
        <xdr:cNvCxnSpPr>
          <a:stCxn id="3" idx="2"/>
        </xdr:cNvCxnSpPr>
      </xdr:nvCxnSpPr>
      <xdr:spPr>
        <a:xfrm>
          <a:off x="8502650" y="7429500"/>
          <a:ext cx="635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0</xdr:colOff>
      <xdr:row>37</xdr:row>
      <xdr:rowOff>0</xdr:rowOff>
    </xdr:from>
    <xdr:to>
      <xdr:col>64</xdr:col>
      <xdr:colOff>0</xdr:colOff>
      <xdr:row>38</xdr:row>
      <xdr:rowOff>101600</xdr:rowOff>
    </xdr:to>
    <xdr:cxnSp macro="">
      <xdr:nvCxnSpPr>
        <xdr:cNvPr id="65" name="Straight Arrow Connector 136"/>
        <xdr:cNvCxnSpPr>
          <a:stCxn id="6" idx="2"/>
        </xdr:cNvCxnSpPr>
      </xdr:nvCxnSpPr>
      <xdr:spPr>
        <a:xfrm>
          <a:off x="14224000" y="7429500"/>
          <a:ext cx="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63500</xdr:colOff>
      <xdr:row>8</xdr:row>
      <xdr:rowOff>12700</xdr:rowOff>
    </xdr:from>
    <xdr:to>
      <xdr:col>18</xdr:col>
      <xdr:colOff>12700</xdr:colOff>
      <xdr:row>9</xdr:row>
      <xdr:rowOff>165100</xdr:rowOff>
    </xdr:to>
    <xdr:sp macro="" textlink="">
      <xdr:nvSpPr>
        <xdr:cNvPr id="229" name="TextBox 228"/>
        <xdr:cNvSpPr txBox="1"/>
      </xdr:nvSpPr>
      <xdr:spPr>
        <a:xfrm>
          <a:off x="3060700" y="19177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Dashboard</a:t>
          </a:r>
        </a:p>
      </xdr:txBody>
    </xdr:sp>
    <xdr:clientData/>
  </xdr:twoCellAnchor>
  <xdr:twoCellAnchor>
    <xdr:from>
      <xdr:col>35</xdr:col>
      <xdr:colOff>127000</xdr:colOff>
      <xdr:row>38</xdr:row>
      <xdr:rowOff>152400</xdr:rowOff>
    </xdr:from>
    <xdr:to>
      <xdr:col>41</xdr:col>
      <xdr:colOff>76200</xdr:colOff>
      <xdr:row>40</xdr:row>
      <xdr:rowOff>114300</xdr:rowOff>
    </xdr:to>
    <xdr:sp macro="" textlink="">
      <xdr:nvSpPr>
        <xdr:cNvPr id="70" name="TextBox 69"/>
        <xdr:cNvSpPr txBox="1"/>
      </xdr:nvSpPr>
      <xdr:spPr>
        <a:xfrm>
          <a:off x="8089900" y="77724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Checks</a:t>
          </a:r>
        </a:p>
      </xdr:txBody>
    </xdr:sp>
    <xdr:clientData/>
  </xdr:twoCellAnchor>
  <xdr:twoCellAnchor>
    <xdr:from>
      <xdr:col>12</xdr:col>
      <xdr:colOff>0</xdr:colOff>
      <xdr:row>35</xdr:row>
      <xdr:rowOff>0</xdr:rowOff>
    </xdr:from>
    <xdr:to>
      <xdr:col>18</xdr:col>
      <xdr:colOff>0</xdr:colOff>
      <xdr:row>38</xdr:row>
      <xdr:rowOff>0</xdr:rowOff>
    </xdr:to>
    <xdr:sp macro="" textlink="">
      <xdr:nvSpPr>
        <xdr:cNvPr id="86" name="Rectangle 85"/>
        <xdr:cNvSpPr/>
      </xdr:nvSpPr>
      <xdr:spPr>
        <a:xfrm>
          <a:off x="2997200" y="704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 shares electricity plants</a:t>
          </a:r>
        </a:p>
      </xdr:txBody>
    </xdr:sp>
    <xdr:clientData/>
  </xdr:twoCellAnchor>
  <xdr:twoCellAnchor>
    <xdr:from>
      <xdr:col>12</xdr:col>
      <xdr:colOff>0</xdr:colOff>
      <xdr:row>31</xdr:row>
      <xdr:rowOff>12700</xdr:rowOff>
    </xdr:from>
    <xdr:to>
      <xdr:col>18</xdr:col>
      <xdr:colOff>0</xdr:colOff>
      <xdr:row>34</xdr:row>
      <xdr:rowOff>12700</xdr:rowOff>
    </xdr:to>
    <xdr:sp macro="" textlink="">
      <xdr:nvSpPr>
        <xdr:cNvPr id="87" name="Rectangle 86"/>
        <xdr:cNvSpPr/>
      </xdr:nvSpPr>
      <xdr:spPr>
        <a:xfrm>
          <a:off x="2997200" y="6299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Electricity plants ful load hours</a:t>
          </a:r>
        </a:p>
      </xdr:txBody>
    </xdr:sp>
    <xdr:clientData/>
  </xdr:twoCellAnchor>
  <xdr:twoCellAnchor>
    <xdr:from>
      <xdr:col>8</xdr:col>
      <xdr:colOff>0</xdr:colOff>
      <xdr:row>32</xdr:row>
      <xdr:rowOff>95250</xdr:rowOff>
    </xdr:from>
    <xdr:to>
      <xdr:col>12</xdr:col>
      <xdr:colOff>0</xdr:colOff>
      <xdr:row>32</xdr:row>
      <xdr:rowOff>107950</xdr:rowOff>
    </xdr:to>
    <xdr:cxnSp macro="">
      <xdr:nvCxnSpPr>
        <xdr:cNvPr id="88" name="Straight Arrow Connector 278"/>
        <xdr:cNvCxnSpPr>
          <a:stCxn id="22" idx="3"/>
          <a:endCxn id="87" idx="1"/>
        </xdr:cNvCxnSpPr>
      </xdr:nvCxnSpPr>
      <xdr:spPr>
        <a:xfrm>
          <a:off x="2133600" y="6572250"/>
          <a:ext cx="8636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15</xdr:row>
      <xdr:rowOff>88900</xdr:rowOff>
    </xdr:from>
    <xdr:to>
      <xdr:col>46</xdr:col>
      <xdr:colOff>0</xdr:colOff>
      <xdr:row>22</xdr:row>
      <xdr:rowOff>0</xdr:rowOff>
    </xdr:to>
    <xdr:cxnSp macro="">
      <xdr:nvCxnSpPr>
        <xdr:cNvPr id="108" name="Straight Arrow Connector 136"/>
        <xdr:cNvCxnSpPr>
          <a:stCxn id="48" idx="3"/>
          <a:endCxn id="25" idx="1"/>
        </xdr:cNvCxnSpPr>
      </xdr:nvCxnSpPr>
      <xdr:spPr>
        <a:xfrm flipV="1">
          <a:off x="7099300" y="3327400"/>
          <a:ext cx="3238500" cy="1244600"/>
        </a:xfrm>
        <a:prstGeom prst="bentConnector3">
          <a:avLst>
            <a:gd name="adj1" fmla="val 2451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31</xdr:col>
      <xdr:colOff>0</xdr:colOff>
      <xdr:row>15</xdr:row>
      <xdr:rowOff>88900</xdr:rowOff>
    </xdr:from>
    <xdr:to>
      <xdr:col>46</xdr:col>
      <xdr:colOff>0</xdr:colOff>
      <xdr:row>28</xdr:row>
      <xdr:rowOff>0</xdr:rowOff>
    </xdr:to>
    <xdr:cxnSp macro="">
      <xdr:nvCxnSpPr>
        <xdr:cNvPr id="112" name="Straight Arrow Connector 136"/>
        <xdr:cNvCxnSpPr>
          <a:stCxn id="91" idx="3"/>
          <a:endCxn id="25" idx="1"/>
        </xdr:cNvCxnSpPr>
      </xdr:nvCxnSpPr>
      <xdr:spPr>
        <a:xfrm flipV="1">
          <a:off x="7099300" y="3327400"/>
          <a:ext cx="3238500" cy="2387600"/>
        </a:xfrm>
        <a:prstGeom prst="bentConnector3">
          <a:avLst>
            <a:gd name="adj1" fmla="val 2529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16</xdr:row>
      <xdr:rowOff>0</xdr:rowOff>
    </xdr:from>
    <xdr:to>
      <xdr:col>41</xdr:col>
      <xdr:colOff>0</xdr:colOff>
      <xdr:row>16</xdr:row>
      <xdr:rowOff>95250</xdr:rowOff>
    </xdr:to>
    <xdr:cxnSp macro="">
      <xdr:nvCxnSpPr>
        <xdr:cNvPr id="27" name="Elbow Connector 26"/>
        <xdr:cNvCxnSpPr>
          <a:stCxn id="21" idx="3"/>
          <a:endCxn id="4" idx="0"/>
        </xdr:cNvCxnSpPr>
      </xdr:nvCxnSpPr>
      <xdr:spPr>
        <a:xfrm flipV="1">
          <a:off x="2133600" y="3429000"/>
          <a:ext cx="7124700" cy="95250"/>
        </a:xfrm>
        <a:prstGeom prst="bentConnector4">
          <a:avLst>
            <a:gd name="adj1" fmla="val 43939"/>
            <a:gd name="adj2" fmla="val 54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0</xdr:rowOff>
    </xdr:from>
    <xdr:to>
      <xdr:col>8</xdr:col>
      <xdr:colOff>0</xdr:colOff>
      <xdr:row>14</xdr:row>
      <xdr:rowOff>0</xdr:rowOff>
    </xdr:to>
    <xdr:sp macro="" textlink="">
      <xdr:nvSpPr>
        <xdr:cNvPr id="281" name="Rectangle 280"/>
        <xdr:cNvSpPr/>
      </xdr:nvSpPr>
      <xdr:spPr>
        <a:xfrm>
          <a:off x="838200" y="247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demands</a:t>
          </a:r>
        </a:p>
      </xdr:txBody>
    </xdr:sp>
    <xdr:clientData/>
  </xdr:twoCellAnchor>
  <xdr:twoCellAnchor>
    <xdr:from>
      <xdr:col>8</xdr:col>
      <xdr:colOff>0</xdr:colOff>
      <xdr:row>12</xdr:row>
      <xdr:rowOff>95250</xdr:rowOff>
    </xdr:from>
    <xdr:to>
      <xdr:col>75</xdr:col>
      <xdr:colOff>0</xdr:colOff>
      <xdr:row>13</xdr:row>
      <xdr:rowOff>95250</xdr:rowOff>
    </xdr:to>
    <xdr:cxnSp macro="">
      <xdr:nvCxnSpPr>
        <xdr:cNvPr id="291" name="Elbow Connector 290"/>
        <xdr:cNvCxnSpPr>
          <a:stCxn id="281" idx="3"/>
          <a:endCxn id="12" idx="1"/>
        </xdr:cNvCxnSpPr>
      </xdr:nvCxnSpPr>
      <xdr:spPr>
        <a:xfrm>
          <a:off x="2133600" y="2762250"/>
          <a:ext cx="14465300" cy="1905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152400</xdr:colOff>
          <xdr:row>4</xdr:row>
          <xdr:rowOff>533400</xdr:rowOff>
        </xdr:from>
        <xdr:to>
          <xdr:col>12</xdr:col>
          <xdr:colOff>5499100</xdr:colOff>
          <xdr:row>4</xdr:row>
          <xdr:rowOff>749300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165100</xdr:colOff>
          <xdr:row>3</xdr:row>
          <xdr:rowOff>114300</xdr:rowOff>
        </xdr:from>
        <xdr:to>
          <xdr:col>12</xdr:col>
          <xdr:colOff>5511800</xdr:colOff>
          <xdr:row>4</xdr:row>
          <xdr:rowOff>139700</xdr:rowOff>
        </xdr:to>
        <xdr:sp macro="" textlink="">
          <xdr:nvSpPr>
            <xdr:cNvPr id="2050" name="im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1168400</xdr:colOff>
          <xdr:row>4</xdr:row>
          <xdr:rowOff>215900</xdr:rowOff>
        </xdr:from>
        <xdr:to>
          <xdr:col>12</xdr:col>
          <xdr:colOff>5486400</xdr:colOff>
          <xdr:row>4</xdr:row>
          <xdr:rowOff>431800</xdr:rowOff>
        </xdr:to>
        <xdr:sp macro="" textlink="">
          <xdr:nvSpPr>
            <xdr:cNvPr id="2054" name="select_dashboard" hidden="1">
              <a:extLst>
                <a:ext uri="{63B3BB69-23CF-44E3-9099-C40C66FF867C}">
                  <a14:compatExt spid="_x0000_s2054"/>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CHP%20analysis/Excel%20analysis/NL2011/20130726%20CHP%20analysis%20v2.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ichardDeuchler/Dropbox/Quintel/Projects/Restructure%20Research%20Dataset/analysis/analyses/1_chp/20130819%20CHP%20analysis%20v2.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ruip/Projects/etdataset/analysis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orrected energy balance step1"/>
      <sheetName val="ce production table step1"/>
      <sheetName val="energy_mixer_for_gas_power_fuel"/>
    </sheetNames>
    <sheetDataSet>
      <sheetData sheetId="0"/>
      <sheetData sheetId="1"/>
      <sheetData sheetId="2"/>
      <sheetData sheetId="3"/>
      <sheetData sheetId="4"/>
      <sheetData sheetId="5">
        <row r="177">
          <cell r="C177">
            <v>3.6</v>
          </cell>
        </row>
      </sheetData>
      <sheetData sheetId="6"/>
      <sheetData sheetId="7"/>
      <sheetData sheetId="8"/>
      <sheetData sheetId="9"/>
      <sheetData sheetId="10"/>
      <sheetData sheetId="11"/>
      <sheetData sheetId="12"/>
      <sheetData sheetId="13"/>
      <sheetData sheetId="14"/>
      <sheetData sheetId="15"/>
      <sheetData sheetId="16"/>
      <sheetData sheetId="17"/>
      <sheetData sheetId="18">
        <row r="49">
          <cell r="C49">
            <v>0</v>
          </cell>
        </row>
        <row r="91">
          <cell r="C91">
            <v>1</v>
          </cell>
        </row>
        <row r="133">
          <cell r="C133">
            <v>0</v>
          </cell>
        </row>
      </sheetData>
      <sheetData sheetId="19"/>
      <sheetData sheetId="20"/>
      <sheetData sheetId="21"/>
      <sheetData sheetId="22"/>
      <sheetData sheetId="23"/>
      <sheetData sheetId="24"/>
      <sheetData sheetId="25"/>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sheetData sheetId="29"/>
      <sheetData sheetId="3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CHP technical specs"/>
      <sheetName val="Other sources"/>
      <sheetName val="Results by fuel"/>
      <sheetName val="Results by machine"/>
      <sheetName val="Delta energy balance"/>
      <sheetName val="Corrected energy balance step 1"/>
      <sheetName val="AP net-gross conversion"/>
      <sheetName val="CEB allocation"/>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Fuel aggregation matrix"/>
      <sheetName val="csv_corrected energy balance 1"/>
      <sheetName val="csv_ce_production_table_1"/>
      <sheetName val="csv_energy_mixer_for_gas_cs"/>
    </sheetNames>
    <sheetDataSet>
      <sheetData sheetId="0"/>
      <sheetData sheetId="1"/>
      <sheetData sheetId="2"/>
      <sheetData sheetId="3"/>
      <sheetData sheetId="4"/>
      <sheetData sheetId="5">
        <row r="175">
          <cell r="C175">
            <v>3.6</v>
          </cell>
        </row>
      </sheetData>
      <sheetData sheetId="6">
        <row r="12">
          <cell r="E12" t="str">
            <v>Netherlands</v>
          </cell>
        </row>
      </sheetData>
      <sheetData sheetId="7">
        <row r="7">
          <cell r="C7" t="str">
            <v>Hard coal (if no detail)</v>
          </cell>
        </row>
      </sheetData>
      <sheetData sheetId="8"/>
      <sheetData sheetId="9"/>
      <sheetData sheetId="10"/>
      <sheetData sheetId="11"/>
      <sheetData sheetId="12"/>
      <sheetData sheetId="13"/>
      <sheetData sheetId="14"/>
      <sheetData sheetId="15">
        <row r="12">
          <cell r="D12">
            <v>1.0440998889049897</v>
          </cell>
        </row>
      </sheetData>
      <sheetData sheetId="16">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7"/>
      <sheetData sheetId="18">
        <row r="48">
          <cell r="C48">
            <v>0</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
      <sheetName val="Dashboard"/>
      <sheetName val="analysis_manager.xlsm"/>
    </sheetNames>
    <definedNames>
      <definedName name="export_data_button"/>
      <definedName name="import_data_button"/>
      <definedName name="select_dashboard_valu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H39"/>
  <sheetViews>
    <sheetView workbookViewId="0"/>
  </sheetViews>
  <sheetFormatPr baseColWidth="10" defaultRowHeight="15" x14ac:dyDescent="0"/>
  <cols>
    <col min="1" max="1" width="10.83203125" style="2"/>
    <col min="2" max="2" width="14" style="2" customWidth="1"/>
    <col min="3" max="3" width="44" style="2" customWidth="1"/>
    <col min="4" max="4" width="9.33203125" style="2" customWidth="1"/>
    <col min="5" max="5" width="10.83203125" style="2"/>
    <col min="6" max="6" width="34.6640625" style="2" customWidth="1"/>
    <col min="7" max="7" width="4.5" style="2" customWidth="1"/>
    <col min="8" max="8" width="20.83203125" style="2" customWidth="1"/>
    <col min="9" max="16384" width="10.83203125" style="2"/>
  </cols>
  <sheetData>
    <row r="2" spans="2:8" ht="20">
      <c r="B2" s="23" t="s">
        <v>233</v>
      </c>
    </row>
    <row r="4" spans="2:8">
      <c r="B4" s="3" t="s">
        <v>5</v>
      </c>
      <c r="C4" s="4" t="str">
        <f>"Power and heat plant analysis "&amp;country&amp;" "&amp;base_year</f>
        <v xml:space="preserve">Power and heat plant analysis example </v>
      </c>
      <c r="D4" s="5"/>
      <c r="F4" s="19"/>
      <c r="G4" s="9"/>
      <c r="H4" s="19"/>
    </row>
    <row r="5" spans="2:8">
      <c r="B5" s="6" t="s">
        <v>1</v>
      </c>
      <c r="C5" s="378">
        <f>MAX(Changelog!D:D)</f>
        <v>2.0299999999999998</v>
      </c>
      <c r="D5" s="8"/>
      <c r="F5" s="9"/>
      <c r="G5" s="9"/>
      <c r="H5" s="9"/>
    </row>
    <row r="6" spans="2:8">
      <c r="B6" s="6" t="s">
        <v>275</v>
      </c>
      <c r="C6" s="7" t="str">
        <f>country</f>
        <v>example</v>
      </c>
      <c r="D6" s="8"/>
      <c r="F6" s="9"/>
      <c r="G6" s="9"/>
      <c r="H6" s="9"/>
    </row>
    <row r="7" spans="2:8">
      <c r="B7" s="6" t="s">
        <v>376</v>
      </c>
      <c r="C7" s="7">
        <f>base_year</f>
        <v>0</v>
      </c>
      <c r="D7" s="8"/>
      <c r="F7" s="9"/>
      <c r="G7" s="9"/>
      <c r="H7" s="9"/>
    </row>
    <row r="8" spans="2:8">
      <c r="B8" s="6" t="s">
        <v>2</v>
      </c>
      <c r="C8" s="372">
        <f>MAX(Changelog!B:B)</f>
        <v>41610</v>
      </c>
      <c r="D8" s="8"/>
      <c r="F8" s="9"/>
      <c r="G8" s="9"/>
      <c r="H8" s="9"/>
    </row>
    <row r="9" spans="2:8">
      <c r="B9" s="6" t="s">
        <v>3</v>
      </c>
      <c r="C9" s="9" t="s">
        <v>6</v>
      </c>
      <c r="D9" s="8"/>
      <c r="F9" s="9"/>
      <c r="G9" s="9"/>
      <c r="H9" s="9"/>
    </row>
    <row r="10" spans="2:8">
      <c r="B10" s="10" t="s">
        <v>4</v>
      </c>
      <c r="C10" s="11" t="s">
        <v>7</v>
      </c>
      <c r="D10" s="12"/>
      <c r="F10" s="9"/>
      <c r="G10" s="9"/>
      <c r="H10" s="9"/>
    </row>
    <row r="12" spans="2:8">
      <c r="B12" s="3" t="s">
        <v>36</v>
      </c>
      <c r="C12" s="4"/>
      <c r="D12" s="5"/>
    </row>
    <row r="13" spans="2:8">
      <c r="B13" s="21"/>
      <c r="C13" s="9"/>
      <c r="D13" s="8"/>
    </row>
    <row r="14" spans="2:8">
      <c r="B14" s="21" t="s">
        <v>37</v>
      </c>
      <c r="C14" s="18" t="s">
        <v>38</v>
      </c>
      <c r="D14" s="8"/>
    </row>
    <row r="15" spans="2:8" ht="16" thickBot="1">
      <c r="B15" s="21"/>
      <c r="C15" s="19" t="s">
        <v>11</v>
      </c>
      <c r="D15" s="8"/>
    </row>
    <row r="16" spans="2:8" ht="16" thickBot="1">
      <c r="B16" s="21"/>
      <c r="C16" s="20" t="s">
        <v>13</v>
      </c>
      <c r="D16" s="8"/>
    </row>
    <row r="17" spans="2:4">
      <c r="B17" s="21"/>
      <c r="C17" s="9" t="s">
        <v>15</v>
      </c>
      <c r="D17" s="8"/>
    </row>
    <row r="18" spans="2:4">
      <c r="B18" s="21"/>
      <c r="C18" s="9"/>
      <c r="D18" s="8"/>
    </row>
    <row r="19" spans="2:4">
      <c r="B19" s="21" t="s">
        <v>266</v>
      </c>
      <c r="C19" s="24" t="s">
        <v>265</v>
      </c>
      <c r="D19" s="8"/>
    </row>
    <row r="20" spans="2:4">
      <c r="B20" s="21"/>
      <c r="C20" s="144" t="s">
        <v>30</v>
      </c>
      <c r="D20" s="8"/>
    </row>
    <row r="21" spans="2:4">
      <c r="B21" s="21"/>
      <c r="C21" s="28" t="s">
        <v>207</v>
      </c>
      <c r="D21" s="8"/>
    </row>
    <row r="22" spans="2:4">
      <c r="B22" s="21"/>
      <c r="C22" s="66" t="s">
        <v>17</v>
      </c>
      <c r="D22" s="8"/>
    </row>
    <row r="23" spans="2:4">
      <c r="B23" s="16"/>
      <c r="C23" s="25" t="s">
        <v>12</v>
      </c>
      <c r="D23" s="8"/>
    </row>
    <row r="24" spans="2:4">
      <c r="B24" s="16"/>
      <c r="C24" s="26" t="s">
        <v>14</v>
      </c>
      <c r="D24" s="8"/>
    </row>
    <row r="25" spans="2:4">
      <c r="B25" s="16"/>
      <c r="C25" s="27" t="s">
        <v>16</v>
      </c>
      <c r="D25" s="8"/>
    </row>
    <row r="26" spans="2:4">
      <c r="B26" s="16"/>
      <c r="C26" s="136" t="s">
        <v>18</v>
      </c>
      <c r="D26" s="8"/>
    </row>
    <row r="27" spans="2:4">
      <c r="B27" s="17"/>
      <c r="C27" s="11"/>
      <c r="D27" s="12"/>
    </row>
    <row r="29" spans="2:4">
      <c r="B29" s="3" t="s">
        <v>19</v>
      </c>
      <c r="C29" s="4"/>
      <c r="D29" s="5"/>
    </row>
    <row r="30" spans="2:4">
      <c r="B30" s="16"/>
      <c r="C30" s="379"/>
      <c r="D30" s="8"/>
    </row>
    <row r="31" spans="2:4">
      <c r="B31" s="16"/>
      <c r="C31" s="9"/>
      <c r="D31" s="8"/>
    </row>
    <row r="32" spans="2:4">
      <c r="B32" s="16"/>
      <c r="C32" s="9"/>
      <c r="D32" s="8"/>
    </row>
    <row r="33" spans="2:4">
      <c r="B33" s="16"/>
      <c r="C33" s="9"/>
      <c r="D33" s="8"/>
    </row>
    <row r="34" spans="2:4">
      <c r="B34" s="16"/>
      <c r="C34" s="9"/>
      <c r="D34" s="8"/>
    </row>
    <row r="35" spans="2:4">
      <c r="B35" s="16"/>
      <c r="C35" s="9"/>
      <c r="D35" s="8"/>
    </row>
    <row r="36" spans="2:4">
      <c r="B36" s="16"/>
      <c r="C36" s="9"/>
      <c r="D36" s="8"/>
    </row>
    <row r="37" spans="2:4">
      <c r="B37" s="16"/>
      <c r="C37" s="9"/>
      <c r="D37" s="8"/>
    </row>
    <row r="38" spans="2:4">
      <c r="B38" s="16"/>
      <c r="C38" s="9"/>
      <c r="D38" s="8"/>
    </row>
    <row r="39" spans="2:4">
      <c r="B39" s="17"/>
      <c r="C39" s="11"/>
      <c r="D39" s="12"/>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6" tint="0.39997558519241921"/>
  </sheetPr>
  <dimension ref="A1:C22"/>
  <sheetViews>
    <sheetView workbookViewId="0">
      <selection activeCell="B2" sqref="B2:C19"/>
    </sheetView>
  </sheetViews>
  <sheetFormatPr baseColWidth="10" defaultRowHeight="15" x14ac:dyDescent="0"/>
  <cols>
    <col min="1" max="1" width="43" bestFit="1" customWidth="1"/>
    <col min="2" max="2" width="12.1640625" bestFit="1" customWidth="1"/>
    <col min="3" max="3" width="14" bestFit="1" customWidth="1"/>
  </cols>
  <sheetData>
    <row r="1" spans="1:3">
      <c r="A1" t="s">
        <v>330</v>
      </c>
      <c r="B1" t="s">
        <v>206</v>
      </c>
      <c r="C1" t="s">
        <v>274</v>
      </c>
    </row>
    <row r="2" spans="1:3">
      <c r="A2" t="s">
        <v>417</v>
      </c>
    </row>
    <row r="3" spans="1:3">
      <c r="A3" t="s">
        <v>418</v>
      </c>
    </row>
    <row r="4" spans="1:3">
      <c r="A4" t="s">
        <v>419</v>
      </c>
    </row>
    <row r="5" spans="1:3">
      <c r="A5" t="s">
        <v>420</v>
      </c>
    </row>
    <row r="6" spans="1:3">
      <c r="A6" t="s">
        <v>421</v>
      </c>
    </row>
    <row r="7" spans="1:3">
      <c r="A7" t="s">
        <v>422</v>
      </c>
    </row>
    <row r="8" spans="1:3">
      <c r="A8" t="s">
        <v>423</v>
      </c>
    </row>
    <row r="9" spans="1:3">
      <c r="A9" t="s">
        <v>639</v>
      </c>
    </row>
    <row r="10" spans="1:3">
      <c r="A10" t="s">
        <v>424</v>
      </c>
    </row>
    <row r="11" spans="1:3">
      <c r="A11" t="s">
        <v>425</v>
      </c>
    </row>
    <row r="12" spans="1:3">
      <c r="A12" t="s">
        <v>426</v>
      </c>
    </row>
    <row r="13" spans="1:3">
      <c r="A13" t="s">
        <v>427</v>
      </c>
    </row>
    <row r="14" spans="1:3">
      <c r="A14" t="s">
        <v>428</v>
      </c>
    </row>
    <row r="15" spans="1:3">
      <c r="A15" t="s">
        <v>429</v>
      </c>
    </row>
    <row r="16" spans="1:3">
      <c r="A16" t="s">
        <v>667</v>
      </c>
    </row>
    <row r="17" spans="1:3">
      <c r="A17" t="s">
        <v>668</v>
      </c>
    </row>
    <row r="18" spans="1:3">
      <c r="A18" t="s">
        <v>430</v>
      </c>
    </row>
    <row r="19" spans="1:3">
      <c r="A19" t="s">
        <v>431</v>
      </c>
    </row>
    <row r="21" spans="1:3">
      <c r="B21" s="135"/>
      <c r="C21" s="135"/>
    </row>
    <row r="22" spans="1:3">
      <c r="A22" s="61"/>
      <c r="B22" s="135"/>
      <c r="C22" s="13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6" tint="0.39997558519241921"/>
  </sheetPr>
  <dimension ref="B2:K48"/>
  <sheetViews>
    <sheetView workbookViewId="0">
      <selection activeCell="F19" sqref="F19"/>
    </sheetView>
  </sheetViews>
  <sheetFormatPr baseColWidth="10" defaultRowHeight="15" x14ac:dyDescent="0"/>
  <cols>
    <col min="1" max="1" width="10.83203125" style="2"/>
    <col min="2" max="2" width="17.5" style="2" customWidth="1"/>
    <col min="3" max="3" width="33.1640625" style="2" customWidth="1"/>
    <col min="4" max="4" width="23.1640625" style="2" customWidth="1"/>
    <col min="5" max="5" width="59.83203125" style="2" bestFit="1" customWidth="1"/>
    <col min="6" max="6" width="23.1640625" style="2" customWidth="1"/>
    <col min="7" max="7" width="21.83203125" style="2" bestFit="1" customWidth="1"/>
    <col min="8" max="9" width="18.5" style="2" customWidth="1"/>
    <col min="10" max="10" width="2.33203125" style="2" customWidth="1"/>
    <col min="11" max="11" width="34.5" style="2" customWidth="1"/>
    <col min="12" max="16384" width="10.83203125" style="2"/>
  </cols>
  <sheetData>
    <row r="2" spans="2:11" ht="20">
      <c r="B2" s="23" t="s">
        <v>325</v>
      </c>
    </row>
    <row r="4" spans="2:11">
      <c r="B4" s="3" t="s">
        <v>39</v>
      </c>
      <c r="C4" s="4"/>
      <c r="D4" s="4"/>
      <c r="E4" s="4"/>
      <c r="F4" s="4"/>
      <c r="G4" s="4"/>
      <c r="H4" s="4"/>
      <c r="I4" s="4"/>
      <c r="J4" s="4"/>
      <c r="K4" s="5"/>
    </row>
    <row r="5" spans="2:11" ht="34" customHeight="1">
      <c r="B5" s="527" t="s">
        <v>326</v>
      </c>
      <c r="C5" s="528"/>
      <c r="D5" s="528"/>
      <c r="E5" s="528"/>
      <c r="F5" s="528"/>
      <c r="G5" s="528"/>
      <c r="H5" s="528"/>
      <c r="I5" s="528"/>
      <c r="J5" s="528"/>
      <c r="K5" s="529"/>
    </row>
    <row r="6" spans="2:11" ht="16" thickBot="1"/>
    <row r="7" spans="2:11">
      <c r="B7" s="72" t="s">
        <v>651</v>
      </c>
      <c r="C7" s="92"/>
      <c r="D7" s="92"/>
      <c r="E7" s="92"/>
      <c r="F7" s="92"/>
      <c r="G7" s="92"/>
      <c r="H7" s="92"/>
      <c r="I7" s="92"/>
      <c r="J7" s="92"/>
      <c r="K7" s="74"/>
    </row>
    <row r="8" spans="2:11" ht="20" customHeight="1">
      <c r="B8" s="75"/>
      <c r="C8" s="9"/>
      <c r="D8" s="9"/>
      <c r="E8" s="391" t="s">
        <v>712</v>
      </c>
      <c r="F8" s="391" t="s">
        <v>713</v>
      </c>
      <c r="G8" s="469" t="s">
        <v>713</v>
      </c>
      <c r="H8" s="19" t="s">
        <v>716</v>
      </c>
      <c r="I8" s="19" t="s">
        <v>202</v>
      </c>
      <c r="J8" s="19"/>
      <c r="K8" s="78" t="s">
        <v>19</v>
      </c>
    </row>
    <row r="9" spans="2:11" ht="15" customHeight="1">
      <c r="B9" s="93" t="s">
        <v>31</v>
      </c>
      <c r="C9" s="383" t="s">
        <v>40</v>
      </c>
      <c r="D9" s="384" t="s">
        <v>201</v>
      </c>
      <c r="E9" s="465"/>
      <c r="F9" s="466" t="s">
        <v>714</v>
      </c>
      <c r="G9" s="11" t="s">
        <v>715</v>
      </c>
      <c r="H9" s="467"/>
      <c r="I9" s="11"/>
      <c r="J9" s="11"/>
      <c r="K9" s="81"/>
    </row>
    <row r="10" spans="2:11">
      <c r="B10" s="99" t="s">
        <v>307</v>
      </c>
      <c r="C10" s="31"/>
      <c r="D10" s="31"/>
      <c r="E10" s="31"/>
      <c r="F10" s="31"/>
      <c r="G10" s="31"/>
      <c r="H10" s="31"/>
      <c r="I10" s="31"/>
      <c r="J10" s="31"/>
      <c r="K10" s="38"/>
    </row>
    <row r="11" spans="2:11">
      <c r="B11" s="75"/>
      <c r="C11" s="31" t="s">
        <v>309</v>
      </c>
      <c r="D11" s="31" t="s">
        <v>42</v>
      </c>
      <c r="E11" s="59" t="s">
        <v>678</v>
      </c>
      <c r="F11" s="31"/>
      <c r="G11" s="31"/>
      <c r="H11" s="468">
        <f>F11</f>
        <v>0</v>
      </c>
      <c r="I11" s="31"/>
      <c r="J11" s="31"/>
      <c r="K11" s="38"/>
    </row>
    <row r="12" spans="2:11">
      <c r="B12" s="75"/>
      <c r="C12" s="31" t="s">
        <v>311</v>
      </c>
      <c r="D12" s="31" t="s">
        <v>42</v>
      </c>
      <c r="E12" s="59" t="s">
        <v>679</v>
      </c>
      <c r="F12" s="31"/>
      <c r="G12" s="31"/>
      <c r="H12" s="468">
        <f t="shared" ref="H12:H37" si="0">F12</f>
        <v>0</v>
      </c>
      <c r="I12" s="31"/>
      <c r="J12" s="31"/>
      <c r="K12" s="38"/>
    </row>
    <row r="13" spans="2:11">
      <c r="B13" s="75"/>
      <c r="C13" s="31" t="s">
        <v>310</v>
      </c>
      <c r="D13" s="31" t="s">
        <v>42</v>
      </c>
      <c r="E13" s="59" t="s">
        <v>680</v>
      </c>
      <c r="F13" s="31"/>
      <c r="G13" s="31"/>
      <c r="H13" s="468">
        <f t="shared" si="0"/>
        <v>0</v>
      </c>
      <c r="I13" s="31"/>
      <c r="J13" s="31"/>
      <c r="K13" s="38"/>
    </row>
    <row r="14" spans="2:11">
      <c r="B14" s="75"/>
      <c r="C14" s="31" t="s">
        <v>378</v>
      </c>
      <c r="D14" s="31" t="s">
        <v>379</v>
      </c>
      <c r="E14" s="59" t="s">
        <v>681</v>
      </c>
      <c r="F14" s="31"/>
      <c r="G14" s="31"/>
      <c r="H14" s="468">
        <f t="shared" si="0"/>
        <v>0</v>
      </c>
      <c r="I14" s="31"/>
      <c r="J14" s="31"/>
      <c r="K14" s="38"/>
    </row>
    <row r="15" spans="2:11">
      <c r="B15" s="75"/>
      <c r="C15" s="31" t="s">
        <v>313</v>
      </c>
      <c r="D15" s="31" t="s">
        <v>42</v>
      </c>
      <c r="E15" s="59" t="s">
        <v>682</v>
      </c>
      <c r="F15" s="31"/>
      <c r="G15" s="31"/>
      <c r="H15" s="468">
        <f t="shared" si="0"/>
        <v>0</v>
      </c>
      <c r="I15" s="31"/>
      <c r="J15" s="31"/>
      <c r="K15" s="38"/>
    </row>
    <row r="16" spans="2:11">
      <c r="B16" s="75"/>
      <c r="C16" s="31" t="s">
        <v>312</v>
      </c>
      <c r="D16" s="31" t="s">
        <v>42</v>
      </c>
      <c r="E16" s="59" t="s">
        <v>683</v>
      </c>
      <c r="F16" s="31"/>
      <c r="G16" s="31"/>
      <c r="H16" s="468">
        <f t="shared" si="0"/>
        <v>0</v>
      </c>
      <c r="I16" s="31"/>
      <c r="J16" s="31"/>
      <c r="K16" s="38"/>
    </row>
    <row r="17" spans="2:11">
      <c r="B17" s="75"/>
      <c r="C17" s="31" t="s">
        <v>311</v>
      </c>
      <c r="D17" s="31" t="s">
        <v>142</v>
      </c>
      <c r="E17" s="59" t="s">
        <v>684</v>
      </c>
      <c r="F17" s="31"/>
      <c r="G17" s="31"/>
      <c r="H17" s="468">
        <f t="shared" si="0"/>
        <v>0</v>
      </c>
      <c r="I17" s="31"/>
      <c r="J17" s="31"/>
      <c r="K17" s="38"/>
    </row>
    <row r="18" spans="2:11">
      <c r="B18" s="75"/>
      <c r="C18" s="31" t="s">
        <v>308</v>
      </c>
      <c r="D18" s="31" t="s">
        <v>142</v>
      </c>
      <c r="E18" s="59" t="s">
        <v>685</v>
      </c>
      <c r="F18" s="31"/>
      <c r="G18" s="31"/>
      <c r="H18" s="468">
        <f t="shared" si="0"/>
        <v>0</v>
      </c>
      <c r="I18" s="31"/>
      <c r="J18" s="31"/>
      <c r="K18" s="38"/>
    </row>
    <row r="19" spans="2:11">
      <c r="B19" s="75"/>
      <c r="C19" s="31" t="s">
        <v>319</v>
      </c>
      <c r="D19" s="31" t="s">
        <v>43</v>
      </c>
      <c r="E19" s="59" t="s">
        <v>770</v>
      </c>
      <c r="F19" s="536"/>
      <c r="G19" s="31"/>
      <c r="H19" s="468">
        <f t="shared" si="0"/>
        <v>0</v>
      </c>
      <c r="I19" s="31"/>
      <c r="J19" s="31"/>
      <c r="K19" s="38"/>
    </row>
    <row r="20" spans="2:11">
      <c r="B20" s="75"/>
      <c r="C20" s="31" t="s">
        <v>323</v>
      </c>
      <c r="D20" s="31" t="s">
        <v>43</v>
      </c>
      <c r="E20" s="59" t="s">
        <v>686</v>
      </c>
      <c r="F20" s="31"/>
      <c r="G20" s="31"/>
      <c r="H20" s="468">
        <f t="shared" si="0"/>
        <v>0</v>
      </c>
      <c r="I20" s="31"/>
      <c r="J20" s="31"/>
      <c r="K20" s="38"/>
    </row>
    <row r="21" spans="2:11">
      <c r="B21" s="75"/>
      <c r="C21" s="31" t="s">
        <v>313</v>
      </c>
      <c r="D21" s="31" t="s">
        <v>43</v>
      </c>
      <c r="E21" s="59" t="s">
        <v>687</v>
      </c>
      <c r="F21" s="31"/>
      <c r="G21" s="31"/>
      <c r="H21" s="468">
        <f t="shared" si="0"/>
        <v>0</v>
      </c>
      <c r="I21" s="31"/>
      <c r="J21" s="31"/>
      <c r="K21" s="38"/>
    </row>
    <row r="22" spans="2:11">
      <c r="B22" s="75"/>
      <c r="C22" s="31" t="s">
        <v>312</v>
      </c>
      <c r="D22" s="31" t="s">
        <v>43</v>
      </c>
      <c r="E22" s="59" t="s">
        <v>688</v>
      </c>
      <c r="F22" s="31"/>
      <c r="G22" s="31"/>
      <c r="H22" s="468">
        <f t="shared" si="0"/>
        <v>0</v>
      </c>
      <c r="I22" s="31"/>
      <c r="J22" s="31"/>
      <c r="K22" s="38"/>
    </row>
    <row r="23" spans="2:11">
      <c r="B23" s="75"/>
      <c r="C23" s="31" t="s">
        <v>311</v>
      </c>
      <c r="D23" s="31" t="s">
        <v>43</v>
      </c>
      <c r="E23" s="59" t="s">
        <v>689</v>
      </c>
      <c r="F23" s="31"/>
      <c r="G23" s="31"/>
      <c r="H23" s="468">
        <f t="shared" si="0"/>
        <v>0</v>
      </c>
      <c r="I23" s="31"/>
      <c r="J23" s="31"/>
      <c r="K23" s="38"/>
    </row>
    <row r="24" spans="2:11">
      <c r="B24" s="75"/>
      <c r="C24" s="31" t="s">
        <v>311</v>
      </c>
      <c r="D24" s="31" t="s">
        <v>44</v>
      </c>
      <c r="E24" s="59" t="s">
        <v>690</v>
      </c>
      <c r="F24" s="31"/>
      <c r="G24" s="31"/>
      <c r="H24" s="468">
        <f t="shared" si="0"/>
        <v>0</v>
      </c>
      <c r="I24" s="31"/>
      <c r="J24" s="31"/>
      <c r="K24" s="38"/>
    </row>
    <row r="25" spans="2:11">
      <c r="B25" s="75"/>
      <c r="C25" s="31" t="s">
        <v>319</v>
      </c>
      <c r="D25" s="31" t="s">
        <v>320</v>
      </c>
      <c r="E25" s="59" t="s">
        <v>691</v>
      </c>
      <c r="F25" s="31"/>
      <c r="G25" s="31"/>
      <c r="H25" s="468">
        <f t="shared" si="0"/>
        <v>0</v>
      </c>
      <c r="I25" s="31"/>
      <c r="J25" s="31"/>
      <c r="K25" s="38"/>
    </row>
    <row r="26" spans="2:11">
      <c r="B26" s="75"/>
      <c r="C26" s="31" t="s">
        <v>309</v>
      </c>
      <c r="D26" s="31" t="s">
        <v>286</v>
      </c>
      <c r="E26" s="59" t="s">
        <v>692</v>
      </c>
      <c r="F26" s="31"/>
      <c r="G26" s="31"/>
      <c r="H26" s="468">
        <f t="shared" si="0"/>
        <v>0</v>
      </c>
      <c r="I26" s="31"/>
      <c r="J26" s="31"/>
      <c r="K26" s="38"/>
    </row>
    <row r="27" spans="2:11">
      <c r="B27" s="75"/>
      <c r="C27" s="31" t="s">
        <v>321</v>
      </c>
      <c r="D27" s="31" t="s">
        <v>324</v>
      </c>
      <c r="E27" s="59" t="s">
        <v>693</v>
      </c>
      <c r="F27" s="31"/>
      <c r="G27" s="31"/>
      <c r="H27" s="468">
        <f t="shared" si="0"/>
        <v>0</v>
      </c>
      <c r="I27" s="31"/>
      <c r="J27" s="31"/>
      <c r="K27" s="38"/>
    </row>
    <row r="28" spans="2:11">
      <c r="B28" s="75"/>
      <c r="C28" s="31" t="s">
        <v>322</v>
      </c>
      <c r="D28" s="31" t="s">
        <v>324</v>
      </c>
      <c r="E28" s="59" t="s">
        <v>694</v>
      </c>
      <c r="F28" s="31"/>
      <c r="G28" s="31"/>
      <c r="H28" s="468">
        <f t="shared" si="0"/>
        <v>0</v>
      </c>
      <c r="I28" s="31"/>
      <c r="J28" s="31"/>
      <c r="K28" s="38"/>
    </row>
    <row r="29" spans="2:11">
      <c r="B29" s="75"/>
      <c r="C29" s="31" t="s">
        <v>318</v>
      </c>
      <c r="D29" s="31" t="s">
        <v>190</v>
      </c>
      <c r="E29" s="59" t="s">
        <v>695</v>
      </c>
      <c r="F29" s="31"/>
      <c r="G29" s="31"/>
      <c r="H29" s="468">
        <f t="shared" si="0"/>
        <v>0</v>
      </c>
      <c r="I29" s="31"/>
      <c r="J29" s="31"/>
      <c r="K29" s="38"/>
    </row>
    <row r="30" spans="2:11">
      <c r="B30" s="75"/>
      <c r="C30" s="31" t="s">
        <v>314</v>
      </c>
      <c r="D30" s="31" t="s">
        <v>190</v>
      </c>
      <c r="E30" s="59" t="s">
        <v>696</v>
      </c>
      <c r="F30" s="31"/>
      <c r="G30" s="31"/>
      <c r="H30" s="468">
        <f t="shared" si="0"/>
        <v>0</v>
      </c>
      <c r="I30" s="31"/>
      <c r="J30" s="31"/>
      <c r="K30" s="38"/>
    </row>
    <row r="31" spans="2:11">
      <c r="B31" s="75"/>
      <c r="C31" s="31" t="s">
        <v>191</v>
      </c>
      <c r="D31" s="31" t="s">
        <v>288</v>
      </c>
      <c r="E31" s="59" t="s">
        <v>697</v>
      </c>
      <c r="F31" s="31"/>
      <c r="G31" s="31"/>
      <c r="H31" s="468">
        <f t="shared" si="0"/>
        <v>0</v>
      </c>
      <c r="I31" s="31"/>
      <c r="J31" s="31"/>
      <c r="K31" s="38"/>
    </row>
    <row r="32" spans="2:11">
      <c r="B32" s="75"/>
      <c r="C32" s="31" t="s">
        <v>493</v>
      </c>
      <c r="D32" s="31" t="s">
        <v>381</v>
      </c>
      <c r="E32" s="59" t="s">
        <v>698</v>
      </c>
      <c r="F32" s="31"/>
      <c r="G32" s="31"/>
      <c r="H32" s="468">
        <f t="shared" si="0"/>
        <v>0</v>
      </c>
      <c r="I32" s="31"/>
      <c r="J32" s="31"/>
      <c r="K32" s="38"/>
    </row>
    <row r="33" spans="2:11">
      <c r="B33" s="75"/>
      <c r="C33" s="31" t="s">
        <v>569</v>
      </c>
      <c r="D33" s="31" t="s">
        <v>381</v>
      </c>
      <c r="E33" s="59" t="s">
        <v>699</v>
      </c>
      <c r="F33" s="31"/>
      <c r="G33" s="31"/>
      <c r="H33" s="468">
        <f t="shared" si="0"/>
        <v>0</v>
      </c>
      <c r="I33" s="31"/>
      <c r="J33" s="31"/>
      <c r="K33" s="38"/>
    </row>
    <row r="34" spans="2:11">
      <c r="B34" s="75"/>
      <c r="C34" s="31" t="s">
        <v>570</v>
      </c>
      <c r="D34" s="31" t="s">
        <v>381</v>
      </c>
      <c r="E34" s="59" t="s">
        <v>700</v>
      </c>
      <c r="F34" s="31"/>
      <c r="G34" s="31"/>
      <c r="H34" s="468">
        <f t="shared" si="0"/>
        <v>0</v>
      </c>
      <c r="I34" s="31"/>
      <c r="J34" s="31"/>
      <c r="K34" s="38"/>
    </row>
    <row r="35" spans="2:11">
      <c r="B35" s="75"/>
      <c r="C35" s="31" t="s">
        <v>494</v>
      </c>
      <c r="D35" s="31" t="s">
        <v>381</v>
      </c>
      <c r="E35" s="59" t="s">
        <v>701</v>
      </c>
      <c r="F35" s="31"/>
      <c r="G35" s="31"/>
      <c r="H35" s="468">
        <f t="shared" si="0"/>
        <v>0</v>
      </c>
      <c r="I35" s="31"/>
      <c r="J35" s="31"/>
      <c r="K35" s="38"/>
    </row>
    <row r="36" spans="2:11">
      <c r="B36" s="75"/>
      <c r="C36" s="31" t="s">
        <v>315</v>
      </c>
      <c r="D36" s="31" t="s">
        <v>195</v>
      </c>
      <c r="E36" s="59" t="s">
        <v>702</v>
      </c>
      <c r="F36" s="31"/>
      <c r="G36" s="31"/>
      <c r="H36" s="468">
        <f t="shared" si="0"/>
        <v>0</v>
      </c>
      <c r="I36" s="31"/>
      <c r="J36" s="31"/>
      <c r="K36" s="38"/>
    </row>
    <row r="37" spans="2:11">
      <c r="B37" s="75"/>
      <c r="C37" s="31" t="s">
        <v>316</v>
      </c>
      <c r="D37" s="31" t="s">
        <v>195</v>
      </c>
      <c r="E37" s="59" t="s">
        <v>703</v>
      </c>
      <c r="F37" s="31"/>
      <c r="G37" s="31"/>
      <c r="H37" s="468">
        <f t="shared" si="0"/>
        <v>0</v>
      </c>
      <c r="I37" s="31"/>
      <c r="J37" s="31"/>
      <c r="K37" s="38"/>
    </row>
    <row r="38" spans="2:11">
      <c r="B38" s="75"/>
      <c r="C38" s="31" t="s">
        <v>317</v>
      </c>
      <c r="D38" s="31" t="s">
        <v>195</v>
      </c>
      <c r="E38" s="59" t="s">
        <v>704</v>
      </c>
      <c r="F38" s="31"/>
      <c r="G38" s="31"/>
      <c r="H38" s="468">
        <f>F38</f>
        <v>0</v>
      </c>
      <c r="I38" s="31"/>
      <c r="J38" s="31"/>
      <c r="K38" s="38"/>
    </row>
    <row r="39" spans="2:11">
      <c r="B39" s="80"/>
      <c r="C39" s="11"/>
      <c r="D39" s="11"/>
      <c r="E39" s="17"/>
      <c r="F39" s="11"/>
      <c r="G39" s="11"/>
      <c r="H39" s="11"/>
      <c r="I39" s="11"/>
      <c r="J39" s="11"/>
      <c r="K39" s="81"/>
    </row>
    <row r="40" spans="2:11">
      <c r="B40" s="99" t="s">
        <v>306</v>
      </c>
      <c r="C40" s="9"/>
      <c r="D40" s="9"/>
      <c r="E40" s="16"/>
      <c r="F40" s="9"/>
      <c r="G40" s="391"/>
      <c r="H40" s="391"/>
      <c r="I40" s="391"/>
      <c r="J40" s="9"/>
      <c r="K40" s="76"/>
    </row>
    <row r="41" spans="2:11">
      <c r="B41" s="99"/>
      <c r="C41" s="31" t="s">
        <v>280</v>
      </c>
      <c r="D41" s="31" t="s">
        <v>42</v>
      </c>
      <c r="E41" s="16" t="s">
        <v>705</v>
      </c>
      <c r="F41" s="31"/>
      <c r="G41" s="219"/>
      <c r="H41" s="219"/>
      <c r="I41" s="219">
        <f>G41</f>
        <v>0</v>
      </c>
      <c r="J41" s="31"/>
      <c r="K41" s="38"/>
    </row>
    <row r="42" spans="2:11">
      <c r="B42" s="99"/>
      <c r="C42" s="31" t="s">
        <v>281</v>
      </c>
      <c r="D42" s="31" t="s">
        <v>142</v>
      </c>
      <c r="E42" s="16" t="s">
        <v>706</v>
      </c>
      <c r="F42" s="31"/>
      <c r="G42" s="219"/>
      <c r="H42" s="219"/>
      <c r="I42" s="219">
        <f t="shared" ref="I42:I47" si="1">G42</f>
        <v>0</v>
      </c>
      <c r="J42" s="31"/>
      <c r="K42" s="38"/>
    </row>
    <row r="43" spans="2:11">
      <c r="B43" s="99"/>
      <c r="C43" s="31" t="s">
        <v>282</v>
      </c>
      <c r="D43" s="31" t="s">
        <v>285</v>
      </c>
      <c r="E43" s="16" t="s">
        <v>707</v>
      </c>
      <c r="F43" s="31"/>
      <c r="G43" s="219"/>
      <c r="H43" s="219"/>
      <c r="I43" s="219">
        <f t="shared" si="1"/>
        <v>0</v>
      </c>
      <c r="J43" s="31"/>
      <c r="K43" s="38"/>
    </row>
    <row r="44" spans="2:11">
      <c r="B44" s="99"/>
      <c r="C44" s="31" t="s">
        <v>283</v>
      </c>
      <c r="D44" s="31" t="s">
        <v>44</v>
      </c>
      <c r="E44" s="16" t="s">
        <v>708</v>
      </c>
      <c r="F44" s="31"/>
      <c r="G44" s="219"/>
      <c r="H44" s="219"/>
      <c r="I44" s="219">
        <f t="shared" si="1"/>
        <v>0</v>
      </c>
      <c r="J44" s="31"/>
      <c r="K44" s="126"/>
    </row>
    <row r="45" spans="2:11">
      <c r="B45" s="99"/>
      <c r="C45" s="31" t="s">
        <v>292</v>
      </c>
      <c r="D45" s="31" t="s">
        <v>286</v>
      </c>
      <c r="E45" s="16" t="s">
        <v>709</v>
      </c>
      <c r="F45" s="31"/>
      <c r="G45" s="219"/>
      <c r="H45" s="219"/>
      <c r="I45" s="219">
        <f t="shared" si="1"/>
        <v>0</v>
      </c>
      <c r="J45" s="31"/>
      <c r="K45" s="126"/>
    </row>
    <row r="46" spans="2:11">
      <c r="B46" s="99"/>
      <c r="C46" s="31" t="s">
        <v>287</v>
      </c>
      <c r="D46" s="31" t="s">
        <v>203</v>
      </c>
      <c r="E46" s="16" t="s">
        <v>710</v>
      </c>
      <c r="F46" s="31"/>
      <c r="G46" s="219"/>
      <c r="H46" s="219"/>
      <c r="I46" s="219">
        <f t="shared" si="1"/>
        <v>0</v>
      </c>
      <c r="J46" s="31"/>
      <c r="K46" s="126"/>
    </row>
    <row r="47" spans="2:11">
      <c r="B47" s="99"/>
      <c r="C47" s="31" t="s">
        <v>191</v>
      </c>
      <c r="D47" s="31" t="s">
        <v>288</v>
      </c>
      <c r="E47" s="16" t="s">
        <v>711</v>
      </c>
      <c r="F47" s="31"/>
      <c r="G47" s="219"/>
      <c r="H47" s="219"/>
      <c r="I47" s="219">
        <f t="shared" si="1"/>
        <v>0</v>
      </c>
      <c r="J47" s="31"/>
      <c r="K47" s="126"/>
    </row>
    <row r="48" spans="2:11" ht="16" thickBot="1">
      <c r="B48" s="82"/>
      <c r="C48" s="83"/>
      <c r="D48" s="83"/>
      <c r="E48" s="83"/>
      <c r="F48" s="83"/>
      <c r="G48" s="83"/>
      <c r="H48" s="83"/>
      <c r="I48" s="83"/>
      <c r="J48" s="83"/>
      <c r="K48" s="84"/>
    </row>
  </sheetData>
  <mergeCells count="1">
    <mergeCell ref="B5:K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T138"/>
  <sheetViews>
    <sheetView workbookViewId="0">
      <pane xSplit="3" ySplit="9" topLeftCell="D103" activePane="bottomRight" state="frozen"/>
      <selection pane="topRight" activeCell="D1" sqref="D1"/>
      <selection pane="bottomLeft" activeCell="A10" sqref="A10"/>
      <selection pane="bottomRight" activeCell="E121" sqref="E121"/>
    </sheetView>
  </sheetViews>
  <sheetFormatPr baseColWidth="10" defaultRowHeight="15" x14ac:dyDescent="0"/>
  <cols>
    <col min="1" max="1" width="10.83203125" style="9"/>
    <col min="2" max="2" width="21.6640625" style="9" customWidth="1"/>
    <col min="3" max="3" width="29.83203125" style="9" customWidth="1"/>
    <col min="4" max="10" width="21.6640625" style="9" customWidth="1"/>
    <col min="11" max="11" width="5.33203125" style="9" customWidth="1"/>
    <col min="12" max="12" width="67" style="9" customWidth="1"/>
    <col min="13" max="13" width="4.83203125" style="9" customWidth="1"/>
    <col min="14" max="16" width="21.33203125" style="9" customWidth="1"/>
    <col min="17" max="17" width="3.83203125" style="9" customWidth="1"/>
    <col min="18" max="20" width="21.33203125" style="9" customWidth="1"/>
    <col min="21" max="36" width="11.5" style="9" customWidth="1"/>
    <col min="37" max="16384" width="10.83203125" style="9"/>
  </cols>
  <sheetData>
    <row r="2" spans="2:20" ht="20">
      <c r="B2" s="89" t="s">
        <v>271</v>
      </c>
    </row>
    <row r="3" spans="2:20" ht="15" customHeight="1">
      <c r="B3" s="2"/>
      <c r="C3" s="2"/>
    </row>
    <row r="4" spans="2:20" ht="15" customHeight="1">
      <c r="B4" s="3" t="s">
        <v>39</v>
      </c>
      <c r="C4" s="4"/>
      <c r="D4" s="4"/>
      <c r="E4" s="5"/>
    </row>
    <row r="5" spans="2:20" ht="62" customHeight="1">
      <c r="B5" s="527" t="s">
        <v>756</v>
      </c>
      <c r="C5" s="528"/>
      <c r="D5" s="528"/>
      <c r="E5" s="529"/>
    </row>
    <row r="6" spans="2:20" ht="15" customHeight="1" thickBot="1"/>
    <row r="7" spans="2:20">
      <c r="B7" s="72" t="s">
        <v>228</v>
      </c>
      <c r="C7" s="92"/>
      <c r="D7" s="92"/>
      <c r="E7" s="92"/>
      <c r="F7" s="92"/>
      <c r="G7" s="92"/>
      <c r="H7" s="92"/>
      <c r="I7" s="92"/>
      <c r="J7" s="92"/>
      <c r="K7" s="92"/>
      <c r="L7" s="74"/>
    </row>
    <row r="8" spans="2:20" ht="13" customHeight="1">
      <c r="B8" s="75"/>
      <c r="L8" s="76"/>
    </row>
    <row r="9" spans="2:20" ht="32" customHeight="1">
      <c r="B9" s="102" t="s">
        <v>31</v>
      </c>
      <c r="C9" s="85" t="s">
        <v>41</v>
      </c>
      <c r="D9" s="127" t="s">
        <v>663</v>
      </c>
      <c r="E9" s="128" t="s">
        <v>664</v>
      </c>
      <c r="F9" s="129"/>
      <c r="G9" s="129"/>
      <c r="H9" s="128" t="s">
        <v>665</v>
      </c>
      <c r="I9" s="129"/>
      <c r="J9" s="129"/>
      <c r="K9" s="16"/>
      <c r="L9" s="98" t="s">
        <v>246</v>
      </c>
      <c r="N9" s="65"/>
      <c r="O9" s="65"/>
      <c r="P9" s="65"/>
      <c r="R9" s="65"/>
      <c r="S9" s="65"/>
      <c r="T9" s="65"/>
    </row>
    <row r="10" spans="2:20">
      <c r="B10" s="99" t="s">
        <v>327</v>
      </c>
      <c r="K10" s="16"/>
      <c r="L10" s="76"/>
    </row>
    <row r="11" spans="2:20">
      <c r="B11" s="75"/>
      <c r="C11" s="56" t="s">
        <v>247</v>
      </c>
      <c r="D11" s="403" t="e">
        <f>'Main activity power plants'!D120</f>
        <v>#DIV/0!</v>
      </c>
      <c r="E11" s="403" t="e">
        <f>'Main activity power plants'!E120</f>
        <v>#DIV/0!</v>
      </c>
      <c r="F11" s="31"/>
      <c r="G11" s="31"/>
      <c r="H11" s="31"/>
      <c r="I11" s="31"/>
      <c r="J11" s="31"/>
      <c r="K11" s="59"/>
      <c r="L11" s="38"/>
    </row>
    <row r="12" spans="2:20">
      <c r="B12" s="75"/>
      <c r="C12" s="56" t="s">
        <v>248</v>
      </c>
      <c r="D12" s="403">
        <f>'Fuel aggregation PP'!D52</f>
        <v>0</v>
      </c>
      <c r="E12" s="403">
        <f>'Fuel aggregation PP'!E52</f>
        <v>0</v>
      </c>
      <c r="F12" s="31"/>
      <c r="G12" s="31"/>
      <c r="H12" s="31"/>
      <c r="I12" s="31"/>
      <c r="J12" s="31"/>
      <c r="K12" s="59"/>
      <c r="L12" s="38"/>
    </row>
    <row r="13" spans="2:20">
      <c r="B13" s="75"/>
      <c r="C13" s="56" t="s">
        <v>296</v>
      </c>
      <c r="D13" s="405" t="e">
        <f>D11-D12</f>
        <v>#DIV/0!</v>
      </c>
      <c r="E13" s="405" t="e">
        <f>E11-E12</f>
        <v>#DIV/0!</v>
      </c>
      <c r="F13" s="31"/>
      <c r="G13" s="31"/>
      <c r="H13" s="31"/>
      <c r="I13" s="31"/>
      <c r="J13" s="31"/>
      <c r="K13" s="59"/>
      <c r="L13" s="38"/>
    </row>
    <row r="14" spans="2:20" ht="16" thickBot="1">
      <c r="B14" s="75"/>
      <c r="C14" s="252" t="s">
        <v>297</v>
      </c>
      <c r="D14" s="353" t="e">
        <f>IF((AND(D12=0, D13&gt;0)),"Infinite",IF(D12=0,0,D13/D12))</f>
        <v>#DIV/0!</v>
      </c>
      <c r="E14" s="517" t="e">
        <f>IF((AND(E12=0, E13&gt;0)),"Infinite",IF(E12=0,0,E13/E12))</f>
        <v>#DIV/0!</v>
      </c>
      <c r="F14" s="233"/>
      <c r="G14" s="233"/>
      <c r="H14" s="233"/>
      <c r="I14" s="233"/>
      <c r="J14" s="137"/>
      <c r="K14" s="59"/>
      <c r="L14" s="38"/>
    </row>
    <row r="15" spans="2:20" ht="16" thickTop="1">
      <c r="B15" s="75"/>
      <c r="C15" s="148"/>
      <c r="D15" s="31"/>
      <c r="E15" s="31"/>
      <c r="F15" s="31"/>
      <c r="G15" s="31"/>
      <c r="H15" s="31"/>
      <c r="I15" s="31"/>
      <c r="J15" s="31"/>
      <c r="K15" s="59"/>
      <c r="L15" s="38"/>
    </row>
    <row r="16" spans="2:20">
      <c r="B16" s="75"/>
      <c r="C16" s="148" t="s">
        <v>251</v>
      </c>
      <c r="D16" s="403">
        <f>'Main activity power plants'!D121</f>
        <v>0</v>
      </c>
      <c r="E16" s="403" t="e">
        <f>'Main activity power plants'!E121</f>
        <v>#DIV/0!</v>
      </c>
      <c r="F16" s="31"/>
      <c r="G16" s="31"/>
      <c r="H16" s="31"/>
      <c r="I16" s="31"/>
      <c r="J16" s="31"/>
      <c r="K16" s="59"/>
      <c r="L16" s="38"/>
    </row>
    <row r="17" spans="2:12">
      <c r="B17" s="75"/>
      <c r="C17" s="90" t="s">
        <v>252</v>
      </c>
      <c r="D17" s="403">
        <f>'Fuel aggregation PP'!D53</f>
        <v>0</v>
      </c>
      <c r="E17" s="403">
        <f>'Fuel aggregation PP'!E53</f>
        <v>0</v>
      </c>
      <c r="F17" s="31"/>
      <c r="G17" s="31"/>
      <c r="H17" s="31"/>
      <c r="I17" s="31"/>
      <c r="J17" s="31"/>
      <c r="K17" s="59"/>
      <c r="L17" s="38"/>
    </row>
    <row r="18" spans="2:12">
      <c r="B18" s="75"/>
      <c r="C18" s="90" t="s">
        <v>296</v>
      </c>
      <c r="D18" s="405">
        <f>D16-D17</f>
        <v>0</v>
      </c>
      <c r="E18" s="405" t="e">
        <f>E16-E17</f>
        <v>#DIV/0!</v>
      </c>
      <c r="F18" s="31"/>
      <c r="G18" s="31"/>
      <c r="H18" s="31"/>
      <c r="I18" s="31"/>
      <c r="J18" s="31"/>
      <c r="K18" s="59"/>
      <c r="L18" s="38"/>
    </row>
    <row r="19" spans="2:12" ht="16" thickBot="1">
      <c r="B19" s="75"/>
      <c r="C19" s="254" t="s">
        <v>297</v>
      </c>
      <c r="D19" s="353">
        <f>IF((AND(D17=0, D18&gt;0)),"Infinite",IF(D17=0,0,D18/D17))</f>
        <v>0</v>
      </c>
      <c r="E19" s="517" t="e">
        <f>IF((AND(E17=0, E18&gt;0)),"Infinite",IF(E17=0,0,E18/E17))</f>
        <v>#DIV/0!</v>
      </c>
      <c r="F19" s="233"/>
      <c r="G19" s="233"/>
      <c r="H19" s="233"/>
      <c r="I19" s="233"/>
      <c r="J19" s="137"/>
      <c r="K19" s="59"/>
      <c r="L19" s="38"/>
    </row>
    <row r="20" spans="2:12" ht="16" thickTop="1">
      <c r="B20" s="75"/>
      <c r="C20" s="31"/>
      <c r="D20" s="31"/>
      <c r="E20" s="31"/>
      <c r="F20" s="31"/>
      <c r="G20" s="31"/>
      <c r="H20" s="31"/>
      <c r="I20" s="31"/>
      <c r="J20" s="31"/>
      <c r="K20" s="59"/>
      <c r="L20" s="38"/>
    </row>
    <row r="21" spans="2:12">
      <c r="B21" s="75"/>
      <c r="C21" s="148" t="s">
        <v>238</v>
      </c>
      <c r="D21" s="403">
        <f>'Main activity power plants'!D122</f>
        <v>0</v>
      </c>
      <c r="E21" s="403" t="e">
        <f>'Main activity power plants'!E122</f>
        <v>#DIV/0!</v>
      </c>
      <c r="F21" s="31"/>
      <c r="G21" s="31"/>
      <c r="H21" s="31"/>
      <c r="I21" s="31"/>
      <c r="J21" s="31"/>
      <c r="K21" s="59"/>
      <c r="L21" s="38"/>
    </row>
    <row r="22" spans="2:12">
      <c r="B22" s="75"/>
      <c r="C22" s="90" t="s">
        <v>239</v>
      </c>
      <c r="D22" s="403">
        <f>'Fuel aggregation PP'!D54</f>
        <v>0</v>
      </c>
      <c r="E22" s="403">
        <f>'Fuel aggregation PP'!E54</f>
        <v>0</v>
      </c>
      <c r="F22" s="31"/>
      <c r="G22" s="31"/>
      <c r="H22" s="31"/>
      <c r="I22" s="31"/>
      <c r="J22" s="31"/>
      <c r="K22" s="59"/>
      <c r="L22" s="38"/>
    </row>
    <row r="23" spans="2:12">
      <c r="B23" s="75"/>
      <c r="C23" s="90" t="s">
        <v>296</v>
      </c>
      <c r="D23" s="405">
        <f>D21-D22</f>
        <v>0</v>
      </c>
      <c r="E23" s="405" t="e">
        <f>E21-E22</f>
        <v>#DIV/0!</v>
      </c>
      <c r="F23" s="31"/>
      <c r="G23" s="31"/>
      <c r="H23" s="31"/>
      <c r="I23" s="31"/>
      <c r="J23" s="31"/>
      <c r="K23" s="59"/>
      <c r="L23" s="38"/>
    </row>
    <row r="24" spans="2:12" ht="16" thickBot="1">
      <c r="B24" s="75"/>
      <c r="C24" s="254" t="s">
        <v>297</v>
      </c>
      <c r="D24" s="353">
        <f>IF((AND(D22=0, D23&gt;0)),"Infinite",IF(D22=0,0,D23/D22))</f>
        <v>0</v>
      </c>
      <c r="E24" s="517" t="e">
        <f>IF((AND(E22=0, E23&gt;0)),"Infinite",IF(E22=0,0,E23/E22))</f>
        <v>#DIV/0!</v>
      </c>
      <c r="F24" s="233"/>
      <c r="G24" s="233"/>
      <c r="H24" s="233"/>
      <c r="I24" s="233"/>
      <c r="J24" s="137"/>
      <c r="K24" s="59"/>
      <c r="L24" s="38"/>
    </row>
    <row r="25" spans="2:12" ht="16" thickTop="1">
      <c r="B25" s="75"/>
      <c r="C25" s="90"/>
      <c r="D25" s="31"/>
      <c r="E25" s="31"/>
      <c r="F25" s="31"/>
      <c r="G25" s="31"/>
      <c r="H25" s="31"/>
      <c r="I25" s="31"/>
      <c r="J25" s="31"/>
      <c r="K25" s="59"/>
      <c r="L25" s="38"/>
    </row>
    <row r="26" spans="2:12">
      <c r="B26" s="75"/>
      <c r="C26" s="148" t="s">
        <v>249</v>
      </c>
      <c r="D26" s="403">
        <f>'Main activity power plants'!D123</f>
        <v>0</v>
      </c>
      <c r="E26" s="403" t="e">
        <f>'Main activity power plants'!E123</f>
        <v>#DIV/0!</v>
      </c>
      <c r="F26" s="31"/>
      <c r="G26" s="31"/>
      <c r="H26" s="31"/>
      <c r="I26" s="31"/>
      <c r="J26" s="31"/>
      <c r="K26" s="59"/>
      <c r="L26" s="38"/>
    </row>
    <row r="27" spans="2:12">
      <c r="B27" s="75"/>
      <c r="C27" s="90" t="s">
        <v>250</v>
      </c>
      <c r="D27" s="403">
        <f>'Fuel aggregation PP'!D55</f>
        <v>0</v>
      </c>
      <c r="E27" s="403">
        <f>'Fuel aggregation PP'!E55</f>
        <v>0</v>
      </c>
      <c r="F27" s="31"/>
      <c r="G27" s="31"/>
      <c r="H27" s="31"/>
      <c r="I27" s="31"/>
      <c r="J27" s="31"/>
      <c r="K27" s="59"/>
      <c r="L27" s="38"/>
    </row>
    <row r="28" spans="2:12">
      <c r="B28" s="75"/>
      <c r="C28" s="90" t="s">
        <v>296</v>
      </c>
      <c r="D28" s="405">
        <f>D26-D27</f>
        <v>0</v>
      </c>
      <c r="E28" s="405" t="e">
        <f>E26-E27</f>
        <v>#DIV/0!</v>
      </c>
      <c r="F28" s="31"/>
      <c r="G28" s="31"/>
      <c r="H28" s="31"/>
      <c r="I28" s="31"/>
      <c r="J28" s="31"/>
      <c r="K28" s="59"/>
      <c r="L28" s="38"/>
    </row>
    <row r="29" spans="2:12" ht="16" thickBot="1">
      <c r="B29" s="75"/>
      <c r="C29" s="254" t="s">
        <v>297</v>
      </c>
      <c r="D29" s="353">
        <f>IF((AND(D27=0, D28&gt;0)),"Infinite",IF(D27=0,0,D28/D27))</f>
        <v>0</v>
      </c>
      <c r="E29" s="517" t="e">
        <f>IF((AND(E27=0, E28&gt;0)),"Infinite",IF(E27=0,0,E28/E27))</f>
        <v>#DIV/0!</v>
      </c>
      <c r="F29" s="233"/>
      <c r="G29" s="233"/>
      <c r="H29" s="233"/>
      <c r="I29" s="233"/>
      <c r="J29" s="137"/>
      <c r="K29" s="59"/>
      <c r="L29" s="38"/>
    </row>
    <row r="30" spans="2:12" ht="16" thickTop="1">
      <c r="B30" s="75"/>
      <c r="C30" s="90"/>
      <c r="D30" s="31"/>
      <c r="E30" s="31"/>
      <c r="F30" s="31"/>
      <c r="G30" s="31"/>
      <c r="H30" s="31"/>
      <c r="I30" s="31"/>
      <c r="J30" s="31"/>
      <c r="K30" s="59"/>
      <c r="L30" s="38"/>
    </row>
    <row r="31" spans="2:12">
      <c r="B31" s="75"/>
      <c r="C31" s="148" t="s">
        <v>403</v>
      </c>
      <c r="D31" s="403">
        <f>'Main activity power plants'!D124</f>
        <v>0</v>
      </c>
      <c r="E31" s="403" t="e">
        <f>'Main activity power plants'!E124</f>
        <v>#DIV/0!</v>
      </c>
      <c r="F31" s="31"/>
      <c r="G31" s="31"/>
      <c r="H31" s="31"/>
      <c r="I31" s="31"/>
      <c r="J31" s="31"/>
      <c r="K31" s="59"/>
      <c r="L31" s="38"/>
    </row>
    <row r="32" spans="2:12">
      <c r="B32" s="75"/>
      <c r="C32" s="90" t="s">
        <v>404</v>
      </c>
      <c r="D32" s="403">
        <f>'Fuel aggregation PP'!D56</f>
        <v>0</v>
      </c>
      <c r="E32" s="403">
        <f>'Fuel aggregation PP'!E56</f>
        <v>0</v>
      </c>
      <c r="F32" s="31"/>
      <c r="G32" s="31"/>
      <c r="H32" s="31"/>
      <c r="I32" s="31"/>
      <c r="J32" s="31"/>
      <c r="K32" s="59"/>
      <c r="L32" s="38"/>
    </row>
    <row r="33" spans="2:12">
      <c r="B33" s="75"/>
      <c r="C33" s="90" t="s">
        <v>296</v>
      </c>
      <c r="D33" s="405">
        <f>D31-D32</f>
        <v>0</v>
      </c>
      <c r="E33" s="405" t="e">
        <f>E31-E32</f>
        <v>#DIV/0!</v>
      </c>
      <c r="F33" s="31"/>
      <c r="G33" s="31"/>
      <c r="H33" s="31"/>
      <c r="I33" s="31"/>
      <c r="J33" s="31"/>
      <c r="K33" s="59"/>
      <c r="L33" s="38"/>
    </row>
    <row r="34" spans="2:12" ht="16" thickBot="1">
      <c r="B34" s="75"/>
      <c r="C34" s="254" t="s">
        <v>297</v>
      </c>
      <c r="D34" s="353">
        <f>IF((AND(D32=0, D33&gt;0)),"Infinite",IF(D32=0,0,D33/D32))</f>
        <v>0</v>
      </c>
      <c r="E34" s="517" t="e">
        <f>IF((AND(E32=0, E33&gt;0)),"Infinite",IF(E32=0,0,E33/E32))</f>
        <v>#DIV/0!</v>
      </c>
      <c r="F34" s="233"/>
      <c r="G34" s="233"/>
      <c r="H34" s="233"/>
      <c r="I34" s="233"/>
      <c r="J34" s="137"/>
      <c r="K34" s="59"/>
      <c r="L34" s="38"/>
    </row>
    <row r="35" spans="2:12" ht="16" thickTop="1">
      <c r="B35" s="75"/>
      <c r="C35" s="31"/>
      <c r="D35" s="31"/>
      <c r="E35" s="31"/>
      <c r="F35" s="31"/>
      <c r="G35" s="31"/>
      <c r="H35" s="31"/>
      <c r="I35" s="31"/>
      <c r="J35" s="31"/>
      <c r="K35" s="59"/>
      <c r="L35" s="38"/>
    </row>
    <row r="36" spans="2:12">
      <c r="B36" s="75"/>
      <c r="C36" s="148" t="s">
        <v>253</v>
      </c>
      <c r="D36" s="403">
        <f>'Main activity power plants'!D125</f>
        <v>0</v>
      </c>
      <c r="E36" s="403" t="e">
        <f>'Main activity power plants'!E125</f>
        <v>#DIV/0!</v>
      </c>
      <c r="F36" s="31"/>
      <c r="G36" s="31"/>
      <c r="H36" s="31"/>
      <c r="I36" s="31"/>
      <c r="J36" s="31"/>
      <c r="K36" s="59"/>
      <c r="L36" s="38"/>
    </row>
    <row r="37" spans="2:12">
      <c r="B37" s="75"/>
      <c r="C37" s="90" t="s">
        <v>254</v>
      </c>
      <c r="D37" s="403">
        <f>'Fuel aggregation PP'!D57</f>
        <v>0</v>
      </c>
      <c r="E37" s="403">
        <f>'Fuel aggregation PP'!E57</f>
        <v>0</v>
      </c>
      <c r="F37" s="31"/>
      <c r="G37" s="31"/>
      <c r="H37" s="31"/>
      <c r="I37" s="31"/>
      <c r="J37" s="31"/>
      <c r="K37" s="59"/>
      <c r="L37" s="38"/>
    </row>
    <row r="38" spans="2:12">
      <c r="B38" s="75"/>
      <c r="C38" s="90" t="s">
        <v>296</v>
      </c>
      <c r="D38" s="405">
        <f>D36-D37</f>
        <v>0</v>
      </c>
      <c r="E38" s="405" t="e">
        <f>E36-E37</f>
        <v>#DIV/0!</v>
      </c>
      <c r="F38" s="31"/>
      <c r="G38" s="31"/>
      <c r="H38" s="31"/>
      <c r="I38" s="31"/>
      <c r="J38" s="31"/>
      <c r="K38" s="59"/>
      <c r="L38" s="38"/>
    </row>
    <row r="39" spans="2:12" ht="16" thickBot="1">
      <c r="B39" s="75"/>
      <c r="C39" s="254" t="s">
        <v>297</v>
      </c>
      <c r="D39" s="353">
        <f>IF((AND(D37=0, D38&gt;0)),"Infinite",IF(D37=0,0,D38/D37))</f>
        <v>0</v>
      </c>
      <c r="E39" s="517" t="e">
        <f>IF((AND(E37=0, E38&gt;0)),"Infinite",IF(E37=0,0,E38/E37))</f>
        <v>#DIV/0!</v>
      </c>
      <c r="F39" s="233"/>
      <c r="G39" s="233"/>
      <c r="H39" s="233"/>
      <c r="I39" s="233"/>
      <c r="J39" s="137"/>
      <c r="K39" s="59"/>
      <c r="L39" s="38"/>
    </row>
    <row r="40" spans="2:12" ht="16" thickTop="1">
      <c r="B40" s="75"/>
      <c r="C40" s="90"/>
      <c r="D40" s="31"/>
      <c r="E40" s="31"/>
      <c r="F40" s="31"/>
      <c r="G40" s="31"/>
      <c r="H40" s="31"/>
      <c r="I40" s="31"/>
      <c r="J40" s="31"/>
      <c r="K40" s="59"/>
      <c r="L40" s="38"/>
    </row>
    <row r="41" spans="2:12">
      <c r="B41" s="75"/>
      <c r="C41" s="148" t="s">
        <v>413</v>
      </c>
      <c r="D41" s="403">
        <f>'Main activity power plants'!D126</f>
        <v>0</v>
      </c>
      <c r="E41" s="403" t="e">
        <f>'Main activity power plants'!E126</f>
        <v>#DIV/0!</v>
      </c>
      <c r="F41" s="31"/>
      <c r="G41" s="31"/>
      <c r="H41" s="31"/>
      <c r="I41" s="31"/>
      <c r="J41" s="31"/>
      <c r="K41" s="59"/>
      <c r="L41" s="38"/>
    </row>
    <row r="42" spans="2:12">
      <c r="B42" s="75"/>
      <c r="C42" s="90" t="s">
        <v>414</v>
      </c>
      <c r="D42" s="403">
        <f>'Fuel aggregation PP'!D58</f>
        <v>0</v>
      </c>
      <c r="E42" s="403">
        <f>'Fuel aggregation PP'!E58</f>
        <v>0</v>
      </c>
      <c r="F42" s="31"/>
      <c r="G42" s="31"/>
      <c r="H42" s="31"/>
      <c r="I42" s="31"/>
      <c r="J42" s="31"/>
      <c r="K42" s="59"/>
      <c r="L42" s="38"/>
    </row>
    <row r="43" spans="2:12">
      <c r="B43" s="75"/>
      <c r="C43" s="90" t="s">
        <v>296</v>
      </c>
      <c r="D43" s="405">
        <f>D41-D42</f>
        <v>0</v>
      </c>
      <c r="E43" s="405" t="e">
        <f>E41-E42</f>
        <v>#DIV/0!</v>
      </c>
      <c r="F43" s="31"/>
      <c r="G43" s="31"/>
      <c r="H43" s="31"/>
      <c r="I43" s="31"/>
      <c r="J43" s="31"/>
      <c r="K43" s="59"/>
      <c r="L43" s="38"/>
    </row>
    <row r="44" spans="2:12" ht="16" thickBot="1">
      <c r="B44" s="75"/>
      <c r="C44" s="254" t="s">
        <v>297</v>
      </c>
      <c r="D44" s="353">
        <f>IF((AND(D42=0, D43&gt;0)),"Infinite",IF(D42=0,0,D43/D42))</f>
        <v>0</v>
      </c>
      <c r="E44" s="517" t="e">
        <f>IF((AND(E42=0, E43&gt;0)),"Infinite",IF(E42=0,0,E43/E42))</f>
        <v>#DIV/0!</v>
      </c>
      <c r="F44" s="233"/>
      <c r="G44" s="233"/>
      <c r="H44" s="233"/>
      <c r="I44" s="233"/>
      <c r="J44" s="137"/>
      <c r="K44" s="59"/>
      <c r="L44" s="38"/>
    </row>
    <row r="45" spans="2:12" ht="16" thickTop="1">
      <c r="B45" s="75"/>
      <c r="C45" s="90"/>
      <c r="D45" s="31"/>
      <c r="E45" s="31"/>
      <c r="F45" s="31"/>
      <c r="G45" s="31"/>
      <c r="H45" s="31"/>
      <c r="I45" s="31"/>
      <c r="J45" s="31"/>
      <c r="K45" s="59"/>
      <c r="L45" s="38"/>
    </row>
    <row r="46" spans="2:12">
      <c r="B46" s="75"/>
      <c r="C46" s="148" t="s">
        <v>240</v>
      </c>
      <c r="D46" s="403">
        <f>'Main activity power plants'!D127</f>
        <v>0</v>
      </c>
      <c r="E46" s="403" t="e">
        <f>'Main activity power plants'!E127</f>
        <v>#DIV/0!</v>
      </c>
      <c r="F46" s="31"/>
      <c r="G46" s="31"/>
      <c r="H46" s="31"/>
      <c r="I46" s="31"/>
      <c r="J46" s="31"/>
      <c r="K46" s="59"/>
      <c r="L46" s="38" t="s">
        <v>502</v>
      </c>
    </row>
    <row r="47" spans="2:12">
      <c r="B47" s="75"/>
      <c r="C47" s="90" t="s">
        <v>241</v>
      </c>
      <c r="D47" s="403">
        <f>'Fuel aggregation PP'!D59</f>
        <v>0</v>
      </c>
      <c r="E47" s="403">
        <f>'Fuel aggregation PP'!E59</f>
        <v>0</v>
      </c>
      <c r="F47" s="31"/>
      <c r="G47" s="31"/>
      <c r="H47" s="31"/>
      <c r="I47" s="31"/>
      <c r="J47" s="31"/>
      <c r="K47" s="59"/>
      <c r="L47" s="38"/>
    </row>
    <row r="48" spans="2:12">
      <c r="B48" s="75"/>
      <c r="C48" s="90" t="s">
        <v>296</v>
      </c>
      <c r="D48" s="405">
        <f>D46-D47</f>
        <v>0</v>
      </c>
      <c r="E48" s="405" t="e">
        <f>E46-E47</f>
        <v>#DIV/0!</v>
      </c>
      <c r="F48" s="31"/>
      <c r="G48" s="31"/>
      <c r="H48" s="31"/>
      <c r="I48" s="31"/>
      <c r="J48" s="31"/>
      <c r="K48" s="59"/>
      <c r="L48" s="38"/>
    </row>
    <row r="49" spans="2:12" ht="16" thickBot="1">
      <c r="B49" s="75"/>
      <c r="C49" s="254" t="s">
        <v>297</v>
      </c>
      <c r="D49" s="353">
        <f>IF((AND(D47=0, D48&gt;0)),"Infinite",IF(D47=0,0,D48/D47))</f>
        <v>0</v>
      </c>
      <c r="E49" s="517" t="e">
        <f>IF((AND(E47=0, E48&gt;0)),"Infinite",IF(E47=0,0,E48/E47))</f>
        <v>#DIV/0!</v>
      </c>
      <c r="F49" s="233"/>
      <c r="G49" s="233"/>
      <c r="H49" s="233"/>
      <c r="I49" s="233"/>
      <c r="J49" s="137"/>
      <c r="K49" s="59"/>
      <c r="L49" s="38"/>
    </row>
    <row r="50" spans="2:12" ht="16" thickTop="1">
      <c r="B50" s="75"/>
      <c r="C50" s="31"/>
      <c r="D50" s="31"/>
      <c r="E50" s="31"/>
      <c r="F50" s="31"/>
      <c r="G50" s="31"/>
      <c r="H50" s="31"/>
      <c r="I50" s="31"/>
      <c r="J50" s="31"/>
      <c r="K50" s="59"/>
      <c r="L50" s="38"/>
    </row>
    <row r="51" spans="2:12">
      <c r="B51" s="75"/>
      <c r="C51" s="148" t="s">
        <v>242</v>
      </c>
      <c r="D51" s="403">
        <f>'Main activity power plants'!D128</f>
        <v>0</v>
      </c>
      <c r="E51" s="403" t="e">
        <f>'Main activity power plants'!E128</f>
        <v>#DIV/0!</v>
      </c>
      <c r="F51" s="31"/>
      <c r="G51" s="31"/>
      <c r="H51" s="31"/>
      <c r="I51" s="31"/>
      <c r="J51" s="31"/>
      <c r="K51" s="59"/>
      <c r="L51" s="38"/>
    </row>
    <row r="52" spans="2:12">
      <c r="B52" s="75"/>
      <c r="C52" s="90" t="s">
        <v>243</v>
      </c>
      <c r="D52" s="403">
        <f>'Fuel aggregation PP'!D60</f>
        <v>0</v>
      </c>
      <c r="E52" s="403">
        <f>'Fuel aggregation PP'!E60</f>
        <v>0</v>
      </c>
      <c r="F52" s="31"/>
      <c r="G52" s="31"/>
      <c r="H52" s="31"/>
      <c r="I52" s="31"/>
      <c r="J52" s="31"/>
      <c r="K52" s="59"/>
      <c r="L52" s="38"/>
    </row>
    <row r="53" spans="2:12">
      <c r="B53" s="75"/>
      <c r="C53" s="90" t="s">
        <v>296</v>
      </c>
      <c r="D53" s="405">
        <f>D51-D52</f>
        <v>0</v>
      </c>
      <c r="E53" s="405" t="e">
        <f>E51-E52</f>
        <v>#DIV/0!</v>
      </c>
      <c r="F53" s="31"/>
      <c r="G53" s="31"/>
      <c r="H53" s="31"/>
      <c r="I53" s="31"/>
      <c r="J53" s="31"/>
      <c r="K53" s="59"/>
      <c r="L53" s="38"/>
    </row>
    <row r="54" spans="2:12" ht="16" thickBot="1">
      <c r="B54" s="75"/>
      <c r="C54" s="254" t="s">
        <v>297</v>
      </c>
      <c r="D54" s="353">
        <f>IF((AND(D52=0, D53&gt;0)),"Infinite",IF(D52=0,0,D53/D52))</f>
        <v>0</v>
      </c>
      <c r="E54" s="517" t="e">
        <f>IF((AND(E52=0, E53&gt;0)),"Infinite",IF(E52=0,0,E53/E52))</f>
        <v>#DIV/0!</v>
      </c>
      <c r="F54" s="233"/>
      <c r="G54" s="233"/>
      <c r="H54" s="233"/>
      <c r="I54" s="233"/>
      <c r="J54" s="137"/>
      <c r="K54" s="59"/>
      <c r="L54" s="38"/>
    </row>
    <row r="55" spans="2:12" ht="16" thickTop="1">
      <c r="B55" s="75"/>
      <c r="C55" s="31"/>
      <c r="D55" s="31"/>
      <c r="E55" s="31"/>
      <c r="F55" s="31"/>
      <c r="G55" s="31"/>
      <c r="H55" s="31"/>
      <c r="I55" s="31"/>
      <c r="J55" s="31"/>
      <c r="K55" s="59"/>
      <c r="L55" s="38"/>
    </row>
    <row r="56" spans="2:12">
      <c r="B56" s="75"/>
      <c r="C56" s="148" t="s">
        <v>405</v>
      </c>
      <c r="D56" s="403">
        <f>'Main activity power plants'!D129</f>
        <v>0</v>
      </c>
      <c r="E56" s="403" t="e">
        <f>'Main activity power plants'!E129</f>
        <v>#DIV/0!</v>
      </c>
      <c r="F56" s="31"/>
      <c r="G56" s="31"/>
      <c r="H56" s="31"/>
      <c r="I56" s="31"/>
      <c r="J56" s="31"/>
      <c r="K56" s="59"/>
      <c r="L56" s="38"/>
    </row>
    <row r="57" spans="2:12">
      <c r="B57" s="75"/>
      <c r="C57" s="90" t="s">
        <v>406</v>
      </c>
      <c r="D57" s="403">
        <f>'Fuel aggregation PP'!D61</f>
        <v>0</v>
      </c>
      <c r="E57" s="403">
        <f>'Fuel aggregation PP'!E61</f>
        <v>0</v>
      </c>
      <c r="F57" s="31"/>
      <c r="G57" s="31"/>
      <c r="H57" s="31"/>
      <c r="I57" s="31"/>
      <c r="J57" s="31"/>
      <c r="K57" s="59"/>
      <c r="L57" s="38"/>
    </row>
    <row r="58" spans="2:12">
      <c r="B58" s="75"/>
      <c r="C58" s="90" t="s">
        <v>296</v>
      </c>
      <c r="D58" s="405">
        <f>D56-D57</f>
        <v>0</v>
      </c>
      <c r="E58" s="405" t="e">
        <f>E56-E57</f>
        <v>#DIV/0!</v>
      </c>
      <c r="F58" s="31"/>
      <c r="G58" s="31"/>
      <c r="H58" s="31"/>
      <c r="I58" s="31"/>
      <c r="J58" s="31"/>
      <c r="K58" s="59"/>
      <c r="L58" s="38"/>
    </row>
    <row r="59" spans="2:12" ht="16" thickBot="1">
      <c r="B59" s="75"/>
      <c r="C59" s="254" t="s">
        <v>297</v>
      </c>
      <c r="D59" s="353">
        <f>IF((AND(D57=0, D58&gt;0)),"Infinite",IF(D57=0,0,D58/D57))</f>
        <v>0</v>
      </c>
      <c r="E59" s="517" t="e">
        <f>IF((AND(E57=0, E58&gt;0)),"Infinite",IF(E57=0,0,E58/E57))</f>
        <v>#DIV/0!</v>
      </c>
      <c r="F59" s="233"/>
      <c r="G59" s="233"/>
      <c r="H59" s="233"/>
      <c r="I59" s="233"/>
      <c r="J59" s="137"/>
      <c r="K59" s="59"/>
      <c r="L59" s="38"/>
    </row>
    <row r="60" spans="2:12" ht="16" thickTop="1">
      <c r="B60" s="75"/>
      <c r="C60" s="31"/>
      <c r="D60" s="31"/>
      <c r="E60" s="31"/>
      <c r="F60" s="31"/>
      <c r="G60" s="31"/>
      <c r="H60" s="31"/>
      <c r="I60" s="31"/>
      <c r="J60" s="31"/>
      <c r="K60" s="59"/>
      <c r="L60" s="38"/>
    </row>
    <row r="61" spans="2:12">
      <c r="B61" s="75"/>
      <c r="C61" s="148" t="s">
        <v>407</v>
      </c>
      <c r="D61" s="403">
        <f>'Main activity power plants'!D130</f>
        <v>0</v>
      </c>
      <c r="E61" s="403">
        <f>D61</f>
        <v>0</v>
      </c>
      <c r="F61" s="31"/>
      <c r="G61" s="31"/>
      <c r="H61" s="31"/>
      <c r="I61" s="31"/>
      <c r="J61" s="31"/>
      <c r="K61" s="59"/>
      <c r="L61" s="38" t="s">
        <v>449</v>
      </c>
    </row>
    <row r="62" spans="2:12">
      <c r="B62" s="75"/>
      <c r="C62" s="90" t="s">
        <v>408</v>
      </c>
      <c r="D62" s="403">
        <f>'Fuel aggregation PP'!D62</f>
        <v>0</v>
      </c>
      <c r="E62" s="403">
        <f>'Fuel aggregation PP'!E62</f>
        <v>0</v>
      </c>
      <c r="F62" s="31"/>
      <c r="G62" s="31"/>
      <c r="H62" s="31"/>
      <c r="I62" s="31"/>
      <c r="J62" s="31"/>
      <c r="K62" s="59"/>
      <c r="L62" s="38" t="s">
        <v>450</v>
      </c>
    </row>
    <row r="63" spans="2:12">
      <c r="B63" s="75"/>
      <c r="C63" s="90" t="s">
        <v>296</v>
      </c>
      <c r="D63" s="405">
        <f>D61-D62</f>
        <v>0</v>
      </c>
      <c r="E63" s="405">
        <f>E61-E62</f>
        <v>0</v>
      </c>
      <c r="F63" s="31"/>
      <c r="G63" s="31"/>
      <c r="H63" s="31"/>
      <c r="I63" s="31"/>
      <c r="J63" s="31"/>
      <c r="K63" s="59"/>
      <c r="L63" s="38"/>
    </row>
    <row r="64" spans="2:12" ht="16" thickBot="1">
      <c r="B64" s="75"/>
      <c r="C64" s="254" t="s">
        <v>297</v>
      </c>
      <c r="D64" s="353">
        <f>IF((AND(D62=0, D63&gt;0)),"Infinite",IF(D62=0,0,D63/D62))</f>
        <v>0</v>
      </c>
      <c r="E64" s="517">
        <f>IF((AND(E62=0, E63&gt;0)),"Infinite",IF(E62=0,0,E63/E62))</f>
        <v>0</v>
      </c>
      <c r="F64" s="233"/>
      <c r="G64" s="233"/>
      <c r="H64" s="233"/>
      <c r="I64" s="233"/>
      <c r="J64" s="137"/>
      <c r="K64" s="59"/>
      <c r="L64" s="38"/>
    </row>
    <row r="65" spans="2:12" ht="16" thickTop="1">
      <c r="B65" s="75"/>
      <c r="C65" s="31"/>
      <c r="D65" s="31"/>
      <c r="E65" s="31"/>
      <c r="F65" s="31"/>
      <c r="G65" s="31"/>
      <c r="H65" s="31"/>
      <c r="I65" s="31"/>
      <c r="J65" s="31"/>
      <c r="K65" s="59"/>
      <c r="L65" s="38"/>
    </row>
    <row r="66" spans="2:12">
      <c r="B66" s="75"/>
      <c r="C66" s="148" t="s">
        <v>409</v>
      </c>
      <c r="D66" s="403">
        <f>'Main activity power plants'!D131</f>
        <v>0</v>
      </c>
      <c r="E66" s="403">
        <f>D66</f>
        <v>0</v>
      </c>
      <c r="F66" s="31"/>
      <c r="G66" s="31"/>
      <c r="H66" s="31"/>
      <c r="I66" s="31"/>
      <c r="J66" s="31"/>
      <c r="K66" s="59"/>
      <c r="L66" s="38"/>
    </row>
    <row r="67" spans="2:12">
      <c r="B67" s="75"/>
      <c r="C67" s="90" t="s">
        <v>410</v>
      </c>
      <c r="D67" s="403">
        <f>'Fuel aggregation PP'!D63</f>
        <v>0</v>
      </c>
      <c r="E67" s="403">
        <f>'Fuel aggregation PP'!E63</f>
        <v>0</v>
      </c>
      <c r="F67" s="31"/>
      <c r="G67" s="31"/>
      <c r="H67" s="31"/>
      <c r="I67" s="31"/>
      <c r="J67" s="31"/>
      <c r="K67" s="59"/>
      <c r="L67" s="38" t="s">
        <v>449</v>
      </c>
    </row>
    <row r="68" spans="2:12">
      <c r="B68" s="75"/>
      <c r="C68" s="90" t="s">
        <v>296</v>
      </c>
      <c r="D68" s="405">
        <f>D66-D67</f>
        <v>0</v>
      </c>
      <c r="E68" s="405">
        <f>E66-E67</f>
        <v>0</v>
      </c>
      <c r="F68" s="31"/>
      <c r="G68" s="31"/>
      <c r="H68" s="31"/>
      <c r="I68" s="31"/>
      <c r="J68" s="31"/>
      <c r="K68" s="59"/>
      <c r="L68" s="38" t="s">
        <v>450</v>
      </c>
    </row>
    <row r="69" spans="2:12" ht="16" thickBot="1">
      <c r="B69" s="75"/>
      <c r="C69" s="254" t="s">
        <v>297</v>
      </c>
      <c r="D69" s="353">
        <f>IF((AND(D67=0, D68&gt;0)),"Infinite",IF(D67=0,0,D68/D67))</f>
        <v>0</v>
      </c>
      <c r="E69" s="517">
        <f>IF((AND(E67=0, E68&gt;0)),"Infinite",IF(E67=0,0,E68/E67))</f>
        <v>0</v>
      </c>
      <c r="F69" s="233"/>
      <c r="G69" s="233"/>
      <c r="H69" s="233"/>
      <c r="I69" s="233"/>
      <c r="J69" s="137"/>
      <c r="K69" s="59"/>
      <c r="L69" s="38"/>
    </row>
    <row r="70" spans="2:12" ht="16" thickTop="1">
      <c r="B70" s="75"/>
      <c r="C70" s="31"/>
      <c r="D70" s="31"/>
      <c r="E70" s="31"/>
      <c r="F70" s="31"/>
      <c r="G70" s="31"/>
      <c r="H70" s="31"/>
      <c r="I70" s="31"/>
      <c r="J70" s="31"/>
      <c r="K70" s="59"/>
      <c r="L70" s="38"/>
    </row>
    <row r="71" spans="2:12">
      <c r="B71" s="75"/>
      <c r="C71" s="148" t="s">
        <v>298</v>
      </c>
      <c r="D71" s="403">
        <f>'Main activity power plants'!D132</f>
        <v>0</v>
      </c>
      <c r="E71" s="403" t="e">
        <f>'Main activity power plants'!E132</f>
        <v>#DIV/0!</v>
      </c>
      <c r="F71" s="31"/>
      <c r="G71" s="31"/>
      <c r="H71" s="31"/>
      <c r="I71" s="31"/>
      <c r="J71" s="31"/>
      <c r="K71" s="59"/>
      <c r="L71" s="38"/>
    </row>
    <row r="72" spans="2:12">
      <c r="B72" s="75"/>
      <c r="C72" s="90" t="s">
        <v>299</v>
      </c>
      <c r="D72" s="403">
        <f>'Fuel aggregation PP'!D64</f>
        <v>0</v>
      </c>
      <c r="E72" s="403">
        <f>'Fuel aggregation PP'!E64</f>
        <v>0</v>
      </c>
      <c r="F72" s="31"/>
      <c r="G72" s="31"/>
      <c r="H72" s="31"/>
      <c r="I72" s="31"/>
      <c r="J72" s="31"/>
      <c r="K72" s="59"/>
      <c r="L72" s="38"/>
    </row>
    <row r="73" spans="2:12">
      <c r="B73" s="75"/>
      <c r="C73" s="90" t="s">
        <v>296</v>
      </c>
      <c r="D73" s="405">
        <f>D71-D72</f>
        <v>0</v>
      </c>
      <c r="E73" s="405" t="e">
        <f>E71-E72</f>
        <v>#DIV/0!</v>
      </c>
      <c r="F73" s="31"/>
      <c r="G73" s="31"/>
      <c r="H73" s="31"/>
      <c r="I73" s="31"/>
      <c r="J73" s="31"/>
      <c r="K73" s="59"/>
      <c r="L73" s="38"/>
    </row>
    <row r="74" spans="2:12" ht="16" thickBot="1">
      <c r="B74" s="75"/>
      <c r="C74" s="254" t="s">
        <v>297</v>
      </c>
      <c r="D74" s="353">
        <f>IF((AND(D72=0, D73&gt;0)),"Infinite",IF(D72=0,0,D73/D72))</f>
        <v>0</v>
      </c>
      <c r="E74" s="517" t="e">
        <f>IF((AND(E72=0, E73&gt;0)),"Infinite",IF(E72=0,0,E73/E72))</f>
        <v>#DIV/0!</v>
      </c>
      <c r="F74" s="233"/>
      <c r="G74" s="233"/>
      <c r="H74" s="233"/>
      <c r="I74" s="233"/>
      <c r="J74" s="137"/>
      <c r="K74" s="59"/>
      <c r="L74" s="38"/>
    </row>
    <row r="75" spans="2:12" ht="16" thickTop="1">
      <c r="B75" s="75"/>
      <c r="C75" s="31"/>
      <c r="D75" s="31"/>
      <c r="E75" s="31"/>
      <c r="F75" s="31"/>
      <c r="G75" s="31"/>
      <c r="H75" s="31"/>
      <c r="I75" s="31"/>
      <c r="J75" s="31"/>
      <c r="K75" s="59"/>
      <c r="L75" s="38"/>
    </row>
    <row r="76" spans="2:12">
      <c r="B76" s="75"/>
      <c r="C76" s="148" t="s">
        <v>411</v>
      </c>
      <c r="D76" s="403">
        <f>'Main activity power plants'!D133</f>
        <v>0</v>
      </c>
      <c r="E76" s="403">
        <f>D76</f>
        <v>0</v>
      </c>
      <c r="F76" s="31"/>
      <c r="G76" s="31"/>
      <c r="H76" s="31"/>
      <c r="I76" s="31"/>
      <c r="J76" s="31"/>
      <c r="K76" s="59"/>
      <c r="L76" s="38" t="s">
        <v>449</v>
      </c>
    </row>
    <row r="77" spans="2:12">
      <c r="B77" s="75"/>
      <c r="C77" s="90" t="s">
        <v>412</v>
      </c>
      <c r="D77" s="403">
        <f>'Fuel aggregation PP'!D65</f>
        <v>0</v>
      </c>
      <c r="E77" s="403">
        <f>'Fuel aggregation PP'!E65</f>
        <v>0</v>
      </c>
      <c r="F77" s="31"/>
      <c r="G77" s="31"/>
      <c r="H77" s="31"/>
      <c r="I77" s="31"/>
      <c r="J77" s="31"/>
      <c r="K77" s="59"/>
      <c r="L77" s="38" t="s">
        <v>450</v>
      </c>
    </row>
    <row r="78" spans="2:12">
      <c r="B78" s="75"/>
      <c r="C78" s="90" t="s">
        <v>296</v>
      </c>
      <c r="D78" s="405">
        <f>D76-D77</f>
        <v>0</v>
      </c>
      <c r="E78" s="405">
        <f>E76-E77</f>
        <v>0</v>
      </c>
      <c r="F78" s="31"/>
      <c r="G78" s="31"/>
      <c r="H78" s="31"/>
      <c r="I78" s="31"/>
      <c r="J78" s="31"/>
      <c r="K78" s="59"/>
      <c r="L78" s="38"/>
    </row>
    <row r="79" spans="2:12" ht="16" thickBot="1">
      <c r="B79" s="75"/>
      <c r="C79" s="254" t="s">
        <v>297</v>
      </c>
      <c r="D79" s="353">
        <f>IF((AND(D77=0, D78&gt;0)),"Infinite",IF(D77=0,0,D78/D77))</f>
        <v>0</v>
      </c>
      <c r="E79" s="517">
        <f>IF((AND(E77=0, E78&gt;0)),"Infinite",IF(E77=0,0,E78/E77))</f>
        <v>0</v>
      </c>
      <c r="F79" s="233"/>
      <c r="G79" s="233"/>
      <c r="H79" s="233"/>
      <c r="I79" s="233"/>
      <c r="J79" s="137"/>
      <c r="K79" s="59"/>
      <c r="L79" s="38"/>
    </row>
    <row r="80" spans="2:12" ht="16" thickTop="1">
      <c r="B80" s="75"/>
      <c r="C80" s="90"/>
      <c r="D80" s="31"/>
      <c r="E80" s="31"/>
      <c r="F80" s="31"/>
      <c r="G80" s="31"/>
      <c r="H80" s="31"/>
      <c r="I80" s="31"/>
      <c r="J80" s="31"/>
      <c r="K80" s="59"/>
      <c r="L80" s="38"/>
    </row>
    <row r="81" spans="2:12">
      <c r="B81" s="75"/>
      <c r="C81" s="31"/>
      <c r="D81" s="31"/>
      <c r="E81" s="31"/>
      <c r="F81" s="31"/>
      <c r="G81" s="31"/>
      <c r="H81" s="31"/>
      <c r="I81" s="31"/>
      <c r="J81" s="31"/>
      <c r="K81" s="59"/>
      <c r="L81" s="38"/>
    </row>
    <row r="82" spans="2:12">
      <c r="B82" s="75"/>
      <c r="C82" s="148" t="s">
        <v>244</v>
      </c>
      <c r="D82" s="403" t="e">
        <f>'Main activity power plants'!D134</f>
        <v>#DIV/0!</v>
      </c>
      <c r="E82" s="403" t="e">
        <f>'Main activity power plants'!E134</f>
        <v>#DIV/0!</v>
      </c>
      <c r="F82" s="31"/>
      <c r="G82" s="31"/>
      <c r="H82" s="31"/>
      <c r="I82" s="31"/>
      <c r="J82" s="31"/>
      <c r="K82" s="59"/>
      <c r="L82" s="38"/>
    </row>
    <row r="83" spans="2:12">
      <c r="B83" s="75"/>
      <c r="C83" s="90" t="s">
        <v>245</v>
      </c>
      <c r="D83" s="403">
        <f>'Fuel aggregation PP'!D66</f>
        <v>0</v>
      </c>
      <c r="E83" s="403">
        <f>'Fuel aggregation PP'!E66</f>
        <v>0</v>
      </c>
      <c r="F83" s="31"/>
      <c r="G83" s="31"/>
      <c r="H83" s="31"/>
      <c r="I83" s="31"/>
      <c r="J83" s="31"/>
      <c r="K83" s="59"/>
      <c r="L83" s="38"/>
    </row>
    <row r="84" spans="2:12">
      <c r="B84" s="75"/>
      <c r="C84" s="90" t="s">
        <v>296</v>
      </c>
      <c r="D84" s="405" t="e">
        <f>D82-D83</f>
        <v>#DIV/0!</v>
      </c>
      <c r="E84" s="405" t="e">
        <f>E82-E83</f>
        <v>#DIV/0!</v>
      </c>
      <c r="F84" s="31"/>
      <c r="G84" s="31"/>
      <c r="H84" s="31"/>
      <c r="I84" s="31"/>
      <c r="J84" s="31"/>
      <c r="K84" s="59"/>
      <c r="L84" s="38"/>
    </row>
    <row r="85" spans="2:12" ht="16" thickBot="1">
      <c r="B85" s="75"/>
      <c r="C85" s="254" t="s">
        <v>297</v>
      </c>
      <c r="D85" s="353" t="e">
        <f>IF((AND(D83=0, D84&gt;0)),"Infinite",IF(D83=0,0,D84/D83))</f>
        <v>#DIV/0!</v>
      </c>
      <c r="E85" s="517" t="e">
        <f>IF((AND(E83=0, E84&gt;0)),"Infinite",IF(E83=0,0,E84/E83))</f>
        <v>#DIV/0!</v>
      </c>
      <c r="F85" s="233"/>
      <c r="G85" s="233"/>
      <c r="H85" s="233"/>
      <c r="I85" s="233"/>
      <c r="J85" s="137"/>
      <c r="K85" s="59"/>
      <c r="L85" s="38"/>
    </row>
    <row r="86" spans="2:12" ht="17" thickTop="1" thickBot="1">
      <c r="B86" s="82"/>
      <c r="C86" s="83"/>
      <c r="D86" s="83"/>
      <c r="E86" s="83"/>
      <c r="F86" s="83"/>
      <c r="G86" s="83"/>
      <c r="H86" s="83"/>
      <c r="I86" s="83"/>
      <c r="J86" s="83"/>
      <c r="K86" s="130"/>
      <c r="L86" s="84"/>
    </row>
    <row r="87" spans="2:12">
      <c r="B87" s="99" t="s">
        <v>289</v>
      </c>
      <c r="C87" s="8"/>
      <c r="K87" s="16"/>
      <c r="L87" s="76"/>
    </row>
    <row r="88" spans="2:12">
      <c r="B88" s="100"/>
      <c r="C88" s="56" t="s">
        <v>247</v>
      </c>
      <c r="D88" s="171"/>
      <c r="E88" s="403" t="e">
        <f>'Main activity heat plants'!E11</f>
        <v>#DIV/0!</v>
      </c>
      <c r="F88" s="171"/>
      <c r="G88" s="171"/>
      <c r="H88" s="403">
        <f>'Main activity heat plants'!H11</f>
        <v>0</v>
      </c>
      <c r="I88" s="171"/>
      <c r="J88" s="171"/>
      <c r="K88" s="59"/>
      <c r="L88" s="38"/>
    </row>
    <row r="89" spans="2:12">
      <c r="B89" s="100"/>
      <c r="C89" s="56" t="s">
        <v>248</v>
      </c>
      <c r="D89" s="171"/>
      <c r="E89" s="403">
        <f>'Fuel aggregation HP'!E41</f>
        <v>0</v>
      </c>
      <c r="F89" s="171"/>
      <c r="G89" s="171"/>
      <c r="H89" s="403">
        <f>'Fuel aggregation HP'!H41</f>
        <v>0</v>
      </c>
      <c r="I89" s="171"/>
      <c r="J89" s="171"/>
      <c r="K89" s="59"/>
      <c r="L89" s="38"/>
    </row>
    <row r="90" spans="2:12">
      <c r="B90" s="100"/>
      <c r="C90" s="54" t="s">
        <v>296</v>
      </c>
      <c r="D90" s="182"/>
      <c r="E90" s="405" t="e">
        <f>E88-E89</f>
        <v>#DIV/0!</v>
      </c>
      <c r="F90" s="354"/>
      <c r="G90" s="354"/>
      <c r="H90" s="405">
        <f>H88-H89</f>
        <v>0</v>
      </c>
      <c r="I90" s="159"/>
      <c r="J90" s="159"/>
      <c r="K90" s="59"/>
      <c r="L90" s="38"/>
    </row>
    <row r="91" spans="2:12" ht="16" thickBot="1">
      <c r="B91" s="100"/>
      <c r="C91" s="252" t="s">
        <v>297</v>
      </c>
      <c r="D91" s="176"/>
      <c r="E91" s="517" t="e">
        <f>IF((AND(E89=0, E90&gt;0)),"Infinite",IF(E89=0,0,E90/E89))</f>
        <v>#DIV/0!</v>
      </c>
      <c r="F91" s="355"/>
      <c r="G91" s="355"/>
      <c r="H91" s="353">
        <f>IF((AND(H89=0, H90&gt;0)),"Infinite",IF(H89=0,0,H90/H89))</f>
        <v>0</v>
      </c>
      <c r="I91" s="183"/>
      <c r="J91" s="176"/>
      <c r="K91" s="59"/>
      <c r="L91" s="38"/>
    </row>
    <row r="92" spans="2:12" ht="16" thickTop="1">
      <c r="B92" s="100"/>
      <c r="C92" s="148"/>
      <c r="D92" s="171"/>
      <c r="E92" s="172"/>
      <c r="F92" s="171"/>
      <c r="G92" s="171"/>
      <c r="H92" s="172"/>
      <c r="I92" s="171"/>
      <c r="J92" s="171"/>
      <c r="K92" s="59"/>
      <c r="L92" s="38"/>
    </row>
    <row r="93" spans="2:12">
      <c r="B93" s="100"/>
      <c r="C93" s="148" t="s">
        <v>251</v>
      </c>
      <c r="D93" s="173"/>
      <c r="E93" s="403" t="e">
        <f>'Main activity heat plants'!E14</f>
        <v>#DIV/0!</v>
      </c>
      <c r="F93" s="171"/>
      <c r="G93" s="171"/>
      <c r="H93" s="403">
        <f>'Main activity heat plants'!H14</f>
        <v>0</v>
      </c>
      <c r="I93" s="173"/>
      <c r="J93" s="173"/>
      <c r="K93" s="59"/>
      <c r="L93" s="38"/>
    </row>
    <row r="94" spans="2:12">
      <c r="B94" s="100"/>
      <c r="C94" s="90" t="s">
        <v>252</v>
      </c>
      <c r="D94" s="253"/>
      <c r="E94" s="403">
        <f>'Fuel aggregation HP'!E42</f>
        <v>0</v>
      </c>
      <c r="F94" s="171"/>
      <c r="G94" s="171"/>
      <c r="H94" s="403">
        <f>'Fuel aggregation HP'!H42</f>
        <v>0</v>
      </c>
      <c r="I94" s="253"/>
      <c r="J94" s="173"/>
      <c r="K94" s="59"/>
      <c r="L94" s="38"/>
    </row>
    <row r="95" spans="2:12">
      <c r="B95" s="75"/>
      <c r="C95" s="90" t="s">
        <v>296</v>
      </c>
      <c r="D95" s="31"/>
      <c r="E95" s="405" t="e">
        <f>E93-E94</f>
        <v>#DIV/0!</v>
      </c>
      <c r="F95" s="354"/>
      <c r="G95" s="354"/>
      <c r="H95" s="405">
        <f>H93-H94</f>
        <v>0</v>
      </c>
      <c r="I95" s="31"/>
      <c r="J95" s="31"/>
      <c r="K95" s="59"/>
      <c r="L95" s="38"/>
    </row>
    <row r="96" spans="2:12" ht="16" thickBot="1">
      <c r="B96" s="99"/>
      <c r="C96" s="254" t="s">
        <v>297</v>
      </c>
      <c r="D96" s="233"/>
      <c r="E96" s="517" t="e">
        <f>IF((AND(E94=0, E95&gt;0)),"Infinite",IF(E94=0,0,E95/E94))</f>
        <v>#DIV/0!</v>
      </c>
      <c r="F96" s="356"/>
      <c r="G96" s="356"/>
      <c r="H96" s="353">
        <f>IF((AND(H94=0, H95&gt;0)),"Infinite",IF(H94=0,0,H95/H94))</f>
        <v>0</v>
      </c>
      <c r="I96" s="233"/>
      <c r="J96" s="233"/>
      <c r="K96" s="59"/>
      <c r="L96" s="38"/>
    </row>
    <row r="97" spans="2:12" ht="16" thickTop="1">
      <c r="B97" s="99"/>
      <c r="C97" s="31"/>
      <c r="D97" s="171"/>
      <c r="E97" s="172"/>
      <c r="F97" s="171"/>
      <c r="G97" s="171"/>
      <c r="H97" s="172"/>
      <c r="I97" s="171"/>
      <c r="J97" s="171"/>
      <c r="K97" s="59"/>
      <c r="L97" s="38"/>
    </row>
    <row r="98" spans="2:12">
      <c r="B98" s="99"/>
      <c r="C98" s="148" t="s">
        <v>238</v>
      </c>
      <c r="D98" s="173"/>
      <c r="E98" s="403" t="e">
        <f>'Main activity heat plants'!E17</f>
        <v>#DIV/0!</v>
      </c>
      <c r="F98" s="171"/>
      <c r="G98" s="171"/>
      <c r="H98" s="403">
        <f>'Main activity heat plants'!H17</f>
        <v>0</v>
      </c>
      <c r="I98" s="173"/>
      <c r="J98" s="173"/>
      <c r="K98" s="59"/>
      <c r="L98" s="38"/>
    </row>
    <row r="99" spans="2:12">
      <c r="B99" s="99"/>
      <c r="C99" s="90" t="s">
        <v>239</v>
      </c>
      <c r="D99" s="253"/>
      <c r="E99" s="403">
        <f>'Fuel aggregation HP'!E43</f>
        <v>0</v>
      </c>
      <c r="F99" s="171"/>
      <c r="G99" s="171"/>
      <c r="H99" s="403">
        <f>'Fuel aggregation HP'!H43</f>
        <v>0</v>
      </c>
      <c r="I99" s="253"/>
      <c r="J99" s="173"/>
      <c r="K99" s="59"/>
      <c r="L99" s="38"/>
    </row>
    <row r="100" spans="2:12">
      <c r="B100" s="100"/>
      <c r="C100" s="90" t="s">
        <v>296</v>
      </c>
      <c r="D100" s="31"/>
      <c r="E100" s="405" t="e">
        <f>E98-E99</f>
        <v>#DIV/0!</v>
      </c>
      <c r="F100" s="354"/>
      <c r="G100" s="354"/>
      <c r="H100" s="405">
        <f>H98-H99</f>
        <v>0</v>
      </c>
      <c r="I100" s="31"/>
      <c r="J100" s="31"/>
      <c r="K100" s="59"/>
      <c r="L100" s="38"/>
    </row>
    <row r="101" spans="2:12" ht="16" thickBot="1">
      <c r="B101" s="100"/>
      <c r="C101" s="254" t="s">
        <v>297</v>
      </c>
      <c r="D101" s="233"/>
      <c r="E101" s="517" t="e">
        <f>IF((AND(E99=0, E100&gt;0)),"Infinite",IF(E99=0,0,E100/E99))</f>
        <v>#DIV/0!</v>
      </c>
      <c r="F101" s="356"/>
      <c r="G101" s="356"/>
      <c r="H101" s="353">
        <f>IF((AND(H99=0, H100&gt;0)),"Infinite",IF(H99=0,0,H100/H99))</f>
        <v>0</v>
      </c>
      <c r="I101" s="233"/>
      <c r="J101" s="233"/>
      <c r="K101" s="59"/>
      <c r="L101" s="38"/>
    </row>
    <row r="102" spans="2:12" ht="16" thickTop="1">
      <c r="B102" s="100"/>
      <c r="C102" s="90"/>
      <c r="D102" s="173"/>
      <c r="E102" s="33"/>
      <c r="F102" s="31"/>
      <c r="G102" s="31"/>
      <c r="H102" s="33"/>
      <c r="I102" s="173"/>
      <c r="J102" s="31"/>
      <c r="K102" s="59"/>
      <c r="L102" s="38"/>
    </row>
    <row r="103" spans="2:12">
      <c r="B103" s="100"/>
      <c r="C103" s="148" t="s">
        <v>249</v>
      </c>
      <c r="D103" s="173"/>
      <c r="E103" s="403" t="e">
        <f>'Main activity heat plants'!E22</f>
        <v>#DIV/0!</v>
      </c>
      <c r="F103" s="171"/>
      <c r="G103" s="171"/>
      <c r="H103" s="403">
        <f>'Main activity heat plants'!H22</f>
        <v>0</v>
      </c>
      <c r="I103" s="173"/>
      <c r="J103" s="173"/>
      <c r="K103" s="59"/>
      <c r="L103" s="38"/>
    </row>
    <row r="104" spans="2:12">
      <c r="B104" s="75"/>
      <c r="C104" s="90" t="s">
        <v>250</v>
      </c>
      <c r="D104" s="253"/>
      <c r="E104" s="403">
        <f>'Fuel aggregation HP'!E44</f>
        <v>0</v>
      </c>
      <c r="F104" s="171"/>
      <c r="G104" s="171"/>
      <c r="H104" s="403">
        <f>'Fuel aggregation HP'!H44</f>
        <v>0</v>
      </c>
      <c r="I104" s="253"/>
      <c r="J104" s="173"/>
      <c r="K104" s="59"/>
      <c r="L104" s="38"/>
    </row>
    <row r="105" spans="2:12">
      <c r="B105" s="99"/>
      <c r="C105" s="90" t="s">
        <v>296</v>
      </c>
      <c r="D105" s="31"/>
      <c r="E105" s="405" t="e">
        <f>E103-E104</f>
        <v>#DIV/0!</v>
      </c>
      <c r="F105" s="354"/>
      <c r="G105" s="354"/>
      <c r="H105" s="405">
        <f>H103-H104</f>
        <v>0</v>
      </c>
      <c r="I105" s="31"/>
      <c r="J105" s="31"/>
      <c r="K105" s="59"/>
      <c r="L105" s="38"/>
    </row>
    <row r="106" spans="2:12" ht="16" thickBot="1">
      <c r="B106" s="99"/>
      <c r="C106" s="254" t="s">
        <v>297</v>
      </c>
      <c r="D106" s="233"/>
      <c r="E106" s="517" t="e">
        <f>IF((AND(E104=0, E105&gt;0)),"Infinite",IF(E104=0,0,E105/E104))</f>
        <v>#DIV/0!</v>
      </c>
      <c r="F106" s="356"/>
      <c r="G106" s="356"/>
      <c r="H106" s="353">
        <f>IF((AND(H104=0, H105&gt;0)),"Infinite",IF(H104=0,0,H105/H104))</f>
        <v>0</v>
      </c>
      <c r="I106" s="233"/>
      <c r="J106" s="233"/>
      <c r="K106" s="59"/>
      <c r="L106" s="38"/>
    </row>
    <row r="107" spans="2:12" ht="16" thickTop="1">
      <c r="B107" s="99"/>
      <c r="C107" s="31"/>
      <c r="D107" s="171"/>
      <c r="E107" s="172"/>
      <c r="F107" s="171"/>
      <c r="G107" s="171"/>
      <c r="H107" s="172"/>
      <c r="I107" s="171"/>
      <c r="J107" s="171"/>
      <c r="K107" s="59"/>
      <c r="L107" s="38"/>
    </row>
    <row r="108" spans="2:12">
      <c r="B108" s="99"/>
      <c r="C108" s="148" t="s">
        <v>253</v>
      </c>
      <c r="D108" s="173"/>
      <c r="E108" s="403" t="e">
        <f>'Main activity heat plants'!E25</f>
        <v>#DIV/0!</v>
      </c>
      <c r="F108" s="171"/>
      <c r="G108" s="171"/>
      <c r="H108" s="403">
        <f>'Main activity heat plants'!H25</f>
        <v>0</v>
      </c>
      <c r="I108" s="173"/>
      <c r="J108" s="173"/>
      <c r="K108" s="59"/>
      <c r="L108" s="38"/>
    </row>
    <row r="109" spans="2:12">
      <c r="B109" s="99"/>
      <c r="C109" s="90" t="s">
        <v>254</v>
      </c>
      <c r="D109" s="253"/>
      <c r="E109" s="403">
        <f>'Fuel aggregation HP'!E45</f>
        <v>0</v>
      </c>
      <c r="F109" s="171"/>
      <c r="G109" s="171"/>
      <c r="H109" s="403">
        <f>'Fuel aggregation HP'!H45</f>
        <v>0</v>
      </c>
      <c r="I109" s="253"/>
      <c r="J109" s="173"/>
      <c r="K109" s="59"/>
      <c r="L109" s="38"/>
    </row>
    <row r="110" spans="2:12">
      <c r="B110" s="100"/>
      <c r="C110" s="90" t="s">
        <v>296</v>
      </c>
      <c r="D110" s="31"/>
      <c r="E110" s="405" t="e">
        <f>E108-E109</f>
        <v>#DIV/0!</v>
      </c>
      <c r="F110" s="354"/>
      <c r="G110" s="354"/>
      <c r="H110" s="405">
        <f>H108-H109</f>
        <v>0</v>
      </c>
      <c r="I110" s="31"/>
      <c r="J110" s="31"/>
      <c r="K110" s="59"/>
      <c r="L110" s="38"/>
    </row>
    <row r="111" spans="2:12" ht="16" thickBot="1">
      <c r="B111" s="100"/>
      <c r="C111" s="254" t="s">
        <v>297</v>
      </c>
      <c r="D111" s="233"/>
      <c r="E111" s="517" t="e">
        <f>IF((AND(E109=0, E110&gt;0)),"Infinite",IF(E109=0,0,E110/E109))</f>
        <v>#DIV/0!</v>
      </c>
      <c r="F111" s="356"/>
      <c r="G111" s="356"/>
      <c r="H111" s="353">
        <f>IF((AND(H109=0, H110&gt;0)),"Infinite",IF(H109=0,0,H110/H109))</f>
        <v>0</v>
      </c>
      <c r="I111" s="233"/>
      <c r="J111" s="233"/>
      <c r="K111" s="59"/>
      <c r="L111" s="38"/>
    </row>
    <row r="112" spans="2:12" ht="16" thickTop="1">
      <c r="B112" s="100"/>
      <c r="C112" s="90"/>
      <c r="D112" s="253"/>
      <c r="E112" s="33"/>
      <c r="F112" s="31"/>
      <c r="G112" s="31"/>
      <c r="H112" s="33"/>
      <c r="I112" s="253"/>
      <c r="J112" s="31"/>
      <c r="K112" s="59"/>
      <c r="L112" s="38"/>
    </row>
    <row r="113" spans="2:12">
      <c r="B113" s="75"/>
      <c r="C113" s="148" t="s">
        <v>413</v>
      </c>
      <c r="D113" s="173"/>
      <c r="E113" s="403" t="e">
        <f>'Main activity heat plants'!E26</f>
        <v>#DIV/0!</v>
      </c>
      <c r="F113" s="171"/>
      <c r="G113" s="171"/>
      <c r="H113" s="403">
        <f>'Main activity heat plants'!H26</f>
        <v>0</v>
      </c>
      <c r="I113" s="173"/>
      <c r="J113" s="173"/>
      <c r="K113" s="59"/>
      <c r="L113" s="38"/>
    </row>
    <row r="114" spans="2:12">
      <c r="B114" s="99"/>
      <c r="C114" s="90" t="s">
        <v>414</v>
      </c>
      <c r="D114" s="253"/>
      <c r="E114" s="403">
        <f>'Fuel aggregation HP'!E46</f>
        <v>0</v>
      </c>
      <c r="F114" s="171"/>
      <c r="G114" s="171"/>
      <c r="H114" s="403">
        <f>'Fuel aggregation HP'!H46</f>
        <v>0</v>
      </c>
      <c r="I114" s="253"/>
      <c r="J114" s="173"/>
      <c r="K114" s="59"/>
      <c r="L114" s="38"/>
    </row>
    <row r="115" spans="2:12">
      <c r="B115" s="99"/>
      <c r="C115" s="90" t="s">
        <v>296</v>
      </c>
      <c r="D115" s="31"/>
      <c r="E115" s="405" t="e">
        <f>E113-E114</f>
        <v>#DIV/0!</v>
      </c>
      <c r="F115" s="354"/>
      <c r="G115" s="354"/>
      <c r="H115" s="405">
        <f>H113-H114</f>
        <v>0</v>
      </c>
      <c r="I115" s="31"/>
      <c r="J115" s="31"/>
      <c r="K115" s="59"/>
      <c r="L115" s="38"/>
    </row>
    <row r="116" spans="2:12" ht="16" thickBot="1">
      <c r="B116" s="99"/>
      <c r="C116" s="254" t="s">
        <v>297</v>
      </c>
      <c r="D116" s="233"/>
      <c r="E116" s="517" t="e">
        <f>IF((AND(E114=0, E115&gt;0)),"Infinite",IF(E114=0,0,E115/E114))</f>
        <v>#DIV/0!</v>
      </c>
      <c r="F116" s="356"/>
      <c r="G116" s="356"/>
      <c r="H116" s="353">
        <f>IF((AND(H114=0, H115&gt;0)),"Infinite",IF(H114=0,0,H115/H114))</f>
        <v>0</v>
      </c>
      <c r="I116" s="233"/>
      <c r="J116" s="233"/>
      <c r="K116" s="59"/>
      <c r="L116" s="38"/>
    </row>
    <row r="117" spans="2:12" ht="16" thickTop="1">
      <c r="B117" s="99"/>
      <c r="C117" s="90"/>
      <c r="D117" s="171"/>
      <c r="E117" s="172"/>
      <c r="F117" s="171"/>
      <c r="G117" s="171"/>
      <c r="H117" s="172"/>
      <c r="I117" s="171"/>
      <c r="J117" s="171"/>
      <c r="K117" s="59"/>
      <c r="L117" s="38"/>
    </row>
    <row r="118" spans="2:12">
      <c r="B118" s="75"/>
      <c r="C118" s="148" t="s">
        <v>240</v>
      </c>
      <c r="D118" s="173"/>
      <c r="E118" s="403" t="e">
        <f>'Main activity heat plants'!E18</f>
        <v>#DIV/0!</v>
      </c>
      <c r="F118" s="171"/>
      <c r="G118" s="171"/>
      <c r="H118" s="403">
        <f>'Main activity heat plants'!H18</f>
        <v>0</v>
      </c>
      <c r="I118" s="173"/>
      <c r="J118" s="173"/>
      <c r="K118" s="59"/>
      <c r="L118" s="38" t="s">
        <v>502</v>
      </c>
    </row>
    <row r="119" spans="2:12">
      <c r="B119" s="75"/>
      <c r="C119" s="90" t="s">
        <v>241</v>
      </c>
      <c r="D119" s="253"/>
      <c r="E119" s="403">
        <f>'Fuel aggregation HP'!E47</f>
        <v>0</v>
      </c>
      <c r="F119" s="171"/>
      <c r="G119" s="171"/>
      <c r="H119" s="403">
        <f>'Fuel aggregation HP'!H47</f>
        <v>0</v>
      </c>
      <c r="I119" s="253"/>
      <c r="J119" s="173"/>
      <c r="K119" s="59"/>
      <c r="L119" s="38"/>
    </row>
    <row r="120" spans="2:12">
      <c r="B120" s="75"/>
      <c r="C120" s="90" t="s">
        <v>296</v>
      </c>
      <c r="D120" s="31"/>
      <c r="E120" s="405" t="e">
        <f>E118-E119</f>
        <v>#DIV/0!</v>
      </c>
      <c r="F120" s="354"/>
      <c r="G120" s="354"/>
      <c r="H120" s="405">
        <f>H118-H119</f>
        <v>0</v>
      </c>
      <c r="I120" s="31"/>
      <c r="J120" s="31"/>
      <c r="K120" s="59"/>
      <c r="L120" s="38"/>
    </row>
    <row r="121" spans="2:12" ht="16" thickBot="1">
      <c r="B121" s="75"/>
      <c r="C121" s="254" t="s">
        <v>297</v>
      </c>
      <c r="D121" s="233"/>
      <c r="E121" s="517" t="e">
        <f>IF((AND(E119=0, E120&gt;0)),"Infinite",IF(E119=0,0,E120/E119))</f>
        <v>#DIV/0!</v>
      </c>
      <c r="F121" s="356"/>
      <c r="G121" s="356"/>
      <c r="H121" s="353">
        <f>IF((AND(H119=0, H120&gt;0)),"Infinite",IF(H119=0,0,H120/H119))</f>
        <v>0</v>
      </c>
      <c r="I121" s="233"/>
      <c r="J121" s="233"/>
      <c r="K121" s="59"/>
      <c r="L121" s="38"/>
    </row>
    <row r="122" spans="2:12" ht="16" thickTop="1">
      <c r="B122" s="75"/>
      <c r="C122" s="31"/>
      <c r="D122" s="31"/>
      <c r="E122" s="33"/>
      <c r="F122" s="31"/>
      <c r="G122" s="31"/>
      <c r="H122" s="33"/>
      <c r="I122" s="31"/>
      <c r="J122" s="31"/>
      <c r="K122" s="59"/>
      <c r="L122" s="38"/>
    </row>
    <row r="123" spans="2:12">
      <c r="B123" s="99"/>
      <c r="C123" s="148" t="s">
        <v>242</v>
      </c>
      <c r="D123" s="173"/>
      <c r="E123" s="403" t="e">
        <f>'Main activity heat plants'!E30</f>
        <v>#DIV/0!</v>
      </c>
      <c r="F123" s="171"/>
      <c r="G123" s="171"/>
      <c r="H123" s="403">
        <f>'Main activity heat plants'!H30</f>
        <v>0</v>
      </c>
      <c r="I123" s="173"/>
      <c r="J123" s="173"/>
      <c r="K123" s="59"/>
      <c r="L123" s="38"/>
    </row>
    <row r="124" spans="2:12">
      <c r="B124" s="99"/>
      <c r="C124" s="90" t="s">
        <v>243</v>
      </c>
      <c r="D124" s="253"/>
      <c r="E124" s="403">
        <f>'Fuel aggregation HP'!E47</f>
        <v>0</v>
      </c>
      <c r="F124" s="171"/>
      <c r="G124" s="171"/>
      <c r="H124" s="403">
        <f>'Fuel aggregation HP'!H48</f>
        <v>0</v>
      </c>
      <c r="I124" s="253"/>
      <c r="J124" s="173"/>
      <c r="K124" s="59"/>
      <c r="L124" s="38"/>
    </row>
    <row r="125" spans="2:12">
      <c r="B125" s="99"/>
      <c r="C125" s="90" t="s">
        <v>296</v>
      </c>
      <c r="D125" s="31"/>
      <c r="E125" s="405" t="e">
        <f>E123-E124</f>
        <v>#DIV/0!</v>
      </c>
      <c r="F125" s="354"/>
      <c r="G125" s="354"/>
      <c r="H125" s="405">
        <f>H123-H124</f>
        <v>0</v>
      </c>
      <c r="I125" s="31"/>
      <c r="J125" s="31"/>
      <c r="K125" s="59"/>
      <c r="L125" s="38"/>
    </row>
    <row r="126" spans="2:12" ht="16" thickBot="1">
      <c r="B126" s="99"/>
      <c r="C126" s="254" t="s">
        <v>297</v>
      </c>
      <c r="D126" s="233"/>
      <c r="E126" s="517" t="e">
        <f>IF((AND(E124=0, E125&gt;0)),"Infinite",IF(E124=0,0,E125/E124))</f>
        <v>#DIV/0!</v>
      </c>
      <c r="F126" s="356"/>
      <c r="G126" s="356"/>
      <c r="H126" s="353">
        <f>IF((AND(H124=0, H125&gt;0)),"Infinite",IF(H124=0,0,H125/H124))</f>
        <v>0</v>
      </c>
      <c r="I126" s="233"/>
      <c r="J126" s="233"/>
      <c r="K126" s="59"/>
      <c r="L126" s="38"/>
    </row>
    <row r="127" spans="2:12" ht="16" thickTop="1">
      <c r="B127" s="149"/>
      <c r="C127" s="31"/>
      <c r="D127" s="171"/>
      <c r="E127" s="172"/>
      <c r="F127" s="171"/>
      <c r="G127" s="171"/>
      <c r="H127" s="172"/>
      <c r="I127" s="171"/>
      <c r="J127" s="171"/>
      <c r="K127" s="59"/>
      <c r="L127" s="38"/>
    </row>
    <row r="128" spans="2:12">
      <c r="B128" s="99"/>
      <c r="C128" s="148" t="s">
        <v>298</v>
      </c>
      <c r="D128" s="173"/>
      <c r="E128" s="403" t="e">
        <f>'Main activity heat plants'!E33</f>
        <v>#DIV/0!</v>
      </c>
      <c r="F128" s="171"/>
      <c r="G128" s="171"/>
      <c r="H128" s="403">
        <f>'Main activity heat plants'!H33</f>
        <v>0</v>
      </c>
      <c r="I128" s="173"/>
      <c r="J128" s="173"/>
      <c r="K128" s="59"/>
      <c r="L128" s="38"/>
    </row>
    <row r="129" spans="2:12">
      <c r="B129" s="99"/>
      <c r="C129" s="90" t="s">
        <v>299</v>
      </c>
      <c r="D129" s="253"/>
      <c r="E129" s="403">
        <f>'Fuel aggregation HP'!E49</f>
        <v>0</v>
      </c>
      <c r="F129" s="171"/>
      <c r="G129" s="171"/>
      <c r="H129" s="403">
        <f>'Fuel aggregation HP'!H49</f>
        <v>0</v>
      </c>
      <c r="I129" s="253"/>
      <c r="J129" s="173"/>
      <c r="K129" s="59"/>
      <c r="L129" s="38"/>
    </row>
    <row r="130" spans="2:12">
      <c r="B130" s="99"/>
      <c r="C130" s="90" t="s">
        <v>296</v>
      </c>
      <c r="D130" s="31"/>
      <c r="E130" s="405" t="e">
        <f>E128-E129</f>
        <v>#DIV/0!</v>
      </c>
      <c r="F130" s="354"/>
      <c r="G130" s="354"/>
      <c r="H130" s="405">
        <f>H128-H129</f>
        <v>0</v>
      </c>
      <c r="I130" s="31"/>
      <c r="J130" s="31"/>
      <c r="K130" s="59"/>
      <c r="L130" s="38"/>
    </row>
    <row r="131" spans="2:12" ht="16" thickBot="1">
      <c r="B131" s="75"/>
      <c r="C131" s="254" t="s">
        <v>297</v>
      </c>
      <c r="D131" s="233"/>
      <c r="E131" s="517" t="e">
        <f>IF((AND(E129=0, E130&gt;0)),"Infinite",IF(E129=0,0,E130/E129))</f>
        <v>#DIV/0!</v>
      </c>
      <c r="F131" s="356"/>
      <c r="G131" s="356"/>
      <c r="H131" s="353">
        <f>IF((AND(H129=0, H130&gt;0)),"Infinite",IF(H129=0,0,H130/H129))</f>
        <v>0</v>
      </c>
      <c r="I131" s="233"/>
      <c r="J131" s="233"/>
      <c r="K131" s="59"/>
      <c r="L131" s="38"/>
    </row>
    <row r="132" spans="2:12" ht="16" thickTop="1">
      <c r="B132" s="75"/>
      <c r="C132" s="90"/>
      <c r="D132" s="171"/>
      <c r="E132" s="33"/>
      <c r="F132" s="31"/>
      <c r="G132" s="31"/>
      <c r="H132" s="33"/>
      <c r="I132" s="171"/>
      <c r="J132" s="31"/>
      <c r="K132" s="59"/>
      <c r="L132" s="38"/>
    </row>
    <row r="133" spans="2:12">
      <c r="B133" s="75"/>
      <c r="C133" s="31"/>
      <c r="D133" s="31"/>
      <c r="E133" s="33"/>
      <c r="F133" s="31"/>
      <c r="G133" s="31"/>
      <c r="H133" s="33"/>
      <c r="I133" s="31"/>
      <c r="J133" s="31"/>
      <c r="K133" s="59"/>
      <c r="L133" s="38"/>
    </row>
    <row r="134" spans="2:12">
      <c r="B134" s="75"/>
      <c r="C134" s="148" t="s">
        <v>244</v>
      </c>
      <c r="D134" s="173"/>
      <c r="E134" s="403" t="e">
        <f>'Main activity heat plants'!E36</f>
        <v>#DIV/0!</v>
      </c>
      <c r="F134" s="171"/>
      <c r="G134" s="171"/>
      <c r="H134" s="403">
        <f>'Main activity heat plants'!H36</f>
        <v>0</v>
      </c>
      <c r="I134" s="173"/>
      <c r="J134" s="173"/>
      <c r="K134" s="59"/>
      <c r="L134" s="38"/>
    </row>
    <row r="135" spans="2:12">
      <c r="B135" s="75"/>
      <c r="C135" s="90" t="s">
        <v>245</v>
      </c>
      <c r="D135" s="253"/>
      <c r="E135" s="403">
        <f>'Fuel aggregation HP'!E50</f>
        <v>0</v>
      </c>
      <c r="F135" s="171"/>
      <c r="G135" s="171"/>
      <c r="H135" s="403">
        <f>'Fuel aggregation HP'!H50</f>
        <v>0</v>
      </c>
      <c r="I135" s="253"/>
      <c r="J135" s="173"/>
      <c r="K135" s="59"/>
      <c r="L135" s="38"/>
    </row>
    <row r="136" spans="2:12">
      <c r="B136" s="75"/>
      <c r="C136" s="90" t="s">
        <v>296</v>
      </c>
      <c r="D136" s="31"/>
      <c r="E136" s="405" t="e">
        <f>E134-E135</f>
        <v>#DIV/0!</v>
      </c>
      <c r="F136" s="354"/>
      <c r="G136" s="354"/>
      <c r="H136" s="405">
        <f>H134-H135</f>
        <v>0</v>
      </c>
      <c r="I136" s="31"/>
      <c r="J136" s="31"/>
      <c r="K136" s="59"/>
      <c r="L136" s="38"/>
    </row>
    <row r="137" spans="2:12" ht="16" thickBot="1">
      <c r="B137" s="75"/>
      <c r="C137" s="254" t="s">
        <v>297</v>
      </c>
      <c r="D137" s="233"/>
      <c r="E137" s="517" t="e">
        <f>IF((AND(E135=0, E136&gt;0)),"Infinite",IF(E135=0,0,E136/E135))</f>
        <v>#DIV/0!</v>
      </c>
      <c r="F137" s="356"/>
      <c r="G137" s="356"/>
      <c r="H137" s="353">
        <f>IF((AND(H135=0, H136&gt;0)),"Infinite",IF(H135=0,0,H136/H135))</f>
        <v>0</v>
      </c>
      <c r="I137" s="233"/>
      <c r="J137" s="233"/>
      <c r="K137" s="59"/>
      <c r="L137" s="38"/>
    </row>
    <row r="138" spans="2:12" ht="17" thickTop="1" thickBot="1">
      <c r="B138" s="82"/>
      <c r="C138" s="255"/>
      <c r="D138" s="177"/>
      <c r="E138" s="40"/>
      <c r="F138" s="40"/>
      <c r="G138" s="40"/>
      <c r="H138" s="40"/>
      <c r="I138" s="177"/>
      <c r="J138" s="40"/>
      <c r="K138" s="106"/>
      <c r="L138" s="41"/>
    </row>
  </sheetData>
  <mergeCells count="1">
    <mergeCell ref="B5:E5"/>
  </mergeCells>
  <phoneticPr fontId="27" type="noConversion"/>
  <conditionalFormatting sqref="H91 H96 H101 H106 H111 H116">
    <cfRule type="cellIs" dxfId="31" priority="36" operator="notBetween">
      <formula>-0.05</formula>
      <formula>0.05</formula>
    </cfRule>
  </conditionalFormatting>
  <conditionalFormatting sqref="E14">
    <cfRule type="cellIs" dxfId="30" priority="35" operator="between">
      <formula>-0.05</formula>
      <formula>0.05</formula>
    </cfRule>
  </conditionalFormatting>
  <conditionalFormatting sqref="E19">
    <cfRule type="cellIs" dxfId="29" priority="34" operator="between">
      <formula>-0.05</formula>
      <formula>0.05</formula>
    </cfRule>
  </conditionalFormatting>
  <conditionalFormatting sqref="E24">
    <cfRule type="cellIs" dxfId="28" priority="33" operator="between">
      <formula>-0.05</formula>
      <formula>0.05</formula>
    </cfRule>
  </conditionalFormatting>
  <conditionalFormatting sqref="E29">
    <cfRule type="cellIs" dxfId="27" priority="32" operator="between">
      <formula>-0.05</formula>
      <formula>0.05</formula>
    </cfRule>
  </conditionalFormatting>
  <conditionalFormatting sqref="E34">
    <cfRule type="cellIs" dxfId="26" priority="31" operator="between">
      <formula>-0.05</formula>
      <formula>0.05</formula>
    </cfRule>
  </conditionalFormatting>
  <conditionalFormatting sqref="E39">
    <cfRule type="cellIs" dxfId="25" priority="30" operator="between">
      <formula>-0.05</formula>
      <formula>0.05</formula>
    </cfRule>
  </conditionalFormatting>
  <conditionalFormatting sqref="E44">
    <cfRule type="cellIs" dxfId="24" priority="29" operator="between">
      <formula>-0.05</formula>
      <formula>0.05</formula>
    </cfRule>
  </conditionalFormatting>
  <conditionalFormatting sqref="E49">
    <cfRule type="cellIs" dxfId="23" priority="28" operator="between">
      <formula>-0.05</formula>
      <formula>0.05</formula>
    </cfRule>
  </conditionalFormatting>
  <conditionalFormatting sqref="E54">
    <cfRule type="cellIs" dxfId="22" priority="27" operator="between">
      <formula>-0.05</formula>
      <formula>0.05</formula>
    </cfRule>
  </conditionalFormatting>
  <conditionalFormatting sqref="E59">
    <cfRule type="cellIs" dxfId="21" priority="26" operator="between">
      <formula>-0.05</formula>
      <formula>0.05</formula>
    </cfRule>
  </conditionalFormatting>
  <conditionalFormatting sqref="E64">
    <cfRule type="cellIs" dxfId="20" priority="25" operator="between">
      <formula>-0.05</formula>
      <formula>0.05</formula>
    </cfRule>
  </conditionalFormatting>
  <conditionalFormatting sqref="E69">
    <cfRule type="cellIs" dxfId="19" priority="24" operator="between">
      <formula>-0.05</formula>
      <formula>0.05</formula>
    </cfRule>
  </conditionalFormatting>
  <conditionalFormatting sqref="E74">
    <cfRule type="cellIs" dxfId="18" priority="23" operator="between">
      <formula>-0.05</formula>
      <formula>0.05</formula>
    </cfRule>
  </conditionalFormatting>
  <conditionalFormatting sqref="E79">
    <cfRule type="cellIs" dxfId="17" priority="22" operator="between">
      <formula>-0.05</formula>
      <formula>0.05</formula>
    </cfRule>
  </conditionalFormatting>
  <conditionalFormatting sqref="E85">
    <cfRule type="cellIs" dxfId="16" priority="21" operator="between">
      <formula>-0.05</formula>
      <formula>0.05</formula>
    </cfRule>
  </conditionalFormatting>
  <conditionalFormatting sqref="E137">
    <cfRule type="cellIs" dxfId="15" priority="10" operator="between">
      <formula>-0.05</formula>
      <formula>0.05</formula>
    </cfRule>
  </conditionalFormatting>
  <conditionalFormatting sqref="E131">
    <cfRule type="cellIs" dxfId="14" priority="9" operator="between">
      <formula>-0.05</formula>
      <formula>0.05</formula>
    </cfRule>
  </conditionalFormatting>
  <conditionalFormatting sqref="E126">
    <cfRule type="cellIs" dxfId="13" priority="8" operator="between">
      <formula>-0.05</formula>
      <formula>0.05</formula>
    </cfRule>
  </conditionalFormatting>
  <conditionalFormatting sqref="E121">
    <cfRule type="cellIs" dxfId="12" priority="7" operator="between">
      <formula>-0.05</formula>
      <formula>0.05</formula>
    </cfRule>
  </conditionalFormatting>
  <conditionalFormatting sqref="E116">
    <cfRule type="cellIs" dxfId="11" priority="6" operator="between">
      <formula>-0.05</formula>
      <formula>0.05</formula>
    </cfRule>
  </conditionalFormatting>
  <conditionalFormatting sqref="E111">
    <cfRule type="cellIs" dxfId="10" priority="5" operator="between">
      <formula>-0.05</formula>
      <formula>0.05</formula>
    </cfRule>
  </conditionalFormatting>
  <conditionalFormatting sqref="E106">
    <cfRule type="cellIs" dxfId="9" priority="4" operator="between">
      <formula>-0.05</formula>
      <formula>0.05</formula>
    </cfRule>
  </conditionalFormatting>
  <conditionalFormatting sqref="E101">
    <cfRule type="cellIs" dxfId="8" priority="3" operator="between">
      <formula>-0.05</formula>
      <formula>0.05</formula>
    </cfRule>
  </conditionalFormatting>
  <conditionalFormatting sqref="E96">
    <cfRule type="cellIs" dxfId="7" priority="2" operator="between">
      <formula>-0.05</formula>
      <formula>0.05</formula>
    </cfRule>
  </conditionalFormatting>
  <conditionalFormatting sqref="E91">
    <cfRule type="cellIs" dxfId="6" priority="1" operator="between">
      <formula>-0.05</formula>
      <formula>0.05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A1:O52"/>
  <sheetViews>
    <sheetView workbookViewId="0">
      <pane xSplit="3" ySplit="9" topLeftCell="D10" activePane="bottomRight" state="frozen"/>
      <selection pane="topRight" activeCell="D1" sqref="D1"/>
      <selection pane="bottomLeft" activeCell="A10" sqref="A10"/>
      <selection pane="bottomRight" activeCell="L19" sqref="L19"/>
    </sheetView>
  </sheetViews>
  <sheetFormatPr baseColWidth="10" defaultRowHeight="15" x14ac:dyDescent="0"/>
  <cols>
    <col min="1" max="1" width="10.83203125" style="2"/>
    <col min="2" max="2" width="18.5" style="2" customWidth="1"/>
    <col min="3" max="3" width="39.83203125" style="2" customWidth="1"/>
    <col min="4" max="10" width="20.83203125" style="2" customWidth="1"/>
    <col min="11" max="11" width="4.5" style="2" customWidth="1"/>
    <col min="12" max="12" width="15.33203125" style="2" customWidth="1"/>
    <col min="13" max="14" width="17.33203125" style="2" customWidth="1"/>
    <col min="15" max="15" width="7" style="2" customWidth="1"/>
    <col min="16" max="16384" width="10.83203125" style="2"/>
  </cols>
  <sheetData>
    <row r="1" spans="1:15">
      <c r="A1" s="9"/>
      <c r="B1" s="9"/>
      <c r="C1" s="9"/>
      <c r="D1" s="9"/>
      <c r="E1" s="9"/>
    </row>
    <row r="2" spans="1:15" ht="20">
      <c r="A2" s="9"/>
      <c r="B2" s="89" t="s">
        <v>272</v>
      </c>
      <c r="C2" s="9"/>
      <c r="D2" s="9"/>
      <c r="E2" s="9"/>
    </row>
    <row r="3" spans="1:15">
      <c r="A3" s="9"/>
      <c r="D3" s="9"/>
      <c r="E3" s="9"/>
    </row>
    <row r="4" spans="1:15">
      <c r="A4" s="9"/>
      <c r="B4" s="3" t="s">
        <v>39</v>
      </c>
      <c r="C4" s="4"/>
      <c r="D4" s="4"/>
      <c r="E4" s="5"/>
    </row>
    <row r="5" spans="1:15" ht="16" customHeight="1">
      <c r="A5" s="9"/>
      <c r="B5" s="150" t="s">
        <v>402</v>
      </c>
      <c r="C5" s="11"/>
      <c r="D5" s="11"/>
      <c r="E5" s="12"/>
    </row>
    <row r="6" spans="1:15" ht="16" thickBot="1"/>
    <row r="7" spans="1:15">
      <c r="B7" s="72" t="s">
        <v>229</v>
      </c>
      <c r="C7" s="92"/>
      <c r="D7" s="92"/>
      <c r="E7" s="92"/>
      <c r="F7" s="92"/>
      <c r="G7" s="92"/>
      <c r="H7" s="92"/>
      <c r="I7" s="92"/>
      <c r="J7" s="92"/>
      <c r="K7" s="92"/>
      <c r="L7" s="92"/>
      <c r="M7" s="92"/>
      <c r="N7" s="92"/>
      <c r="O7" s="74"/>
    </row>
    <row r="8" spans="1:15">
      <c r="B8" s="75"/>
      <c r="C8" s="9"/>
      <c r="D8" s="9"/>
      <c r="E8" s="9"/>
      <c r="F8" s="9"/>
      <c r="G8" s="9"/>
      <c r="H8" s="9"/>
      <c r="I8" s="9"/>
      <c r="J8" s="9"/>
      <c r="K8" s="9"/>
      <c r="L8" s="9"/>
      <c r="M8" s="9"/>
      <c r="N8" s="9"/>
      <c r="O8" s="76"/>
    </row>
    <row r="9" spans="1:15" ht="30" customHeight="1">
      <c r="B9" s="102" t="s">
        <v>31</v>
      </c>
      <c r="C9" s="85" t="s">
        <v>263</v>
      </c>
      <c r="D9" s="30" t="s">
        <v>663</v>
      </c>
      <c r="E9" s="29" t="s">
        <v>664</v>
      </c>
      <c r="F9" s="107"/>
      <c r="G9" s="107"/>
      <c r="H9" s="29" t="s">
        <v>665</v>
      </c>
      <c r="I9" s="107"/>
      <c r="J9" s="107"/>
      <c r="K9" s="11"/>
      <c r="L9" s="209" t="s">
        <v>270</v>
      </c>
      <c r="M9" s="188" t="s">
        <v>382</v>
      </c>
      <c r="N9" s="188" t="s">
        <v>302</v>
      </c>
      <c r="O9" s="81"/>
    </row>
    <row r="10" spans="1:15">
      <c r="B10" s="99" t="s">
        <v>393</v>
      </c>
      <c r="C10" s="9"/>
      <c r="D10" s="9"/>
      <c r="E10" s="9"/>
      <c r="F10" s="9"/>
      <c r="G10" s="9"/>
      <c r="H10" s="9"/>
      <c r="I10" s="9"/>
      <c r="J10" s="9"/>
      <c r="K10" s="9"/>
      <c r="L10" s="16"/>
      <c r="M10" s="9"/>
      <c r="N10" s="9"/>
      <c r="O10" s="76"/>
    </row>
    <row r="11" spans="1:15">
      <c r="B11" s="99"/>
      <c r="C11" s="31" t="s">
        <v>380</v>
      </c>
      <c r="D11" s="403">
        <f>'Main activity power plants'!D30</f>
        <v>0</v>
      </c>
      <c r="E11" s="403" t="e">
        <f>'Main activity power plants'!E30</f>
        <v>#DIV/0!</v>
      </c>
      <c r="F11" s="403"/>
      <c r="G11" s="403"/>
      <c r="H11" s="474" t="s">
        <v>719</v>
      </c>
      <c r="I11" s="31"/>
      <c r="J11" s="31"/>
      <c r="K11" s="31"/>
      <c r="L11" s="423">
        <f>Dashboard!E65</f>
        <v>0</v>
      </c>
      <c r="M11" s="405" t="e">
        <f>D11/kWh_MJ_conversion/L11*1000</f>
        <v>#DIV/0!</v>
      </c>
      <c r="N11" s="474" t="s">
        <v>719</v>
      </c>
      <c r="O11" s="76"/>
    </row>
    <row r="12" spans="1:15">
      <c r="B12" s="75"/>
      <c r="C12" s="31" t="s">
        <v>356</v>
      </c>
      <c r="D12" s="403" t="e">
        <f>'Main activity power plants'!D33</f>
        <v>#DIV/0!</v>
      </c>
      <c r="E12" s="403" t="e">
        <f>'Main activity power plants'!E33</f>
        <v>#DIV/0!</v>
      </c>
      <c r="F12" s="403"/>
      <c r="G12" s="403"/>
      <c r="H12" s="474" t="s">
        <v>719</v>
      </c>
      <c r="I12" s="31"/>
      <c r="J12" s="31"/>
      <c r="K12" s="31"/>
      <c r="L12" s="423">
        <f>Dashboard!E66</f>
        <v>0</v>
      </c>
      <c r="M12" s="405" t="e">
        <f t="shared" ref="M12:M36" si="0">D12/kWh_MJ_conversion/L12*1000</f>
        <v>#DIV/0!</v>
      </c>
      <c r="N12" s="474" t="s">
        <v>719</v>
      </c>
      <c r="O12" s="76"/>
    </row>
    <row r="13" spans="1:15">
      <c r="B13" s="75"/>
      <c r="C13" s="31" t="s">
        <v>357</v>
      </c>
      <c r="D13" s="403">
        <f>'Main activity power plants'!D36</f>
        <v>0</v>
      </c>
      <c r="E13" s="403" t="e">
        <f>'Main activity power plants'!E36</f>
        <v>#DIV/0!</v>
      </c>
      <c r="F13" s="403"/>
      <c r="G13" s="403"/>
      <c r="H13" s="474" t="s">
        <v>719</v>
      </c>
      <c r="I13" s="31"/>
      <c r="J13" s="31"/>
      <c r="K13" s="31"/>
      <c r="L13" s="423">
        <f>Dashboard!E67</f>
        <v>0</v>
      </c>
      <c r="M13" s="405" t="e">
        <f t="shared" si="0"/>
        <v>#DIV/0!</v>
      </c>
      <c r="N13" s="474" t="s">
        <v>719</v>
      </c>
      <c r="O13" s="76"/>
    </row>
    <row r="14" spans="1:15">
      <c r="B14" s="75"/>
      <c r="C14" s="31" t="s">
        <v>358</v>
      </c>
      <c r="D14" s="403">
        <f>'Main activity power plants'!D39</f>
        <v>0</v>
      </c>
      <c r="E14" s="403" t="e">
        <f>'Main activity power plants'!E39</f>
        <v>#DIV/0!</v>
      </c>
      <c r="F14" s="403"/>
      <c r="G14" s="403"/>
      <c r="H14" s="474" t="s">
        <v>719</v>
      </c>
      <c r="I14" s="31"/>
      <c r="J14" s="31"/>
      <c r="K14" s="31"/>
      <c r="L14" s="423">
        <f>Dashboard!E68</f>
        <v>0</v>
      </c>
      <c r="M14" s="405" t="e">
        <f t="shared" si="0"/>
        <v>#DIV/0!</v>
      </c>
      <c r="N14" s="474" t="s">
        <v>719</v>
      </c>
      <c r="O14" s="76"/>
    </row>
    <row r="15" spans="1:15">
      <c r="B15" s="75"/>
      <c r="C15" s="31" t="s">
        <v>359</v>
      </c>
      <c r="D15" s="403">
        <f>'Main activity power plants'!D42</f>
        <v>0</v>
      </c>
      <c r="E15" s="403" t="e">
        <f>'Main activity power plants'!E42</f>
        <v>#DIV/0!</v>
      </c>
      <c r="F15" s="403"/>
      <c r="G15" s="403"/>
      <c r="H15" s="474" t="s">
        <v>719</v>
      </c>
      <c r="I15" s="31"/>
      <c r="J15" s="31"/>
      <c r="K15" s="31"/>
      <c r="L15" s="423">
        <f>Dashboard!E69</f>
        <v>0</v>
      </c>
      <c r="M15" s="405" t="e">
        <f t="shared" si="0"/>
        <v>#DIV/0!</v>
      </c>
      <c r="N15" s="474" t="s">
        <v>719</v>
      </c>
      <c r="O15" s="76"/>
    </row>
    <row r="16" spans="1:15">
      <c r="B16" s="75"/>
      <c r="C16" s="31" t="s">
        <v>360</v>
      </c>
      <c r="D16" s="403">
        <f>'Main activity power plants'!D45</f>
        <v>0</v>
      </c>
      <c r="E16" s="403" t="e">
        <f>'Main activity power plants'!E45</f>
        <v>#DIV/0!</v>
      </c>
      <c r="F16" s="403"/>
      <c r="G16" s="403"/>
      <c r="H16" s="474" t="s">
        <v>719</v>
      </c>
      <c r="I16" s="31"/>
      <c r="J16" s="31"/>
      <c r="K16" s="31"/>
      <c r="L16" s="423">
        <f>Dashboard!E70</f>
        <v>0</v>
      </c>
      <c r="M16" s="405" t="e">
        <f t="shared" si="0"/>
        <v>#DIV/0!</v>
      </c>
      <c r="N16" s="474" t="s">
        <v>719</v>
      </c>
      <c r="O16" s="76"/>
    </row>
    <row r="17" spans="2:15">
      <c r="B17" s="75"/>
      <c r="C17" s="31" t="s">
        <v>361</v>
      </c>
      <c r="D17" s="403">
        <f>'Main activity power plants'!D48</f>
        <v>0</v>
      </c>
      <c r="E17" s="403" t="e">
        <f>'Main activity power plants'!E48</f>
        <v>#DIV/0!</v>
      </c>
      <c r="F17" s="403"/>
      <c r="G17" s="403"/>
      <c r="H17" s="474" t="s">
        <v>719</v>
      </c>
      <c r="I17" s="31"/>
      <c r="J17" s="31"/>
      <c r="K17" s="31"/>
      <c r="L17" s="423">
        <f>Dashboard!E72</f>
        <v>0</v>
      </c>
      <c r="M17" s="405" t="e">
        <f t="shared" si="0"/>
        <v>#DIV/0!</v>
      </c>
      <c r="N17" s="474" t="s">
        <v>719</v>
      </c>
      <c r="O17" s="76"/>
    </row>
    <row r="18" spans="2:15">
      <c r="B18" s="75"/>
      <c r="C18" s="31" t="s">
        <v>362</v>
      </c>
      <c r="D18" s="403">
        <f>'Main activity power plants'!D51</f>
        <v>0</v>
      </c>
      <c r="E18" s="403" t="e">
        <f>'Main activity power plants'!E51</f>
        <v>#DIV/0!</v>
      </c>
      <c r="F18" s="403"/>
      <c r="G18" s="403"/>
      <c r="H18" s="474" t="s">
        <v>719</v>
      </c>
      <c r="I18" s="31"/>
      <c r="J18" s="31"/>
      <c r="K18" s="31"/>
      <c r="L18" s="423">
        <f>Dashboard!E73</f>
        <v>0</v>
      </c>
      <c r="M18" s="405" t="e">
        <f t="shared" si="0"/>
        <v>#DIV/0!</v>
      </c>
      <c r="N18" s="474" t="s">
        <v>719</v>
      </c>
      <c r="O18" s="76"/>
    </row>
    <row r="19" spans="2:15">
      <c r="B19" s="75"/>
      <c r="C19" s="31" t="s">
        <v>771</v>
      </c>
      <c r="D19" s="403">
        <f>'Main activity power plants'!D56</f>
        <v>0</v>
      </c>
      <c r="E19" s="403" t="e">
        <f>'Main activity power plants'!E56</f>
        <v>#DIV/0!</v>
      </c>
      <c r="F19" s="403"/>
      <c r="G19" s="403"/>
      <c r="H19" s="474" t="s">
        <v>719</v>
      </c>
      <c r="I19" s="31"/>
      <c r="J19" s="31"/>
      <c r="K19" s="31"/>
      <c r="L19" s="423">
        <f>Dashboard!E78</f>
        <v>0</v>
      </c>
      <c r="M19" s="405" t="e">
        <f t="shared" si="0"/>
        <v>#DIV/0!</v>
      </c>
      <c r="N19" s="474"/>
      <c r="O19" s="76"/>
    </row>
    <row r="20" spans="2:15">
      <c r="B20" s="75"/>
      <c r="C20" s="31" t="s">
        <v>363</v>
      </c>
      <c r="D20" s="403">
        <f>'Main activity power plants'!D61</f>
        <v>0</v>
      </c>
      <c r="E20" s="403" t="e">
        <f>'Main activity power plants'!E61</f>
        <v>#DIV/0!</v>
      </c>
      <c r="F20" s="403"/>
      <c r="G20" s="403"/>
      <c r="H20" s="474" t="s">
        <v>719</v>
      </c>
      <c r="I20" s="31"/>
      <c r="J20" s="31"/>
      <c r="K20" s="31"/>
      <c r="L20" s="423">
        <f>Dashboard!E75</f>
        <v>0</v>
      </c>
      <c r="M20" s="405" t="e">
        <f t="shared" si="0"/>
        <v>#DIV/0!</v>
      </c>
      <c r="N20" s="474" t="s">
        <v>719</v>
      </c>
      <c r="O20" s="76"/>
    </row>
    <row r="21" spans="2:15">
      <c r="B21" s="75"/>
      <c r="C21" s="31" t="s">
        <v>364</v>
      </c>
      <c r="D21" s="403">
        <f>'Main activity power plants'!D66</f>
        <v>0</v>
      </c>
      <c r="E21" s="403" t="e">
        <f>'Main activity power plants'!E66</f>
        <v>#DIV/0!</v>
      </c>
      <c r="F21" s="403"/>
      <c r="G21" s="403"/>
      <c r="H21" s="474" t="s">
        <v>719</v>
      </c>
      <c r="I21" s="31"/>
      <c r="J21" s="31"/>
      <c r="K21" s="31"/>
      <c r="L21" s="423">
        <f>Dashboard!E76</f>
        <v>0</v>
      </c>
      <c r="M21" s="405" t="e">
        <f t="shared" si="0"/>
        <v>#DIV/0!</v>
      </c>
      <c r="N21" s="474" t="s">
        <v>719</v>
      </c>
      <c r="O21" s="76"/>
    </row>
    <row r="22" spans="2:15">
      <c r="B22" s="75"/>
      <c r="C22" s="31" t="s">
        <v>365</v>
      </c>
      <c r="D22" s="403">
        <f>'Main activity power plants'!D71</f>
        <v>0</v>
      </c>
      <c r="E22" s="403" t="e">
        <f>'Main activity power plants'!E71</f>
        <v>#DIV/0!</v>
      </c>
      <c r="F22" s="403"/>
      <c r="G22" s="403"/>
      <c r="H22" s="474" t="s">
        <v>719</v>
      </c>
      <c r="I22" s="31"/>
      <c r="J22" s="31"/>
      <c r="K22" s="31"/>
      <c r="L22" s="423">
        <f>Dashboard!E77</f>
        <v>0</v>
      </c>
      <c r="M22" s="405" t="e">
        <f t="shared" si="0"/>
        <v>#DIV/0!</v>
      </c>
      <c r="N22" s="474" t="s">
        <v>719</v>
      </c>
      <c r="O22" s="76"/>
    </row>
    <row r="23" spans="2:15">
      <c r="B23" s="75"/>
      <c r="C23" s="31" t="s">
        <v>366</v>
      </c>
      <c r="D23" s="403">
        <f>'Main activity power plants'!D76</f>
        <v>0</v>
      </c>
      <c r="E23" s="403" t="e">
        <f>'Main activity power plants'!E76</f>
        <v>#DIV/0!</v>
      </c>
      <c r="F23" s="403"/>
      <c r="G23" s="403"/>
      <c r="H23" s="474" t="s">
        <v>719</v>
      </c>
      <c r="I23" s="31"/>
      <c r="J23" s="31"/>
      <c r="K23" s="31"/>
      <c r="L23" s="423">
        <f>Dashboard!E79</f>
        <v>0</v>
      </c>
      <c r="M23" s="405" t="e">
        <f t="shared" si="0"/>
        <v>#DIV/0!</v>
      </c>
      <c r="N23" s="474" t="s">
        <v>719</v>
      </c>
      <c r="O23" s="76"/>
    </row>
    <row r="24" spans="2:15">
      <c r="B24" s="75"/>
      <c r="C24" s="31" t="s">
        <v>367</v>
      </c>
      <c r="D24" s="403">
        <f>'Main activity power plants'!D79</f>
        <v>0</v>
      </c>
      <c r="E24" s="403" t="e">
        <f>'Main activity power plants'!E79</f>
        <v>#DIV/0!</v>
      </c>
      <c r="F24" s="403"/>
      <c r="G24" s="403"/>
      <c r="H24" s="474" t="s">
        <v>719</v>
      </c>
      <c r="I24" s="31"/>
      <c r="J24" s="31"/>
      <c r="K24" s="31"/>
      <c r="L24" s="423">
        <f>Dashboard!E96</f>
        <v>0</v>
      </c>
      <c r="M24" s="405" t="e">
        <f t="shared" si="0"/>
        <v>#DIV/0!</v>
      </c>
      <c r="N24" s="474" t="s">
        <v>719</v>
      </c>
      <c r="O24" s="76"/>
    </row>
    <row r="25" spans="2:15">
      <c r="B25" s="75"/>
      <c r="C25" s="31" t="s">
        <v>368</v>
      </c>
      <c r="D25" s="403">
        <f>'Main activity power plants'!D82</f>
        <v>0</v>
      </c>
      <c r="E25" s="403" t="e">
        <f>'Main activity power plants'!E82</f>
        <v>#DIV/0!</v>
      </c>
      <c r="F25" s="403"/>
      <c r="G25" s="403"/>
      <c r="H25" s="474" t="s">
        <v>719</v>
      </c>
      <c r="I25" s="31"/>
      <c r="J25" s="31"/>
      <c r="K25" s="31"/>
      <c r="L25" s="423">
        <f>Dashboard!E97</f>
        <v>0</v>
      </c>
      <c r="M25" s="405" t="e">
        <f t="shared" si="0"/>
        <v>#DIV/0!</v>
      </c>
      <c r="N25" s="474" t="s">
        <v>719</v>
      </c>
      <c r="O25" s="76"/>
    </row>
    <row r="26" spans="2:15">
      <c r="B26" s="75"/>
      <c r="C26" s="31" t="s">
        <v>369</v>
      </c>
      <c r="D26" s="403">
        <f>'Main activity power plants'!D87</f>
        <v>0</v>
      </c>
      <c r="E26" s="403" t="e">
        <f>'Main activity power plants'!E87</f>
        <v>#DIV/0!</v>
      </c>
      <c r="F26" s="403"/>
      <c r="G26" s="403"/>
      <c r="H26" s="474" t="s">
        <v>719</v>
      </c>
      <c r="I26" s="31"/>
      <c r="J26" s="31"/>
      <c r="K26" s="31"/>
      <c r="L26" s="423">
        <f>Dashboard!E98</f>
        <v>0</v>
      </c>
      <c r="M26" s="405" t="e">
        <f t="shared" si="0"/>
        <v>#DIV/0!</v>
      </c>
      <c r="N26" s="474" t="s">
        <v>719</v>
      </c>
      <c r="O26" s="76"/>
    </row>
    <row r="27" spans="2:15">
      <c r="B27" s="75"/>
      <c r="C27" s="31" t="s">
        <v>321</v>
      </c>
      <c r="D27" s="403">
        <f>'Main activity power plants'!D90</f>
        <v>0</v>
      </c>
      <c r="E27" s="403" t="e">
        <f>'Main activity power plants'!E90</f>
        <v>#DIV/0!</v>
      </c>
      <c r="F27" s="403"/>
      <c r="G27" s="403"/>
      <c r="H27" s="474" t="s">
        <v>719</v>
      </c>
      <c r="I27" s="31"/>
      <c r="J27" s="31"/>
      <c r="K27" s="31"/>
      <c r="L27" s="423">
        <f>Dashboard!E81</f>
        <v>0</v>
      </c>
      <c r="M27" s="405" t="e">
        <f t="shared" si="0"/>
        <v>#DIV/0!</v>
      </c>
      <c r="N27" s="474" t="s">
        <v>719</v>
      </c>
      <c r="O27" s="76"/>
    </row>
    <row r="28" spans="2:15">
      <c r="B28" s="75"/>
      <c r="C28" s="31" t="s">
        <v>322</v>
      </c>
      <c r="D28" s="403">
        <f>'Main activity power plants'!D93</f>
        <v>0</v>
      </c>
      <c r="E28" s="403" t="e">
        <f>'Main activity power plants'!E93</f>
        <v>#DIV/0!</v>
      </c>
      <c r="F28" s="403"/>
      <c r="G28" s="403"/>
      <c r="H28" s="474" t="s">
        <v>719</v>
      </c>
      <c r="I28" s="31"/>
      <c r="J28" s="31"/>
      <c r="K28" s="31"/>
      <c r="L28" s="423">
        <f>Dashboard!E82</f>
        <v>0</v>
      </c>
      <c r="M28" s="405" t="e">
        <f t="shared" si="0"/>
        <v>#DIV/0!</v>
      </c>
      <c r="N28" s="474" t="s">
        <v>719</v>
      </c>
      <c r="O28" s="76"/>
    </row>
    <row r="29" spans="2:15">
      <c r="B29" s="75"/>
      <c r="C29" s="31" t="s">
        <v>318</v>
      </c>
      <c r="D29" s="403">
        <f>'Main activity power plants'!D96</f>
        <v>0</v>
      </c>
      <c r="E29" s="403" t="e">
        <f>'Main activity power plants'!E96</f>
        <v>#DIV/0!</v>
      </c>
      <c r="F29" s="403"/>
      <c r="G29" s="403"/>
      <c r="H29" s="474" t="s">
        <v>719</v>
      </c>
      <c r="I29" s="31"/>
      <c r="J29" s="31"/>
      <c r="K29" s="31"/>
      <c r="L29" s="423">
        <f>Dashboard!E84</f>
        <v>0</v>
      </c>
      <c r="M29" s="405" t="e">
        <f t="shared" si="0"/>
        <v>#DIV/0!</v>
      </c>
      <c r="N29" s="474" t="s">
        <v>719</v>
      </c>
      <c r="O29" s="76"/>
    </row>
    <row r="30" spans="2:15">
      <c r="B30" s="75"/>
      <c r="C30" s="31" t="s">
        <v>314</v>
      </c>
      <c r="D30" s="403">
        <f>'Main activity power plants'!D99</f>
        <v>0</v>
      </c>
      <c r="E30" s="403" t="e">
        <f>'Main activity power plants'!E99</f>
        <v>#DIV/0!</v>
      </c>
      <c r="F30" s="403"/>
      <c r="G30" s="403"/>
      <c r="H30" s="474" t="s">
        <v>719</v>
      </c>
      <c r="I30" s="31"/>
      <c r="J30" s="31"/>
      <c r="K30" s="31"/>
      <c r="L30" s="423">
        <f>Dashboard!E85</f>
        <v>0</v>
      </c>
      <c r="M30" s="405" t="e">
        <f t="shared" si="0"/>
        <v>#DIV/0!</v>
      </c>
      <c r="N30" s="474" t="s">
        <v>719</v>
      </c>
      <c r="O30" s="76"/>
    </row>
    <row r="31" spans="2:15">
      <c r="B31" s="75"/>
      <c r="C31" s="31" t="s">
        <v>191</v>
      </c>
      <c r="D31" s="403">
        <f>'Main activity power plants'!D102</f>
        <v>0</v>
      </c>
      <c r="E31" s="403" t="e">
        <f>'Main activity power plants'!E102</f>
        <v>#DIV/0!</v>
      </c>
      <c r="F31" s="403"/>
      <c r="G31" s="403"/>
      <c r="H31" s="474" t="s">
        <v>719</v>
      </c>
      <c r="I31" s="31"/>
      <c r="J31" s="31"/>
      <c r="K31" s="31"/>
      <c r="L31" s="423">
        <f>Dashboard!E99</f>
        <v>0</v>
      </c>
      <c r="M31" s="405" t="e">
        <f t="shared" si="0"/>
        <v>#DIV/0!</v>
      </c>
      <c r="N31" s="474" t="s">
        <v>719</v>
      </c>
      <c r="O31" s="76"/>
    </row>
    <row r="32" spans="2:15">
      <c r="B32" s="75"/>
      <c r="C32" s="31" t="s">
        <v>493</v>
      </c>
      <c r="D32" s="403">
        <f>'Main activity power plants'!D105</f>
        <v>0</v>
      </c>
      <c r="E32" s="403" t="e">
        <f>'Main activity power plants'!E105</f>
        <v>#DIV/0!</v>
      </c>
      <c r="F32" s="403"/>
      <c r="G32" s="403"/>
      <c r="H32" s="474" t="s">
        <v>719</v>
      </c>
      <c r="I32" s="31"/>
      <c r="J32" s="31"/>
      <c r="K32" s="31"/>
      <c r="L32" s="423">
        <f>Dashboard!E87</f>
        <v>0</v>
      </c>
      <c r="M32" s="405" t="e">
        <f t="shared" si="0"/>
        <v>#DIV/0!</v>
      </c>
      <c r="N32" s="474" t="s">
        <v>719</v>
      </c>
      <c r="O32" s="76"/>
    </row>
    <row r="33" spans="2:15">
      <c r="B33" s="75"/>
      <c r="C33" s="31" t="s">
        <v>494</v>
      </c>
      <c r="D33" s="403">
        <f>'Main activity power plants'!D108</f>
        <v>0</v>
      </c>
      <c r="E33" s="403" t="e">
        <f>'Main activity power plants'!E108</f>
        <v>#DIV/0!</v>
      </c>
      <c r="F33" s="403"/>
      <c r="G33" s="403"/>
      <c r="H33" s="474" t="s">
        <v>719</v>
      </c>
      <c r="I33" s="31"/>
      <c r="J33" s="31"/>
      <c r="K33" s="31"/>
      <c r="L33" s="423">
        <f>Dashboard!E90</f>
        <v>0</v>
      </c>
      <c r="M33" s="405" t="e">
        <f t="shared" si="0"/>
        <v>#DIV/0!</v>
      </c>
      <c r="N33" s="474" t="s">
        <v>719</v>
      </c>
      <c r="O33" s="76"/>
    </row>
    <row r="34" spans="2:15">
      <c r="B34" s="75"/>
      <c r="C34" s="31" t="s">
        <v>315</v>
      </c>
      <c r="D34" s="403">
        <f>'Main activity power plants'!D111</f>
        <v>0</v>
      </c>
      <c r="E34" s="403" t="e">
        <f>'Main activity power plants'!E111</f>
        <v>#DIV/0!</v>
      </c>
      <c r="F34" s="403"/>
      <c r="G34" s="403"/>
      <c r="H34" s="474" t="s">
        <v>719</v>
      </c>
      <c r="I34" s="31"/>
      <c r="J34" s="31"/>
      <c r="K34" s="31"/>
      <c r="L34" s="423">
        <f>Dashboard!E92</f>
        <v>0</v>
      </c>
      <c r="M34" s="405" t="e">
        <f t="shared" si="0"/>
        <v>#DIV/0!</v>
      </c>
      <c r="N34" s="474" t="s">
        <v>719</v>
      </c>
      <c r="O34" s="76"/>
    </row>
    <row r="35" spans="2:15">
      <c r="B35" s="75"/>
      <c r="C35" s="31" t="s">
        <v>316</v>
      </c>
      <c r="D35" s="403">
        <f>'Main activity power plants'!D114</f>
        <v>0</v>
      </c>
      <c r="E35" s="403" t="e">
        <f>'Main activity power plants'!E114</f>
        <v>#DIV/0!</v>
      </c>
      <c r="F35" s="403"/>
      <c r="G35" s="403"/>
      <c r="H35" s="474" t="s">
        <v>719</v>
      </c>
      <c r="I35" s="31"/>
      <c r="J35" s="31"/>
      <c r="K35" s="31"/>
      <c r="L35" s="423">
        <f>Dashboard!E93</f>
        <v>0</v>
      </c>
      <c r="M35" s="405" t="e">
        <f t="shared" si="0"/>
        <v>#DIV/0!</v>
      </c>
      <c r="N35" s="474" t="s">
        <v>719</v>
      </c>
      <c r="O35" s="76"/>
    </row>
    <row r="36" spans="2:15">
      <c r="B36" s="75"/>
      <c r="C36" s="31" t="s">
        <v>317</v>
      </c>
      <c r="D36" s="403">
        <f>'Main activity power plants'!D117</f>
        <v>0</v>
      </c>
      <c r="E36" s="403" t="e">
        <f>'Main activity power plants'!E117</f>
        <v>#DIV/0!</v>
      </c>
      <c r="F36" s="403"/>
      <c r="G36" s="403"/>
      <c r="H36" s="474" t="s">
        <v>719</v>
      </c>
      <c r="I36" s="31"/>
      <c r="J36" s="31"/>
      <c r="K36" s="31"/>
      <c r="L36" s="423">
        <f>Dashboard!E94</f>
        <v>0</v>
      </c>
      <c r="M36" s="405" t="e">
        <f t="shared" si="0"/>
        <v>#DIV/0!</v>
      </c>
      <c r="N36" s="474" t="s">
        <v>719</v>
      </c>
      <c r="O36" s="76"/>
    </row>
    <row r="37" spans="2:15" ht="16" thickBot="1">
      <c r="B37" s="75"/>
      <c r="C37" s="233" t="s">
        <v>262</v>
      </c>
      <c r="D37" s="406" t="e">
        <f>SUM(D11:D36)</f>
        <v>#DIV/0!</v>
      </c>
      <c r="E37" s="406" t="e">
        <f>SUM(E11:E36)</f>
        <v>#DIV/0!</v>
      </c>
      <c r="F37" s="406"/>
      <c r="G37" s="406"/>
      <c r="H37" s="406"/>
      <c r="I37" s="233"/>
      <c r="J37" s="233"/>
      <c r="K37" s="233"/>
      <c r="L37" s="424"/>
      <c r="M37" s="415" t="e">
        <f>SUM(M11:M36)</f>
        <v>#DIV/0!</v>
      </c>
      <c r="N37" s="452"/>
      <c r="O37" s="76"/>
    </row>
    <row r="38" spans="2:15" ht="16" thickTop="1">
      <c r="B38" s="75"/>
      <c r="C38" s="31"/>
      <c r="D38" s="403"/>
      <c r="E38" s="403"/>
      <c r="F38" s="403"/>
      <c r="G38" s="403"/>
      <c r="H38" s="403"/>
      <c r="I38" s="31"/>
      <c r="J38" s="31"/>
      <c r="K38" s="31"/>
      <c r="L38" s="423"/>
      <c r="M38" s="405"/>
      <c r="N38" s="194"/>
      <c r="O38" s="76"/>
    </row>
    <row r="39" spans="2:15">
      <c r="B39" s="99" t="s">
        <v>64</v>
      </c>
      <c r="C39" s="9"/>
      <c r="D39" s="9"/>
      <c r="E39" s="9"/>
      <c r="F39" s="9"/>
      <c r="G39" s="9"/>
      <c r="H39" s="9"/>
      <c r="I39" s="9"/>
      <c r="J39" s="9"/>
      <c r="K39" s="9"/>
      <c r="L39" s="16"/>
      <c r="M39" s="9"/>
      <c r="N39" s="9"/>
      <c r="O39" s="76"/>
    </row>
    <row r="40" spans="2:15">
      <c r="B40" s="75"/>
      <c r="C40" s="31" t="s">
        <v>758</v>
      </c>
      <c r="D40" s="403" t="e">
        <f>'PV solar'!D14</f>
        <v>#DIV/0!</v>
      </c>
      <c r="E40" s="403" t="e">
        <f>'PV solar'!D15</f>
        <v>#DIV/0!</v>
      </c>
      <c r="F40" s="403"/>
      <c r="G40" s="403"/>
      <c r="H40" s="474"/>
      <c r="I40" s="31"/>
      <c r="J40" s="31"/>
      <c r="K40" s="31"/>
      <c r="L40" s="423">
        <f>Dashboard!E88</f>
        <v>0</v>
      </c>
      <c r="M40" s="405" t="e">
        <f>D40/kWh_MJ_conversion/L40*1000</f>
        <v>#DIV/0!</v>
      </c>
      <c r="N40" s="474" t="s">
        <v>719</v>
      </c>
      <c r="O40" s="76"/>
    </row>
    <row r="41" spans="2:15">
      <c r="B41" s="75"/>
      <c r="C41" s="31" t="s">
        <v>759</v>
      </c>
      <c r="D41" s="403" t="e">
        <f>'PV solar'!D17</f>
        <v>#DIV/0!</v>
      </c>
      <c r="E41" s="403" t="e">
        <f>'PV solar'!D18</f>
        <v>#DIV/0!</v>
      </c>
      <c r="F41" s="403"/>
      <c r="G41" s="403"/>
      <c r="H41" s="474"/>
      <c r="I41" s="31"/>
      <c r="J41" s="31"/>
      <c r="K41" s="31"/>
      <c r="L41" s="423">
        <f>Dashboard!E89</f>
        <v>0</v>
      </c>
      <c r="M41" s="405" t="e">
        <f>D41/kWh_MJ_conversion/L41*1000</f>
        <v>#DIV/0!</v>
      </c>
      <c r="N41" s="474" t="s">
        <v>719</v>
      </c>
      <c r="O41" s="76"/>
    </row>
    <row r="42" spans="2:15" ht="16" thickBot="1">
      <c r="B42" s="82"/>
      <c r="C42" s="83"/>
      <c r="D42" s="407"/>
      <c r="E42" s="407"/>
      <c r="F42" s="407"/>
      <c r="G42" s="407"/>
      <c r="H42" s="407"/>
      <c r="I42" s="83"/>
      <c r="J42" s="83"/>
      <c r="K42" s="83"/>
      <c r="L42" s="130"/>
      <c r="M42" s="453"/>
      <c r="N42" s="453"/>
      <c r="O42" s="84"/>
    </row>
    <row r="43" spans="2:15">
      <c r="B43" s="99" t="s">
        <v>289</v>
      </c>
      <c r="C43" s="8"/>
      <c r="D43" s="408"/>
      <c r="E43" s="408"/>
      <c r="F43" s="408"/>
      <c r="G43" s="408"/>
      <c r="H43" s="408"/>
      <c r="I43" s="9"/>
      <c r="J43" s="9"/>
      <c r="K43" s="9"/>
      <c r="L43" s="16"/>
      <c r="M43" s="454"/>
      <c r="N43" s="454"/>
      <c r="O43" s="76"/>
    </row>
    <row r="44" spans="2:15">
      <c r="B44" s="99"/>
      <c r="C44" s="56" t="s">
        <v>280</v>
      </c>
      <c r="D44" s="474" t="s">
        <v>719</v>
      </c>
      <c r="E44" s="403" t="e">
        <f>'Main activity heat plants'!E11</f>
        <v>#DIV/0!</v>
      </c>
      <c r="F44" s="403"/>
      <c r="G44" s="403"/>
      <c r="H44" s="403">
        <f>'Main activity heat plants'!H11</f>
        <v>0</v>
      </c>
      <c r="I44" s="31"/>
      <c r="J44" s="31"/>
      <c r="K44" s="31"/>
      <c r="L44" s="423">
        <f>Dashboard!E102</f>
        <v>2190</v>
      </c>
      <c r="M44" s="474" t="s">
        <v>719</v>
      </c>
      <c r="N44" s="405">
        <f t="shared" ref="N44:N50" si="1">H44/kWh_MJ_conversion/L44*1000</f>
        <v>0</v>
      </c>
      <c r="O44" s="76"/>
    </row>
    <row r="45" spans="2:15">
      <c r="B45" s="99"/>
      <c r="C45" s="56" t="s">
        <v>281</v>
      </c>
      <c r="D45" s="474" t="s">
        <v>719</v>
      </c>
      <c r="E45" s="403" t="e">
        <f>'Main activity heat plants'!E14</f>
        <v>#DIV/0!</v>
      </c>
      <c r="F45" s="403"/>
      <c r="G45" s="403"/>
      <c r="H45" s="403">
        <f>'Main activity heat plants'!H14</f>
        <v>0</v>
      </c>
      <c r="I45" s="31"/>
      <c r="J45" s="31"/>
      <c r="K45" s="31"/>
      <c r="L45" s="423">
        <f>Dashboard!E103</f>
        <v>2190</v>
      </c>
      <c r="M45" s="474" t="s">
        <v>719</v>
      </c>
      <c r="N45" s="405">
        <f t="shared" si="1"/>
        <v>0</v>
      </c>
      <c r="O45" s="76"/>
    </row>
    <row r="46" spans="2:15">
      <c r="B46" s="99"/>
      <c r="C46" s="56" t="s">
        <v>282</v>
      </c>
      <c r="D46" s="474" t="s">
        <v>719</v>
      </c>
      <c r="E46" s="403" t="e">
        <f>'Main activity heat plants'!E19</f>
        <v>#DIV/0!</v>
      </c>
      <c r="F46" s="403"/>
      <c r="G46" s="403"/>
      <c r="H46" s="403">
        <f>'Main activity heat plants'!H19</f>
        <v>0</v>
      </c>
      <c r="I46" s="31"/>
      <c r="J46" s="31"/>
      <c r="K46" s="31"/>
      <c r="L46" s="423">
        <f>Dashboard!E104</f>
        <v>2190</v>
      </c>
      <c r="M46" s="474" t="s">
        <v>719</v>
      </c>
      <c r="N46" s="405">
        <f t="shared" si="1"/>
        <v>0</v>
      </c>
      <c r="O46" s="76"/>
    </row>
    <row r="47" spans="2:15">
      <c r="B47" s="99"/>
      <c r="C47" s="56" t="s">
        <v>283</v>
      </c>
      <c r="D47" s="474" t="s">
        <v>719</v>
      </c>
      <c r="E47" s="403" t="e">
        <f>'Main activity heat plants'!E22</f>
        <v>#DIV/0!</v>
      </c>
      <c r="F47" s="403"/>
      <c r="G47" s="403"/>
      <c r="H47" s="403">
        <f>'Main activity heat plants'!H22</f>
        <v>0</v>
      </c>
      <c r="I47" s="31"/>
      <c r="J47" s="31"/>
      <c r="K47" s="31"/>
      <c r="L47" s="423">
        <f>Dashboard!E105</f>
        <v>2190</v>
      </c>
      <c r="M47" s="474" t="s">
        <v>719</v>
      </c>
      <c r="N47" s="405">
        <f t="shared" si="1"/>
        <v>0</v>
      </c>
      <c r="O47" s="76"/>
    </row>
    <row r="48" spans="2:15">
      <c r="B48" s="99"/>
      <c r="C48" s="56" t="s">
        <v>292</v>
      </c>
      <c r="D48" s="474" t="s">
        <v>719</v>
      </c>
      <c r="E48" s="403" t="e">
        <f>'Main activity heat plants'!E27</f>
        <v>#DIV/0!</v>
      </c>
      <c r="F48" s="403"/>
      <c r="G48" s="403"/>
      <c r="H48" s="403">
        <f>'Main activity heat plants'!H27</f>
        <v>0</v>
      </c>
      <c r="I48" s="31"/>
      <c r="J48" s="31"/>
      <c r="K48" s="31"/>
      <c r="L48" s="423">
        <f>Dashboard!E106</f>
        <v>2190</v>
      </c>
      <c r="M48" s="474" t="s">
        <v>719</v>
      </c>
      <c r="N48" s="405">
        <f t="shared" si="1"/>
        <v>0</v>
      </c>
      <c r="O48" s="76"/>
    </row>
    <row r="49" spans="2:15">
      <c r="B49" s="99"/>
      <c r="C49" s="56" t="s">
        <v>287</v>
      </c>
      <c r="D49" s="474" t="s">
        <v>719</v>
      </c>
      <c r="E49" s="403" t="e">
        <f>'Main activity heat plants'!E30</f>
        <v>#DIV/0!</v>
      </c>
      <c r="F49" s="403"/>
      <c r="G49" s="403"/>
      <c r="H49" s="403">
        <f>'Main activity heat plants'!H30</f>
        <v>0</v>
      </c>
      <c r="I49" s="31"/>
      <c r="J49" s="31"/>
      <c r="K49" s="31"/>
      <c r="L49" s="423">
        <f>Dashboard!E107</f>
        <v>2190</v>
      </c>
      <c r="M49" s="474" t="s">
        <v>719</v>
      </c>
      <c r="N49" s="405">
        <f t="shared" si="1"/>
        <v>0</v>
      </c>
      <c r="O49" s="76"/>
    </row>
    <row r="50" spans="2:15">
      <c r="B50" s="99"/>
      <c r="C50" s="56" t="s">
        <v>191</v>
      </c>
      <c r="D50" s="474" t="s">
        <v>719</v>
      </c>
      <c r="E50" s="403" t="e">
        <f>'Main activity heat plants'!E33</f>
        <v>#DIV/0!</v>
      </c>
      <c r="F50" s="403"/>
      <c r="G50" s="403"/>
      <c r="H50" s="403">
        <f>'Main activity heat plants'!H33</f>
        <v>0</v>
      </c>
      <c r="I50" s="31"/>
      <c r="J50" s="31"/>
      <c r="K50" s="31"/>
      <c r="L50" s="423">
        <f>Dashboard!E108</f>
        <v>3672</v>
      </c>
      <c r="M50" s="474" t="s">
        <v>719</v>
      </c>
      <c r="N50" s="419">
        <f t="shared" si="1"/>
        <v>0</v>
      </c>
      <c r="O50" s="76"/>
    </row>
    <row r="51" spans="2:15" ht="16" thickBot="1">
      <c r="B51" s="99"/>
      <c r="C51" s="137" t="s">
        <v>262</v>
      </c>
      <c r="D51" s="406"/>
      <c r="E51" s="406" t="e">
        <f>SUM(E44:E50)</f>
        <v>#DIV/0!</v>
      </c>
      <c r="F51" s="406"/>
      <c r="G51" s="406"/>
      <c r="H51" s="406">
        <f>SUM(H44:H50)</f>
        <v>0</v>
      </c>
      <c r="I51" s="233"/>
      <c r="J51" s="233"/>
      <c r="K51" s="233"/>
      <c r="L51" s="212"/>
      <c r="M51" s="452"/>
      <c r="N51" s="415">
        <f>SUM(N44:N50)</f>
        <v>0</v>
      </c>
      <c r="O51" s="76"/>
    </row>
    <row r="52" spans="2:15" ht="17" thickTop="1" thickBot="1">
      <c r="B52" s="119"/>
      <c r="C52" s="96"/>
      <c r="D52" s="40"/>
      <c r="E52" s="40"/>
      <c r="F52" s="40"/>
      <c r="G52" s="40"/>
      <c r="H52" s="40"/>
      <c r="I52" s="40"/>
      <c r="J52" s="40"/>
      <c r="K52" s="40"/>
      <c r="L52" s="106"/>
      <c r="M52" s="40"/>
      <c r="N52" s="40"/>
      <c r="O52" s="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5" tint="0.39997558519241921"/>
  </sheetPr>
  <dimension ref="B2:V25"/>
  <sheetViews>
    <sheetView workbookViewId="0">
      <pane xSplit="4" topLeftCell="E1" activePane="topRight" state="frozen"/>
      <selection pane="topRight"/>
    </sheetView>
  </sheetViews>
  <sheetFormatPr baseColWidth="10" defaultRowHeight="15" x14ac:dyDescent="0"/>
  <cols>
    <col min="1" max="1" width="6.83203125" style="2" customWidth="1"/>
    <col min="2" max="2" width="21.83203125" style="2" customWidth="1"/>
    <col min="3" max="3" width="3.83203125" style="2" customWidth="1"/>
    <col min="4" max="4" width="32.33203125" style="2" customWidth="1"/>
    <col min="5" max="9" width="14.83203125" style="2" customWidth="1"/>
    <col min="10" max="10" width="17.1640625" style="2" customWidth="1"/>
    <col min="11" max="21" width="13.83203125" style="2" customWidth="1"/>
    <col min="22" max="16384" width="10.83203125" style="2"/>
  </cols>
  <sheetData>
    <row r="2" spans="2:22" ht="20">
      <c r="B2" s="23" t="s">
        <v>210</v>
      </c>
    </row>
    <row r="4" spans="2:22">
      <c r="B4" s="3" t="s">
        <v>39</v>
      </c>
      <c r="C4" s="4"/>
      <c r="D4" s="4"/>
      <c r="E4" s="5"/>
      <c r="F4" s="9"/>
    </row>
    <row r="5" spans="2:22" ht="36" customHeight="1">
      <c r="B5" s="527" t="s">
        <v>509</v>
      </c>
      <c r="C5" s="528"/>
      <c r="D5" s="528"/>
      <c r="E5" s="529"/>
      <c r="F5" s="9"/>
    </row>
    <row r="6" spans="2:22" ht="16" thickBot="1"/>
    <row r="7" spans="2:22">
      <c r="B7" s="72" t="s">
        <v>210</v>
      </c>
      <c r="C7" s="92"/>
      <c r="D7" s="124"/>
      <c r="E7" s="125" t="s">
        <v>42</v>
      </c>
      <c r="F7" s="125" t="s">
        <v>142</v>
      </c>
      <c r="G7" s="125" t="s">
        <v>43</v>
      </c>
      <c r="H7" s="125" t="s">
        <v>44</v>
      </c>
      <c r="I7" s="125" t="s">
        <v>225</v>
      </c>
      <c r="J7" s="125" t="s">
        <v>226</v>
      </c>
      <c r="K7" s="125" t="s">
        <v>45</v>
      </c>
      <c r="L7" s="125" t="s">
        <v>46</v>
      </c>
      <c r="M7" s="125" t="s">
        <v>203</v>
      </c>
      <c r="N7" s="125" t="s">
        <v>189</v>
      </c>
      <c r="O7" s="125" t="s">
        <v>190</v>
      </c>
      <c r="P7" s="125" t="s">
        <v>191</v>
      </c>
      <c r="Q7" s="125" t="s">
        <v>473</v>
      </c>
      <c r="R7" s="125" t="s">
        <v>115</v>
      </c>
      <c r="S7" s="125" t="s">
        <v>197</v>
      </c>
      <c r="T7" s="125" t="s">
        <v>198</v>
      </c>
      <c r="U7" s="340" t="s">
        <v>199</v>
      </c>
    </row>
    <row r="8" spans="2:22">
      <c r="B8" s="77" t="s">
        <v>536</v>
      </c>
      <c r="C8" s="9"/>
      <c r="D8" s="58" t="s">
        <v>219</v>
      </c>
      <c r="E8" s="409" t="e">
        <f>SUM('Corrected energy balance step 2'!C15:H15,'Corrected energy balance step 2'!J15:S15)-SUM('Corrected energy balance step 1'!C15:H15,'Corrected energy balance step 1'!J15:S15)</f>
        <v>#DIV/0!</v>
      </c>
      <c r="F8" s="409" t="e">
        <f>'Corrected energy balance step 2'!I15-'Corrected energy balance step 1'!I15</f>
        <v>#DIV/0!</v>
      </c>
      <c r="G8" s="409" t="e">
        <f>'Corrected energy balance step 2'!T15-'Corrected energy balance step 1'!T15</f>
        <v>#DIV/0!</v>
      </c>
      <c r="H8" s="409" t="e">
        <f>SUM('Corrected energy balance step 2'!U15:AQ15)-SUM('Corrected energy balance step 1'!U15:AQ15)</f>
        <v>#DIV/0!</v>
      </c>
      <c r="I8" s="409" t="e">
        <f>'Corrected energy balance step 2'!AS15-'Corrected energy balance step 1'!AS15</f>
        <v>#DIV/0!</v>
      </c>
      <c r="J8" s="409" t="e">
        <f>SUM('Corrected energy balance step 2'!AR15,'Corrected energy balance step 2'!AT15)-SUM('Corrected energy balance step 1'!AR15,'Corrected energy balance step 1'!AT15)</f>
        <v>#DIV/0!</v>
      </c>
      <c r="K8" s="409" t="e">
        <f>'Corrected energy balance step 2'!AV15-'Corrected energy balance step 1'!AV15</f>
        <v>#DIV/0!</v>
      </c>
      <c r="L8" s="409">
        <f>SUM('Corrected energy balance step 2'!AW15:AY15)-SUM('Corrected energy balance step 1'!AW15:AY15)</f>
        <v>0</v>
      </c>
      <c r="M8" s="409" t="e">
        <f>SUM('Corrected energy balance step 2'!AU15,'Corrected energy balance step 2'!AZ15)-SUM('Corrected energy balance step 1'!AU15,'Corrected energy balance step 1'!AZ15)</f>
        <v>#DIV/0!</v>
      </c>
      <c r="N8" s="409" t="e">
        <f>'Corrected energy balance step 2'!BD15-'Corrected energy balance step 1'!BD15</f>
        <v>#DIV/0!</v>
      </c>
      <c r="O8" s="409">
        <f>'Corrected energy balance step 2'!BE15-'Corrected energy balance step 1'!BE15</f>
        <v>0</v>
      </c>
      <c r="P8" s="409" t="e">
        <f>'Corrected energy balance step 2'!BF15-'Corrected energy balance step 1'!BF15</f>
        <v>#DIV/0!</v>
      </c>
      <c r="Q8" s="409">
        <f>'Corrected energy balance step 2'!BG15-'Corrected energy balance step 1'!BG15</f>
        <v>0</v>
      </c>
      <c r="R8" s="409">
        <f>SUM('Corrected energy balance step 2'!BA15:BC15,'Corrected energy balance step 2'!BH15:BI15,'Corrected energy balance step 2'!BK15)-SUM('Corrected energy balance step 1'!BA15:BC15,'Corrected energy balance step 1'!BH15:BI15,'Corrected energy balance step 1'!BK15)</f>
        <v>0</v>
      </c>
      <c r="S8" s="409" t="e">
        <f>'Corrected energy balance step 2'!BL15-'Corrected energy balance step 1'!BL15</f>
        <v>#DIV/0!</v>
      </c>
      <c r="T8" s="409">
        <f>'Corrected energy balance step 2'!BM15-'Corrected energy balance step 1'!BM15</f>
        <v>0</v>
      </c>
      <c r="U8" s="410" t="e">
        <f>'Corrected energy balance step 2'!BN15-'Corrected energy balance step 1'!BN15</f>
        <v>#DIV/0!</v>
      </c>
    </row>
    <row r="9" spans="2:22">
      <c r="B9" s="75"/>
      <c r="C9" s="9"/>
      <c r="D9" s="56" t="s">
        <v>474</v>
      </c>
      <c r="E9" s="403" t="e">
        <f>SUM('Corrected energy balance step 2'!C19:H19,'Corrected energy balance step 2'!J19:S19)-SUM('Corrected energy balance step 1'!C19:H19,'Corrected energy balance step 1'!J19:S19)</f>
        <v>#DIV/0!</v>
      </c>
      <c r="F9" s="403" t="e">
        <f>'Corrected energy balance step 2'!I19-'Corrected energy balance step 1'!I19</f>
        <v>#DIV/0!</v>
      </c>
      <c r="G9" s="403" t="e">
        <f>'Corrected energy balance step 2'!T19-'Corrected energy balance step 1'!T19</f>
        <v>#DIV/0!</v>
      </c>
      <c r="H9" s="403" t="e">
        <f>SUM('Corrected energy balance step 2'!U19:AQ19)-SUM('Corrected energy balance step 1'!U19:AQ19)</f>
        <v>#DIV/0!</v>
      </c>
      <c r="I9" s="403" t="e">
        <f>'Corrected energy balance step 2'!AS19-'Corrected energy balance step 1'!AS19</f>
        <v>#DIV/0!</v>
      </c>
      <c r="J9" s="403" t="e">
        <f>SUM('Corrected energy balance step 2'!AR19,'Corrected energy balance step 2'!AT19)-SUM('Corrected energy balance step 1'!AR19,'Corrected energy balance step 1'!AT19)</f>
        <v>#DIV/0!</v>
      </c>
      <c r="K9" s="403" t="e">
        <f>'Corrected energy balance step 2'!AV19-'Corrected energy balance step 1'!AV19</f>
        <v>#DIV/0!</v>
      </c>
      <c r="L9" s="403">
        <f>SUM('Corrected energy balance step 2'!AW19:AY19)-SUM('Corrected energy balance step 1'!AW19:AY19)</f>
        <v>0</v>
      </c>
      <c r="M9" s="403" t="e">
        <f>SUM('Corrected energy balance step 2'!AU19,'Corrected energy balance step 2'!AZ19)-SUM('Corrected energy balance step 1'!AU19,'Corrected energy balance step 1'!AZ19)</f>
        <v>#DIV/0!</v>
      </c>
      <c r="N9" s="403" t="e">
        <f>'Corrected energy balance step 2'!BD19-'Corrected energy balance step 1'!BD19</f>
        <v>#DIV/0!</v>
      </c>
      <c r="O9" s="403">
        <f>'Corrected energy balance step 2'!BE19-'Corrected energy balance step 1'!BE19</f>
        <v>0</v>
      </c>
      <c r="P9" s="403" t="e">
        <f>'Corrected energy balance step 2'!BF19-'Corrected energy balance step 1'!BF19</f>
        <v>#DIV/0!</v>
      </c>
      <c r="Q9" s="403">
        <f>'Corrected energy balance step 2'!BG19-'Corrected energy balance step 1'!BG19</f>
        <v>0</v>
      </c>
      <c r="R9" s="403">
        <f>SUM('Corrected energy balance step 2'!BA19:BC19,'Corrected energy balance step 2'!BH19:BI19,'Corrected energy balance step 2'!BK19)-SUM('Corrected energy balance step 1'!BA19:BC19,'Corrected energy balance step 1'!BH19:BI19,'Corrected energy balance step 1'!BK19)</f>
        <v>0</v>
      </c>
      <c r="S9" s="403" t="e">
        <f>'Corrected energy balance step 2'!BL19-'Corrected energy balance step 1'!BL19</f>
        <v>#DIV/0!</v>
      </c>
      <c r="T9" s="403">
        <f>'Corrected energy balance step 2'!BM19-'Corrected energy balance step 1'!BM19</f>
        <v>0</v>
      </c>
      <c r="U9" s="411" t="e">
        <f>'Corrected energy balance step 2'!BN19-'Corrected energy balance step 1'!BN19</f>
        <v>#DIV/0!</v>
      </c>
      <c r="V9" s="186"/>
    </row>
    <row r="10" spans="2:22">
      <c r="B10" s="75"/>
      <c r="C10" s="9"/>
      <c r="D10" s="56" t="s">
        <v>475</v>
      </c>
      <c r="E10" s="403">
        <f>SUM('Corrected energy balance step 2'!C20:H20,'Corrected energy balance step 2'!J20:S20)-SUM('Corrected energy balance step 1'!C20:H20,'Corrected energy balance step 1'!J20:S20)</f>
        <v>0</v>
      </c>
      <c r="F10" s="403">
        <f>'Corrected energy balance step 2'!I20-'Corrected energy balance step 1'!I20</f>
        <v>0</v>
      </c>
      <c r="G10" s="403">
        <f>'Corrected energy balance step 2'!T20-'Corrected energy balance step 1'!T20</f>
        <v>0</v>
      </c>
      <c r="H10" s="403">
        <f>SUM('Corrected energy balance step 2'!U20:AQ20)-SUM('Corrected energy balance step 1'!U20:AQ20)</f>
        <v>0</v>
      </c>
      <c r="I10" s="403">
        <f>'Corrected energy balance step 2'!AS20-'Corrected energy balance step 1'!AS20</f>
        <v>0</v>
      </c>
      <c r="J10" s="403">
        <f>SUM('Corrected energy balance step 2'!AR20,'Corrected energy balance step 2'!AT20)-SUM('Corrected energy balance step 1'!AR20,'Corrected energy balance step 1'!AT20)</f>
        <v>0</v>
      </c>
      <c r="K10" s="403">
        <f>'Corrected energy balance step 2'!AV20-'Corrected energy balance step 1'!AV20</f>
        <v>0</v>
      </c>
      <c r="L10" s="403">
        <f>SUM('Corrected energy balance step 2'!AW20:AY20)-SUM('Corrected energy balance step 1'!AW20:AY20)</f>
        <v>0</v>
      </c>
      <c r="M10" s="403">
        <f>SUM('Corrected energy balance step 2'!AU20,'Corrected energy balance step 2'!AZ20)-SUM('Corrected energy balance step 1'!AU20,'Corrected energy balance step 1'!AZ20)</f>
        <v>0</v>
      </c>
      <c r="N10" s="403">
        <f>'Corrected energy balance step 2'!BD20-'Corrected energy balance step 1'!BD20</f>
        <v>0</v>
      </c>
      <c r="O10" s="403">
        <f>'Corrected energy balance step 2'!BE20-'Corrected energy balance step 1'!BE20</f>
        <v>0</v>
      </c>
      <c r="P10" s="403">
        <f>'Corrected energy balance step 2'!BF20-'Corrected energy balance step 1'!BF20</f>
        <v>0</v>
      </c>
      <c r="Q10" s="403">
        <f>'Corrected energy balance step 2'!BG20-'Corrected energy balance step 1'!BG20</f>
        <v>0</v>
      </c>
      <c r="R10" s="403">
        <f>SUM('Corrected energy balance step 2'!BA20:BC20,'Corrected energy balance step 2'!BH20:BI20,'Corrected energy balance step 2'!BK20)-SUM('Corrected energy balance step 1'!BA20:BC20,'Corrected energy balance step 1'!BH20:BI20,'Corrected energy balance step 1'!BK20)</f>
        <v>0</v>
      </c>
      <c r="S10" s="403">
        <f>'Corrected energy balance step 2'!BL20-'Corrected energy balance step 1'!BL20</f>
        <v>0</v>
      </c>
      <c r="T10" s="403">
        <f>'Corrected energy balance step 2'!BM20-'Corrected energy balance step 1'!BM20</f>
        <v>0</v>
      </c>
      <c r="U10" s="411">
        <f>'Corrected energy balance step 2'!BN20-'Corrected energy balance step 1'!BN20</f>
        <v>0</v>
      </c>
      <c r="V10" s="186"/>
    </row>
    <row r="11" spans="2:22">
      <c r="B11" s="75"/>
      <c r="C11" s="9"/>
      <c r="D11" s="56" t="s">
        <v>220</v>
      </c>
      <c r="E11" s="403">
        <v>0</v>
      </c>
      <c r="F11" s="403">
        <v>0</v>
      </c>
      <c r="G11" s="403">
        <v>0</v>
      </c>
      <c r="H11" s="403">
        <v>0</v>
      </c>
      <c r="I11" s="403">
        <v>0</v>
      </c>
      <c r="J11" s="403">
        <v>0</v>
      </c>
      <c r="K11" s="403">
        <v>0</v>
      </c>
      <c r="L11" s="403">
        <v>0</v>
      </c>
      <c r="M11" s="403">
        <v>0</v>
      </c>
      <c r="N11" s="403">
        <v>0</v>
      </c>
      <c r="O11" s="403">
        <v>0</v>
      </c>
      <c r="P11" s="403">
        <v>0</v>
      </c>
      <c r="Q11" s="403">
        <v>0</v>
      </c>
      <c r="R11" s="403">
        <v>0</v>
      </c>
      <c r="S11" s="403">
        <v>0</v>
      </c>
      <c r="T11" s="403">
        <v>0</v>
      </c>
      <c r="U11" s="411">
        <v>0</v>
      </c>
      <c r="V11" s="186"/>
    </row>
    <row r="12" spans="2:22">
      <c r="B12" s="75"/>
      <c r="C12" s="9"/>
      <c r="D12" s="56" t="s">
        <v>477</v>
      </c>
      <c r="E12" s="403">
        <v>0</v>
      </c>
      <c r="F12" s="403">
        <v>0</v>
      </c>
      <c r="G12" s="403">
        <v>0</v>
      </c>
      <c r="H12" s="403">
        <v>0</v>
      </c>
      <c r="I12" s="403">
        <v>0</v>
      </c>
      <c r="J12" s="403">
        <v>0</v>
      </c>
      <c r="K12" s="403">
        <v>0</v>
      </c>
      <c r="L12" s="403">
        <v>0</v>
      </c>
      <c r="M12" s="403">
        <v>0</v>
      </c>
      <c r="N12" s="403">
        <v>0</v>
      </c>
      <c r="O12" s="403">
        <v>0</v>
      </c>
      <c r="P12" s="403">
        <v>0</v>
      </c>
      <c r="Q12" s="403">
        <v>0</v>
      </c>
      <c r="R12" s="403">
        <v>0</v>
      </c>
      <c r="S12" s="403">
        <v>0</v>
      </c>
      <c r="T12" s="403">
        <v>0</v>
      </c>
      <c r="U12" s="411">
        <v>0</v>
      </c>
      <c r="V12" s="186"/>
    </row>
    <row r="13" spans="2:22">
      <c r="B13" s="75"/>
      <c r="C13" s="9"/>
      <c r="D13" s="56" t="s">
        <v>303</v>
      </c>
      <c r="E13" s="403" t="e">
        <f>SUM('Corrected energy balance step 2'!C23:H23,'Corrected energy balance step 2'!J23:S23)-SUM('Corrected energy balance step 1'!C23:H23,'Corrected energy balance step 1'!J23:S23)</f>
        <v>#DIV/0!</v>
      </c>
      <c r="F13" s="403" t="e">
        <f>'Corrected energy balance step 2'!I23-'Corrected energy balance step 1'!I23</f>
        <v>#DIV/0!</v>
      </c>
      <c r="G13" s="403" t="e">
        <f>'Corrected energy balance step 2'!T23-'Corrected energy balance step 1'!T23</f>
        <v>#DIV/0!</v>
      </c>
      <c r="H13" s="403" t="e">
        <f>SUM('Corrected energy balance step 2'!U23:AQ23)-SUM('Corrected energy balance step 1'!U23:AQ23)</f>
        <v>#DIV/0!</v>
      </c>
      <c r="I13" s="403" t="e">
        <f>'Corrected energy balance step 2'!AS23-'Corrected energy balance step 1'!AS23</f>
        <v>#DIV/0!</v>
      </c>
      <c r="J13" s="403" t="e">
        <f>SUM('Corrected energy balance step 2'!AR23,'Corrected energy balance step 2'!AT23)-SUM('Corrected energy balance step 1'!AR23,'Corrected energy balance step 1'!AT23)</f>
        <v>#DIV/0!</v>
      </c>
      <c r="K13" s="403" t="e">
        <f>'Corrected energy balance step 2'!AV23-'Corrected energy balance step 1'!AV23</f>
        <v>#DIV/0!</v>
      </c>
      <c r="L13" s="403">
        <f>SUM('Corrected energy balance step 2'!AW23:AY23)-SUM('Corrected energy balance step 1'!AW23:AY23)</f>
        <v>0</v>
      </c>
      <c r="M13" s="403" t="e">
        <f>SUM('Corrected energy balance step 2'!AU23,'Corrected energy balance step 2'!AZ23)-SUM('Corrected energy balance step 1'!AU23,'Corrected energy balance step 1'!AZ23)</f>
        <v>#DIV/0!</v>
      </c>
      <c r="N13" s="403">
        <f>'Corrected energy balance step 2'!BD23-'Corrected energy balance step 1'!BD23</f>
        <v>0</v>
      </c>
      <c r="O13" s="403">
        <f>'Corrected energy balance step 2'!BE23-'Corrected energy balance step 1'!BE23</f>
        <v>0</v>
      </c>
      <c r="P13" s="403" t="e">
        <f>'Corrected energy balance step 2'!BF23-'Corrected energy balance step 1'!BF23</f>
        <v>#DIV/0!</v>
      </c>
      <c r="Q13" s="403">
        <f>'Corrected energy balance step 2'!BG23-'Corrected energy balance step 1'!BG23</f>
        <v>0</v>
      </c>
      <c r="R13" s="403">
        <f>SUM('Corrected energy balance step 2'!BA23:BC23,'Corrected energy balance step 2'!BH23:BI23,'Corrected energy balance step 2'!BK23)-SUM('Corrected energy balance step 1'!BA23:BC23,'Corrected energy balance step 1'!BH23:BI23,'Corrected energy balance step 1'!BK23)</f>
        <v>0</v>
      </c>
      <c r="S13" s="403">
        <f>'Corrected energy balance step 2'!BL23-'Corrected energy balance step 1'!BL23</f>
        <v>0</v>
      </c>
      <c r="T13" s="403">
        <f>'Corrected energy balance step 2'!BM23-'Corrected energy balance step 1'!BM23</f>
        <v>0</v>
      </c>
      <c r="U13" s="411" t="e">
        <f>'Corrected energy balance step 2'!BN23-'Corrected energy balance step 1'!BN23</f>
        <v>#DIV/0!</v>
      </c>
    </row>
    <row r="14" spans="2:22">
      <c r="B14" s="75"/>
      <c r="C14" s="9"/>
      <c r="D14" s="56" t="s">
        <v>304</v>
      </c>
      <c r="E14" s="403">
        <f>SUM('Corrected energy balance step 2'!C24:H24,'Corrected energy balance step 2'!J24:S24)-SUM('Corrected energy balance step 1'!C24:H24,'Corrected energy balance step 1'!J24:S24)</f>
        <v>0</v>
      </c>
      <c r="F14" s="403">
        <f>'Corrected energy balance step 2'!I24-'Corrected energy balance step 1'!I24</f>
        <v>0</v>
      </c>
      <c r="G14" s="403">
        <f>'Corrected energy balance step 2'!T24-'Corrected energy balance step 1'!T24</f>
        <v>0</v>
      </c>
      <c r="H14" s="403">
        <f>SUM('Corrected energy balance step 2'!U24:AQ24)-SUM('Corrected energy balance step 1'!U24:AQ24)</f>
        <v>0</v>
      </c>
      <c r="I14" s="403">
        <f>'Corrected energy balance step 2'!AS24-'Corrected energy balance step 1'!AS24</f>
        <v>0</v>
      </c>
      <c r="J14" s="403">
        <f>SUM('Corrected energy balance step 2'!AR24,'Corrected energy balance step 2'!AT24)-SUM('Corrected energy balance step 1'!AR24,'Corrected energy balance step 1'!AT24)</f>
        <v>0</v>
      </c>
      <c r="K14" s="403">
        <f>'Corrected energy balance step 2'!AV24-'Corrected energy balance step 1'!AV24</f>
        <v>0</v>
      </c>
      <c r="L14" s="403">
        <f>SUM('Corrected energy balance step 2'!AW24:AY24)-SUM('Corrected energy balance step 1'!AW24:AY24)</f>
        <v>0</v>
      </c>
      <c r="M14" s="403">
        <f>SUM('Corrected energy balance step 2'!AU24,'Corrected energy balance step 2'!AZ24)-SUM('Corrected energy balance step 1'!AU24,'Corrected energy balance step 1'!AZ24)</f>
        <v>0</v>
      </c>
      <c r="N14" s="403">
        <f>'Corrected energy balance step 2'!BD24-'Corrected energy balance step 1'!BD24</f>
        <v>0</v>
      </c>
      <c r="O14" s="403">
        <f>'Corrected energy balance step 2'!BE24-'Corrected energy balance step 1'!BE24</f>
        <v>0</v>
      </c>
      <c r="P14" s="403">
        <f>'Corrected energy balance step 2'!BF24-'Corrected energy balance step 1'!BF24</f>
        <v>0</v>
      </c>
      <c r="Q14" s="403">
        <f>'Corrected energy balance step 2'!BG24-'Corrected energy balance step 1'!BG24</f>
        <v>0</v>
      </c>
      <c r="R14" s="403">
        <f>SUM('Corrected energy balance step 2'!BA24:BC24,'Corrected energy balance step 2'!BH24:BI24,'Corrected energy balance step 2'!BK24)-SUM('Corrected energy balance step 1'!BA24:BC24,'Corrected energy balance step 1'!BH24:BI24,'Corrected energy balance step 1'!BK24)</f>
        <v>0</v>
      </c>
      <c r="S14" s="403">
        <f>'Corrected energy balance step 2'!BL24-'Corrected energy balance step 1'!BL24</f>
        <v>0</v>
      </c>
      <c r="T14" s="403">
        <f>'Corrected energy balance step 2'!BM24-'Corrected energy balance step 1'!BM24</f>
        <v>0</v>
      </c>
      <c r="U14" s="411">
        <f>'Corrected energy balance step 2'!BN24-'Corrected energy balance step 1'!BN24</f>
        <v>0</v>
      </c>
    </row>
    <row r="15" spans="2:22">
      <c r="B15" s="75"/>
      <c r="C15" s="9"/>
      <c r="D15" s="56" t="s">
        <v>221</v>
      </c>
      <c r="E15" s="403">
        <v>0</v>
      </c>
      <c r="F15" s="403">
        <v>0</v>
      </c>
      <c r="G15" s="403">
        <v>0</v>
      </c>
      <c r="H15" s="403">
        <v>0</v>
      </c>
      <c r="I15" s="403">
        <v>0</v>
      </c>
      <c r="J15" s="403">
        <v>0</v>
      </c>
      <c r="K15" s="403">
        <v>0</v>
      </c>
      <c r="L15" s="403">
        <v>0</v>
      </c>
      <c r="M15" s="403">
        <v>0</v>
      </c>
      <c r="N15" s="403">
        <v>0</v>
      </c>
      <c r="O15" s="403">
        <v>0</v>
      </c>
      <c r="P15" s="403">
        <v>0</v>
      </c>
      <c r="Q15" s="403">
        <v>0</v>
      </c>
      <c r="R15" s="403">
        <v>0</v>
      </c>
      <c r="S15" s="403">
        <v>0</v>
      </c>
      <c r="T15" s="403">
        <v>0</v>
      </c>
      <c r="U15" s="411">
        <v>0</v>
      </c>
    </row>
    <row r="16" spans="2:22">
      <c r="B16" s="75"/>
      <c r="C16" s="9"/>
      <c r="D16" s="56" t="s">
        <v>84</v>
      </c>
      <c r="E16" s="403">
        <v>0</v>
      </c>
      <c r="F16" s="403">
        <v>0</v>
      </c>
      <c r="G16" s="403">
        <v>0</v>
      </c>
      <c r="H16" s="403">
        <v>0</v>
      </c>
      <c r="I16" s="403">
        <v>0</v>
      </c>
      <c r="J16" s="403">
        <v>0</v>
      </c>
      <c r="K16" s="403">
        <v>0</v>
      </c>
      <c r="L16" s="403">
        <v>0</v>
      </c>
      <c r="M16" s="403">
        <v>0</v>
      </c>
      <c r="N16" s="403">
        <v>0</v>
      </c>
      <c r="O16" s="403">
        <v>0</v>
      </c>
      <c r="P16" s="403">
        <v>0</v>
      </c>
      <c r="Q16" s="403">
        <v>0</v>
      </c>
      <c r="R16" s="403">
        <v>0</v>
      </c>
      <c r="S16" s="403">
        <v>0</v>
      </c>
      <c r="T16" s="403">
        <v>0</v>
      </c>
      <c r="U16" s="411">
        <v>0</v>
      </c>
    </row>
    <row r="17" spans="2:21">
      <c r="B17" s="75"/>
      <c r="C17" s="9"/>
      <c r="D17" s="56" t="s">
        <v>93</v>
      </c>
      <c r="E17" s="403">
        <v>0</v>
      </c>
      <c r="F17" s="403">
        <v>0</v>
      </c>
      <c r="G17" s="403">
        <v>0</v>
      </c>
      <c r="H17" s="403">
        <v>0</v>
      </c>
      <c r="I17" s="403">
        <v>0</v>
      </c>
      <c r="J17" s="403">
        <v>0</v>
      </c>
      <c r="K17" s="403">
        <v>0</v>
      </c>
      <c r="L17" s="403">
        <v>0</v>
      </c>
      <c r="M17" s="403">
        <v>0</v>
      </c>
      <c r="N17" s="403">
        <v>0</v>
      </c>
      <c r="O17" s="403">
        <v>0</v>
      </c>
      <c r="P17" s="403">
        <v>0</v>
      </c>
      <c r="Q17" s="403">
        <v>0</v>
      </c>
      <c r="R17" s="403">
        <v>0</v>
      </c>
      <c r="S17" s="403">
        <v>0</v>
      </c>
      <c r="T17" s="403">
        <v>0</v>
      </c>
      <c r="U17" s="411">
        <v>0</v>
      </c>
    </row>
    <row r="18" spans="2:21">
      <c r="B18" s="75"/>
      <c r="C18" s="9"/>
      <c r="D18" s="58" t="s">
        <v>94</v>
      </c>
      <c r="E18" s="409">
        <v>0</v>
      </c>
      <c r="F18" s="409">
        <v>0</v>
      </c>
      <c r="G18" s="409">
        <v>0</v>
      </c>
      <c r="H18" s="409">
        <v>0</v>
      </c>
      <c r="I18" s="409">
        <v>0</v>
      </c>
      <c r="J18" s="409">
        <v>0</v>
      </c>
      <c r="K18" s="409">
        <v>0</v>
      </c>
      <c r="L18" s="409">
        <v>0</v>
      </c>
      <c r="M18" s="409">
        <v>0</v>
      </c>
      <c r="N18" s="409">
        <v>0</v>
      </c>
      <c r="O18" s="409">
        <v>0</v>
      </c>
      <c r="P18" s="409">
        <v>0</v>
      </c>
      <c r="Q18" s="409">
        <v>0</v>
      </c>
      <c r="R18" s="409">
        <v>0</v>
      </c>
      <c r="S18" s="409">
        <v>0</v>
      </c>
      <c r="T18" s="409">
        <v>0</v>
      </c>
      <c r="U18" s="410">
        <v>0</v>
      </c>
    </row>
    <row r="19" spans="2:21">
      <c r="B19" s="75"/>
      <c r="C19" s="9"/>
      <c r="D19" s="56" t="s">
        <v>50</v>
      </c>
      <c r="E19" s="403">
        <v>0</v>
      </c>
      <c r="F19" s="403">
        <v>0</v>
      </c>
      <c r="G19" s="403">
        <v>0</v>
      </c>
      <c r="H19" s="403">
        <v>0</v>
      </c>
      <c r="I19" s="403">
        <v>0</v>
      </c>
      <c r="J19" s="403">
        <v>0</v>
      </c>
      <c r="K19" s="403">
        <v>0</v>
      </c>
      <c r="L19" s="403">
        <v>0</v>
      </c>
      <c r="M19" s="403">
        <v>0</v>
      </c>
      <c r="N19" s="403">
        <v>0</v>
      </c>
      <c r="O19" s="403">
        <v>0</v>
      </c>
      <c r="P19" s="403">
        <v>0</v>
      </c>
      <c r="Q19" s="403">
        <v>0</v>
      </c>
      <c r="R19" s="403">
        <v>0</v>
      </c>
      <c r="S19" s="403">
        <v>0</v>
      </c>
      <c r="T19" s="403">
        <v>0</v>
      </c>
      <c r="U19" s="411">
        <v>0</v>
      </c>
    </row>
    <row r="20" spans="2:21">
      <c r="B20" s="75"/>
      <c r="C20" s="9"/>
      <c r="D20" s="56" t="s">
        <v>108</v>
      </c>
      <c r="E20" s="403">
        <v>0</v>
      </c>
      <c r="F20" s="403">
        <v>0</v>
      </c>
      <c r="G20" s="403">
        <v>0</v>
      </c>
      <c r="H20" s="403">
        <v>0</v>
      </c>
      <c r="I20" s="403">
        <v>0</v>
      </c>
      <c r="J20" s="403">
        <v>0</v>
      </c>
      <c r="K20" s="403">
        <v>0</v>
      </c>
      <c r="L20" s="403">
        <v>0</v>
      </c>
      <c r="M20" s="403">
        <v>0</v>
      </c>
      <c r="N20" s="403">
        <v>0</v>
      </c>
      <c r="O20" s="403">
        <v>0</v>
      </c>
      <c r="P20" s="403">
        <v>0</v>
      </c>
      <c r="Q20" s="403">
        <v>0</v>
      </c>
      <c r="R20" s="403">
        <v>0</v>
      </c>
      <c r="S20" s="403">
        <v>0</v>
      </c>
      <c r="T20" s="403">
        <v>0</v>
      </c>
      <c r="U20" s="411">
        <v>0</v>
      </c>
    </row>
    <row r="21" spans="2:21">
      <c r="B21" s="75"/>
      <c r="C21" s="9"/>
      <c r="D21" s="56" t="s">
        <v>116</v>
      </c>
      <c r="E21" s="403">
        <v>0</v>
      </c>
      <c r="F21" s="403">
        <v>0</v>
      </c>
      <c r="G21" s="403">
        <v>0</v>
      </c>
      <c r="H21" s="403">
        <v>0</v>
      </c>
      <c r="I21" s="403">
        <v>0</v>
      </c>
      <c r="J21" s="403">
        <v>0</v>
      </c>
      <c r="K21" s="403">
        <v>0</v>
      </c>
      <c r="L21" s="403">
        <v>0</v>
      </c>
      <c r="M21" s="403">
        <v>0</v>
      </c>
      <c r="N21" s="403">
        <v>0</v>
      </c>
      <c r="O21" s="403">
        <v>0</v>
      </c>
      <c r="P21" s="403">
        <v>0</v>
      </c>
      <c r="Q21" s="403">
        <v>0</v>
      </c>
      <c r="R21" s="403">
        <v>0</v>
      </c>
      <c r="S21" s="403">
        <v>0</v>
      </c>
      <c r="T21" s="403">
        <v>0</v>
      </c>
      <c r="U21" s="411">
        <v>0</v>
      </c>
    </row>
    <row r="22" spans="2:21">
      <c r="B22" s="75"/>
      <c r="C22" s="9"/>
      <c r="D22" s="56" t="s">
        <v>222</v>
      </c>
      <c r="E22" s="403">
        <v>0</v>
      </c>
      <c r="F22" s="403">
        <v>0</v>
      </c>
      <c r="G22" s="403">
        <v>0</v>
      </c>
      <c r="H22" s="403">
        <v>0</v>
      </c>
      <c r="I22" s="403">
        <v>0</v>
      </c>
      <c r="J22" s="403">
        <v>0</v>
      </c>
      <c r="K22" s="403">
        <v>0</v>
      </c>
      <c r="L22" s="403">
        <v>0</v>
      </c>
      <c r="M22" s="403">
        <v>0</v>
      </c>
      <c r="N22" s="403">
        <v>0</v>
      </c>
      <c r="O22" s="403">
        <v>0</v>
      </c>
      <c r="P22" s="403">
        <v>0</v>
      </c>
      <c r="Q22" s="403">
        <v>0</v>
      </c>
      <c r="R22" s="403">
        <v>0</v>
      </c>
      <c r="S22" s="403">
        <v>0</v>
      </c>
      <c r="T22" s="403">
        <v>0</v>
      </c>
      <c r="U22" s="411">
        <v>0</v>
      </c>
    </row>
    <row r="23" spans="2:21">
      <c r="B23" s="75"/>
      <c r="C23" s="9"/>
      <c r="D23" s="56" t="s">
        <v>49</v>
      </c>
      <c r="E23" s="403">
        <v>0</v>
      </c>
      <c r="F23" s="403">
        <v>0</v>
      </c>
      <c r="G23" s="403">
        <v>0</v>
      </c>
      <c r="H23" s="403">
        <v>0</v>
      </c>
      <c r="I23" s="403">
        <v>0</v>
      </c>
      <c r="J23" s="403">
        <v>0</v>
      </c>
      <c r="K23" s="403">
        <v>0</v>
      </c>
      <c r="L23" s="403">
        <v>0</v>
      </c>
      <c r="M23" s="403">
        <v>0</v>
      </c>
      <c r="N23" s="403">
        <v>0</v>
      </c>
      <c r="O23" s="403">
        <v>0</v>
      </c>
      <c r="P23" s="403">
        <v>0</v>
      </c>
      <c r="Q23" s="403">
        <v>0</v>
      </c>
      <c r="R23" s="403">
        <v>0</v>
      </c>
      <c r="S23" s="403">
        <v>0</v>
      </c>
      <c r="T23" s="403">
        <v>0</v>
      </c>
      <c r="U23" s="411">
        <v>0</v>
      </c>
    </row>
    <row r="24" spans="2:21">
      <c r="B24" s="75"/>
      <c r="C24" s="9"/>
      <c r="D24" s="56" t="s">
        <v>115</v>
      </c>
      <c r="E24" s="403">
        <v>0</v>
      </c>
      <c r="F24" s="403">
        <v>0</v>
      </c>
      <c r="G24" s="403">
        <v>0</v>
      </c>
      <c r="H24" s="403">
        <v>0</v>
      </c>
      <c r="I24" s="403">
        <v>0</v>
      </c>
      <c r="J24" s="403">
        <v>0</v>
      </c>
      <c r="K24" s="403">
        <v>0</v>
      </c>
      <c r="L24" s="403">
        <v>0</v>
      </c>
      <c r="M24" s="403">
        <v>0</v>
      </c>
      <c r="N24" s="403">
        <v>0</v>
      </c>
      <c r="O24" s="403">
        <v>0</v>
      </c>
      <c r="P24" s="403">
        <v>0</v>
      </c>
      <c r="Q24" s="403">
        <v>0</v>
      </c>
      <c r="R24" s="403">
        <v>0</v>
      </c>
      <c r="S24" s="403">
        <v>0</v>
      </c>
      <c r="T24" s="403">
        <v>0</v>
      </c>
      <c r="U24" s="411">
        <v>0</v>
      </c>
    </row>
    <row r="25" spans="2:21" ht="16" thickBot="1">
      <c r="B25" s="82"/>
      <c r="C25" s="83"/>
      <c r="D25" s="96" t="s">
        <v>121</v>
      </c>
      <c r="E25" s="412">
        <v>0</v>
      </c>
      <c r="F25" s="412">
        <v>0</v>
      </c>
      <c r="G25" s="412">
        <v>0</v>
      </c>
      <c r="H25" s="412">
        <v>0</v>
      </c>
      <c r="I25" s="412">
        <v>0</v>
      </c>
      <c r="J25" s="412">
        <v>0</v>
      </c>
      <c r="K25" s="412">
        <v>0</v>
      </c>
      <c r="L25" s="412">
        <v>0</v>
      </c>
      <c r="M25" s="412">
        <v>0</v>
      </c>
      <c r="N25" s="412">
        <v>0</v>
      </c>
      <c r="O25" s="412">
        <v>0</v>
      </c>
      <c r="P25" s="412">
        <v>0</v>
      </c>
      <c r="Q25" s="412">
        <v>0</v>
      </c>
      <c r="R25" s="412">
        <v>0</v>
      </c>
      <c r="S25" s="412">
        <v>0</v>
      </c>
      <c r="T25" s="412">
        <v>0</v>
      </c>
      <c r="U25" s="413">
        <v>0</v>
      </c>
    </row>
  </sheetData>
  <mergeCells count="1">
    <mergeCell ref="B5:E5"/>
  </mergeCells>
  <conditionalFormatting sqref="E18:U25">
    <cfRule type="cellIs" dxfId="5" priority="2"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5" tint="0.39997558519241921"/>
  </sheetPr>
  <dimension ref="B2:BQ101"/>
  <sheetViews>
    <sheetView workbookViewId="0">
      <pane xSplit="2" ySplit="8" topLeftCell="C9" activePane="bottomRight" state="frozen"/>
      <selection pane="topRight" activeCell="C1" sqref="C1"/>
      <selection pane="bottomLeft" activeCell="A9" sqref="A9"/>
      <selection pane="bottomRight" activeCell="G32" sqref="G32"/>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9" ht="20">
      <c r="B2" s="23" t="s">
        <v>646</v>
      </c>
    </row>
    <row r="3" spans="2:69" ht="15" customHeight="1">
      <c r="B3" s="23"/>
      <c r="AV3" s="208"/>
    </row>
    <row r="4" spans="2:69" ht="15" customHeight="1">
      <c r="B4" s="51" t="s">
        <v>39</v>
      </c>
      <c r="C4" s="4"/>
      <c r="D4" s="4"/>
      <c r="E4" s="4"/>
      <c r="F4" s="4"/>
      <c r="G4" s="4"/>
      <c r="H4" s="5"/>
    </row>
    <row r="5" spans="2:69" ht="46" customHeight="1">
      <c r="B5" s="519" t="s">
        <v>510</v>
      </c>
      <c r="C5" s="521"/>
      <c r="D5" s="521"/>
      <c r="E5" s="521"/>
      <c r="F5" s="521"/>
      <c r="G5" s="521"/>
      <c r="H5" s="520"/>
    </row>
    <row r="6" spans="2:69" ht="15" customHeight="1" thickBot="1"/>
    <row r="7" spans="2:69" ht="30" customHeight="1">
      <c r="B7" s="34" t="s">
        <v>51</v>
      </c>
      <c r="C7" s="35" t="s">
        <v>136</v>
      </c>
      <c r="D7" s="35" t="s">
        <v>137</v>
      </c>
      <c r="E7" s="35" t="s">
        <v>138</v>
      </c>
      <c r="F7" s="35" t="s">
        <v>139</v>
      </c>
      <c r="G7" s="35" t="s">
        <v>140</v>
      </c>
      <c r="H7" s="35" t="s">
        <v>141</v>
      </c>
      <c r="I7" s="35" t="s">
        <v>142</v>
      </c>
      <c r="J7" s="35" t="s">
        <v>143</v>
      </c>
      <c r="K7" s="35" t="s">
        <v>144</v>
      </c>
      <c r="L7" s="35" t="s">
        <v>145</v>
      </c>
      <c r="M7" s="35" t="s">
        <v>146</v>
      </c>
      <c r="N7" s="35" t="s">
        <v>147</v>
      </c>
      <c r="O7" s="35" t="s">
        <v>148</v>
      </c>
      <c r="P7" s="35" t="s">
        <v>149</v>
      </c>
      <c r="Q7" s="35" t="s">
        <v>150</v>
      </c>
      <c r="R7" s="35" t="s">
        <v>151</v>
      </c>
      <c r="S7" s="35" t="s">
        <v>152</v>
      </c>
      <c r="T7" s="35" t="s">
        <v>153</v>
      </c>
      <c r="U7" s="35" t="s">
        <v>154</v>
      </c>
      <c r="V7" s="35" t="s">
        <v>155</v>
      </c>
      <c r="W7" s="35" t="s">
        <v>156</v>
      </c>
      <c r="X7" s="35" t="s">
        <v>157</v>
      </c>
      <c r="Y7" s="35" t="s">
        <v>158</v>
      </c>
      <c r="Z7" s="35" t="s">
        <v>159</v>
      </c>
      <c r="AA7" s="35" t="s">
        <v>160</v>
      </c>
      <c r="AB7" s="35" t="s">
        <v>161</v>
      </c>
      <c r="AC7" s="35" t="s">
        <v>162</v>
      </c>
      <c r="AD7" s="35" t="s">
        <v>163</v>
      </c>
      <c r="AE7" s="35" t="s">
        <v>164</v>
      </c>
      <c r="AF7" s="35" t="s">
        <v>165</v>
      </c>
      <c r="AG7" s="35" t="s">
        <v>166</v>
      </c>
      <c r="AH7" s="35" t="s">
        <v>167</v>
      </c>
      <c r="AI7" s="35" t="s">
        <v>168</v>
      </c>
      <c r="AJ7" s="35" t="s">
        <v>169</v>
      </c>
      <c r="AK7" s="35" t="s">
        <v>170</v>
      </c>
      <c r="AL7" s="35" t="s">
        <v>171</v>
      </c>
      <c r="AM7" s="35" t="s">
        <v>172</v>
      </c>
      <c r="AN7" s="35" t="s">
        <v>173</v>
      </c>
      <c r="AO7" s="35" t="s">
        <v>174</v>
      </c>
      <c r="AP7" s="35" t="s">
        <v>175</v>
      </c>
      <c r="AQ7" s="35" t="s">
        <v>176</v>
      </c>
      <c r="AR7" s="35" t="s">
        <v>177</v>
      </c>
      <c r="AS7" s="35" t="s">
        <v>178</v>
      </c>
      <c r="AT7" s="35" t="s">
        <v>179</v>
      </c>
      <c r="AU7" s="35" t="s">
        <v>180</v>
      </c>
      <c r="AV7" s="35" t="s">
        <v>181</v>
      </c>
      <c r="AW7" s="35" t="s">
        <v>182</v>
      </c>
      <c r="AX7" s="35" t="s">
        <v>183</v>
      </c>
      <c r="AY7" s="35" t="s">
        <v>184</v>
      </c>
      <c r="AZ7" s="35" t="s">
        <v>185</v>
      </c>
      <c r="BA7" s="35" t="s">
        <v>186</v>
      </c>
      <c r="BB7" s="35" t="s">
        <v>187</v>
      </c>
      <c r="BC7" s="35" t="s">
        <v>188</v>
      </c>
      <c r="BD7" s="35" t="s">
        <v>189</v>
      </c>
      <c r="BE7" s="35" t="s">
        <v>190</v>
      </c>
      <c r="BF7" s="35" t="s">
        <v>191</v>
      </c>
      <c r="BG7" s="35" t="s">
        <v>192</v>
      </c>
      <c r="BH7" s="35" t="s">
        <v>193</v>
      </c>
      <c r="BI7" s="35" t="s">
        <v>194</v>
      </c>
      <c r="BJ7" s="35" t="s">
        <v>195</v>
      </c>
      <c r="BK7" s="35" t="s">
        <v>196</v>
      </c>
      <c r="BL7" s="35" t="s">
        <v>197</v>
      </c>
      <c r="BM7" s="35" t="s">
        <v>198</v>
      </c>
      <c r="BN7" s="62" t="s">
        <v>199</v>
      </c>
      <c r="BO7" s="190" t="s">
        <v>200</v>
      </c>
    </row>
    <row r="8" spans="2:69">
      <c r="B8" s="42" t="s">
        <v>52</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57"/>
      <c r="BO8" s="191"/>
    </row>
    <row r="9" spans="2:69">
      <c r="B9" s="37" t="s">
        <v>53</v>
      </c>
      <c r="C9" s="194">
        <f>IF(ISNUMBER('Corrected energy balance step 1'!C9),'Corrected energy balance step 1'!C9,0)</f>
        <v>0</v>
      </c>
      <c r="D9" s="194">
        <f>IF(ISNUMBER('Corrected energy balance step 1'!D9),'Corrected energy balance step 1'!D9,0)</f>
        <v>0</v>
      </c>
      <c r="E9" s="194">
        <f>IF(ISNUMBER('Corrected energy balance step 1'!E9),'Corrected energy balance step 1'!E9,0)</f>
        <v>0</v>
      </c>
      <c r="F9" s="194">
        <f>IF(ISNUMBER('Corrected energy balance step 1'!F9),'Corrected energy balance step 1'!F9,0)</f>
        <v>0</v>
      </c>
      <c r="G9" s="194">
        <f>IF(ISNUMBER('Corrected energy balance step 1'!G9),'Corrected energy balance step 1'!G9,0)</f>
        <v>0</v>
      </c>
      <c r="H9" s="194">
        <f>IF(ISNUMBER('Corrected energy balance step 1'!H9),'Corrected energy balance step 1'!H9,0)</f>
        <v>0</v>
      </c>
      <c r="I9" s="194">
        <f>IF(ISNUMBER('Corrected energy balance step 1'!I9),'Corrected energy balance step 1'!I9,0)</f>
        <v>0</v>
      </c>
      <c r="J9" s="194">
        <f>IF(ISNUMBER('Corrected energy balance step 1'!J9),'Corrected energy balance step 1'!J9,0)</f>
        <v>0</v>
      </c>
      <c r="K9" s="194">
        <f>IF(ISNUMBER('Corrected energy balance step 1'!K9),'Corrected energy balance step 1'!K9,0)</f>
        <v>0</v>
      </c>
      <c r="L9" s="194">
        <f>IF(ISNUMBER('Corrected energy balance step 1'!L9),'Corrected energy balance step 1'!L9,0)</f>
        <v>0</v>
      </c>
      <c r="M9" s="194">
        <f>IF(ISNUMBER('Corrected energy balance step 1'!M9),'Corrected energy balance step 1'!M9,0)</f>
        <v>0</v>
      </c>
      <c r="N9" s="194">
        <f>IF(ISNUMBER('Corrected energy balance step 1'!N9),'Corrected energy balance step 1'!N9,0)</f>
        <v>0</v>
      </c>
      <c r="O9" s="194">
        <f>IF(ISNUMBER('Corrected energy balance step 1'!O9),'Corrected energy balance step 1'!O9,0)</f>
        <v>0</v>
      </c>
      <c r="P9" s="194">
        <f>IF(ISNUMBER('Corrected energy balance step 1'!P9),'Corrected energy balance step 1'!P9,0)</f>
        <v>0</v>
      </c>
      <c r="Q9" s="194">
        <f>IF(ISNUMBER('Corrected energy balance step 1'!Q9),'Corrected energy balance step 1'!Q9,0)</f>
        <v>0</v>
      </c>
      <c r="R9" s="194">
        <f>IF(ISNUMBER('Corrected energy balance step 1'!R9),'Corrected energy balance step 1'!R9,0)</f>
        <v>0</v>
      </c>
      <c r="S9" s="194">
        <f>IF(ISNUMBER('Corrected energy balance step 1'!S9),'Corrected energy balance step 1'!S9,0)</f>
        <v>0</v>
      </c>
      <c r="T9" s="194">
        <f>IF(ISNUMBER('Corrected energy balance step 1'!T9),'Corrected energy balance step 1'!T9,0)</f>
        <v>0</v>
      </c>
      <c r="U9" s="194">
        <f>IF(ISNUMBER('Corrected energy balance step 1'!U9),'Corrected energy balance step 1'!U9,0)</f>
        <v>0</v>
      </c>
      <c r="V9" s="194">
        <f>IF(ISNUMBER('Corrected energy balance step 1'!V9),'Corrected energy balance step 1'!V9,0)</f>
        <v>0</v>
      </c>
      <c r="W9" s="194">
        <f>IF(ISNUMBER('Corrected energy balance step 1'!W9),'Corrected energy balance step 1'!W9,0)</f>
        <v>0</v>
      </c>
      <c r="X9" s="194">
        <f>IF(ISNUMBER('Corrected energy balance step 1'!X9),'Corrected energy balance step 1'!X9,0)</f>
        <v>0</v>
      </c>
      <c r="Y9" s="194">
        <f>IF(ISNUMBER('Corrected energy balance step 1'!Y9),'Corrected energy balance step 1'!Y9,0)</f>
        <v>0</v>
      </c>
      <c r="Z9" s="194">
        <f>IF(ISNUMBER('Corrected energy balance step 1'!Z9),'Corrected energy balance step 1'!Z9,0)</f>
        <v>0</v>
      </c>
      <c r="AA9" s="194">
        <f>IF(ISNUMBER('Corrected energy balance step 1'!AA9),'Corrected energy balance step 1'!AA9,0)</f>
        <v>0</v>
      </c>
      <c r="AB9" s="194">
        <f>IF(ISNUMBER('Corrected energy balance step 1'!AB9),'Corrected energy balance step 1'!AB9,0)</f>
        <v>0</v>
      </c>
      <c r="AC9" s="194">
        <f>IF(ISNUMBER('Corrected energy balance step 1'!AC9),'Corrected energy balance step 1'!AC9,0)</f>
        <v>0</v>
      </c>
      <c r="AD9" s="194">
        <f>IF(ISNUMBER('Corrected energy balance step 1'!AD9),'Corrected energy balance step 1'!AD9,0)</f>
        <v>0</v>
      </c>
      <c r="AE9" s="194">
        <f>IF(ISNUMBER('Corrected energy balance step 1'!AE9),'Corrected energy balance step 1'!AE9,0)</f>
        <v>0</v>
      </c>
      <c r="AF9" s="194">
        <f>IF(ISNUMBER('Corrected energy balance step 1'!AF9),'Corrected energy balance step 1'!AF9,0)</f>
        <v>0</v>
      </c>
      <c r="AG9" s="194">
        <f>IF(ISNUMBER('Corrected energy balance step 1'!AG9),'Corrected energy balance step 1'!AG9,0)</f>
        <v>0</v>
      </c>
      <c r="AH9" s="194">
        <f>IF(ISNUMBER('Corrected energy balance step 1'!AH9),'Corrected energy balance step 1'!AH9,0)</f>
        <v>0</v>
      </c>
      <c r="AI9" s="194">
        <f>IF(ISNUMBER('Corrected energy balance step 1'!AI9),'Corrected energy balance step 1'!AI9,0)</f>
        <v>0</v>
      </c>
      <c r="AJ9" s="194">
        <f>IF(ISNUMBER('Corrected energy balance step 1'!AJ9),'Corrected energy balance step 1'!AJ9,0)</f>
        <v>0</v>
      </c>
      <c r="AK9" s="194">
        <f>IF(ISNUMBER('Corrected energy balance step 1'!AK9),'Corrected energy balance step 1'!AK9,0)</f>
        <v>0</v>
      </c>
      <c r="AL9" s="194">
        <f>IF(ISNUMBER('Corrected energy balance step 1'!AL9),'Corrected energy balance step 1'!AL9,0)</f>
        <v>0</v>
      </c>
      <c r="AM9" s="194">
        <f>IF(ISNUMBER('Corrected energy balance step 1'!AM9),'Corrected energy balance step 1'!AM9,0)</f>
        <v>0</v>
      </c>
      <c r="AN9" s="194">
        <f>IF(ISNUMBER('Corrected energy balance step 1'!AN9),'Corrected energy balance step 1'!AN9,0)</f>
        <v>0</v>
      </c>
      <c r="AO9" s="194">
        <f>IF(ISNUMBER('Corrected energy balance step 1'!AO9),'Corrected energy balance step 1'!AO9,0)</f>
        <v>0</v>
      </c>
      <c r="AP9" s="194">
        <f>IF(ISNUMBER('Corrected energy balance step 1'!AP9),'Corrected energy balance step 1'!AP9,0)</f>
        <v>0</v>
      </c>
      <c r="AQ9" s="194">
        <f>IF(ISNUMBER('Corrected energy balance step 1'!AQ9),'Corrected energy balance step 1'!AQ9,0)</f>
        <v>0</v>
      </c>
      <c r="AR9" s="194">
        <f>IF(ISNUMBER('Corrected energy balance step 1'!AR9),'Corrected energy balance step 1'!AR9,0)</f>
        <v>0</v>
      </c>
      <c r="AS9" s="194">
        <f>IF(ISNUMBER('Corrected energy balance step 1'!AS9),'Corrected energy balance step 1'!AS9,0)</f>
        <v>0</v>
      </c>
      <c r="AT9" s="194">
        <f>IF(ISNUMBER('Corrected energy balance step 1'!AT9),'Corrected energy balance step 1'!AT9,0)</f>
        <v>0</v>
      </c>
      <c r="AU9" s="194">
        <f>IF(ISNUMBER('Corrected energy balance step 1'!AU9),'Corrected energy balance step 1'!AU9,0)</f>
        <v>0</v>
      </c>
      <c r="AV9" s="194">
        <f>IF(ISNUMBER('Corrected energy balance step 1'!AV9),'Corrected energy balance step 1'!AV9,0)</f>
        <v>0</v>
      </c>
      <c r="AW9" s="194">
        <f>IF(ISNUMBER('Corrected energy balance step 1'!AW9),'Corrected energy balance step 1'!AW9,0)</f>
        <v>0</v>
      </c>
      <c r="AX9" s="194">
        <f>IF(ISNUMBER('Corrected energy balance step 1'!AX9),'Corrected energy balance step 1'!AX9,0)</f>
        <v>0</v>
      </c>
      <c r="AY9" s="194">
        <f>IF(ISNUMBER('Corrected energy balance step 1'!AY9),'Corrected energy balance step 1'!AY9,0)</f>
        <v>0</v>
      </c>
      <c r="AZ9" s="194">
        <f>IF(ISNUMBER('Corrected energy balance step 1'!AZ9),'Corrected energy balance step 1'!AZ9,0)</f>
        <v>0</v>
      </c>
      <c r="BA9" s="194">
        <f>IF(ISNUMBER('Corrected energy balance step 1'!BA9),'Corrected energy balance step 1'!BA9,0)</f>
        <v>0</v>
      </c>
      <c r="BB9" s="194">
        <f>IF(ISNUMBER('Corrected energy balance step 1'!BB9),'Corrected energy balance step 1'!BB9,0)</f>
        <v>0</v>
      </c>
      <c r="BC9" s="194">
        <f>IF(ISNUMBER('Corrected energy balance step 1'!BC9),'Corrected energy balance step 1'!BC9,0)</f>
        <v>0</v>
      </c>
      <c r="BD9" s="194">
        <f>IF(ISNUMBER('Corrected energy balance step 1'!BD9),'Corrected energy balance step 1'!BD9,0)</f>
        <v>0</v>
      </c>
      <c r="BE9" s="194">
        <f>IF(ISNUMBER('Corrected energy balance step 1'!BE9),'Corrected energy balance step 1'!BE9,0)</f>
        <v>0</v>
      </c>
      <c r="BF9" s="194">
        <f>IF(ISNUMBER('Corrected energy balance step 1'!BF9),'Corrected energy balance step 1'!BF9,0)</f>
        <v>0</v>
      </c>
      <c r="BG9" s="194">
        <f>IF(ISNUMBER('Corrected energy balance step 1'!BG9),'Corrected energy balance step 1'!BG9,0)</f>
        <v>0</v>
      </c>
      <c r="BH9" s="194">
        <f>IF(ISNUMBER('Corrected energy balance step 1'!BH9),'Corrected energy balance step 1'!BH9,0)</f>
        <v>0</v>
      </c>
      <c r="BI9" s="194">
        <f>IF(ISNUMBER('Corrected energy balance step 1'!BI9),'Corrected energy balance step 1'!BI9,0)</f>
        <v>0</v>
      </c>
      <c r="BJ9" s="194">
        <f>IF(ISNUMBER('Corrected energy balance step 1'!BJ9),'Corrected energy balance step 1'!BJ9,0)</f>
        <v>0</v>
      </c>
      <c r="BK9" s="194">
        <f>IF(ISNUMBER('Corrected energy balance step 1'!BK9),'Corrected energy balance step 1'!BK9,0)</f>
        <v>0</v>
      </c>
      <c r="BL9" s="194">
        <f>IF(ISNUMBER('Corrected energy balance step 1'!BL9),'Corrected energy balance step 1'!BL9,0)</f>
        <v>0</v>
      </c>
      <c r="BM9" s="194">
        <f>IF(ISNUMBER('Corrected energy balance step 1'!BM9),'Corrected energy balance step 1'!BM9,0)</f>
        <v>0</v>
      </c>
      <c r="BN9" s="192">
        <f>SUM(C9:BM9)</f>
        <v>0</v>
      </c>
      <c r="BO9" s="195">
        <f>'Corrected energy balance step 1'!BO9</f>
        <v>0</v>
      </c>
    </row>
    <row r="10" spans="2:69">
      <c r="B10" s="37" t="s">
        <v>54</v>
      </c>
      <c r="C10" s="196">
        <f>IF(ISNUMBER('Corrected energy balance step 1'!C10),'Corrected energy balance step 1'!C10,0)</f>
        <v>0</v>
      </c>
      <c r="D10" s="196">
        <f>IF(ISNUMBER('Corrected energy balance step 1'!D10),'Corrected energy balance step 1'!D10,0)</f>
        <v>0</v>
      </c>
      <c r="E10" s="196">
        <f>IF(ISNUMBER('Corrected energy balance step 1'!E10),'Corrected energy balance step 1'!E10,0)</f>
        <v>0</v>
      </c>
      <c r="F10" s="196">
        <f>IF(ISNUMBER('Corrected energy balance step 1'!F10),'Corrected energy balance step 1'!F10,0)</f>
        <v>0</v>
      </c>
      <c r="G10" s="196">
        <f>IF(ISNUMBER('Corrected energy balance step 1'!G10),'Corrected energy balance step 1'!G10,0)</f>
        <v>0</v>
      </c>
      <c r="H10" s="196">
        <f>IF(ISNUMBER('Corrected energy balance step 1'!H10),'Corrected energy balance step 1'!H10,0)</f>
        <v>0</v>
      </c>
      <c r="I10" s="196">
        <f>IF(ISNUMBER('Corrected energy balance step 1'!I10),'Corrected energy balance step 1'!I10,0)</f>
        <v>0</v>
      </c>
      <c r="J10" s="196">
        <f>IF(ISNUMBER('Corrected energy balance step 1'!J10),'Corrected energy balance step 1'!J10,0)</f>
        <v>0</v>
      </c>
      <c r="K10" s="196">
        <f>IF(ISNUMBER('Corrected energy balance step 1'!K10),'Corrected energy balance step 1'!K10,0)</f>
        <v>0</v>
      </c>
      <c r="L10" s="196">
        <f>IF(ISNUMBER('Corrected energy balance step 1'!L10),'Corrected energy balance step 1'!L10,0)</f>
        <v>0</v>
      </c>
      <c r="M10" s="196">
        <f>IF(ISNUMBER('Corrected energy balance step 1'!M10),'Corrected energy balance step 1'!M10,0)</f>
        <v>0</v>
      </c>
      <c r="N10" s="196">
        <f>IF(ISNUMBER('Corrected energy balance step 1'!N10),'Corrected energy balance step 1'!N10,0)</f>
        <v>0</v>
      </c>
      <c r="O10" s="196">
        <f>IF(ISNUMBER('Corrected energy balance step 1'!O10),'Corrected energy balance step 1'!O10,0)</f>
        <v>0</v>
      </c>
      <c r="P10" s="196">
        <f>IF(ISNUMBER('Corrected energy balance step 1'!P10),'Corrected energy balance step 1'!P10,0)</f>
        <v>0</v>
      </c>
      <c r="Q10" s="196">
        <f>IF(ISNUMBER('Corrected energy balance step 1'!Q10),'Corrected energy balance step 1'!Q10,0)</f>
        <v>0</v>
      </c>
      <c r="R10" s="196">
        <f>IF(ISNUMBER('Corrected energy balance step 1'!R10),'Corrected energy balance step 1'!R10,0)</f>
        <v>0</v>
      </c>
      <c r="S10" s="196">
        <f>IF(ISNUMBER('Corrected energy balance step 1'!S10),'Corrected energy balance step 1'!S10,0)</f>
        <v>0</v>
      </c>
      <c r="T10" s="196">
        <f>IF(ISNUMBER('Corrected energy balance step 1'!T10),'Corrected energy balance step 1'!T10,0)</f>
        <v>0</v>
      </c>
      <c r="U10" s="196">
        <f>IF(ISNUMBER('Corrected energy balance step 1'!U10),'Corrected energy balance step 1'!U10,0)</f>
        <v>0</v>
      </c>
      <c r="V10" s="196">
        <f>IF(ISNUMBER('Corrected energy balance step 1'!V10),'Corrected energy balance step 1'!V10,0)</f>
        <v>0</v>
      </c>
      <c r="W10" s="196">
        <f>IF(ISNUMBER('Corrected energy balance step 1'!W10),'Corrected energy balance step 1'!W10,0)</f>
        <v>0</v>
      </c>
      <c r="X10" s="196">
        <f>IF(ISNUMBER('Corrected energy balance step 1'!X10),'Corrected energy balance step 1'!X10,0)</f>
        <v>0</v>
      </c>
      <c r="Y10" s="196">
        <f>IF(ISNUMBER('Corrected energy balance step 1'!Y10),'Corrected energy balance step 1'!Y10,0)</f>
        <v>0</v>
      </c>
      <c r="Z10" s="196">
        <f>IF(ISNUMBER('Corrected energy balance step 1'!Z10),'Corrected energy balance step 1'!Z10,0)</f>
        <v>0</v>
      </c>
      <c r="AA10" s="196">
        <f>IF(ISNUMBER('Corrected energy balance step 1'!AA10),'Corrected energy balance step 1'!AA10,0)</f>
        <v>0</v>
      </c>
      <c r="AB10" s="196">
        <f>IF(ISNUMBER('Corrected energy balance step 1'!AB10),'Corrected energy balance step 1'!AB10,0)</f>
        <v>0</v>
      </c>
      <c r="AC10" s="196">
        <f>IF(ISNUMBER('Corrected energy balance step 1'!AC10),'Corrected energy balance step 1'!AC10,0)</f>
        <v>0</v>
      </c>
      <c r="AD10" s="196">
        <f>IF(ISNUMBER('Corrected energy balance step 1'!AD10),'Corrected energy balance step 1'!AD10,0)</f>
        <v>0</v>
      </c>
      <c r="AE10" s="196">
        <f>IF(ISNUMBER('Corrected energy balance step 1'!AE10),'Corrected energy balance step 1'!AE10,0)</f>
        <v>0</v>
      </c>
      <c r="AF10" s="196">
        <f>IF(ISNUMBER('Corrected energy balance step 1'!AF10),'Corrected energy balance step 1'!AF10,0)</f>
        <v>0</v>
      </c>
      <c r="AG10" s="196">
        <f>IF(ISNUMBER('Corrected energy balance step 1'!AG10),'Corrected energy balance step 1'!AG10,0)</f>
        <v>0</v>
      </c>
      <c r="AH10" s="196">
        <f>IF(ISNUMBER('Corrected energy balance step 1'!AH10),'Corrected energy balance step 1'!AH10,0)</f>
        <v>0</v>
      </c>
      <c r="AI10" s="196">
        <f>IF(ISNUMBER('Corrected energy balance step 1'!AI10),'Corrected energy balance step 1'!AI10,0)</f>
        <v>0</v>
      </c>
      <c r="AJ10" s="196">
        <f>IF(ISNUMBER('Corrected energy balance step 1'!AJ10),'Corrected energy balance step 1'!AJ10,0)</f>
        <v>0</v>
      </c>
      <c r="AK10" s="196">
        <f>IF(ISNUMBER('Corrected energy balance step 1'!AK10),'Corrected energy balance step 1'!AK10,0)</f>
        <v>0</v>
      </c>
      <c r="AL10" s="196">
        <f>IF(ISNUMBER('Corrected energy balance step 1'!AL10),'Corrected energy balance step 1'!AL10,0)</f>
        <v>0</v>
      </c>
      <c r="AM10" s="196">
        <f>IF(ISNUMBER('Corrected energy balance step 1'!AM10),'Corrected energy balance step 1'!AM10,0)</f>
        <v>0</v>
      </c>
      <c r="AN10" s="196">
        <f>IF(ISNUMBER('Corrected energy balance step 1'!AN10),'Corrected energy balance step 1'!AN10,0)</f>
        <v>0</v>
      </c>
      <c r="AO10" s="196">
        <f>IF(ISNUMBER('Corrected energy balance step 1'!AO10),'Corrected energy balance step 1'!AO10,0)</f>
        <v>0</v>
      </c>
      <c r="AP10" s="196">
        <f>IF(ISNUMBER('Corrected energy balance step 1'!AP10),'Corrected energy balance step 1'!AP10,0)</f>
        <v>0</v>
      </c>
      <c r="AQ10" s="196">
        <f>IF(ISNUMBER('Corrected energy balance step 1'!AQ10),'Corrected energy balance step 1'!AQ10,0)</f>
        <v>0</v>
      </c>
      <c r="AR10" s="196">
        <f>IF(ISNUMBER('Corrected energy balance step 1'!AR10),'Corrected energy balance step 1'!AR10,0)</f>
        <v>0</v>
      </c>
      <c r="AS10" s="196">
        <f>IF(ISNUMBER('Corrected energy balance step 1'!AS10),'Corrected energy balance step 1'!AS10,0)</f>
        <v>0</v>
      </c>
      <c r="AT10" s="196">
        <f>IF(ISNUMBER('Corrected energy balance step 1'!AT10),'Corrected energy balance step 1'!AT10,0)</f>
        <v>0</v>
      </c>
      <c r="AU10" s="196">
        <f>IF(ISNUMBER('Corrected energy balance step 1'!AU10),'Corrected energy balance step 1'!AU10,0)</f>
        <v>0</v>
      </c>
      <c r="AV10" s="196">
        <f>IF(ISNUMBER('Corrected energy balance step 1'!AV10),'Corrected energy balance step 1'!AV10,0)</f>
        <v>0</v>
      </c>
      <c r="AW10" s="196">
        <f>IF(ISNUMBER('Corrected energy balance step 1'!AW10),'Corrected energy balance step 1'!AW10,0)</f>
        <v>0</v>
      </c>
      <c r="AX10" s="196">
        <f>IF(ISNUMBER('Corrected energy balance step 1'!AX10),'Corrected energy balance step 1'!AX10,0)</f>
        <v>0</v>
      </c>
      <c r="AY10" s="196">
        <f>IF(ISNUMBER('Corrected energy balance step 1'!AY10),'Corrected energy balance step 1'!AY10,0)</f>
        <v>0</v>
      </c>
      <c r="AZ10" s="196">
        <f>IF(ISNUMBER('Corrected energy balance step 1'!AZ10),'Corrected energy balance step 1'!AZ10,0)</f>
        <v>0</v>
      </c>
      <c r="BA10" s="196">
        <f>IF(ISNUMBER('Corrected energy balance step 1'!BA10),'Corrected energy balance step 1'!BA10,0)</f>
        <v>0</v>
      </c>
      <c r="BB10" s="196">
        <f>IF(ISNUMBER('Corrected energy balance step 1'!BB10),'Corrected energy balance step 1'!BB10,0)</f>
        <v>0</v>
      </c>
      <c r="BC10" s="196">
        <f>IF(ISNUMBER('Corrected energy balance step 1'!BC10),'Corrected energy balance step 1'!BC10,0)</f>
        <v>0</v>
      </c>
      <c r="BD10" s="196">
        <f>IF(ISNUMBER('Corrected energy balance step 1'!BD10),'Corrected energy balance step 1'!BD10,0)</f>
        <v>0</v>
      </c>
      <c r="BE10" s="196">
        <f>IF(ISNUMBER('Corrected energy balance step 1'!BE10),'Corrected energy balance step 1'!BE10,0)</f>
        <v>0</v>
      </c>
      <c r="BF10" s="196">
        <f>IF(ISNUMBER('Corrected energy balance step 1'!BF10),'Corrected energy balance step 1'!BF10,0)</f>
        <v>0</v>
      </c>
      <c r="BG10" s="196">
        <f>IF(ISNUMBER('Corrected energy balance step 1'!BG10),'Corrected energy balance step 1'!BG10,0)</f>
        <v>0</v>
      </c>
      <c r="BH10" s="196">
        <f>IF(ISNUMBER('Corrected energy balance step 1'!BH10),'Corrected energy balance step 1'!BH10,0)</f>
        <v>0</v>
      </c>
      <c r="BI10" s="196">
        <f>IF(ISNUMBER('Corrected energy balance step 1'!BI10),'Corrected energy balance step 1'!BI10,0)</f>
        <v>0</v>
      </c>
      <c r="BJ10" s="196">
        <f>IF(ISNUMBER('Corrected energy balance step 1'!BJ10),'Corrected energy balance step 1'!BJ10,0)</f>
        <v>0</v>
      </c>
      <c r="BK10" s="196">
        <f>IF(ISNUMBER('Corrected energy balance step 1'!BK10),'Corrected energy balance step 1'!BK10,0)</f>
        <v>0</v>
      </c>
      <c r="BL10" s="196">
        <f>IF(ISNUMBER('Corrected energy balance step 1'!BL10),'Corrected energy balance step 1'!BL10,0)</f>
        <v>0</v>
      </c>
      <c r="BM10" s="196">
        <f>IF(ISNUMBER('Corrected energy balance step 1'!BM10),'Corrected energy balance step 1'!BM10,0)</f>
        <v>0</v>
      </c>
      <c r="BN10" s="197">
        <f t="shared" ref="BN10:BN14" si="0">SUM(C10:BM10)</f>
        <v>0</v>
      </c>
      <c r="BO10" s="198">
        <f>'Corrected energy balance step 1'!BO10</f>
        <v>0</v>
      </c>
    </row>
    <row r="11" spans="2:69">
      <c r="B11" s="37" t="s">
        <v>55</v>
      </c>
      <c r="C11" s="196">
        <f>IF(ISNUMBER('Corrected energy balance step 1'!C11),'Corrected energy balance step 1'!C11,0)</f>
        <v>0</v>
      </c>
      <c r="D11" s="196">
        <f>IF(ISNUMBER('Corrected energy balance step 1'!D11),'Corrected energy balance step 1'!D11,0)</f>
        <v>0</v>
      </c>
      <c r="E11" s="196">
        <f>IF(ISNUMBER('Corrected energy balance step 1'!E11),'Corrected energy balance step 1'!E11,0)</f>
        <v>0</v>
      </c>
      <c r="F11" s="196">
        <f>IF(ISNUMBER('Corrected energy balance step 1'!F11),'Corrected energy balance step 1'!F11,0)</f>
        <v>0</v>
      </c>
      <c r="G11" s="196">
        <f>IF(ISNUMBER('Corrected energy balance step 1'!G11),'Corrected energy balance step 1'!G11,0)</f>
        <v>0</v>
      </c>
      <c r="H11" s="196">
        <f>IF(ISNUMBER('Corrected energy balance step 1'!H11),'Corrected energy balance step 1'!H11,0)</f>
        <v>0</v>
      </c>
      <c r="I11" s="196">
        <f>IF(ISNUMBER('Corrected energy balance step 1'!I11),'Corrected energy balance step 1'!I11,0)</f>
        <v>0</v>
      </c>
      <c r="J11" s="196">
        <f>IF(ISNUMBER('Corrected energy balance step 1'!J11),'Corrected energy balance step 1'!J11,0)</f>
        <v>0</v>
      </c>
      <c r="K11" s="196">
        <f>IF(ISNUMBER('Corrected energy balance step 1'!K11),'Corrected energy balance step 1'!K11,0)</f>
        <v>0</v>
      </c>
      <c r="L11" s="196">
        <f>IF(ISNUMBER('Corrected energy balance step 1'!L11),'Corrected energy balance step 1'!L11,0)</f>
        <v>0</v>
      </c>
      <c r="M11" s="196">
        <f>IF(ISNUMBER('Corrected energy balance step 1'!M11),'Corrected energy balance step 1'!M11,0)</f>
        <v>0</v>
      </c>
      <c r="N11" s="196">
        <f>IF(ISNUMBER('Corrected energy balance step 1'!N11),'Corrected energy balance step 1'!N11,0)</f>
        <v>0</v>
      </c>
      <c r="O11" s="196">
        <f>IF(ISNUMBER('Corrected energy balance step 1'!O11),'Corrected energy balance step 1'!O11,0)</f>
        <v>0</v>
      </c>
      <c r="P11" s="196">
        <f>IF(ISNUMBER('Corrected energy balance step 1'!P11),'Corrected energy balance step 1'!P11,0)</f>
        <v>0</v>
      </c>
      <c r="Q11" s="196">
        <f>IF(ISNUMBER('Corrected energy balance step 1'!Q11),'Corrected energy balance step 1'!Q11,0)</f>
        <v>0</v>
      </c>
      <c r="R11" s="196">
        <f>IF(ISNUMBER('Corrected energy balance step 1'!R11),'Corrected energy balance step 1'!R11,0)</f>
        <v>0</v>
      </c>
      <c r="S11" s="196">
        <f>IF(ISNUMBER('Corrected energy balance step 1'!S11),'Corrected energy balance step 1'!S11,0)</f>
        <v>0</v>
      </c>
      <c r="T11" s="196">
        <f>IF(ISNUMBER('Corrected energy balance step 1'!T11),'Corrected energy balance step 1'!T11,0)</f>
        <v>0</v>
      </c>
      <c r="U11" s="196">
        <f>IF(ISNUMBER('Corrected energy balance step 1'!U11),'Corrected energy balance step 1'!U11,0)</f>
        <v>0</v>
      </c>
      <c r="V11" s="196">
        <f>IF(ISNUMBER('Corrected energy balance step 1'!V11),'Corrected energy balance step 1'!V11,0)</f>
        <v>0</v>
      </c>
      <c r="W11" s="196">
        <f>IF(ISNUMBER('Corrected energy balance step 1'!W11),'Corrected energy balance step 1'!W11,0)</f>
        <v>0</v>
      </c>
      <c r="X11" s="196">
        <f>IF(ISNUMBER('Corrected energy balance step 1'!X11),'Corrected energy balance step 1'!X11,0)</f>
        <v>0</v>
      </c>
      <c r="Y11" s="196">
        <f>IF(ISNUMBER('Corrected energy balance step 1'!Y11),'Corrected energy balance step 1'!Y11,0)</f>
        <v>0</v>
      </c>
      <c r="Z11" s="196">
        <f>IF(ISNUMBER('Corrected energy balance step 1'!Z11),'Corrected energy balance step 1'!Z11,0)</f>
        <v>0</v>
      </c>
      <c r="AA11" s="196">
        <f>IF(ISNUMBER('Corrected energy balance step 1'!AA11),'Corrected energy balance step 1'!AA11,0)</f>
        <v>0</v>
      </c>
      <c r="AB11" s="196">
        <f>IF(ISNUMBER('Corrected energy balance step 1'!AB11),'Corrected energy balance step 1'!AB11,0)</f>
        <v>0</v>
      </c>
      <c r="AC11" s="196">
        <f>IF(ISNUMBER('Corrected energy balance step 1'!AC11),'Corrected energy balance step 1'!AC11,0)</f>
        <v>0</v>
      </c>
      <c r="AD11" s="196">
        <f>IF(ISNUMBER('Corrected energy balance step 1'!AD11),'Corrected energy balance step 1'!AD11,0)</f>
        <v>0</v>
      </c>
      <c r="AE11" s="196">
        <f>IF(ISNUMBER('Corrected energy balance step 1'!AE11),'Corrected energy balance step 1'!AE11,0)</f>
        <v>0</v>
      </c>
      <c r="AF11" s="196">
        <f>IF(ISNUMBER('Corrected energy balance step 1'!AF11),'Corrected energy balance step 1'!AF11,0)</f>
        <v>0</v>
      </c>
      <c r="AG11" s="196">
        <f>IF(ISNUMBER('Corrected energy balance step 1'!AG11),'Corrected energy balance step 1'!AG11,0)</f>
        <v>0</v>
      </c>
      <c r="AH11" s="196">
        <f>IF(ISNUMBER('Corrected energy balance step 1'!AH11),'Corrected energy balance step 1'!AH11,0)</f>
        <v>0</v>
      </c>
      <c r="AI11" s="196">
        <f>IF(ISNUMBER('Corrected energy balance step 1'!AI11),'Corrected energy balance step 1'!AI11,0)</f>
        <v>0</v>
      </c>
      <c r="AJ11" s="196">
        <f>IF(ISNUMBER('Corrected energy balance step 1'!AJ11),'Corrected energy balance step 1'!AJ11,0)</f>
        <v>0</v>
      </c>
      <c r="AK11" s="196">
        <f>IF(ISNUMBER('Corrected energy balance step 1'!AK11),'Corrected energy balance step 1'!AK11,0)</f>
        <v>0</v>
      </c>
      <c r="AL11" s="196">
        <f>IF(ISNUMBER('Corrected energy balance step 1'!AL11),'Corrected energy balance step 1'!AL11,0)</f>
        <v>0</v>
      </c>
      <c r="AM11" s="196">
        <f>IF(ISNUMBER('Corrected energy balance step 1'!AM11),'Corrected energy balance step 1'!AM11,0)</f>
        <v>0</v>
      </c>
      <c r="AN11" s="196">
        <f>IF(ISNUMBER('Corrected energy balance step 1'!AN11),'Corrected energy balance step 1'!AN11,0)</f>
        <v>0</v>
      </c>
      <c r="AO11" s="196">
        <f>IF(ISNUMBER('Corrected energy balance step 1'!AO11),'Corrected energy balance step 1'!AO11,0)</f>
        <v>0</v>
      </c>
      <c r="AP11" s="196">
        <f>IF(ISNUMBER('Corrected energy balance step 1'!AP11),'Corrected energy balance step 1'!AP11,0)</f>
        <v>0</v>
      </c>
      <c r="AQ11" s="196">
        <f>IF(ISNUMBER('Corrected energy balance step 1'!AQ11),'Corrected energy balance step 1'!AQ11,0)</f>
        <v>0</v>
      </c>
      <c r="AR11" s="196">
        <f>IF(ISNUMBER('Corrected energy balance step 1'!AR11),'Corrected energy balance step 1'!AR11,0)</f>
        <v>0</v>
      </c>
      <c r="AS11" s="196">
        <f>IF(ISNUMBER('Corrected energy balance step 1'!AS11),'Corrected energy balance step 1'!AS11,0)</f>
        <v>0</v>
      </c>
      <c r="AT11" s="196">
        <f>IF(ISNUMBER('Corrected energy balance step 1'!AT11),'Corrected energy balance step 1'!AT11,0)</f>
        <v>0</v>
      </c>
      <c r="AU11" s="196">
        <f>IF(ISNUMBER('Corrected energy balance step 1'!AU11),'Corrected energy balance step 1'!AU11,0)</f>
        <v>0</v>
      </c>
      <c r="AV11" s="196">
        <f>IF(ISNUMBER('Corrected energy balance step 1'!AV11),'Corrected energy balance step 1'!AV11,0)</f>
        <v>0</v>
      </c>
      <c r="AW11" s="196">
        <f>IF(ISNUMBER('Corrected energy balance step 1'!AW11),'Corrected energy balance step 1'!AW11,0)</f>
        <v>0</v>
      </c>
      <c r="AX11" s="196">
        <f>IF(ISNUMBER('Corrected energy balance step 1'!AX11),'Corrected energy balance step 1'!AX11,0)</f>
        <v>0</v>
      </c>
      <c r="AY11" s="196">
        <f>IF(ISNUMBER('Corrected energy balance step 1'!AY11),'Corrected energy balance step 1'!AY11,0)</f>
        <v>0</v>
      </c>
      <c r="AZ11" s="196">
        <f>IF(ISNUMBER('Corrected energy balance step 1'!AZ11),'Corrected energy balance step 1'!AZ11,0)</f>
        <v>0</v>
      </c>
      <c r="BA11" s="196">
        <f>IF(ISNUMBER('Corrected energy balance step 1'!BA11),'Corrected energy balance step 1'!BA11,0)</f>
        <v>0</v>
      </c>
      <c r="BB11" s="196">
        <f>IF(ISNUMBER('Corrected energy balance step 1'!BB11),'Corrected energy balance step 1'!BB11,0)</f>
        <v>0</v>
      </c>
      <c r="BC11" s="196">
        <f>IF(ISNUMBER('Corrected energy balance step 1'!BC11),'Corrected energy balance step 1'!BC11,0)</f>
        <v>0</v>
      </c>
      <c r="BD11" s="196">
        <f>IF(ISNUMBER('Corrected energy balance step 1'!BD11),'Corrected energy balance step 1'!BD11,0)</f>
        <v>0</v>
      </c>
      <c r="BE11" s="196">
        <f>IF(ISNUMBER('Corrected energy balance step 1'!BE11),'Corrected energy balance step 1'!BE11,0)</f>
        <v>0</v>
      </c>
      <c r="BF11" s="196">
        <f>IF(ISNUMBER('Corrected energy balance step 1'!BF11),'Corrected energy balance step 1'!BF11,0)</f>
        <v>0</v>
      </c>
      <c r="BG11" s="196">
        <f>IF(ISNUMBER('Corrected energy balance step 1'!BG11),'Corrected energy balance step 1'!BG11,0)</f>
        <v>0</v>
      </c>
      <c r="BH11" s="196">
        <f>IF(ISNUMBER('Corrected energy balance step 1'!BH11),'Corrected energy balance step 1'!BH11,0)</f>
        <v>0</v>
      </c>
      <c r="BI11" s="196">
        <f>IF(ISNUMBER('Corrected energy balance step 1'!BI11),'Corrected energy balance step 1'!BI11,0)</f>
        <v>0</v>
      </c>
      <c r="BJ11" s="196">
        <f>IF(ISNUMBER('Corrected energy balance step 1'!BJ11),'Corrected energy balance step 1'!BJ11,0)</f>
        <v>0</v>
      </c>
      <c r="BK11" s="196">
        <f>IF(ISNUMBER('Corrected energy balance step 1'!BK11),'Corrected energy balance step 1'!BK11,0)</f>
        <v>0</v>
      </c>
      <c r="BL11" s="196">
        <f>IF(ISNUMBER('Corrected energy balance step 1'!BL11),'Corrected energy balance step 1'!BL11,0)</f>
        <v>0</v>
      </c>
      <c r="BM11" s="196">
        <f>IF(ISNUMBER('Corrected energy balance step 1'!BM11),'Corrected energy balance step 1'!BM11,0)</f>
        <v>0</v>
      </c>
      <c r="BN11" s="197">
        <f t="shared" si="0"/>
        <v>0</v>
      </c>
      <c r="BO11" s="198">
        <f>'Corrected energy balance step 1'!BO11</f>
        <v>0</v>
      </c>
    </row>
    <row r="12" spans="2:69">
      <c r="B12" s="37" t="s">
        <v>56</v>
      </c>
      <c r="C12" s="194">
        <f>IF(ISNUMBER('Corrected energy balance step 1'!C12),'Corrected energy balance step 1'!C12,0)</f>
        <v>0</v>
      </c>
      <c r="D12" s="194">
        <f>IF(ISNUMBER('Corrected energy balance step 1'!D12),'Corrected energy balance step 1'!D12,0)</f>
        <v>0</v>
      </c>
      <c r="E12" s="194">
        <f>IF(ISNUMBER('Corrected energy balance step 1'!E12),'Corrected energy balance step 1'!E12,0)</f>
        <v>0</v>
      </c>
      <c r="F12" s="194">
        <f>IF(ISNUMBER('Corrected energy balance step 1'!F12),'Corrected energy balance step 1'!F12,0)</f>
        <v>0</v>
      </c>
      <c r="G12" s="194">
        <f>IF(ISNUMBER('Corrected energy balance step 1'!G12),'Corrected energy balance step 1'!G12,0)</f>
        <v>0</v>
      </c>
      <c r="H12" s="194">
        <f>IF(ISNUMBER('Corrected energy balance step 1'!H12),'Corrected energy balance step 1'!H12,0)</f>
        <v>0</v>
      </c>
      <c r="I12" s="194">
        <f>IF(ISNUMBER('Corrected energy balance step 1'!I12),'Corrected energy balance step 1'!I12,0)</f>
        <v>0</v>
      </c>
      <c r="J12" s="194">
        <f>IF(ISNUMBER('Corrected energy balance step 1'!J12),'Corrected energy balance step 1'!J12,0)</f>
        <v>0</v>
      </c>
      <c r="K12" s="194">
        <f>IF(ISNUMBER('Corrected energy balance step 1'!K12),'Corrected energy balance step 1'!K12,0)</f>
        <v>0</v>
      </c>
      <c r="L12" s="194">
        <f>IF(ISNUMBER('Corrected energy balance step 1'!L12),'Corrected energy balance step 1'!L12,0)</f>
        <v>0</v>
      </c>
      <c r="M12" s="194">
        <f>IF(ISNUMBER('Corrected energy balance step 1'!M12),'Corrected energy balance step 1'!M12,0)</f>
        <v>0</v>
      </c>
      <c r="N12" s="194">
        <f>IF(ISNUMBER('Corrected energy balance step 1'!N12),'Corrected energy balance step 1'!N12,0)</f>
        <v>0</v>
      </c>
      <c r="O12" s="194">
        <f>IF(ISNUMBER('Corrected energy balance step 1'!O12),'Corrected energy balance step 1'!O12,0)</f>
        <v>0</v>
      </c>
      <c r="P12" s="194">
        <f>IF(ISNUMBER('Corrected energy balance step 1'!P12),'Corrected energy balance step 1'!P12,0)</f>
        <v>0</v>
      </c>
      <c r="Q12" s="194">
        <f>IF(ISNUMBER('Corrected energy balance step 1'!Q12),'Corrected energy balance step 1'!Q12,0)</f>
        <v>0</v>
      </c>
      <c r="R12" s="194">
        <f>IF(ISNUMBER('Corrected energy balance step 1'!R12),'Corrected energy balance step 1'!R12,0)</f>
        <v>0</v>
      </c>
      <c r="S12" s="194">
        <f>IF(ISNUMBER('Corrected energy balance step 1'!S12),'Corrected energy balance step 1'!S12,0)</f>
        <v>0</v>
      </c>
      <c r="T12" s="194">
        <f>IF(ISNUMBER('Corrected energy balance step 1'!T12),'Corrected energy balance step 1'!T12,0)</f>
        <v>0</v>
      </c>
      <c r="U12" s="194">
        <f>IF(ISNUMBER('Corrected energy balance step 1'!U12),'Corrected energy balance step 1'!U12,0)</f>
        <v>0</v>
      </c>
      <c r="V12" s="194">
        <f>IF(ISNUMBER('Corrected energy balance step 1'!V12),'Corrected energy balance step 1'!V12,0)</f>
        <v>0</v>
      </c>
      <c r="W12" s="194">
        <f>IF(ISNUMBER('Corrected energy balance step 1'!W12),'Corrected energy balance step 1'!W12,0)</f>
        <v>0</v>
      </c>
      <c r="X12" s="194">
        <f>IF(ISNUMBER('Corrected energy balance step 1'!X12),'Corrected energy balance step 1'!X12,0)</f>
        <v>0</v>
      </c>
      <c r="Y12" s="194">
        <f>IF(ISNUMBER('Corrected energy balance step 1'!Y12),'Corrected energy balance step 1'!Y12,0)</f>
        <v>0</v>
      </c>
      <c r="Z12" s="194">
        <f>IF(ISNUMBER('Corrected energy balance step 1'!Z12),'Corrected energy balance step 1'!Z12,0)</f>
        <v>0</v>
      </c>
      <c r="AA12" s="194">
        <f>IF(ISNUMBER('Corrected energy balance step 1'!AA12),'Corrected energy balance step 1'!AA12,0)</f>
        <v>0</v>
      </c>
      <c r="AB12" s="194">
        <f>IF(ISNUMBER('Corrected energy balance step 1'!AB12),'Corrected energy balance step 1'!AB12,0)</f>
        <v>0</v>
      </c>
      <c r="AC12" s="194">
        <f>IF(ISNUMBER('Corrected energy balance step 1'!AC12),'Corrected energy balance step 1'!AC12,0)</f>
        <v>0</v>
      </c>
      <c r="AD12" s="194">
        <f>IF(ISNUMBER('Corrected energy balance step 1'!AD12),'Corrected energy balance step 1'!AD12,0)</f>
        <v>0</v>
      </c>
      <c r="AE12" s="194">
        <f>IF(ISNUMBER('Corrected energy balance step 1'!AE12),'Corrected energy balance step 1'!AE12,0)</f>
        <v>0</v>
      </c>
      <c r="AF12" s="194">
        <f>IF(ISNUMBER('Corrected energy balance step 1'!AF12),'Corrected energy balance step 1'!AF12,0)</f>
        <v>0</v>
      </c>
      <c r="AG12" s="194">
        <f>IF(ISNUMBER('Corrected energy balance step 1'!AG12),'Corrected energy balance step 1'!AG12,0)</f>
        <v>0</v>
      </c>
      <c r="AH12" s="194">
        <f>IF(ISNUMBER('Corrected energy balance step 1'!AH12),'Corrected energy balance step 1'!AH12,0)</f>
        <v>0</v>
      </c>
      <c r="AI12" s="194">
        <f>IF(ISNUMBER('Corrected energy balance step 1'!AI12),'Corrected energy balance step 1'!AI12,0)</f>
        <v>0</v>
      </c>
      <c r="AJ12" s="194">
        <f>IF(ISNUMBER('Corrected energy balance step 1'!AJ12),'Corrected energy balance step 1'!AJ12,0)</f>
        <v>0</v>
      </c>
      <c r="AK12" s="194">
        <f>IF(ISNUMBER('Corrected energy balance step 1'!AK12),'Corrected energy balance step 1'!AK12,0)</f>
        <v>0</v>
      </c>
      <c r="AL12" s="194">
        <f>IF(ISNUMBER('Corrected energy balance step 1'!AL12),'Corrected energy balance step 1'!AL12,0)</f>
        <v>0</v>
      </c>
      <c r="AM12" s="194">
        <f>IF(ISNUMBER('Corrected energy balance step 1'!AM12),'Corrected energy balance step 1'!AM12,0)</f>
        <v>0</v>
      </c>
      <c r="AN12" s="194">
        <f>IF(ISNUMBER('Corrected energy balance step 1'!AN12),'Corrected energy balance step 1'!AN12,0)</f>
        <v>0</v>
      </c>
      <c r="AO12" s="194">
        <f>IF(ISNUMBER('Corrected energy balance step 1'!AO12),'Corrected energy balance step 1'!AO12,0)</f>
        <v>0</v>
      </c>
      <c r="AP12" s="194">
        <f>IF(ISNUMBER('Corrected energy balance step 1'!AP12),'Corrected energy balance step 1'!AP12,0)</f>
        <v>0</v>
      </c>
      <c r="AQ12" s="194">
        <f>IF(ISNUMBER('Corrected energy balance step 1'!AQ12),'Corrected energy balance step 1'!AQ12,0)</f>
        <v>0</v>
      </c>
      <c r="AR12" s="194">
        <f>IF(ISNUMBER('Corrected energy balance step 1'!AR12),'Corrected energy balance step 1'!AR12,0)</f>
        <v>0</v>
      </c>
      <c r="AS12" s="194">
        <f>IF(ISNUMBER('Corrected energy balance step 1'!AS12),'Corrected energy balance step 1'!AS12,0)</f>
        <v>0</v>
      </c>
      <c r="AT12" s="194">
        <f>IF(ISNUMBER('Corrected energy balance step 1'!AT12),'Corrected energy balance step 1'!AT12,0)</f>
        <v>0</v>
      </c>
      <c r="AU12" s="194">
        <f>IF(ISNUMBER('Corrected energy balance step 1'!AU12),'Corrected energy balance step 1'!AU12,0)</f>
        <v>0</v>
      </c>
      <c r="AV12" s="194">
        <f>IF(ISNUMBER('Corrected energy balance step 1'!AV12),'Corrected energy balance step 1'!AV12,0)</f>
        <v>0</v>
      </c>
      <c r="AW12" s="194">
        <f>IF(ISNUMBER('Corrected energy balance step 1'!AW12),'Corrected energy balance step 1'!AW12,0)</f>
        <v>0</v>
      </c>
      <c r="AX12" s="194">
        <f>IF(ISNUMBER('Corrected energy balance step 1'!AX12),'Corrected energy balance step 1'!AX12,0)</f>
        <v>0</v>
      </c>
      <c r="AY12" s="194">
        <f>IF(ISNUMBER('Corrected energy balance step 1'!AY12),'Corrected energy balance step 1'!AY12,0)</f>
        <v>0</v>
      </c>
      <c r="AZ12" s="194">
        <f>IF(ISNUMBER('Corrected energy balance step 1'!AZ12),'Corrected energy balance step 1'!AZ12,0)</f>
        <v>0</v>
      </c>
      <c r="BA12" s="194">
        <f>IF(ISNUMBER('Corrected energy balance step 1'!BA12),'Corrected energy balance step 1'!BA12,0)</f>
        <v>0</v>
      </c>
      <c r="BB12" s="194">
        <f>IF(ISNUMBER('Corrected energy balance step 1'!BB12),'Corrected energy balance step 1'!BB12,0)</f>
        <v>0</v>
      </c>
      <c r="BC12" s="194">
        <f>IF(ISNUMBER('Corrected energy balance step 1'!BC12),'Corrected energy balance step 1'!BC12,0)</f>
        <v>0</v>
      </c>
      <c r="BD12" s="194">
        <f>IF(ISNUMBER('Corrected energy balance step 1'!BD12),'Corrected energy balance step 1'!BD12,0)</f>
        <v>0</v>
      </c>
      <c r="BE12" s="194">
        <f>IF(ISNUMBER('Corrected energy balance step 1'!BE12),'Corrected energy balance step 1'!BE12,0)</f>
        <v>0</v>
      </c>
      <c r="BF12" s="194">
        <f>IF(ISNUMBER('Corrected energy balance step 1'!BF12),'Corrected energy balance step 1'!BF12,0)</f>
        <v>0</v>
      </c>
      <c r="BG12" s="194">
        <f>IF(ISNUMBER('Corrected energy balance step 1'!BG12),'Corrected energy balance step 1'!BG12,0)</f>
        <v>0</v>
      </c>
      <c r="BH12" s="194">
        <f>IF(ISNUMBER('Corrected energy balance step 1'!BH12),'Corrected energy balance step 1'!BH12,0)</f>
        <v>0</v>
      </c>
      <c r="BI12" s="194">
        <f>IF(ISNUMBER('Corrected energy balance step 1'!BI12),'Corrected energy balance step 1'!BI12,0)</f>
        <v>0</v>
      </c>
      <c r="BJ12" s="194">
        <f>IF(ISNUMBER('Corrected energy balance step 1'!BJ12),'Corrected energy balance step 1'!BJ12,0)</f>
        <v>0</v>
      </c>
      <c r="BK12" s="194">
        <f>IF(ISNUMBER('Corrected energy balance step 1'!BK12),'Corrected energy balance step 1'!BK12,0)</f>
        <v>0</v>
      </c>
      <c r="BL12" s="194">
        <f>IF(ISNUMBER('Corrected energy balance step 1'!BL12),'Corrected energy balance step 1'!BL12,0)</f>
        <v>0</v>
      </c>
      <c r="BM12" s="194">
        <f>IF(ISNUMBER('Corrected energy balance step 1'!BM12),'Corrected energy balance step 1'!BM12,0)</f>
        <v>0</v>
      </c>
      <c r="BN12" s="192">
        <f t="shared" si="0"/>
        <v>0</v>
      </c>
      <c r="BO12" s="195">
        <f>'Corrected energy balance step 1'!BO12</f>
        <v>0</v>
      </c>
    </row>
    <row r="13" spans="2:69">
      <c r="B13" s="37" t="s">
        <v>57</v>
      </c>
      <c r="C13" s="194">
        <f>IF(ISNUMBER('Corrected energy balance step 1'!C13),'Corrected energy balance step 1'!C13,0)</f>
        <v>0</v>
      </c>
      <c r="D13" s="194">
        <f>IF(ISNUMBER('Corrected energy balance step 1'!D13),'Corrected energy balance step 1'!D13,0)</f>
        <v>0</v>
      </c>
      <c r="E13" s="194">
        <f>IF(ISNUMBER('Corrected energy balance step 1'!E13),'Corrected energy balance step 1'!E13,0)</f>
        <v>0</v>
      </c>
      <c r="F13" s="194">
        <f>IF(ISNUMBER('Corrected energy balance step 1'!F13),'Corrected energy balance step 1'!F13,0)</f>
        <v>0</v>
      </c>
      <c r="G13" s="194">
        <f>IF(ISNUMBER('Corrected energy balance step 1'!G13),'Corrected energy balance step 1'!G13,0)</f>
        <v>0</v>
      </c>
      <c r="H13" s="194">
        <f>IF(ISNUMBER('Corrected energy balance step 1'!H13),'Corrected energy balance step 1'!H13,0)</f>
        <v>0</v>
      </c>
      <c r="I13" s="194">
        <f>IF(ISNUMBER('Corrected energy balance step 1'!I13),'Corrected energy balance step 1'!I13,0)</f>
        <v>0</v>
      </c>
      <c r="J13" s="194">
        <f>IF(ISNUMBER('Corrected energy balance step 1'!J13),'Corrected energy balance step 1'!J13,0)</f>
        <v>0</v>
      </c>
      <c r="K13" s="194">
        <f>IF(ISNUMBER('Corrected energy balance step 1'!K13),'Corrected energy balance step 1'!K13,0)</f>
        <v>0</v>
      </c>
      <c r="L13" s="194">
        <f>IF(ISNUMBER('Corrected energy balance step 1'!L13),'Corrected energy balance step 1'!L13,0)</f>
        <v>0</v>
      </c>
      <c r="M13" s="194">
        <f>IF(ISNUMBER('Corrected energy balance step 1'!M13),'Corrected energy balance step 1'!M13,0)</f>
        <v>0</v>
      </c>
      <c r="N13" s="194">
        <f>IF(ISNUMBER('Corrected energy balance step 1'!N13),'Corrected energy balance step 1'!N13,0)</f>
        <v>0</v>
      </c>
      <c r="O13" s="194">
        <f>IF(ISNUMBER('Corrected energy balance step 1'!O13),'Corrected energy balance step 1'!O13,0)</f>
        <v>0</v>
      </c>
      <c r="P13" s="194">
        <f>IF(ISNUMBER('Corrected energy balance step 1'!P13),'Corrected energy balance step 1'!P13,0)</f>
        <v>0</v>
      </c>
      <c r="Q13" s="194">
        <f>IF(ISNUMBER('Corrected energy balance step 1'!Q13),'Corrected energy balance step 1'!Q13,0)</f>
        <v>0</v>
      </c>
      <c r="R13" s="194">
        <f>IF(ISNUMBER('Corrected energy balance step 1'!R13),'Corrected energy balance step 1'!R13,0)</f>
        <v>0</v>
      </c>
      <c r="S13" s="194">
        <f>IF(ISNUMBER('Corrected energy balance step 1'!S13),'Corrected energy balance step 1'!S13,0)</f>
        <v>0</v>
      </c>
      <c r="T13" s="194">
        <f>IF(ISNUMBER('Corrected energy balance step 1'!T13),'Corrected energy balance step 1'!T13,0)</f>
        <v>0</v>
      </c>
      <c r="U13" s="194">
        <f>IF(ISNUMBER('Corrected energy balance step 1'!U13),'Corrected energy balance step 1'!U13,0)</f>
        <v>0</v>
      </c>
      <c r="V13" s="194">
        <f>IF(ISNUMBER('Corrected energy balance step 1'!V13),'Corrected energy balance step 1'!V13,0)</f>
        <v>0</v>
      </c>
      <c r="W13" s="194">
        <f>IF(ISNUMBER('Corrected energy balance step 1'!W13),'Corrected energy balance step 1'!W13,0)</f>
        <v>0</v>
      </c>
      <c r="X13" s="194">
        <f>IF(ISNUMBER('Corrected energy balance step 1'!X13),'Corrected energy balance step 1'!X13,0)</f>
        <v>0</v>
      </c>
      <c r="Y13" s="194">
        <f>IF(ISNUMBER('Corrected energy balance step 1'!Y13),'Corrected energy balance step 1'!Y13,0)</f>
        <v>0</v>
      </c>
      <c r="Z13" s="194">
        <f>IF(ISNUMBER('Corrected energy balance step 1'!Z13),'Corrected energy balance step 1'!Z13,0)</f>
        <v>0</v>
      </c>
      <c r="AA13" s="194">
        <f>IF(ISNUMBER('Corrected energy balance step 1'!AA13),'Corrected energy balance step 1'!AA13,0)</f>
        <v>0</v>
      </c>
      <c r="AB13" s="194">
        <f>IF(ISNUMBER('Corrected energy balance step 1'!AB13),'Corrected energy balance step 1'!AB13,0)</f>
        <v>0</v>
      </c>
      <c r="AC13" s="194">
        <f>IF(ISNUMBER('Corrected energy balance step 1'!AC13),'Corrected energy balance step 1'!AC13,0)</f>
        <v>0</v>
      </c>
      <c r="AD13" s="194">
        <f>IF(ISNUMBER('Corrected energy balance step 1'!AD13),'Corrected energy balance step 1'!AD13,0)</f>
        <v>0</v>
      </c>
      <c r="AE13" s="194">
        <f>IF(ISNUMBER('Corrected energy balance step 1'!AE13),'Corrected energy balance step 1'!AE13,0)</f>
        <v>0</v>
      </c>
      <c r="AF13" s="194">
        <f>IF(ISNUMBER('Corrected energy balance step 1'!AF13),'Corrected energy balance step 1'!AF13,0)</f>
        <v>0</v>
      </c>
      <c r="AG13" s="194">
        <f>IF(ISNUMBER('Corrected energy balance step 1'!AG13),'Corrected energy balance step 1'!AG13,0)</f>
        <v>0</v>
      </c>
      <c r="AH13" s="194">
        <f>IF(ISNUMBER('Corrected energy balance step 1'!AH13),'Corrected energy balance step 1'!AH13,0)</f>
        <v>0</v>
      </c>
      <c r="AI13" s="194">
        <f>IF(ISNUMBER('Corrected energy balance step 1'!AI13),'Corrected energy balance step 1'!AI13,0)</f>
        <v>0</v>
      </c>
      <c r="AJ13" s="194">
        <f>IF(ISNUMBER('Corrected energy balance step 1'!AJ13),'Corrected energy balance step 1'!AJ13,0)</f>
        <v>0</v>
      </c>
      <c r="AK13" s="194">
        <f>IF(ISNUMBER('Corrected energy balance step 1'!AK13),'Corrected energy balance step 1'!AK13,0)</f>
        <v>0</v>
      </c>
      <c r="AL13" s="194">
        <f>IF(ISNUMBER('Corrected energy balance step 1'!AL13),'Corrected energy balance step 1'!AL13,0)</f>
        <v>0</v>
      </c>
      <c r="AM13" s="194">
        <f>IF(ISNUMBER('Corrected energy balance step 1'!AM13),'Corrected energy balance step 1'!AM13,0)</f>
        <v>0</v>
      </c>
      <c r="AN13" s="194">
        <f>IF(ISNUMBER('Corrected energy balance step 1'!AN13),'Corrected energy balance step 1'!AN13,0)</f>
        <v>0</v>
      </c>
      <c r="AO13" s="194">
        <f>IF(ISNUMBER('Corrected energy balance step 1'!AO13),'Corrected energy balance step 1'!AO13,0)</f>
        <v>0</v>
      </c>
      <c r="AP13" s="194">
        <f>IF(ISNUMBER('Corrected energy balance step 1'!AP13),'Corrected energy balance step 1'!AP13,0)</f>
        <v>0</v>
      </c>
      <c r="AQ13" s="194">
        <f>IF(ISNUMBER('Corrected energy balance step 1'!AQ13),'Corrected energy balance step 1'!AQ13,0)</f>
        <v>0</v>
      </c>
      <c r="AR13" s="194">
        <f>IF(ISNUMBER('Corrected energy balance step 1'!AR13),'Corrected energy balance step 1'!AR13,0)</f>
        <v>0</v>
      </c>
      <c r="AS13" s="194">
        <f>IF(ISNUMBER('Corrected energy balance step 1'!AS13),'Corrected energy balance step 1'!AS13,0)</f>
        <v>0</v>
      </c>
      <c r="AT13" s="194">
        <f>IF(ISNUMBER('Corrected energy balance step 1'!AT13),'Corrected energy balance step 1'!AT13,0)</f>
        <v>0</v>
      </c>
      <c r="AU13" s="194">
        <f>IF(ISNUMBER('Corrected energy balance step 1'!AU13),'Corrected energy balance step 1'!AU13,0)</f>
        <v>0</v>
      </c>
      <c r="AV13" s="194">
        <f>IF(ISNUMBER('Corrected energy balance step 1'!AV13),'Corrected energy balance step 1'!AV13,0)</f>
        <v>0</v>
      </c>
      <c r="AW13" s="194">
        <f>IF(ISNUMBER('Corrected energy balance step 1'!AW13),'Corrected energy balance step 1'!AW13,0)</f>
        <v>0</v>
      </c>
      <c r="AX13" s="194">
        <f>IF(ISNUMBER('Corrected energy balance step 1'!AX13),'Corrected energy balance step 1'!AX13,0)</f>
        <v>0</v>
      </c>
      <c r="AY13" s="194">
        <f>IF(ISNUMBER('Corrected energy balance step 1'!AY13),'Corrected energy balance step 1'!AY13,0)</f>
        <v>0</v>
      </c>
      <c r="AZ13" s="194">
        <f>IF(ISNUMBER('Corrected energy balance step 1'!AZ13),'Corrected energy balance step 1'!AZ13,0)</f>
        <v>0</v>
      </c>
      <c r="BA13" s="194">
        <f>IF(ISNUMBER('Corrected energy balance step 1'!BA13),'Corrected energy balance step 1'!BA13,0)</f>
        <v>0</v>
      </c>
      <c r="BB13" s="194">
        <f>IF(ISNUMBER('Corrected energy balance step 1'!BB13),'Corrected energy balance step 1'!BB13,0)</f>
        <v>0</v>
      </c>
      <c r="BC13" s="194">
        <f>IF(ISNUMBER('Corrected energy balance step 1'!BC13),'Corrected energy balance step 1'!BC13,0)</f>
        <v>0</v>
      </c>
      <c r="BD13" s="194">
        <f>IF(ISNUMBER('Corrected energy balance step 1'!BD13),'Corrected energy balance step 1'!BD13,0)</f>
        <v>0</v>
      </c>
      <c r="BE13" s="194">
        <f>IF(ISNUMBER('Corrected energy balance step 1'!BE13),'Corrected energy balance step 1'!BE13,0)</f>
        <v>0</v>
      </c>
      <c r="BF13" s="194">
        <f>IF(ISNUMBER('Corrected energy balance step 1'!BF13),'Corrected energy balance step 1'!BF13,0)</f>
        <v>0</v>
      </c>
      <c r="BG13" s="194">
        <f>IF(ISNUMBER('Corrected energy balance step 1'!BG13),'Corrected energy balance step 1'!BG13,0)</f>
        <v>0</v>
      </c>
      <c r="BH13" s="194">
        <f>IF(ISNUMBER('Corrected energy balance step 1'!BH13),'Corrected energy balance step 1'!BH13,0)</f>
        <v>0</v>
      </c>
      <c r="BI13" s="194">
        <f>IF(ISNUMBER('Corrected energy balance step 1'!BI13),'Corrected energy balance step 1'!BI13,0)</f>
        <v>0</v>
      </c>
      <c r="BJ13" s="194">
        <f>IF(ISNUMBER('Corrected energy balance step 1'!BJ13),'Corrected energy balance step 1'!BJ13,0)</f>
        <v>0</v>
      </c>
      <c r="BK13" s="194">
        <f>IF(ISNUMBER('Corrected energy balance step 1'!BK13),'Corrected energy balance step 1'!BK13,0)</f>
        <v>0</v>
      </c>
      <c r="BL13" s="194">
        <f>IF(ISNUMBER('Corrected energy balance step 1'!BL13),'Corrected energy balance step 1'!BL13,0)</f>
        <v>0</v>
      </c>
      <c r="BM13" s="194">
        <f>IF(ISNUMBER('Corrected energy balance step 1'!BM13),'Corrected energy balance step 1'!BM13,0)</f>
        <v>0</v>
      </c>
      <c r="BN13" s="192">
        <f t="shared" si="0"/>
        <v>0</v>
      </c>
      <c r="BO13" s="195">
        <f>'Corrected energy balance step 1'!BO13</f>
        <v>0</v>
      </c>
    </row>
    <row r="14" spans="2:69" ht="16" thickBot="1">
      <c r="B14" s="37" t="s">
        <v>58</v>
      </c>
      <c r="C14" s="194">
        <f>IF(ISNUMBER('Corrected energy balance step 1'!C14),'Corrected energy balance step 1'!C14,0)</f>
        <v>0</v>
      </c>
      <c r="D14" s="194">
        <f>IF(ISNUMBER('Corrected energy balance step 1'!D14),'Corrected energy balance step 1'!D14,0)</f>
        <v>0</v>
      </c>
      <c r="E14" s="194">
        <f>IF(ISNUMBER('Corrected energy balance step 1'!E14),'Corrected energy balance step 1'!E14,0)</f>
        <v>0</v>
      </c>
      <c r="F14" s="194">
        <f>IF(ISNUMBER('Corrected energy balance step 1'!F14),'Corrected energy balance step 1'!F14,0)</f>
        <v>0</v>
      </c>
      <c r="G14" s="194">
        <f>IF(ISNUMBER('Corrected energy balance step 1'!G14),'Corrected energy balance step 1'!G14,0)</f>
        <v>0</v>
      </c>
      <c r="H14" s="194">
        <f>IF(ISNUMBER('Corrected energy balance step 1'!H14),'Corrected energy balance step 1'!H14,0)</f>
        <v>0</v>
      </c>
      <c r="I14" s="194">
        <f>IF(ISNUMBER('Corrected energy balance step 1'!I14),'Corrected energy balance step 1'!I14,0)</f>
        <v>0</v>
      </c>
      <c r="J14" s="194">
        <f>IF(ISNUMBER('Corrected energy balance step 1'!J14),'Corrected energy balance step 1'!J14,0)</f>
        <v>0</v>
      </c>
      <c r="K14" s="194">
        <f>IF(ISNUMBER('Corrected energy balance step 1'!K14),'Corrected energy balance step 1'!K14,0)</f>
        <v>0</v>
      </c>
      <c r="L14" s="194">
        <f>IF(ISNUMBER('Corrected energy balance step 1'!L14),'Corrected energy balance step 1'!L14,0)</f>
        <v>0</v>
      </c>
      <c r="M14" s="194">
        <f>IF(ISNUMBER('Corrected energy balance step 1'!M14),'Corrected energy balance step 1'!M14,0)</f>
        <v>0</v>
      </c>
      <c r="N14" s="194">
        <f>IF(ISNUMBER('Corrected energy balance step 1'!N14),'Corrected energy balance step 1'!N14,0)</f>
        <v>0</v>
      </c>
      <c r="O14" s="194">
        <f>IF(ISNUMBER('Corrected energy balance step 1'!O14),'Corrected energy balance step 1'!O14,0)</f>
        <v>0</v>
      </c>
      <c r="P14" s="194">
        <f>IF(ISNUMBER('Corrected energy balance step 1'!P14),'Corrected energy balance step 1'!P14,0)</f>
        <v>0</v>
      </c>
      <c r="Q14" s="194">
        <f>IF(ISNUMBER('Corrected energy balance step 1'!Q14),'Corrected energy balance step 1'!Q14,0)</f>
        <v>0</v>
      </c>
      <c r="R14" s="194">
        <f>IF(ISNUMBER('Corrected energy balance step 1'!R14),'Corrected energy balance step 1'!R14,0)</f>
        <v>0</v>
      </c>
      <c r="S14" s="194">
        <f>IF(ISNUMBER('Corrected energy balance step 1'!S14),'Corrected energy balance step 1'!S14,0)</f>
        <v>0</v>
      </c>
      <c r="T14" s="194">
        <f>IF(ISNUMBER('Corrected energy balance step 1'!T14),'Corrected energy balance step 1'!T14,0)</f>
        <v>0</v>
      </c>
      <c r="U14" s="194">
        <f>IF(ISNUMBER('Corrected energy balance step 1'!U14),'Corrected energy balance step 1'!U14,0)</f>
        <v>0</v>
      </c>
      <c r="V14" s="194">
        <f>IF(ISNUMBER('Corrected energy balance step 1'!V14),'Corrected energy balance step 1'!V14,0)</f>
        <v>0</v>
      </c>
      <c r="W14" s="194">
        <f>IF(ISNUMBER('Corrected energy balance step 1'!W14),'Corrected energy balance step 1'!W14,0)</f>
        <v>0</v>
      </c>
      <c r="X14" s="194">
        <f>IF(ISNUMBER('Corrected energy balance step 1'!X14),'Corrected energy balance step 1'!X14,0)</f>
        <v>0</v>
      </c>
      <c r="Y14" s="194">
        <f>IF(ISNUMBER('Corrected energy balance step 1'!Y14),'Corrected energy balance step 1'!Y14,0)</f>
        <v>0</v>
      </c>
      <c r="Z14" s="194">
        <f>IF(ISNUMBER('Corrected energy balance step 1'!Z14),'Corrected energy balance step 1'!Z14,0)</f>
        <v>0</v>
      </c>
      <c r="AA14" s="194">
        <f>IF(ISNUMBER('Corrected energy balance step 1'!AA14),'Corrected energy balance step 1'!AA14,0)</f>
        <v>0</v>
      </c>
      <c r="AB14" s="194">
        <f>IF(ISNUMBER('Corrected energy balance step 1'!AB14),'Corrected energy balance step 1'!AB14,0)</f>
        <v>0</v>
      </c>
      <c r="AC14" s="194">
        <f>IF(ISNUMBER('Corrected energy balance step 1'!AC14),'Corrected energy balance step 1'!AC14,0)</f>
        <v>0</v>
      </c>
      <c r="AD14" s="194">
        <f>IF(ISNUMBER('Corrected energy balance step 1'!AD14),'Corrected energy balance step 1'!AD14,0)</f>
        <v>0</v>
      </c>
      <c r="AE14" s="194">
        <f>IF(ISNUMBER('Corrected energy balance step 1'!AE14),'Corrected energy balance step 1'!AE14,0)</f>
        <v>0</v>
      </c>
      <c r="AF14" s="194">
        <f>IF(ISNUMBER('Corrected energy balance step 1'!AF14),'Corrected energy balance step 1'!AF14,0)</f>
        <v>0</v>
      </c>
      <c r="AG14" s="194">
        <f>IF(ISNUMBER('Corrected energy balance step 1'!AG14),'Corrected energy balance step 1'!AG14,0)</f>
        <v>0</v>
      </c>
      <c r="AH14" s="194">
        <f>IF(ISNUMBER('Corrected energy balance step 1'!AH14),'Corrected energy balance step 1'!AH14,0)</f>
        <v>0</v>
      </c>
      <c r="AI14" s="194">
        <f>IF(ISNUMBER('Corrected energy balance step 1'!AI14),'Corrected energy balance step 1'!AI14,0)</f>
        <v>0</v>
      </c>
      <c r="AJ14" s="194">
        <f>IF(ISNUMBER('Corrected energy balance step 1'!AJ14),'Corrected energy balance step 1'!AJ14,0)</f>
        <v>0</v>
      </c>
      <c r="AK14" s="194">
        <f>IF(ISNUMBER('Corrected energy balance step 1'!AK14),'Corrected energy balance step 1'!AK14,0)</f>
        <v>0</v>
      </c>
      <c r="AL14" s="194">
        <f>IF(ISNUMBER('Corrected energy balance step 1'!AL14),'Corrected energy balance step 1'!AL14,0)</f>
        <v>0</v>
      </c>
      <c r="AM14" s="194">
        <f>IF(ISNUMBER('Corrected energy balance step 1'!AM14),'Corrected energy balance step 1'!AM14,0)</f>
        <v>0</v>
      </c>
      <c r="AN14" s="194">
        <f>IF(ISNUMBER('Corrected energy balance step 1'!AN14),'Corrected energy balance step 1'!AN14,0)</f>
        <v>0</v>
      </c>
      <c r="AO14" s="194">
        <f>IF(ISNUMBER('Corrected energy balance step 1'!AO14),'Corrected energy balance step 1'!AO14,0)</f>
        <v>0</v>
      </c>
      <c r="AP14" s="194">
        <f>IF(ISNUMBER('Corrected energy balance step 1'!AP14),'Corrected energy balance step 1'!AP14,0)</f>
        <v>0</v>
      </c>
      <c r="AQ14" s="194">
        <f>IF(ISNUMBER('Corrected energy balance step 1'!AQ14),'Corrected energy balance step 1'!AQ14,0)</f>
        <v>0</v>
      </c>
      <c r="AR14" s="194">
        <f>IF(ISNUMBER('Corrected energy balance step 1'!AR14),'Corrected energy balance step 1'!AR14,0)</f>
        <v>0</v>
      </c>
      <c r="AS14" s="194">
        <f>IF(ISNUMBER('Corrected energy balance step 1'!AS14),'Corrected energy balance step 1'!AS14,0)</f>
        <v>0</v>
      </c>
      <c r="AT14" s="194">
        <f>IF(ISNUMBER('Corrected energy balance step 1'!AT14),'Corrected energy balance step 1'!AT14,0)</f>
        <v>0</v>
      </c>
      <c r="AU14" s="194">
        <f>IF(ISNUMBER('Corrected energy balance step 1'!AU14),'Corrected energy balance step 1'!AU14,0)</f>
        <v>0</v>
      </c>
      <c r="AV14" s="194">
        <f>IF(ISNUMBER('Corrected energy balance step 1'!AV14),'Corrected energy balance step 1'!AV14,0)</f>
        <v>0</v>
      </c>
      <c r="AW14" s="194">
        <f>IF(ISNUMBER('Corrected energy balance step 1'!AW14),'Corrected energy balance step 1'!AW14,0)</f>
        <v>0</v>
      </c>
      <c r="AX14" s="194">
        <f>IF(ISNUMBER('Corrected energy balance step 1'!AX14),'Corrected energy balance step 1'!AX14,0)</f>
        <v>0</v>
      </c>
      <c r="AY14" s="194">
        <f>IF(ISNUMBER('Corrected energy balance step 1'!AY14),'Corrected energy balance step 1'!AY14,0)</f>
        <v>0</v>
      </c>
      <c r="AZ14" s="194">
        <f>IF(ISNUMBER('Corrected energy balance step 1'!AZ14),'Corrected energy balance step 1'!AZ14,0)</f>
        <v>0</v>
      </c>
      <c r="BA14" s="194">
        <f>IF(ISNUMBER('Corrected energy balance step 1'!BA14),'Corrected energy balance step 1'!BA14,0)</f>
        <v>0</v>
      </c>
      <c r="BB14" s="194">
        <f>IF(ISNUMBER('Corrected energy balance step 1'!BB14),'Corrected energy balance step 1'!BB14,0)</f>
        <v>0</v>
      </c>
      <c r="BC14" s="194">
        <f>IF(ISNUMBER('Corrected energy balance step 1'!BC14),'Corrected energy balance step 1'!BC14,0)</f>
        <v>0</v>
      </c>
      <c r="BD14" s="194">
        <f>IF(ISNUMBER('Corrected energy balance step 1'!BD14),'Corrected energy balance step 1'!BD14,0)</f>
        <v>0</v>
      </c>
      <c r="BE14" s="194">
        <f>IF(ISNUMBER('Corrected energy balance step 1'!BE14),'Corrected energy balance step 1'!BE14,0)</f>
        <v>0</v>
      </c>
      <c r="BF14" s="194">
        <f>IF(ISNUMBER('Corrected energy balance step 1'!BF14),'Corrected energy balance step 1'!BF14,0)</f>
        <v>0</v>
      </c>
      <c r="BG14" s="194">
        <f>IF(ISNUMBER('Corrected energy balance step 1'!BG14),'Corrected energy balance step 1'!BG14,0)</f>
        <v>0</v>
      </c>
      <c r="BH14" s="194">
        <f>IF(ISNUMBER('Corrected energy balance step 1'!BH14),'Corrected energy balance step 1'!BH14,0)</f>
        <v>0</v>
      </c>
      <c r="BI14" s="194">
        <f>IF(ISNUMBER('Corrected energy balance step 1'!BI14),'Corrected energy balance step 1'!BI14,0)</f>
        <v>0</v>
      </c>
      <c r="BJ14" s="194">
        <f>IF(ISNUMBER('Corrected energy balance step 1'!BJ14),'Corrected energy balance step 1'!BJ14,0)</f>
        <v>0</v>
      </c>
      <c r="BK14" s="194">
        <f>IF(ISNUMBER('Corrected energy balance step 1'!BK14),'Corrected energy balance step 1'!BK14,0)</f>
        <v>0</v>
      </c>
      <c r="BL14" s="194">
        <f>IF(ISNUMBER('Corrected energy balance step 1'!BL14),'Corrected energy balance step 1'!BL14,0)</f>
        <v>0</v>
      </c>
      <c r="BM14" s="194">
        <f>IF(ISNUMBER('Corrected energy balance step 1'!BM14),'Corrected energy balance step 1'!BM14,0)</f>
        <v>0</v>
      </c>
      <c r="BN14" s="202">
        <f t="shared" si="0"/>
        <v>0</v>
      </c>
      <c r="BO14" s="195">
        <f>'Corrected energy balance step 1'!BO14</f>
        <v>0</v>
      </c>
    </row>
    <row r="15" spans="2:69" ht="16" thickBot="1">
      <c r="B15" s="45" t="s">
        <v>59</v>
      </c>
      <c r="C15" s="189" t="e">
        <f t="shared" ref="C15" si="1">C59-SUM(C16:C18,C40,C58)</f>
        <v>#DIV/0!</v>
      </c>
      <c r="D15" s="189" t="e">
        <f t="shared" ref="D15" si="2">D59-SUM(D16:D18,D40,D58)</f>
        <v>#DIV/0!</v>
      </c>
      <c r="E15" s="199" t="e">
        <f t="shared" ref="E15:K15" si="3">E59-SUM(E16:E18,E40,E58)</f>
        <v>#DIV/0!</v>
      </c>
      <c r="F15" s="199" t="e">
        <f t="shared" si="3"/>
        <v>#DIV/0!</v>
      </c>
      <c r="G15" s="199" t="e">
        <f t="shared" si="3"/>
        <v>#DIV/0!</v>
      </c>
      <c r="H15" s="199" t="e">
        <f t="shared" si="3"/>
        <v>#DIV/0!</v>
      </c>
      <c r="I15" s="199" t="e">
        <f t="shared" si="3"/>
        <v>#DIV/0!</v>
      </c>
      <c r="J15" s="199" t="e">
        <f t="shared" si="3"/>
        <v>#DIV/0!</v>
      </c>
      <c r="K15" s="199" t="e">
        <f t="shared" si="3"/>
        <v>#DIV/0!</v>
      </c>
      <c r="L15" s="199" t="e">
        <f t="shared" ref="L15" si="4">L59-SUM(L16:L18,L40,L58)</f>
        <v>#DIV/0!</v>
      </c>
      <c r="M15" s="199" t="e">
        <f t="shared" ref="M15" si="5">M59-SUM(M16:M18,M40,M58)</f>
        <v>#DIV/0!</v>
      </c>
      <c r="N15" s="199" t="e">
        <f t="shared" ref="N15" si="6">N59-SUM(N16:N18,N40,N58)</f>
        <v>#DIV/0!</v>
      </c>
      <c r="O15" s="199" t="e">
        <f t="shared" ref="O15" si="7">O59-SUM(O16:O18,O40,O58)</f>
        <v>#DIV/0!</v>
      </c>
      <c r="P15" s="199" t="e">
        <f t="shared" ref="P15" si="8">P59-SUM(P16:P18,P40,P58)</f>
        <v>#DIV/0!</v>
      </c>
      <c r="Q15" s="199" t="e">
        <f t="shared" ref="Q15" si="9">Q59-SUM(Q16:Q18,Q40,Q58)</f>
        <v>#DIV/0!</v>
      </c>
      <c r="R15" s="199" t="e">
        <f t="shared" ref="R15" si="10">R59-SUM(R16:R18,R40,R58)</f>
        <v>#DIV/0!</v>
      </c>
      <c r="S15" s="199" t="e">
        <f t="shared" ref="S15" si="11">S59-SUM(S16:S18,S40,S58)</f>
        <v>#DIV/0!</v>
      </c>
      <c r="T15" s="199" t="e">
        <f t="shared" ref="T15" si="12">T59-SUM(T16:T18,T40,T58)</f>
        <v>#DIV/0!</v>
      </c>
      <c r="U15" s="189" t="e">
        <f t="shared" ref="U15" si="13">U59-SUM(U16:U18,U40,U58)</f>
        <v>#DIV/0!</v>
      </c>
      <c r="V15" s="199" t="e">
        <f t="shared" ref="V15" si="14">V59-SUM(V16:V18,V40,V58)</f>
        <v>#DIV/0!</v>
      </c>
      <c r="W15" s="199" t="e">
        <f t="shared" ref="W15" si="15">W59-SUM(W16:W18,W40,W58)</f>
        <v>#DIV/0!</v>
      </c>
      <c r="X15" s="199" t="e">
        <f t="shared" ref="X15" si="16">X59-SUM(X16:X18,X40,X58)</f>
        <v>#DIV/0!</v>
      </c>
      <c r="Y15" s="199" t="e">
        <f t="shared" ref="Y15" si="17">Y59-SUM(Y16:Y18,Y40,Y58)</f>
        <v>#DIV/0!</v>
      </c>
      <c r="Z15" s="199" t="e">
        <f t="shared" ref="Z15" si="18">Z59-SUM(Z16:Z18,Z40,Z58)</f>
        <v>#DIV/0!</v>
      </c>
      <c r="AA15" s="199" t="e">
        <f t="shared" ref="AA15" si="19">AA59-SUM(AA16:AA18,AA40,AA58)</f>
        <v>#DIV/0!</v>
      </c>
      <c r="AB15" s="199" t="e">
        <f t="shared" ref="AB15" si="20">AB59-SUM(AB16:AB18,AB40,AB58)</f>
        <v>#DIV/0!</v>
      </c>
      <c r="AC15" s="199" t="e">
        <f t="shared" ref="AC15" si="21">AC59-SUM(AC16:AC18,AC40,AC58)</f>
        <v>#DIV/0!</v>
      </c>
      <c r="AD15" s="199" t="e">
        <f t="shared" ref="AD15" si="22">AD59-SUM(AD16:AD18,AD40,AD58)</f>
        <v>#DIV/0!</v>
      </c>
      <c r="AE15" s="199" t="e">
        <f t="shared" ref="AE15" si="23">AE59-SUM(AE16:AE18,AE40,AE58)</f>
        <v>#DIV/0!</v>
      </c>
      <c r="AF15" s="199" t="e">
        <f t="shared" ref="AF15" si="24">AF59-SUM(AF16:AF18,AF40,AF58)</f>
        <v>#DIV/0!</v>
      </c>
      <c r="AG15" s="199" t="e">
        <f t="shared" ref="AG15" si="25">AG59-SUM(AG16:AG18,AG40,AG58)</f>
        <v>#DIV/0!</v>
      </c>
      <c r="AH15" s="199" t="e">
        <f t="shared" ref="AH15" si="26">AH59-SUM(AH16:AH18,AH40,AH58)</f>
        <v>#DIV/0!</v>
      </c>
      <c r="AI15" s="199" t="e">
        <f t="shared" ref="AI15" si="27">AI59-SUM(AI16:AI18,AI40,AI58)</f>
        <v>#DIV/0!</v>
      </c>
      <c r="AJ15" s="199" t="e">
        <f t="shared" ref="AJ15" si="28">AJ59-SUM(AJ16:AJ18,AJ40,AJ58)</f>
        <v>#DIV/0!</v>
      </c>
      <c r="AK15" s="199" t="e">
        <f t="shared" ref="AK15" si="29">AK59-SUM(AK16:AK18,AK40,AK58)</f>
        <v>#DIV/0!</v>
      </c>
      <c r="AL15" s="199" t="e">
        <f t="shared" ref="AL15" si="30">AL59-SUM(AL16:AL18,AL40,AL58)</f>
        <v>#DIV/0!</v>
      </c>
      <c r="AM15" s="199" t="e">
        <f t="shared" ref="AM15" si="31">AM59-SUM(AM16:AM18,AM40,AM58)</f>
        <v>#DIV/0!</v>
      </c>
      <c r="AN15" s="199" t="e">
        <f t="shared" ref="AN15" si="32">AN59-SUM(AN16:AN18,AN40,AN58)</f>
        <v>#DIV/0!</v>
      </c>
      <c r="AO15" s="199" t="e">
        <f t="shared" ref="AO15" si="33">AO59-SUM(AO16:AO18,AO40,AO58)</f>
        <v>#DIV/0!</v>
      </c>
      <c r="AP15" s="199" t="e">
        <f t="shared" ref="AP15" si="34">AP59-SUM(AP16:AP18,AP40,AP58)</f>
        <v>#DIV/0!</v>
      </c>
      <c r="AQ15" s="199" t="e">
        <f t="shared" ref="AQ15" si="35">AQ59-SUM(AQ16:AQ18,AQ40,AQ58)</f>
        <v>#DIV/0!</v>
      </c>
      <c r="AR15" s="199" t="e">
        <f>AR59-SUM(AR16:AR18,AR40,AR58)</f>
        <v>#DIV/0!</v>
      </c>
      <c r="AS15" s="199" t="e">
        <f t="shared" ref="AS15" si="36">AS59-SUM(AS16:AS18,AS40,AS58)</f>
        <v>#DIV/0!</v>
      </c>
      <c r="AT15" s="199" t="e">
        <f t="shared" ref="AT15" si="37">AT59-SUM(AT16:AT18,AT40,AT58)</f>
        <v>#DIV/0!</v>
      </c>
      <c r="AU15" s="199" t="e">
        <f t="shared" ref="AU15" si="38">AU59-SUM(AU16:AU18,AU40,AU58)</f>
        <v>#DIV/0!</v>
      </c>
      <c r="AV15" s="199" t="e">
        <f t="shared" ref="AV15" si="39">AV59-SUM(AV16:AV18,AV40,AV58)</f>
        <v>#DIV/0!</v>
      </c>
      <c r="AW15" s="199">
        <f t="shared" ref="AW15" si="40">AW59-SUM(AW16:AW18,AW40,AW58)</f>
        <v>0</v>
      </c>
      <c r="AX15" s="199">
        <f t="shared" ref="AX15" si="41">AX59-SUM(AX16:AX18,AX40,AX58)</f>
        <v>0</v>
      </c>
      <c r="AY15" s="199">
        <f t="shared" ref="AY15" si="42">AY59-SUM(AY16:AY18,AY40,AY58)</f>
        <v>0</v>
      </c>
      <c r="AZ15" s="199" t="e">
        <f t="shared" ref="AZ15" si="43">AZ59-SUM(AZ16:AZ18,AZ40,AZ58)</f>
        <v>#DIV/0!</v>
      </c>
      <c r="BA15" s="199">
        <f t="shared" ref="BA15" si="44">BA59-SUM(BA16:BA18,BA40,BA58)</f>
        <v>0</v>
      </c>
      <c r="BB15" s="199">
        <f t="shared" ref="BB15" si="45">BB59-SUM(BB16:BB18,BB40,BB58)</f>
        <v>0</v>
      </c>
      <c r="BC15" s="199">
        <f t="shared" ref="BC15" si="46">BC59-SUM(BC16:BC18,BC40,BC58)</f>
        <v>0</v>
      </c>
      <c r="BD15" s="199" t="e">
        <f t="shared" ref="BD15" si="47">BD59-SUM(BD16:BD18,BD40,BD58)</f>
        <v>#DIV/0!</v>
      </c>
      <c r="BE15" s="199">
        <f t="shared" ref="BE15" si="48">BE59-SUM(BE16:BE18,BE40,BE58)</f>
        <v>0</v>
      </c>
      <c r="BF15" s="199" t="e">
        <f t="shared" ref="BF15" si="49">BF59-SUM(BF16:BF18,BF40,BF58)</f>
        <v>#DIV/0!</v>
      </c>
      <c r="BG15" s="199">
        <f t="shared" ref="BG15" si="50">BG59-SUM(BG16:BG18,BG40,BG58)</f>
        <v>0</v>
      </c>
      <c r="BH15" s="199">
        <f t="shared" ref="BH15" si="51">BH59-SUM(BH16:BH18,BH40,BH58)</f>
        <v>0</v>
      </c>
      <c r="BI15" s="199">
        <f t="shared" ref="BI15" si="52">BI59-SUM(BI16:BI18,BI40,BI58)</f>
        <v>0</v>
      </c>
      <c r="BJ15" s="199">
        <f t="shared" ref="BJ15" si="53">BJ59-SUM(BJ16:BJ18,BJ40,BJ58)</f>
        <v>0</v>
      </c>
      <c r="BK15" s="199">
        <f t="shared" ref="BK15" si="54">BK59-SUM(BK16:BK18,BK40,BK58)</f>
        <v>0</v>
      </c>
      <c r="BL15" s="199" t="e">
        <f t="shared" ref="BL15" si="55">BL59-SUM(BL16:BL18,BL40,BL58)</f>
        <v>#DIV/0!</v>
      </c>
      <c r="BM15" s="199">
        <f>BM59-SUM(BM16:BM18,BM40,BM58)</f>
        <v>0</v>
      </c>
      <c r="BN15" s="200" t="e">
        <f>BN59-SUM(BN16:BN18,BN40,BN58)</f>
        <v>#DIV/0!</v>
      </c>
      <c r="BO15" s="201">
        <f>'Corrected energy balance step 1'!BO15</f>
        <v>0</v>
      </c>
      <c r="BQ15" s="208"/>
    </row>
    <row r="16" spans="2:69">
      <c r="B16" s="37" t="s">
        <v>60</v>
      </c>
      <c r="C16" s="194">
        <f>IF(ISNUMBER('Corrected energy balance step 1'!C16),'Corrected energy balance step 1'!C16,0)</f>
        <v>0</v>
      </c>
      <c r="D16" s="194">
        <f>IF(ISNUMBER('Corrected energy balance step 1'!D16),'Corrected energy balance step 1'!D16,0)</f>
        <v>0</v>
      </c>
      <c r="E16" s="194">
        <f>IF(ISNUMBER('Corrected energy balance step 1'!E16),'Corrected energy balance step 1'!E16,0)</f>
        <v>0</v>
      </c>
      <c r="F16" s="194">
        <f>IF(ISNUMBER('Corrected energy balance step 1'!F16),'Corrected energy balance step 1'!F16,0)</f>
        <v>0</v>
      </c>
      <c r="G16" s="194">
        <f>IF(ISNUMBER('Corrected energy balance step 1'!G16),'Corrected energy balance step 1'!G16,0)</f>
        <v>0</v>
      </c>
      <c r="H16" s="194">
        <f>IF(ISNUMBER('Corrected energy balance step 1'!H16),'Corrected energy balance step 1'!H16,0)</f>
        <v>0</v>
      </c>
      <c r="I16" s="194">
        <f>IF(ISNUMBER('Corrected energy balance step 1'!I16),'Corrected energy balance step 1'!I16,0)</f>
        <v>0</v>
      </c>
      <c r="J16" s="194">
        <f>IF(ISNUMBER('Corrected energy balance step 1'!J16),'Corrected energy balance step 1'!J16,0)</f>
        <v>0</v>
      </c>
      <c r="K16" s="194">
        <f>IF(ISNUMBER('Corrected energy balance step 1'!K16),'Corrected energy balance step 1'!K16,0)</f>
        <v>0</v>
      </c>
      <c r="L16" s="194">
        <f>IF(ISNUMBER('Corrected energy balance step 1'!L16),'Corrected energy balance step 1'!L16,0)</f>
        <v>0</v>
      </c>
      <c r="M16" s="194">
        <f>IF(ISNUMBER('Corrected energy balance step 1'!M16),'Corrected energy balance step 1'!M16,0)</f>
        <v>0</v>
      </c>
      <c r="N16" s="194">
        <f>IF(ISNUMBER('Corrected energy balance step 1'!N16),'Corrected energy balance step 1'!N16,0)</f>
        <v>0</v>
      </c>
      <c r="O16" s="194">
        <f>IF(ISNUMBER('Corrected energy balance step 1'!O16),'Corrected energy balance step 1'!O16,0)</f>
        <v>0</v>
      </c>
      <c r="P16" s="194">
        <f>IF(ISNUMBER('Corrected energy balance step 1'!P16),'Corrected energy balance step 1'!P16,0)</f>
        <v>0</v>
      </c>
      <c r="Q16" s="194">
        <f>IF(ISNUMBER('Corrected energy balance step 1'!Q16),'Corrected energy balance step 1'!Q16,0)</f>
        <v>0</v>
      </c>
      <c r="R16" s="194">
        <f>IF(ISNUMBER('Corrected energy balance step 1'!R16),'Corrected energy balance step 1'!R16,0)</f>
        <v>0</v>
      </c>
      <c r="S16" s="194">
        <f>IF(ISNUMBER('Corrected energy balance step 1'!S16),'Corrected energy balance step 1'!S16,0)</f>
        <v>0</v>
      </c>
      <c r="T16" s="194">
        <f>IF(ISNUMBER('Corrected energy balance step 1'!T16),'Corrected energy balance step 1'!T16,0)</f>
        <v>0</v>
      </c>
      <c r="U16" s="194">
        <f>IF(ISNUMBER('Corrected energy balance step 1'!U16),'Corrected energy balance step 1'!U16,0)</f>
        <v>0</v>
      </c>
      <c r="V16" s="194">
        <f>IF(ISNUMBER('Corrected energy balance step 1'!V16),'Corrected energy balance step 1'!V16,0)</f>
        <v>0</v>
      </c>
      <c r="W16" s="194">
        <f>IF(ISNUMBER('Corrected energy balance step 1'!W16),'Corrected energy balance step 1'!W16,0)</f>
        <v>0</v>
      </c>
      <c r="X16" s="194">
        <f>IF(ISNUMBER('Corrected energy balance step 1'!X16),'Corrected energy balance step 1'!X16,0)</f>
        <v>0</v>
      </c>
      <c r="Y16" s="194">
        <f>IF(ISNUMBER('Corrected energy balance step 1'!Y16),'Corrected energy balance step 1'!Y16,0)</f>
        <v>0</v>
      </c>
      <c r="Z16" s="194">
        <f>IF(ISNUMBER('Corrected energy balance step 1'!Z16),'Corrected energy balance step 1'!Z16,0)</f>
        <v>0</v>
      </c>
      <c r="AA16" s="194">
        <f>IF(ISNUMBER('Corrected energy balance step 1'!AA16),'Corrected energy balance step 1'!AA16,0)</f>
        <v>0</v>
      </c>
      <c r="AB16" s="194">
        <f>IF(ISNUMBER('Corrected energy balance step 1'!AB16),'Corrected energy balance step 1'!AB16,0)</f>
        <v>0</v>
      </c>
      <c r="AC16" s="194">
        <f>IF(ISNUMBER('Corrected energy balance step 1'!AC16),'Corrected energy balance step 1'!AC16,0)</f>
        <v>0</v>
      </c>
      <c r="AD16" s="194">
        <f>IF(ISNUMBER('Corrected energy balance step 1'!AD16),'Corrected energy balance step 1'!AD16,0)</f>
        <v>0</v>
      </c>
      <c r="AE16" s="194">
        <f>IF(ISNUMBER('Corrected energy balance step 1'!AE16),'Corrected energy balance step 1'!AE16,0)</f>
        <v>0</v>
      </c>
      <c r="AF16" s="194">
        <f>IF(ISNUMBER('Corrected energy balance step 1'!AF16),'Corrected energy balance step 1'!AF16,0)</f>
        <v>0</v>
      </c>
      <c r="AG16" s="194">
        <f>IF(ISNUMBER('Corrected energy balance step 1'!AG16),'Corrected energy balance step 1'!AG16,0)</f>
        <v>0</v>
      </c>
      <c r="AH16" s="194">
        <f>IF(ISNUMBER('Corrected energy balance step 1'!AH16),'Corrected energy balance step 1'!AH16,0)</f>
        <v>0</v>
      </c>
      <c r="AI16" s="194">
        <f>IF(ISNUMBER('Corrected energy balance step 1'!AI16),'Corrected energy balance step 1'!AI16,0)</f>
        <v>0</v>
      </c>
      <c r="AJ16" s="194">
        <f>IF(ISNUMBER('Corrected energy balance step 1'!AJ16),'Corrected energy balance step 1'!AJ16,0)</f>
        <v>0</v>
      </c>
      <c r="AK16" s="194">
        <f>IF(ISNUMBER('Corrected energy balance step 1'!AK16),'Corrected energy balance step 1'!AK16,0)</f>
        <v>0</v>
      </c>
      <c r="AL16" s="194">
        <f>IF(ISNUMBER('Corrected energy balance step 1'!AL16),'Corrected energy balance step 1'!AL16,0)</f>
        <v>0</v>
      </c>
      <c r="AM16" s="194">
        <f>IF(ISNUMBER('Corrected energy balance step 1'!AM16),'Corrected energy balance step 1'!AM16,0)</f>
        <v>0</v>
      </c>
      <c r="AN16" s="194">
        <f>IF(ISNUMBER('Corrected energy balance step 1'!AN16),'Corrected energy balance step 1'!AN16,0)</f>
        <v>0</v>
      </c>
      <c r="AO16" s="194">
        <f>IF(ISNUMBER('Corrected energy balance step 1'!AO16),'Corrected energy balance step 1'!AO16,0)</f>
        <v>0</v>
      </c>
      <c r="AP16" s="194">
        <f>IF(ISNUMBER('Corrected energy balance step 1'!AP16),'Corrected energy balance step 1'!AP16,0)</f>
        <v>0</v>
      </c>
      <c r="AQ16" s="194">
        <f>IF(ISNUMBER('Corrected energy balance step 1'!AQ16),'Corrected energy balance step 1'!AQ16,0)</f>
        <v>0</v>
      </c>
      <c r="AR16" s="194">
        <f>IF(ISNUMBER('Corrected energy balance step 1'!AR16),'Corrected energy balance step 1'!AR16,0)</f>
        <v>0</v>
      </c>
      <c r="AS16" s="194">
        <f>IF(ISNUMBER('Corrected energy balance step 1'!AS16),'Corrected energy balance step 1'!AS16,0)</f>
        <v>0</v>
      </c>
      <c r="AT16" s="194">
        <f>IF(ISNUMBER('Corrected energy balance step 1'!AT16),'Corrected energy balance step 1'!AT16,0)</f>
        <v>0</v>
      </c>
      <c r="AU16" s="194">
        <f>IF(ISNUMBER('Corrected energy balance step 1'!AU16),'Corrected energy balance step 1'!AU16,0)</f>
        <v>0</v>
      </c>
      <c r="AV16" s="194">
        <f>IF(ISNUMBER('Corrected energy balance step 1'!AV16),'Corrected energy balance step 1'!AV16,0)</f>
        <v>0</v>
      </c>
      <c r="AW16" s="194">
        <f>IF(ISNUMBER('Corrected energy balance step 1'!AW16),'Corrected energy balance step 1'!AW16,0)</f>
        <v>0</v>
      </c>
      <c r="AX16" s="194">
        <f>IF(ISNUMBER('Corrected energy balance step 1'!AX16),'Corrected energy balance step 1'!AX16,0)</f>
        <v>0</v>
      </c>
      <c r="AY16" s="194">
        <f>IF(ISNUMBER('Corrected energy balance step 1'!AY16),'Corrected energy balance step 1'!AY16,0)</f>
        <v>0</v>
      </c>
      <c r="AZ16" s="194">
        <f>IF(ISNUMBER('Corrected energy balance step 1'!AZ16),'Corrected energy balance step 1'!AZ16,0)</f>
        <v>0</v>
      </c>
      <c r="BA16" s="194">
        <f>IF(ISNUMBER('Corrected energy balance step 1'!BA16),'Corrected energy balance step 1'!BA16,0)</f>
        <v>0</v>
      </c>
      <c r="BB16" s="194">
        <f>IF(ISNUMBER('Corrected energy balance step 1'!BB16),'Corrected energy balance step 1'!BB16,0)</f>
        <v>0</v>
      </c>
      <c r="BC16" s="194">
        <f>IF(ISNUMBER('Corrected energy balance step 1'!BC16),'Corrected energy balance step 1'!BC16,0)</f>
        <v>0</v>
      </c>
      <c r="BD16" s="194">
        <f>IF(ISNUMBER('Corrected energy balance step 1'!BD16),'Corrected energy balance step 1'!BD16,0)</f>
        <v>0</v>
      </c>
      <c r="BE16" s="194">
        <f>IF(ISNUMBER('Corrected energy balance step 1'!BE16),'Corrected energy balance step 1'!BE16,0)</f>
        <v>0</v>
      </c>
      <c r="BF16" s="194">
        <f>IF(ISNUMBER('Corrected energy balance step 1'!BF16),'Corrected energy balance step 1'!BF16,0)</f>
        <v>0</v>
      </c>
      <c r="BG16" s="194">
        <f>IF(ISNUMBER('Corrected energy balance step 1'!BG16),'Corrected energy balance step 1'!BG16,0)</f>
        <v>0</v>
      </c>
      <c r="BH16" s="194">
        <f>IF(ISNUMBER('Corrected energy balance step 1'!BH16),'Corrected energy balance step 1'!BH16,0)</f>
        <v>0</v>
      </c>
      <c r="BI16" s="194">
        <f>IF(ISNUMBER('Corrected energy balance step 1'!BI16),'Corrected energy balance step 1'!BI16,0)</f>
        <v>0</v>
      </c>
      <c r="BJ16" s="194">
        <f>IF(ISNUMBER('Corrected energy balance step 1'!BJ16),'Corrected energy balance step 1'!BJ16,0)</f>
        <v>0</v>
      </c>
      <c r="BK16" s="194">
        <f>IF(ISNUMBER('Corrected energy balance step 1'!BK16),'Corrected energy balance step 1'!BK16,0)</f>
        <v>0</v>
      </c>
      <c r="BL16" s="194">
        <f>IF(ISNUMBER('Corrected energy balance step 1'!BL16),'Corrected energy balance step 1'!BL16,0)</f>
        <v>0</v>
      </c>
      <c r="BM16" s="194">
        <f>IF(ISNUMBER('Corrected energy balance step 1'!BM16),'Corrected energy balance step 1'!BM16,0)</f>
        <v>0</v>
      </c>
      <c r="BN16" s="192">
        <f>SUM(C16:BM16)</f>
        <v>0</v>
      </c>
      <c r="BO16" s="195">
        <f>'Corrected energy balance step 1'!BO16</f>
        <v>0</v>
      </c>
    </row>
    <row r="17" spans="2:69" ht="16" thickBot="1">
      <c r="B17" s="37" t="s">
        <v>61</v>
      </c>
      <c r="C17" s="194">
        <f>IF(ISNUMBER('Corrected energy balance step 1'!C17),'Corrected energy balance step 1'!C17,0)</f>
        <v>0</v>
      </c>
      <c r="D17" s="194">
        <f>IF(ISNUMBER('Corrected energy balance step 1'!D17),'Corrected energy balance step 1'!D17,0)</f>
        <v>0</v>
      </c>
      <c r="E17" s="194">
        <f>IF(ISNUMBER('Corrected energy balance step 1'!E17),'Corrected energy balance step 1'!E17,0)</f>
        <v>0</v>
      </c>
      <c r="F17" s="194">
        <f>IF(ISNUMBER('Corrected energy balance step 1'!F17),'Corrected energy balance step 1'!F17,0)</f>
        <v>0</v>
      </c>
      <c r="G17" s="194">
        <f>IF(ISNUMBER('Corrected energy balance step 1'!G17),'Corrected energy balance step 1'!G17,0)</f>
        <v>0</v>
      </c>
      <c r="H17" s="194">
        <f>IF(ISNUMBER('Corrected energy balance step 1'!H17),'Corrected energy balance step 1'!H17,0)</f>
        <v>0</v>
      </c>
      <c r="I17" s="194">
        <f>IF(ISNUMBER('Corrected energy balance step 1'!I17),'Corrected energy balance step 1'!I17,0)</f>
        <v>0</v>
      </c>
      <c r="J17" s="194">
        <f>IF(ISNUMBER('Corrected energy balance step 1'!J17),'Corrected energy balance step 1'!J17,0)</f>
        <v>0</v>
      </c>
      <c r="K17" s="194">
        <f>IF(ISNUMBER('Corrected energy balance step 1'!K17),'Corrected energy balance step 1'!K17,0)</f>
        <v>0</v>
      </c>
      <c r="L17" s="194">
        <f>IF(ISNUMBER('Corrected energy balance step 1'!L17),'Corrected energy balance step 1'!L17,0)</f>
        <v>0</v>
      </c>
      <c r="M17" s="194">
        <f>IF(ISNUMBER('Corrected energy balance step 1'!M17),'Corrected energy balance step 1'!M17,0)</f>
        <v>0</v>
      </c>
      <c r="N17" s="194">
        <f>IF(ISNUMBER('Corrected energy balance step 1'!N17),'Corrected energy balance step 1'!N17,0)</f>
        <v>0</v>
      </c>
      <c r="O17" s="194">
        <f>IF(ISNUMBER('Corrected energy balance step 1'!O17),'Corrected energy balance step 1'!O17,0)</f>
        <v>0</v>
      </c>
      <c r="P17" s="194">
        <f>IF(ISNUMBER('Corrected energy balance step 1'!P17),'Corrected energy balance step 1'!P17,0)</f>
        <v>0</v>
      </c>
      <c r="Q17" s="194">
        <f>IF(ISNUMBER('Corrected energy balance step 1'!Q17),'Corrected energy balance step 1'!Q17,0)</f>
        <v>0</v>
      </c>
      <c r="R17" s="194">
        <f>IF(ISNUMBER('Corrected energy balance step 1'!R17),'Corrected energy balance step 1'!R17,0)</f>
        <v>0</v>
      </c>
      <c r="S17" s="194">
        <f>IF(ISNUMBER('Corrected energy balance step 1'!S17),'Corrected energy balance step 1'!S17,0)</f>
        <v>0</v>
      </c>
      <c r="T17" s="194">
        <f>IF(ISNUMBER('Corrected energy balance step 1'!T17),'Corrected energy balance step 1'!T17,0)</f>
        <v>0</v>
      </c>
      <c r="U17" s="194">
        <f>IF(ISNUMBER('Corrected energy balance step 1'!U17),'Corrected energy balance step 1'!U17,0)</f>
        <v>0</v>
      </c>
      <c r="V17" s="194">
        <f>IF(ISNUMBER('Corrected energy balance step 1'!V17),'Corrected energy balance step 1'!V17,0)</f>
        <v>0</v>
      </c>
      <c r="W17" s="194">
        <f>IF(ISNUMBER('Corrected energy balance step 1'!W17),'Corrected energy balance step 1'!W17,0)</f>
        <v>0</v>
      </c>
      <c r="X17" s="194">
        <f>IF(ISNUMBER('Corrected energy balance step 1'!X17),'Corrected energy balance step 1'!X17,0)</f>
        <v>0</v>
      </c>
      <c r="Y17" s="194">
        <f>IF(ISNUMBER('Corrected energy balance step 1'!Y17),'Corrected energy balance step 1'!Y17,0)</f>
        <v>0</v>
      </c>
      <c r="Z17" s="194">
        <f>IF(ISNUMBER('Corrected energy balance step 1'!Z17),'Corrected energy balance step 1'!Z17,0)</f>
        <v>0</v>
      </c>
      <c r="AA17" s="194">
        <f>IF(ISNUMBER('Corrected energy balance step 1'!AA17),'Corrected energy balance step 1'!AA17,0)</f>
        <v>0</v>
      </c>
      <c r="AB17" s="194">
        <f>IF(ISNUMBER('Corrected energy balance step 1'!AB17),'Corrected energy balance step 1'!AB17,0)</f>
        <v>0</v>
      </c>
      <c r="AC17" s="194">
        <f>IF(ISNUMBER('Corrected energy balance step 1'!AC17),'Corrected energy balance step 1'!AC17,0)</f>
        <v>0</v>
      </c>
      <c r="AD17" s="194">
        <f>IF(ISNUMBER('Corrected energy balance step 1'!AD17),'Corrected energy balance step 1'!AD17,0)</f>
        <v>0</v>
      </c>
      <c r="AE17" s="194">
        <f>IF(ISNUMBER('Corrected energy balance step 1'!AE17),'Corrected energy balance step 1'!AE17,0)</f>
        <v>0</v>
      </c>
      <c r="AF17" s="194">
        <f>IF(ISNUMBER('Corrected energy balance step 1'!AF17),'Corrected energy balance step 1'!AF17,0)</f>
        <v>0</v>
      </c>
      <c r="AG17" s="194">
        <f>IF(ISNUMBER('Corrected energy balance step 1'!AG17),'Corrected energy balance step 1'!AG17,0)</f>
        <v>0</v>
      </c>
      <c r="AH17" s="194">
        <f>IF(ISNUMBER('Corrected energy balance step 1'!AH17),'Corrected energy balance step 1'!AH17,0)</f>
        <v>0</v>
      </c>
      <c r="AI17" s="194">
        <f>IF(ISNUMBER('Corrected energy balance step 1'!AI17),'Corrected energy balance step 1'!AI17,0)</f>
        <v>0</v>
      </c>
      <c r="AJ17" s="194">
        <f>IF(ISNUMBER('Corrected energy balance step 1'!AJ17),'Corrected energy balance step 1'!AJ17,0)</f>
        <v>0</v>
      </c>
      <c r="AK17" s="194">
        <f>IF(ISNUMBER('Corrected energy balance step 1'!AK17),'Corrected energy balance step 1'!AK17,0)</f>
        <v>0</v>
      </c>
      <c r="AL17" s="194">
        <f>IF(ISNUMBER('Corrected energy balance step 1'!AL17),'Corrected energy balance step 1'!AL17,0)</f>
        <v>0</v>
      </c>
      <c r="AM17" s="194">
        <f>IF(ISNUMBER('Corrected energy balance step 1'!AM17),'Corrected energy balance step 1'!AM17,0)</f>
        <v>0</v>
      </c>
      <c r="AN17" s="194">
        <f>IF(ISNUMBER('Corrected energy balance step 1'!AN17),'Corrected energy balance step 1'!AN17,0)</f>
        <v>0</v>
      </c>
      <c r="AO17" s="194">
        <f>IF(ISNUMBER('Corrected energy balance step 1'!AO17),'Corrected energy balance step 1'!AO17,0)</f>
        <v>0</v>
      </c>
      <c r="AP17" s="194">
        <f>IF(ISNUMBER('Corrected energy balance step 1'!AP17),'Corrected energy balance step 1'!AP17,0)</f>
        <v>0</v>
      </c>
      <c r="AQ17" s="194">
        <f>IF(ISNUMBER('Corrected energy balance step 1'!AQ17),'Corrected energy balance step 1'!AQ17,0)</f>
        <v>0</v>
      </c>
      <c r="AR17" s="194">
        <f>IF(ISNUMBER('Corrected energy balance step 1'!AR17),'Corrected energy balance step 1'!AR17,0)</f>
        <v>0</v>
      </c>
      <c r="AS17" s="194">
        <f>IF(ISNUMBER('Corrected energy balance step 1'!AS17),'Corrected energy balance step 1'!AS17,0)</f>
        <v>0</v>
      </c>
      <c r="AT17" s="194">
        <f>IF(ISNUMBER('Corrected energy balance step 1'!AT17),'Corrected energy balance step 1'!AT17,0)</f>
        <v>0</v>
      </c>
      <c r="AU17" s="194">
        <f>IF(ISNUMBER('Corrected energy balance step 1'!AU17),'Corrected energy balance step 1'!AU17,0)</f>
        <v>0</v>
      </c>
      <c r="AV17" s="194">
        <f>IF(ISNUMBER('Corrected energy balance step 1'!AV17),'Corrected energy balance step 1'!AV17,0)</f>
        <v>0</v>
      </c>
      <c r="AW17" s="194">
        <f>IF(ISNUMBER('Corrected energy balance step 1'!AW17),'Corrected energy balance step 1'!AW17,0)</f>
        <v>0</v>
      </c>
      <c r="AX17" s="194">
        <f>IF(ISNUMBER('Corrected energy balance step 1'!AX17),'Corrected energy balance step 1'!AX17,0)</f>
        <v>0</v>
      </c>
      <c r="AY17" s="194">
        <f>IF(ISNUMBER('Corrected energy balance step 1'!AY17),'Corrected energy balance step 1'!AY17,0)</f>
        <v>0</v>
      </c>
      <c r="AZ17" s="194">
        <f>IF(ISNUMBER('Corrected energy balance step 1'!AZ17),'Corrected energy balance step 1'!AZ17,0)</f>
        <v>0</v>
      </c>
      <c r="BA17" s="194">
        <f>IF(ISNUMBER('Corrected energy balance step 1'!BA17),'Corrected energy balance step 1'!BA17,0)</f>
        <v>0</v>
      </c>
      <c r="BB17" s="194">
        <f>IF(ISNUMBER('Corrected energy balance step 1'!BB17),'Corrected energy balance step 1'!BB17,0)</f>
        <v>0</v>
      </c>
      <c r="BC17" s="194">
        <f>IF(ISNUMBER('Corrected energy balance step 1'!BC17),'Corrected energy balance step 1'!BC17,0)</f>
        <v>0</v>
      </c>
      <c r="BD17" s="194">
        <f>IF(ISNUMBER('Corrected energy balance step 1'!BD17),'Corrected energy balance step 1'!BD17,0)</f>
        <v>0</v>
      </c>
      <c r="BE17" s="194">
        <f>IF(ISNUMBER('Corrected energy balance step 1'!BE17),'Corrected energy balance step 1'!BE17,0)</f>
        <v>0</v>
      </c>
      <c r="BF17" s="194">
        <f>IF(ISNUMBER('Corrected energy balance step 1'!BF17),'Corrected energy balance step 1'!BF17,0)</f>
        <v>0</v>
      </c>
      <c r="BG17" s="194">
        <f>IF(ISNUMBER('Corrected energy balance step 1'!BG17),'Corrected energy balance step 1'!BG17,0)</f>
        <v>0</v>
      </c>
      <c r="BH17" s="194">
        <f>IF(ISNUMBER('Corrected energy balance step 1'!BH17),'Corrected energy balance step 1'!BH17,0)</f>
        <v>0</v>
      </c>
      <c r="BI17" s="194">
        <f>IF(ISNUMBER('Corrected energy balance step 1'!BI17),'Corrected energy balance step 1'!BI17,0)</f>
        <v>0</v>
      </c>
      <c r="BJ17" s="194">
        <f>IF(ISNUMBER('Corrected energy balance step 1'!BJ17),'Corrected energy balance step 1'!BJ17,0)</f>
        <v>0</v>
      </c>
      <c r="BK17" s="194">
        <f>IF(ISNUMBER('Corrected energy balance step 1'!BK17),'Corrected energy balance step 1'!BK17,0)</f>
        <v>0</v>
      </c>
      <c r="BL17" s="194">
        <f>IF(ISNUMBER('Corrected energy balance step 1'!BL17),'Corrected energy balance step 1'!BL17,0)</f>
        <v>0</v>
      </c>
      <c r="BM17" s="194">
        <f>IF(ISNUMBER('Corrected energy balance step 1'!BM17),'Corrected energy balance step 1'!BM17,0)</f>
        <v>0</v>
      </c>
      <c r="BN17" s="192">
        <f t="shared" ref="BN17" si="56">SUM(C17:BM17)</f>
        <v>0</v>
      </c>
      <c r="BO17" s="195">
        <f>'Corrected energy balance step 1'!BO17</f>
        <v>0</v>
      </c>
    </row>
    <row r="18" spans="2:69" ht="16" thickBot="1">
      <c r="B18" s="45" t="s">
        <v>62</v>
      </c>
      <c r="C18" s="189" t="e">
        <f>SUM(C19:C39)</f>
        <v>#DIV/0!</v>
      </c>
      <c r="D18" s="189" t="e">
        <f t="shared" ref="D18:BL18" si="57">SUM(D19:D39)</f>
        <v>#DIV/0!</v>
      </c>
      <c r="E18" s="199" t="e">
        <f t="shared" si="57"/>
        <v>#DIV/0!</v>
      </c>
      <c r="F18" s="199" t="e">
        <f t="shared" si="57"/>
        <v>#DIV/0!</v>
      </c>
      <c r="G18" s="199" t="e">
        <f t="shared" si="57"/>
        <v>#DIV/0!</v>
      </c>
      <c r="H18" s="199" t="e">
        <f t="shared" si="57"/>
        <v>#DIV/0!</v>
      </c>
      <c r="I18" s="199" t="e">
        <f t="shared" si="57"/>
        <v>#DIV/0!</v>
      </c>
      <c r="J18" s="199" t="e">
        <f t="shared" si="57"/>
        <v>#DIV/0!</v>
      </c>
      <c r="K18" s="199" t="e">
        <f t="shared" si="57"/>
        <v>#DIV/0!</v>
      </c>
      <c r="L18" s="199" t="e">
        <f t="shared" si="57"/>
        <v>#DIV/0!</v>
      </c>
      <c r="M18" s="199" t="e">
        <f t="shared" si="57"/>
        <v>#DIV/0!</v>
      </c>
      <c r="N18" s="199" t="e">
        <f t="shared" si="57"/>
        <v>#DIV/0!</v>
      </c>
      <c r="O18" s="199" t="e">
        <f t="shared" si="57"/>
        <v>#DIV/0!</v>
      </c>
      <c r="P18" s="199" t="e">
        <f t="shared" si="57"/>
        <v>#DIV/0!</v>
      </c>
      <c r="Q18" s="199" t="e">
        <f t="shared" si="57"/>
        <v>#DIV/0!</v>
      </c>
      <c r="R18" s="199" t="e">
        <f t="shared" si="57"/>
        <v>#DIV/0!</v>
      </c>
      <c r="S18" s="199" t="e">
        <f t="shared" si="57"/>
        <v>#DIV/0!</v>
      </c>
      <c r="T18" s="199" t="e">
        <f t="shared" si="57"/>
        <v>#DIV/0!</v>
      </c>
      <c r="U18" s="189" t="e">
        <f t="shared" si="57"/>
        <v>#DIV/0!</v>
      </c>
      <c r="V18" s="199" t="e">
        <f t="shared" si="57"/>
        <v>#DIV/0!</v>
      </c>
      <c r="W18" s="199" t="e">
        <f t="shared" si="57"/>
        <v>#DIV/0!</v>
      </c>
      <c r="X18" s="199" t="e">
        <f t="shared" si="57"/>
        <v>#DIV/0!</v>
      </c>
      <c r="Y18" s="199" t="e">
        <f t="shared" si="57"/>
        <v>#DIV/0!</v>
      </c>
      <c r="Z18" s="199" t="e">
        <f t="shared" si="57"/>
        <v>#DIV/0!</v>
      </c>
      <c r="AA18" s="199" t="e">
        <f t="shared" si="57"/>
        <v>#DIV/0!</v>
      </c>
      <c r="AB18" s="199" t="e">
        <f t="shared" si="57"/>
        <v>#DIV/0!</v>
      </c>
      <c r="AC18" s="199" t="e">
        <f t="shared" si="57"/>
        <v>#DIV/0!</v>
      </c>
      <c r="AD18" s="199" t="e">
        <f t="shared" si="57"/>
        <v>#DIV/0!</v>
      </c>
      <c r="AE18" s="199" t="e">
        <f t="shared" si="57"/>
        <v>#DIV/0!</v>
      </c>
      <c r="AF18" s="199" t="e">
        <f t="shared" si="57"/>
        <v>#DIV/0!</v>
      </c>
      <c r="AG18" s="199" t="e">
        <f t="shared" si="57"/>
        <v>#DIV/0!</v>
      </c>
      <c r="AH18" s="199" t="e">
        <f t="shared" si="57"/>
        <v>#DIV/0!</v>
      </c>
      <c r="AI18" s="199" t="e">
        <f t="shared" si="57"/>
        <v>#DIV/0!</v>
      </c>
      <c r="AJ18" s="199" t="e">
        <f t="shared" si="57"/>
        <v>#DIV/0!</v>
      </c>
      <c r="AK18" s="199" t="e">
        <f t="shared" si="57"/>
        <v>#DIV/0!</v>
      </c>
      <c r="AL18" s="199" t="e">
        <f t="shared" si="57"/>
        <v>#DIV/0!</v>
      </c>
      <c r="AM18" s="199" t="e">
        <f t="shared" si="57"/>
        <v>#DIV/0!</v>
      </c>
      <c r="AN18" s="199" t="e">
        <f t="shared" si="57"/>
        <v>#DIV/0!</v>
      </c>
      <c r="AO18" s="199" t="e">
        <f t="shared" si="57"/>
        <v>#DIV/0!</v>
      </c>
      <c r="AP18" s="199" t="e">
        <f t="shared" si="57"/>
        <v>#DIV/0!</v>
      </c>
      <c r="AQ18" s="199" t="e">
        <f t="shared" si="57"/>
        <v>#DIV/0!</v>
      </c>
      <c r="AR18" s="199" t="e">
        <f>SUM(AR19:AR39)</f>
        <v>#DIV/0!</v>
      </c>
      <c r="AS18" s="199" t="e">
        <f t="shared" si="57"/>
        <v>#DIV/0!</v>
      </c>
      <c r="AT18" s="199" t="e">
        <f t="shared" si="57"/>
        <v>#DIV/0!</v>
      </c>
      <c r="AU18" s="199" t="e">
        <f t="shared" si="57"/>
        <v>#DIV/0!</v>
      </c>
      <c r="AV18" s="199" t="e">
        <f t="shared" si="57"/>
        <v>#DIV/0!</v>
      </c>
      <c r="AW18" s="199">
        <f t="shared" si="57"/>
        <v>0</v>
      </c>
      <c r="AX18" s="199">
        <f t="shared" si="57"/>
        <v>0</v>
      </c>
      <c r="AY18" s="199">
        <f t="shared" si="57"/>
        <v>0</v>
      </c>
      <c r="AZ18" s="199" t="e">
        <f t="shared" si="57"/>
        <v>#DIV/0!</v>
      </c>
      <c r="BA18" s="199">
        <f t="shared" si="57"/>
        <v>0</v>
      </c>
      <c r="BB18" s="199">
        <f t="shared" si="57"/>
        <v>0</v>
      </c>
      <c r="BC18" s="199">
        <f t="shared" si="57"/>
        <v>0</v>
      </c>
      <c r="BD18" s="199" t="e">
        <f t="shared" si="57"/>
        <v>#DIV/0!</v>
      </c>
      <c r="BE18" s="199">
        <f t="shared" si="57"/>
        <v>0</v>
      </c>
      <c r="BF18" s="199" t="e">
        <f t="shared" si="57"/>
        <v>#DIV/0!</v>
      </c>
      <c r="BG18" s="199">
        <f t="shared" si="57"/>
        <v>0</v>
      </c>
      <c r="BH18" s="199">
        <f t="shared" si="57"/>
        <v>0</v>
      </c>
      <c r="BI18" s="199">
        <f t="shared" si="57"/>
        <v>0</v>
      </c>
      <c r="BJ18" s="199">
        <f t="shared" si="57"/>
        <v>0</v>
      </c>
      <c r="BK18" s="199">
        <f t="shared" si="57"/>
        <v>0</v>
      </c>
      <c r="BL18" s="199" t="e">
        <f t="shared" si="57"/>
        <v>#DIV/0!</v>
      </c>
      <c r="BM18" s="199">
        <f>SUM(BM19:BM39)</f>
        <v>0</v>
      </c>
      <c r="BN18" s="200" t="e">
        <f>SUM(C18:BM18)</f>
        <v>#DIV/0!</v>
      </c>
      <c r="BO18" s="201">
        <f>'Corrected energy balance step 1'!BO18</f>
        <v>0</v>
      </c>
    </row>
    <row r="19" spans="2:69">
      <c r="B19" s="37" t="s">
        <v>63</v>
      </c>
      <c r="C19" s="193" t="e">
        <f>-'Results by fuel'!$E$11*'CEB allocation'!C11</f>
        <v>#DIV/0!</v>
      </c>
      <c r="D19" s="193" t="e">
        <f>-'Results by fuel'!$E$11*'CEB allocation'!D11</f>
        <v>#DIV/0!</v>
      </c>
      <c r="E19" s="193" t="e">
        <f>-'Results by fuel'!$E$11*'CEB allocation'!E11</f>
        <v>#DIV/0!</v>
      </c>
      <c r="F19" s="193" t="e">
        <f>-'Results by fuel'!$E$11*'CEB allocation'!F11</f>
        <v>#DIV/0!</v>
      </c>
      <c r="G19" s="193" t="e">
        <f>-'Results by fuel'!$E$11*'CEB allocation'!G11</f>
        <v>#DIV/0!</v>
      </c>
      <c r="H19" s="193" t="e">
        <f>-'Results by fuel'!$E$11*'CEB allocation'!H11</f>
        <v>#DIV/0!</v>
      </c>
      <c r="I19" s="193" t="e">
        <f>-'Results by fuel'!E16</f>
        <v>#DIV/0!</v>
      </c>
      <c r="J19" s="193" t="e">
        <f>-'Results by fuel'!$E$11*'CEB allocation'!J11</f>
        <v>#DIV/0!</v>
      </c>
      <c r="K19" s="193" t="e">
        <f>-'Results by fuel'!$E$11*'CEB allocation'!K11</f>
        <v>#DIV/0!</v>
      </c>
      <c r="L19" s="193" t="e">
        <f>-'Results by fuel'!$E$11*'CEB allocation'!L11</f>
        <v>#DIV/0!</v>
      </c>
      <c r="M19" s="193" t="e">
        <f>-'Results by fuel'!$E$11*'CEB allocation'!M11</f>
        <v>#DIV/0!</v>
      </c>
      <c r="N19" s="193" t="e">
        <f>-'Results by fuel'!$E$11*'CEB allocation'!N11</f>
        <v>#DIV/0!</v>
      </c>
      <c r="O19" s="193" t="e">
        <f>-'Results by fuel'!$E$11*'CEB allocation'!O11</f>
        <v>#DIV/0!</v>
      </c>
      <c r="P19" s="193" t="e">
        <f>-'Results by fuel'!$E$11*'CEB allocation'!P11</f>
        <v>#DIV/0!</v>
      </c>
      <c r="Q19" s="193" t="e">
        <f>-'Results by fuel'!$E$11*'CEB allocation'!Q11</f>
        <v>#DIV/0!</v>
      </c>
      <c r="R19" s="193" t="e">
        <f>-'Results by fuel'!$E$11*'CEB allocation'!R11</f>
        <v>#DIV/0!</v>
      </c>
      <c r="S19" s="193" t="e">
        <f>-'Results by fuel'!$E$11*'CEB allocation'!S11</f>
        <v>#DIV/0!</v>
      </c>
      <c r="T19" s="193" t="e">
        <f>-'Results by fuel'!E21*'CEB allocation'!T11</f>
        <v>#DIV/0!</v>
      </c>
      <c r="U19" s="193" t="e">
        <f>-'Results by fuel'!$E$26*'CEB allocation'!U11</f>
        <v>#DIV/0!</v>
      </c>
      <c r="V19" s="193" t="e">
        <f>-'Results by fuel'!$E$26*'CEB allocation'!V11</f>
        <v>#DIV/0!</v>
      </c>
      <c r="W19" s="193" t="e">
        <f>-'Results by fuel'!$E$26*'CEB allocation'!W11</f>
        <v>#DIV/0!</v>
      </c>
      <c r="X19" s="193" t="e">
        <f>-'Results by fuel'!$E$26*'CEB allocation'!X11</f>
        <v>#DIV/0!</v>
      </c>
      <c r="Y19" s="193" t="e">
        <f>-'Results by fuel'!$E$26*'CEB allocation'!Y11</f>
        <v>#DIV/0!</v>
      </c>
      <c r="Z19" s="193" t="e">
        <f>-'Results by fuel'!$E$26*'CEB allocation'!Z11</f>
        <v>#DIV/0!</v>
      </c>
      <c r="AA19" s="193" t="e">
        <f>-'Results by fuel'!$E$26*'CEB allocation'!AA11</f>
        <v>#DIV/0!</v>
      </c>
      <c r="AB19" s="193" t="e">
        <f>-'Results by fuel'!$E$26*'CEB allocation'!AB11</f>
        <v>#DIV/0!</v>
      </c>
      <c r="AC19" s="193" t="e">
        <f>-'Results by fuel'!$E$26*'CEB allocation'!AC11</f>
        <v>#DIV/0!</v>
      </c>
      <c r="AD19" s="193" t="e">
        <f>-'Results by fuel'!$E$26*'CEB allocation'!AD11</f>
        <v>#DIV/0!</v>
      </c>
      <c r="AE19" s="193" t="e">
        <f>-'Results by fuel'!$E$26*'CEB allocation'!AE11</f>
        <v>#DIV/0!</v>
      </c>
      <c r="AF19" s="193" t="e">
        <f>-'Results by fuel'!$E$26*'CEB allocation'!AF11</f>
        <v>#DIV/0!</v>
      </c>
      <c r="AG19" s="193" t="e">
        <f>-'Results by fuel'!$E$26*'CEB allocation'!AG11</f>
        <v>#DIV/0!</v>
      </c>
      <c r="AH19" s="193" t="e">
        <f>-'Results by fuel'!$E$26*'CEB allocation'!AH11</f>
        <v>#DIV/0!</v>
      </c>
      <c r="AI19" s="193" t="e">
        <f>-'Results by fuel'!E31</f>
        <v>#DIV/0!</v>
      </c>
      <c r="AJ19" s="193" t="e">
        <f>-'Results by fuel'!$E$26*'CEB allocation'!AJ11</f>
        <v>#DIV/0!</v>
      </c>
      <c r="AK19" s="193" t="e">
        <f>-'Results by fuel'!$E$26*'CEB allocation'!AK11</f>
        <v>#DIV/0!</v>
      </c>
      <c r="AL19" s="193" t="e">
        <f>-'Results by fuel'!$E$26*'CEB allocation'!AL11</f>
        <v>#DIV/0!</v>
      </c>
      <c r="AM19" s="193" t="e">
        <f>-'Results by fuel'!$E$26*'CEB allocation'!AM11</f>
        <v>#DIV/0!</v>
      </c>
      <c r="AN19" s="193" t="e">
        <f>-'Results by fuel'!$E$26*'CEB allocation'!AN11</f>
        <v>#DIV/0!</v>
      </c>
      <c r="AO19" s="193" t="e">
        <f>-'Results by fuel'!$E$26*'CEB allocation'!AO11</f>
        <v>#DIV/0!</v>
      </c>
      <c r="AP19" s="193" t="e">
        <f>-'Results by fuel'!$E$26*'CEB allocation'!AP11</f>
        <v>#DIV/0!</v>
      </c>
      <c r="AQ19" s="193" t="e">
        <f>-'Results by fuel'!$E$26*'CEB allocation'!AQ11</f>
        <v>#DIV/0!</v>
      </c>
      <c r="AR19" s="193" t="e">
        <f>-'Results by fuel'!$E$41*'CEB allocation'!AR11</f>
        <v>#DIV/0!</v>
      </c>
      <c r="AS19" s="193" t="e">
        <f>-'Results by fuel'!E36</f>
        <v>#DIV/0!</v>
      </c>
      <c r="AT19" s="193" t="e">
        <f>-'Results by fuel'!$E$41*'CEB allocation'!AT11</f>
        <v>#DIV/0!</v>
      </c>
      <c r="AU19" s="193" t="e">
        <f>-'Results by fuel'!$E$51*'CEB allocation'!AU11</f>
        <v>#DIV/0!</v>
      </c>
      <c r="AV19" s="193" t="e">
        <f>-'Results by fuel'!E46</f>
        <v>#DIV/0!</v>
      </c>
      <c r="AW19" s="193">
        <f>0</f>
        <v>0</v>
      </c>
      <c r="AX19" s="193">
        <f>0</f>
        <v>0</v>
      </c>
      <c r="AY19" s="193">
        <f>0</f>
        <v>0</v>
      </c>
      <c r="AZ19" s="193" t="e">
        <f>-'Results by fuel'!$E$51*'CEB allocation'!AZ11</f>
        <v>#DIV/0!</v>
      </c>
      <c r="BA19" s="193">
        <f>0</f>
        <v>0</v>
      </c>
      <c r="BB19" s="193">
        <f>0</f>
        <v>0</v>
      </c>
      <c r="BC19" s="193">
        <f>0</f>
        <v>0</v>
      </c>
      <c r="BD19" s="193" t="e">
        <f>-'Results by fuel'!E56</f>
        <v>#DIV/0!</v>
      </c>
      <c r="BE19" s="193">
        <f>-'Results by fuel'!E66</f>
        <v>0</v>
      </c>
      <c r="BF19" s="193" t="e">
        <f>-'Results by fuel'!E71</f>
        <v>#DIV/0!</v>
      </c>
      <c r="BG19" s="193">
        <f>-'Results by fuel'!E76</f>
        <v>0</v>
      </c>
      <c r="BH19" s="193">
        <f>0</f>
        <v>0</v>
      </c>
      <c r="BI19" s="193">
        <f>0</f>
        <v>0</v>
      </c>
      <c r="BJ19" s="193">
        <f>-'Results by fuel'!E61</f>
        <v>0</v>
      </c>
      <c r="BK19" s="193">
        <f>0</f>
        <v>0</v>
      </c>
      <c r="BL19" s="193" t="e">
        <f>'Results by fuel'!D82</f>
        <v>#DIV/0!</v>
      </c>
      <c r="BM19" s="194">
        <f>IF(ISNUMBER('Corrected energy balance step 1'!BM19),'Corrected energy balance step 1'!BM19,0)</f>
        <v>0</v>
      </c>
      <c r="BN19" s="192" t="e">
        <f>SUM(C19:BM19)</f>
        <v>#DIV/0!</v>
      </c>
      <c r="BO19" s="198">
        <f>'Corrected energy balance step 1'!BO19</f>
        <v>0</v>
      </c>
      <c r="BQ19" s="208"/>
    </row>
    <row r="20" spans="2:69">
      <c r="B20" s="37" t="s">
        <v>64</v>
      </c>
      <c r="C20" s="193">
        <f>0</f>
        <v>0</v>
      </c>
      <c r="D20" s="193">
        <f>0</f>
        <v>0</v>
      </c>
      <c r="E20" s="193">
        <f>0</f>
        <v>0</v>
      </c>
      <c r="F20" s="193">
        <f>0</f>
        <v>0</v>
      </c>
      <c r="G20" s="193">
        <f>0</f>
        <v>0</v>
      </c>
      <c r="H20" s="193">
        <f>0</f>
        <v>0</v>
      </c>
      <c r="I20" s="193">
        <f>0</f>
        <v>0</v>
      </c>
      <c r="J20" s="193">
        <f>0</f>
        <v>0</v>
      </c>
      <c r="K20" s="193">
        <f>0</f>
        <v>0</v>
      </c>
      <c r="L20" s="193">
        <f>0</f>
        <v>0</v>
      </c>
      <c r="M20" s="193">
        <f>0</f>
        <v>0</v>
      </c>
      <c r="N20" s="193">
        <f>0</f>
        <v>0</v>
      </c>
      <c r="O20" s="193">
        <f>0</f>
        <v>0</v>
      </c>
      <c r="P20" s="193">
        <f>0</f>
        <v>0</v>
      </c>
      <c r="Q20" s="193">
        <f>0</f>
        <v>0</v>
      </c>
      <c r="R20" s="193">
        <f>0</f>
        <v>0</v>
      </c>
      <c r="S20" s="193">
        <f>0</f>
        <v>0</v>
      </c>
      <c r="T20" s="193">
        <f>0</f>
        <v>0</v>
      </c>
      <c r="U20" s="193">
        <f>0</f>
        <v>0</v>
      </c>
      <c r="V20" s="193">
        <f>0</f>
        <v>0</v>
      </c>
      <c r="W20" s="193">
        <f>0</f>
        <v>0</v>
      </c>
      <c r="X20" s="193">
        <f>0</f>
        <v>0</v>
      </c>
      <c r="Y20" s="193">
        <f>0</f>
        <v>0</v>
      </c>
      <c r="Z20" s="193">
        <f>0</f>
        <v>0</v>
      </c>
      <c r="AA20" s="193">
        <f>0</f>
        <v>0</v>
      </c>
      <c r="AB20" s="193">
        <f>0</f>
        <v>0</v>
      </c>
      <c r="AC20" s="193">
        <f>0</f>
        <v>0</v>
      </c>
      <c r="AD20" s="193">
        <f>0</f>
        <v>0</v>
      </c>
      <c r="AE20" s="193">
        <f>0</f>
        <v>0</v>
      </c>
      <c r="AF20" s="193">
        <f>0</f>
        <v>0</v>
      </c>
      <c r="AG20" s="193">
        <f>0</f>
        <v>0</v>
      </c>
      <c r="AH20" s="193">
        <f>0</f>
        <v>0</v>
      </c>
      <c r="AI20" s="193">
        <f>0</f>
        <v>0</v>
      </c>
      <c r="AJ20" s="193">
        <f>0</f>
        <v>0</v>
      </c>
      <c r="AK20" s="193">
        <f>0</f>
        <v>0</v>
      </c>
      <c r="AL20" s="193">
        <f>0</f>
        <v>0</v>
      </c>
      <c r="AM20" s="193">
        <f>0</f>
        <v>0</v>
      </c>
      <c r="AN20" s="193">
        <f>0</f>
        <v>0</v>
      </c>
      <c r="AO20" s="193">
        <f>0</f>
        <v>0</v>
      </c>
      <c r="AP20" s="193">
        <f>0</f>
        <v>0</v>
      </c>
      <c r="AQ20" s="193">
        <f>0</f>
        <v>0</v>
      </c>
      <c r="AR20" s="193">
        <f>0</f>
        <v>0</v>
      </c>
      <c r="AS20" s="193">
        <f>0</f>
        <v>0</v>
      </c>
      <c r="AT20" s="193">
        <f>0</f>
        <v>0</v>
      </c>
      <c r="AU20" s="193">
        <f>0</f>
        <v>0</v>
      </c>
      <c r="AV20" s="193">
        <f>0</f>
        <v>0</v>
      </c>
      <c r="AW20" s="193">
        <f>0</f>
        <v>0</v>
      </c>
      <c r="AX20" s="193">
        <f>0</f>
        <v>0</v>
      </c>
      <c r="AY20" s="193">
        <f>0</f>
        <v>0</v>
      </c>
      <c r="AZ20" s="193">
        <f>0</f>
        <v>0</v>
      </c>
      <c r="BA20" s="193">
        <f>0</f>
        <v>0</v>
      </c>
      <c r="BB20" s="193">
        <f>0</f>
        <v>0</v>
      </c>
      <c r="BC20" s="193">
        <f>0</f>
        <v>0</v>
      </c>
      <c r="BD20" s="193">
        <f>0</f>
        <v>0</v>
      </c>
      <c r="BE20" s="193">
        <f>0</f>
        <v>0</v>
      </c>
      <c r="BF20" s="193">
        <f>0</f>
        <v>0</v>
      </c>
      <c r="BG20" s="194">
        <f>IF(ISNUMBER('Corrected energy balance step 1'!BG20),'Corrected energy balance step 1'!BG20,0)</f>
        <v>0</v>
      </c>
      <c r="BH20" s="193">
        <v>0</v>
      </c>
      <c r="BI20" s="193">
        <v>0</v>
      </c>
      <c r="BJ20" s="193">
        <v>0</v>
      </c>
      <c r="BK20" s="193">
        <v>0</v>
      </c>
      <c r="BL20" s="193">
        <f>'Fuel aggregation PP'!D44</f>
        <v>0</v>
      </c>
      <c r="BM20" s="194">
        <f>IF(ISNUMBER('Corrected energy balance step 1'!BM20),'Corrected energy balance step 1'!BM20,0)</f>
        <v>0</v>
      </c>
      <c r="BN20" s="192">
        <f t="shared" ref="BN20:BN39" si="58">SUM(C20:BM20)</f>
        <v>0</v>
      </c>
      <c r="BO20" s="198">
        <f>'Corrected energy balance step 1'!BO20</f>
        <v>0</v>
      </c>
      <c r="BQ20" s="208"/>
    </row>
    <row r="21" spans="2:69">
      <c r="B21" s="37" t="s">
        <v>65</v>
      </c>
      <c r="C21" s="194">
        <f>IF(ISNUMBER('Corrected energy balance step 1'!C21),'Corrected energy balance step 1'!C21,0)</f>
        <v>0</v>
      </c>
      <c r="D21" s="194">
        <f>IF(ISNUMBER('Corrected energy balance step 1'!D21),'Corrected energy balance step 1'!D21,0)</f>
        <v>0</v>
      </c>
      <c r="E21" s="194">
        <f>IF(ISNUMBER('Corrected energy balance step 1'!E21),'Corrected energy balance step 1'!E21,0)</f>
        <v>0</v>
      </c>
      <c r="F21" s="194">
        <f>IF(ISNUMBER('Corrected energy balance step 1'!F21),'Corrected energy balance step 1'!F21,0)</f>
        <v>0</v>
      </c>
      <c r="G21" s="194">
        <f>IF(ISNUMBER('Corrected energy balance step 1'!G21),'Corrected energy balance step 1'!G21,0)</f>
        <v>0</v>
      </c>
      <c r="H21" s="194">
        <f>IF(ISNUMBER('Corrected energy balance step 1'!H21),'Corrected energy balance step 1'!H21,0)</f>
        <v>0</v>
      </c>
      <c r="I21" s="194">
        <f>IF(ISNUMBER('Corrected energy balance step 1'!I21),'Corrected energy balance step 1'!I21,0)</f>
        <v>0</v>
      </c>
      <c r="J21" s="194">
        <f>IF(ISNUMBER('Corrected energy balance step 1'!J21),'Corrected energy balance step 1'!J21,0)</f>
        <v>0</v>
      </c>
      <c r="K21" s="194">
        <f>IF(ISNUMBER('Corrected energy balance step 1'!K21),'Corrected energy balance step 1'!K21,0)</f>
        <v>0</v>
      </c>
      <c r="L21" s="194">
        <f>IF(ISNUMBER('Corrected energy balance step 1'!L21),'Corrected energy balance step 1'!L21,0)</f>
        <v>0</v>
      </c>
      <c r="M21" s="194">
        <f>IF(ISNUMBER('Corrected energy balance step 1'!M21),'Corrected energy balance step 1'!M21,0)</f>
        <v>0</v>
      </c>
      <c r="N21" s="194">
        <f>IF(ISNUMBER('Corrected energy balance step 1'!N21),'Corrected energy balance step 1'!N21,0)</f>
        <v>0</v>
      </c>
      <c r="O21" s="194">
        <f>IF(ISNUMBER('Corrected energy balance step 1'!O21),'Corrected energy balance step 1'!O21,0)</f>
        <v>0</v>
      </c>
      <c r="P21" s="194">
        <f>IF(ISNUMBER('Corrected energy balance step 1'!P21),'Corrected energy balance step 1'!P21,0)</f>
        <v>0</v>
      </c>
      <c r="Q21" s="194">
        <f>IF(ISNUMBER('Corrected energy balance step 1'!Q21),'Corrected energy balance step 1'!Q21,0)</f>
        <v>0</v>
      </c>
      <c r="R21" s="194">
        <f>IF(ISNUMBER('Corrected energy balance step 1'!R21),'Corrected energy balance step 1'!R21,0)</f>
        <v>0</v>
      </c>
      <c r="S21" s="194">
        <f>IF(ISNUMBER('Corrected energy balance step 1'!S21),'Corrected energy balance step 1'!S21,0)</f>
        <v>0</v>
      </c>
      <c r="T21" s="194">
        <f>IF(ISNUMBER('Corrected energy balance step 1'!T21),'Corrected energy balance step 1'!T21,0)</f>
        <v>0</v>
      </c>
      <c r="U21" s="194">
        <f>IF(ISNUMBER('Corrected energy balance step 1'!U21),'Corrected energy balance step 1'!U21,0)</f>
        <v>0</v>
      </c>
      <c r="V21" s="194">
        <f>IF(ISNUMBER('Corrected energy balance step 1'!V21),'Corrected energy balance step 1'!V21,0)</f>
        <v>0</v>
      </c>
      <c r="W21" s="194">
        <f>IF(ISNUMBER('Corrected energy balance step 1'!W21),'Corrected energy balance step 1'!W21,0)</f>
        <v>0</v>
      </c>
      <c r="X21" s="194">
        <f>IF(ISNUMBER('Corrected energy balance step 1'!X21),'Corrected energy balance step 1'!X21,0)</f>
        <v>0</v>
      </c>
      <c r="Y21" s="194">
        <f>IF(ISNUMBER('Corrected energy balance step 1'!Y21),'Corrected energy balance step 1'!Y21,0)</f>
        <v>0</v>
      </c>
      <c r="Z21" s="194">
        <f>IF(ISNUMBER('Corrected energy balance step 1'!Z21),'Corrected energy balance step 1'!Z21,0)</f>
        <v>0</v>
      </c>
      <c r="AA21" s="194">
        <f>IF(ISNUMBER('Corrected energy balance step 1'!AA21),'Corrected energy balance step 1'!AA21,0)</f>
        <v>0</v>
      </c>
      <c r="AB21" s="194">
        <f>IF(ISNUMBER('Corrected energy balance step 1'!AB21),'Corrected energy balance step 1'!AB21,0)</f>
        <v>0</v>
      </c>
      <c r="AC21" s="194">
        <f>IF(ISNUMBER('Corrected energy balance step 1'!AC21),'Corrected energy balance step 1'!AC21,0)</f>
        <v>0</v>
      </c>
      <c r="AD21" s="194">
        <f>IF(ISNUMBER('Corrected energy balance step 1'!AD21),'Corrected energy balance step 1'!AD21,0)</f>
        <v>0</v>
      </c>
      <c r="AE21" s="194">
        <f>IF(ISNUMBER('Corrected energy balance step 1'!AE21),'Corrected energy balance step 1'!AE21,0)</f>
        <v>0</v>
      </c>
      <c r="AF21" s="194">
        <f>IF(ISNUMBER('Corrected energy balance step 1'!AF21),'Corrected energy balance step 1'!AF21,0)</f>
        <v>0</v>
      </c>
      <c r="AG21" s="194">
        <f>IF(ISNUMBER('Corrected energy balance step 1'!AG21),'Corrected energy balance step 1'!AG21,0)</f>
        <v>0</v>
      </c>
      <c r="AH21" s="194">
        <f>IF(ISNUMBER('Corrected energy balance step 1'!AH21),'Corrected energy balance step 1'!AH21,0)</f>
        <v>0</v>
      </c>
      <c r="AI21" s="194">
        <f>IF(ISNUMBER('Corrected energy balance step 1'!AI21),'Corrected energy balance step 1'!AI21,0)</f>
        <v>0</v>
      </c>
      <c r="AJ21" s="194">
        <f>IF(ISNUMBER('Corrected energy balance step 1'!AJ21),'Corrected energy balance step 1'!AJ21,0)</f>
        <v>0</v>
      </c>
      <c r="AK21" s="194">
        <f>IF(ISNUMBER('Corrected energy balance step 1'!AK21),'Corrected energy balance step 1'!AK21,0)</f>
        <v>0</v>
      </c>
      <c r="AL21" s="194">
        <f>IF(ISNUMBER('Corrected energy balance step 1'!AL21),'Corrected energy balance step 1'!AL21,0)</f>
        <v>0</v>
      </c>
      <c r="AM21" s="194">
        <f>IF(ISNUMBER('Corrected energy balance step 1'!AM21),'Corrected energy balance step 1'!AM21,0)</f>
        <v>0</v>
      </c>
      <c r="AN21" s="194">
        <f>IF(ISNUMBER('Corrected energy balance step 1'!AN21),'Corrected energy balance step 1'!AN21,0)</f>
        <v>0</v>
      </c>
      <c r="AO21" s="194">
        <f>IF(ISNUMBER('Corrected energy balance step 1'!AO21),'Corrected energy balance step 1'!AO21,0)</f>
        <v>0</v>
      </c>
      <c r="AP21" s="194">
        <f>IF(ISNUMBER('Corrected energy balance step 1'!AP21),'Corrected energy balance step 1'!AP21,0)</f>
        <v>0</v>
      </c>
      <c r="AQ21" s="194">
        <f>IF(ISNUMBER('Corrected energy balance step 1'!AQ21),'Corrected energy balance step 1'!AQ21,0)</f>
        <v>0</v>
      </c>
      <c r="AR21" s="194">
        <f>IF(ISNUMBER('Corrected energy balance step 1'!AR21),'Corrected energy balance step 1'!AR21,0)</f>
        <v>0</v>
      </c>
      <c r="AS21" s="194">
        <f>IF(ISNUMBER('Corrected energy balance step 1'!AS21),'Corrected energy balance step 1'!AS21,0)</f>
        <v>0</v>
      </c>
      <c r="AT21" s="194">
        <f>IF(ISNUMBER('Corrected energy balance step 1'!AT21),'Corrected energy balance step 1'!AT21,0)</f>
        <v>0</v>
      </c>
      <c r="AU21" s="194">
        <f>IF(ISNUMBER('Corrected energy balance step 1'!AU21),'Corrected energy balance step 1'!AU21,0)</f>
        <v>0</v>
      </c>
      <c r="AV21" s="194">
        <f>IF(ISNUMBER('Corrected energy balance step 1'!AV21),'Corrected energy balance step 1'!AV21,0)</f>
        <v>0</v>
      </c>
      <c r="AW21" s="194">
        <f>IF(ISNUMBER('Corrected energy balance step 1'!AW21),'Corrected energy balance step 1'!AW21,0)</f>
        <v>0</v>
      </c>
      <c r="AX21" s="194">
        <f>IF(ISNUMBER('Corrected energy balance step 1'!AX21),'Corrected energy balance step 1'!AX21,0)</f>
        <v>0</v>
      </c>
      <c r="AY21" s="194">
        <f>IF(ISNUMBER('Corrected energy balance step 1'!AY21),'Corrected energy balance step 1'!AY21,0)</f>
        <v>0</v>
      </c>
      <c r="AZ21" s="194">
        <f>IF(ISNUMBER('Corrected energy balance step 1'!AZ21),'Corrected energy balance step 1'!AZ21,0)</f>
        <v>0</v>
      </c>
      <c r="BA21" s="194">
        <f>IF(ISNUMBER('Corrected energy balance step 1'!BA21),'Corrected energy balance step 1'!BA21,0)</f>
        <v>0</v>
      </c>
      <c r="BB21" s="194">
        <f>IF(ISNUMBER('Corrected energy balance step 1'!BB21),'Corrected energy balance step 1'!BB21,0)</f>
        <v>0</v>
      </c>
      <c r="BC21" s="194">
        <f>IF(ISNUMBER('Corrected energy balance step 1'!BC21),'Corrected energy balance step 1'!BC21,0)</f>
        <v>0</v>
      </c>
      <c r="BD21" s="194">
        <f>IF(ISNUMBER('Corrected energy balance step 1'!BD21),'Corrected energy balance step 1'!BD21,0)</f>
        <v>0</v>
      </c>
      <c r="BE21" s="194">
        <f>IF(ISNUMBER('Corrected energy balance step 1'!BE21),'Corrected energy balance step 1'!BE21,0)</f>
        <v>0</v>
      </c>
      <c r="BF21" s="194">
        <f>IF(ISNUMBER('Corrected energy balance step 1'!BF21),'Corrected energy balance step 1'!BF21,0)</f>
        <v>0</v>
      </c>
      <c r="BG21" s="194">
        <f>IF(ISNUMBER('Corrected energy balance step 1'!BG21),'Corrected energy balance step 1'!BG21,0)</f>
        <v>0</v>
      </c>
      <c r="BH21" s="194">
        <f>IF(ISNUMBER('Corrected energy balance step 1'!BH21),'Corrected energy balance step 1'!BH21,0)</f>
        <v>0</v>
      </c>
      <c r="BI21" s="194">
        <f>IF(ISNUMBER('Corrected energy balance step 1'!BI21),'Corrected energy balance step 1'!BI21,0)</f>
        <v>0</v>
      </c>
      <c r="BJ21" s="194">
        <f>IF(ISNUMBER('Corrected energy balance step 1'!BJ21),'Corrected energy balance step 1'!BJ21,0)</f>
        <v>0</v>
      </c>
      <c r="BK21" s="194">
        <f>IF(ISNUMBER('Corrected energy balance step 1'!BK21),'Corrected energy balance step 1'!BK21,0)</f>
        <v>0</v>
      </c>
      <c r="BL21" s="194">
        <f>IF(ISNUMBER('Corrected energy balance step 1'!BL21),'Corrected energy balance step 1'!BL21,0)</f>
        <v>0</v>
      </c>
      <c r="BM21" s="194">
        <f>IF(ISNUMBER('Corrected energy balance step 1'!BM21),'Corrected energy balance step 1'!BM21,0)</f>
        <v>0</v>
      </c>
      <c r="BN21" s="192">
        <f t="shared" si="58"/>
        <v>0</v>
      </c>
      <c r="BO21" s="198">
        <f>'Corrected energy balance step 1'!BO21</f>
        <v>0</v>
      </c>
      <c r="BQ21" s="208"/>
    </row>
    <row r="22" spans="2:69">
      <c r="B22" s="37" t="s">
        <v>66</v>
      </c>
      <c r="C22" s="194">
        <f>IF(ISNUMBER('Corrected energy balance step 1'!C22),'Corrected energy balance step 1'!C22,0)</f>
        <v>0</v>
      </c>
      <c r="D22" s="194">
        <f>IF(ISNUMBER('Corrected energy balance step 1'!D22),'Corrected energy balance step 1'!D22,0)</f>
        <v>0</v>
      </c>
      <c r="E22" s="194">
        <f>IF(ISNUMBER('Corrected energy balance step 1'!E22),'Corrected energy balance step 1'!E22,0)</f>
        <v>0</v>
      </c>
      <c r="F22" s="194">
        <f>IF(ISNUMBER('Corrected energy balance step 1'!F22),'Corrected energy balance step 1'!F22,0)</f>
        <v>0</v>
      </c>
      <c r="G22" s="194">
        <f>IF(ISNUMBER('Corrected energy balance step 1'!G22),'Corrected energy balance step 1'!G22,0)</f>
        <v>0</v>
      </c>
      <c r="H22" s="194">
        <f>IF(ISNUMBER('Corrected energy balance step 1'!H22),'Corrected energy balance step 1'!H22,0)</f>
        <v>0</v>
      </c>
      <c r="I22" s="194">
        <f>IF(ISNUMBER('Corrected energy balance step 1'!I22),'Corrected energy balance step 1'!I22,0)</f>
        <v>0</v>
      </c>
      <c r="J22" s="194">
        <f>IF(ISNUMBER('Corrected energy balance step 1'!J22),'Corrected energy balance step 1'!J22,0)</f>
        <v>0</v>
      </c>
      <c r="K22" s="194">
        <f>IF(ISNUMBER('Corrected energy balance step 1'!K22),'Corrected energy balance step 1'!K22,0)</f>
        <v>0</v>
      </c>
      <c r="L22" s="194">
        <f>IF(ISNUMBER('Corrected energy balance step 1'!L22),'Corrected energy balance step 1'!L22,0)</f>
        <v>0</v>
      </c>
      <c r="M22" s="194">
        <f>IF(ISNUMBER('Corrected energy balance step 1'!M22),'Corrected energy balance step 1'!M22,0)</f>
        <v>0</v>
      </c>
      <c r="N22" s="194">
        <f>IF(ISNUMBER('Corrected energy balance step 1'!N22),'Corrected energy balance step 1'!N22,0)</f>
        <v>0</v>
      </c>
      <c r="O22" s="194">
        <f>IF(ISNUMBER('Corrected energy balance step 1'!O22),'Corrected energy balance step 1'!O22,0)</f>
        <v>0</v>
      </c>
      <c r="P22" s="194">
        <f>IF(ISNUMBER('Corrected energy balance step 1'!P22),'Corrected energy balance step 1'!P22,0)</f>
        <v>0</v>
      </c>
      <c r="Q22" s="194">
        <f>IF(ISNUMBER('Corrected energy balance step 1'!Q22),'Corrected energy balance step 1'!Q22,0)</f>
        <v>0</v>
      </c>
      <c r="R22" s="194">
        <f>IF(ISNUMBER('Corrected energy balance step 1'!R22),'Corrected energy balance step 1'!R22,0)</f>
        <v>0</v>
      </c>
      <c r="S22" s="194">
        <f>IF(ISNUMBER('Corrected energy balance step 1'!S22),'Corrected energy balance step 1'!S22,0)</f>
        <v>0</v>
      </c>
      <c r="T22" s="194">
        <f>IF(ISNUMBER('Corrected energy balance step 1'!T22),'Corrected energy balance step 1'!T22,0)</f>
        <v>0</v>
      </c>
      <c r="U22" s="194">
        <f>IF(ISNUMBER('Corrected energy balance step 1'!U22),'Corrected energy balance step 1'!U22,0)</f>
        <v>0</v>
      </c>
      <c r="V22" s="194">
        <f>IF(ISNUMBER('Corrected energy balance step 1'!V22),'Corrected energy balance step 1'!V22,0)</f>
        <v>0</v>
      </c>
      <c r="W22" s="194">
        <f>IF(ISNUMBER('Corrected energy balance step 1'!W22),'Corrected energy balance step 1'!W22,0)</f>
        <v>0</v>
      </c>
      <c r="X22" s="194">
        <f>IF(ISNUMBER('Corrected energy balance step 1'!X22),'Corrected energy balance step 1'!X22,0)</f>
        <v>0</v>
      </c>
      <c r="Y22" s="194">
        <f>IF(ISNUMBER('Corrected energy balance step 1'!Y22),'Corrected energy balance step 1'!Y22,0)</f>
        <v>0</v>
      </c>
      <c r="Z22" s="194">
        <f>IF(ISNUMBER('Corrected energy balance step 1'!Z22),'Corrected energy balance step 1'!Z22,0)</f>
        <v>0</v>
      </c>
      <c r="AA22" s="194">
        <f>IF(ISNUMBER('Corrected energy balance step 1'!AA22),'Corrected energy balance step 1'!AA22,0)</f>
        <v>0</v>
      </c>
      <c r="AB22" s="194">
        <f>IF(ISNUMBER('Corrected energy balance step 1'!AB22),'Corrected energy balance step 1'!AB22,0)</f>
        <v>0</v>
      </c>
      <c r="AC22" s="194">
        <f>IF(ISNUMBER('Corrected energy balance step 1'!AC22),'Corrected energy balance step 1'!AC22,0)</f>
        <v>0</v>
      </c>
      <c r="AD22" s="194">
        <f>IF(ISNUMBER('Corrected energy balance step 1'!AD22),'Corrected energy balance step 1'!AD22,0)</f>
        <v>0</v>
      </c>
      <c r="AE22" s="194">
        <f>IF(ISNUMBER('Corrected energy balance step 1'!AE22),'Corrected energy balance step 1'!AE22,0)</f>
        <v>0</v>
      </c>
      <c r="AF22" s="194">
        <f>IF(ISNUMBER('Corrected energy balance step 1'!AF22),'Corrected energy balance step 1'!AF22,0)</f>
        <v>0</v>
      </c>
      <c r="AG22" s="194">
        <f>IF(ISNUMBER('Corrected energy balance step 1'!AG22),'Corrected energy balance step 1'!AG22,0)</f>
        <v>0</v>
      </c>
      <c r="AH22" s="194">
        <f>IF(ISNUMBER('Corrected energy balance step 1'!AH22),'Corrected energy balance step 1'!AH22,0)</f>
        <v>0</v>
      </c>
      <c r="AI22" s="194">
        <f>IF(ISNUMBER('Corrected energy balance step 1'!AI22),'Corrected energy balance step 1'!AI22,0)</f>
        <v>0</v>
      </c>
      <c r="AJ22" s="194">
        <f>IF(ISNUMBER('Corrected energy balance step 1'!AJ22),'Corrected energy balance step 1'!AJ22,0)</f>
        <v>0</v>
      </c>
      <c r="AK22" s="194">
        <f>IF(ISNUMBER('Corrected energy balance step 1'!AK22),'Corrected energy balance step 1'!AK22,0)</f>
        <v>0</v>
      </c>
      <c r="AL22" s="194">
        <f>IF(ISNUMBER('Corrected energy balance step 1'!AL22),'Corrected energy balance step 1'!AL22,0)</f>
        <v>0</v>
      </c>
      <c r="AM22" s="194">
        <f>IF(ISNUMBER('Corrected energy balance step 1'!AM22),'Corrected energy balance step 1'!AM22,0)</f>
        <v>0</v>
      </c>
      <c r="AN22" s="194">
        <f>IF(ISNUMBER('Corrected energy balance step 1'!AN22),'Corrected energy balance step 1'!AN22,0)</f>
        <v>0</v>
      </c>
      <c r="AO22" s="194">
        <f>IF(ISNUMBER('Corrected energy balance step 1'!AO22),'Corrected energy balance step 1'!AO22,0)</f>
        <v>0</v>
      </c>
      <c r="AP22" s="194">
        <f>IF(ISNUMBER('Corrected energy balance step 1'!AP22),'Corrected energy balance step 1'!AP22,0)</f>
        <v>0</v>
      </c>
      <c r="AQ22" s="194">
        <f>IF(ISNUMBER('Corrected energy balance step 1'!AQ22),'Corrected energy balance step 1'!AQ22,0)</f>
        <v>0</v>
      </c>
      <c r="AR22" s="194">
        <f>IF(ISNUMBER('Corrected energy balance step 1'!AR22),'Corrected energy balance step 1'!AR22,0)</f>
        <v>0</v>
      </c>
      <c r="AS22" s="194">
        <f>IF(ISNUMBER('Corrected energy balance step 1'!AS22),'Corrected energy balance step 1'!AS22,0)</f>
        <v>0</v>
      </c>
      <c r="AT22" s="194">
        <f>IF(ISNUMBER('Corrected energy balance step 1'!AT22),'Corrected energy balance step 1'!AT22,0)</f>
        <v>0</v>
      </c>
      <c r="AU22" s="194">
        <f>IF(ISNUMBER('Corrected energy balance step 1'!AU22),'Corrected energy balance step 1'!AU22,0)</f>
        <v>0</v>
      </c>
      <c r="AV22" s="194">
        <f>IF(ISNUMBER('Corrected energy balance step 1'!AV22),'Corrected energy balance step 1'!AV22,0)</f>
        <v>0</v>
      </c>
      <c r="AW22" s="194">
        <f>IF(ISNUMBER('Corrected energy balance step 1'!AW22),'Corrected energy balance step 1'!AW22,0)</f>
        <v>0</v>
      </c>
      <c r="AX22" s="194">
        <f>IF(ISNUMBER('Corrected energy balance step 1'!AX22),'Corrected energy balance step 1'!AX22,0)</f>
        <v>0</v>
      </c>
      <c r="AY22" s="194">
        <f>IF(ISNUMBER('Corrected energy balance step 1'!AY22),'Corrected energy balance step 1'!AY22,0)</f>
        <v>0</v>
      </c>
      <c r="AZ22" s="194">
        <f>IF(ISNUMBER('Corrected energy balance step 1'!AZ22),'Corrected energy balance step 1'!AZ22,0)</f>
        <v>0</v>
      </c>
      <c r="BA22" s="194">
        <f>IF(ISNUMBER('Corrected energy balance step 1'!BA22),'Corrected energy balance step 1'!BA22,0)</f>
        <v>0</v>
      </c>
      <c r="BB22" s="194">
        <f>IF(ISNUMBER('Corrected energy balance step 1'!BB22),'Corrected energy balance step 1'!BB22,0)</f>
        <v>0</v>
      </c>
      <c r="BC22" s="194">
        <f>IF(ISNUMBER('Corrected energy balance step 1'!BC22),'Corrected energy balance step 1'!BC22,0)</f>
        <v>0</v>
      </c>
      <c r="BD22" s="194">
        <f>IF(ISNUMBER('Corrected energy balance step 1'!BD22),'Corrected energy balance step 1'!BD22,0)</f>
        <v>0</v>
      </c>
      <c r="BE22" s="194">
        <f>IF(ISNUMBER('Corrected energy balance step 1'!BE22),'Corrected energy balance step 1'!BE22,0)</f>
        <v>0</v>
      </c>
      <c r="BF22" s="194">
        <f>IF(ISNUMBER('Corrected energy balance step 1'!BF22),'Corrected energy balance step 1'!BF22,0)</f>
        <v>0</v>
      </c>
      <c r="BG22" s="194">
        <f>IF(ISNUMBER('Corrected energy balance step 1'!BG22),'Corrected energy balance step 1'!BG22,0)</f>
        <v>0</v>
      </c>
      <c r="BH22" s="194">
        <f>IF(ISNUMBER('Corrected energy balance step 1'!BH22),'Corrected energy balance step 1'!BH22,0)</f>
        <v>0</v>
      </c>
      <c r="BI22" s="194">
        <f>IF(ISNUMBER('Corrected energy balance step 1'!BI22),'Corrected energy balance step 1'!BI22,0)</f>
        <v>0</v>
      </c>
      <c r="BJ22" s="194">
        <f>IF(ISNUMBER('Corrected energy balance step 1'!BJ22),'Corrected energy balance step 1'!BJ22,0)</f>
        <v>0</v>
      </c>
      <c r="BK22" s="194">
        <f>IF(ISNUMBER('Corrected energy balance step 1'!BK22),'Corrected energy balance step 1'!BK22,0)</f>
        <v>0</v>
      </c>
      <c r="BL22" s="194">
        <f>IF(ISNUMBER('Corrected energy balance step 1'!BL22),'Corrected energy balance step 1'!BL22,0)</f>
        <v>0</v>
      </c>
      <c r="BM22" s="194">
        <f>IF(ISNUMBER('Corrected energy balance step 1'!BM22),'Corrected energy balance step 1'!BM22,0)</f>
        <v>0</v>
      </c>
      <c r="BN22" s="192">
        <f t="shared" si="58"/>
        <v>0</v>
      </c>
      <c r="BO22" s="198">
        <f>'Corrected energy balance step 1'!BO22</f>
        <v>0</v>
      </c>
    </row>
    <row r="23" spans="2:69">
      <c r="B23" s="37" t="s">
        <v>67</v>
      </c>
      <c r="C23" s="193" t="e">
        <f>-'Results by fuel'!$E$88*'CEB allocation'!C18</f>
        <v>#DIV/0!</v>
      </c>
      <c r="D23" s="193" t="e">
        <f>-'Results by fuel'!$E$88*'CEB allocation'!D18</f>
        <v>#DIV/0!</v>
      </c>
      <c r="E23" s="193" t="e">
        <f>-'Results by fuel'!$E$88*'CEB allocation'!E18</f>
        <v>#DIV/0!</v>
      </c>
      <c r="F23" s="193" t="e">
        <f>-'Results by fuel'!$E$88*'CEB allocation'!F18</f>
        <v>#DIV/0!</v>
      </c>
      <c r="G23" s="193" t="e">
        <f>-'Results by fuel'!$E$88*'CEB allocation'!G18</f>
        <v>#DIV/0!</v>
      </c>
      <c r="H23" s="193" t="e">
        <f>-'Results by fuel'!$E$88*'CEB allocation'!H18</f>
        <v>#DIV/0!</v>
      </c>
      <c r="I23" s="193" t="e">
        <f>-'Results by fuel'!E93</f>
        <v>#DIV/0!</v>
      </c>
      <c r="J23" s="193" t="e">
        <f>-'Results by fuel'!$E$88*'CEB allocation'!J18</f>
        <v>#DIV/0!</v>
      </c>
      <c r="K23" s="193" t="e">
        <f>-'Results by fuel'!$E$88*'CEB allocation'!K18</f>
        <v>#DIV/0!</v>
      </c>
      <c r="L23" s="193" t="e">
        <f>-'Results by fuel'!$E$88*'CEB allocation'!L18</f>
        <v>#DIV/0!</v>
      </c>
      <c r="M23" s="193" t="e">
        <f>-'Results by fuel'!$E$88*'CEB allocation'!M18</f>
        <v>#DIV/0!</v>
      </c>
      <c r="N23" s="193" t="e">
        <f>-'Results by fuel'!$E$88*'CEB allocation'!N18</f>
        <v>#DIV/0!</v>
      </c>
      <c r="O23" s="193" t="e">
        <f>-'Results by fuel'!$E$88*'CEB allocation'!O18</f>
        <v>#DIV/0!</v>
      </c>
      <c r="P23" s="193" t="e">
        <f>-'Results by fuel'!$E$88*'CEB allocation'!P18</f>
        <v>#DIV/0!</v>
      </c>
      <c r="Q23" s="193" t="e">
        <f>-'Results by fuel'!$E$88*'CEB allocation'!Q18</f>
        <v>#DIV/0!</v>
      </c>
      <c r="R23" s="193" t="e">
        <f>-'Results by fuel'!$E$88*'CEB allocation'!R18</f>
        <v>#DIV/0!</v>
      </c>
      <c r="S23" s="193" t="e">
        <f>-'Results by fuel'!$E$88*'CEB allocation'!S18</f>
        <v>#DIV/0!</v>
      </c>
      <c r="T23" s="193" t="e">
        <f>-'Results by fuel'!E98*'CEB allocation'!T18</f>
        <v>#DIV/0!</v>
      </c>
      <c r="U23" s="193" t="e">
        <f>-'Results by fuel'!$E$103*'CEB allocation'!U18</f>
        <v>#DIV/0!</v>
      </c>
      <c r="V23" s="193" t="e">
        <f>-'Results by fuel'!$E$103*'CEB allocation'!V18</f>
        <v>#DIV/0!</v>
      </c>
      <c r="W23" s="193" t="e">
        <f>-'Results by fuel'!$E$103*'CEB allocation'!W18</f>
        <v>#DIV/0!</v>
      </c>
      <c r="X23" s="193" t="e">
        <f>-'Results by fuel'!$E$103*'CEB allocation'!X18</f>
        <v>#DIV/0!</v>
      </c>
      <c r="Y23" s="193" t="e">
        <f>-'Results by fuel'!$E$103*'CEB allocation'!Y18</f>
        <v>#DIV/0!</v>
      </c>
      <c r="Z23" s="193" t="e">
        <f>-'Results by fuel'!$E$103*'CEB allocation'!Z18</f>
        <v>#DIV/0!</v>
      </c>
      <c r="AA23" s="193" t="e">
        <f>-'Results by fuel'!$E$103*'CEB allocation'!AA18</f>
        <v>#DIV/0!</v>
      </c>
      <c r="AB23" s="193" t="e">
        <f>-'Results by fuel'!$E$103*'CEB allocation'!AB18</f>
        <v>#DIV/0!</v>
      </c>
      <c r="AC23" s="193" t="e">
        <f>-'Results by fuel'!$E$103*'CEB allocation'!AC18</f>
        <v>#DIV/0!</v>
      </c>
      <c r="AD23" s="193" t="e">
        <f>-'Results by fuel'!$E$103*'CEB allocation'!AD18</f>
        <v>#DIV/0!</v>
      </c>
      <c r="AE23" s="193" t="e">
        <f>-'Results by fuel'!$E$103*'CEB allocation'!AE18</f>
        <v>#DIV/0!</v>
      </c>
      <c r="AF23" s="193" t="e">
        <f>-'Results by fuel'!$E$103*'CEB allocation'!AF18</f>
        <v>#DIV/0!</v>
      </c>
      <c r="AG23" s="193" t="e">
        <f>-'Results by fuel'!$E$103*'CEB allocation'!AG18</f>
        <v>#DIV/0!</v>
      </c>
      <c r="AH23" s="193" t="e">
        <f>-'Results by fuel'!$E$103*'CEB allocation'!AH18</f>
        <v>#DIV/0!</v>
      </c>
      <c r="AI23" s="193" t="e">
        <f>-'Results by fuel'!$E$103*'CEB allocation'!AI18</f>
        <v>#DIV/0!</v>
      </c>
      <c r="AJ23" s="193" t="e">
        <f>-'Results by fuel'!$E$103*'CEB allocation'!AJ18</f>
        <v>#DIV/0!</v>
      </c>
      <c r="AK23" s="193" t="e">
        <f>-'Results by fuel'!$E$103*'CEB allocation'!AK18</f>
        <v>#DIV/0!</v>
      </c>
      <c r="AL23" s="193" t="e">
        <f>-'Results by fuel'!$E$103*'CEB allocation'!AL18</f>
        <v>#DIV/0!</v>
      </c>
      <c r="AM23" s="193" t="e">
        <f>-'Results by fuel'!$E$103*'CEB allocation'!AM18</f>
        <v>#DIV/0!</v>
      </c>
      <c r="AN23" s="193" t="e">
        <f>-'Results by fuel'!$E$103*'CEB allocation'!AN18</f>
        <v>#DIV/0!</v>
      </c>
      <c r="AO23" s="193" t="e">
        <f>-'Results by fuel'!$E$103*'CEB allocation'!AO18</f>
        <v>#DIV/0!</v>
      </c>
      <c r="AP23" s="193" t="e">
        <f>-'Results by fuel'!$E$103*'CEB allocation'!AP18</f>
        <v>#DIV/0!</v>
      </c>
      <c r="AQ23" s="193" t="e">
        <f>-'Results by fuel'!$E$103*'CEB allocation'!AQ18</f>
        <v>#DIV/0!</v>
      </c>
      <c r="AR23" s="193" t="e">
        <f>-'Results by fuel'!$E$113*'CEB allocation'!AR18</f>
        <v>#DIV/0!</v>
      </c>
      <c r="AS23" s="193" t="e">
        <f>-'Results by fuel'!E108</f>
        <v>#DIV/0!</v>
      </c>
      <c r="AT23" s="193" t="e">
        <f>-'Results by fuel'!$E$113*'CEB allocation'!AT18</f>
        <v>#DIV/0!</v>
      </c>
      <c r="AU23" s="193" t="e">
        <f>-'Results by fuel'!$E$123*'CEB allocation'!AU18</f>
        <v>#DIV/0!</v>
      </c>
      <c r="AV23" s="193" t="e">
        <f>-'Results by fuel'!E118</f>
        <v>#DIV/0!</v>
      </c>
      <c r="AW23" s="261">
        <f>IF(ISNUMBER('Corrected energy balance step 1'!AW23),'Corrected energy balance step 1'!AW23,0)</f>
        <v>0</v>
      </c>
      <c r="AX23" s="261">
        <f>IF(ISNUMBER('Corrected energy balance step 1'!AX23),'Corrected energy balance step 1'!AX23,0)</f>
        <v>0</v>
      </c>
      <c r="AY23" s="261">
        <f>IF(ISNUMBER('Corrected energy balance step 1'!AY23),'Corrected energy balance step 1'!AY23,0)</f>
        <v>0</v>
      </c>
      <c r="AZ23" s="193" t="e">
        <f>-'Results by fuel'!$E$123*'CEB allocation'!AZ18</f>
        <v>#DIV/0!</v>
      </c>
      <c r="BA23" s="261">
        <f>IF(ISNUMBER('Corrected energy balance step 1'!BA23),'Corrected energy balance step 1'!BA23,0)</f>
        <v>0</v>
      </c>
      <c r="BB23" s="261">
        <f>IF(ISNUMBER('Corrected energy balance step 1'!BB23),'Corrected energy balance step 1'!BB23,0)</f>
        <v>0</v>
      </c>
      <c r="BC23" s="261">
        <f>IF(ISNUMBER('Corrected energy balance step 1'!BC23),'Corrected energy balance step 1'!BC23,0)</f>
        <v>0</v>
      </c>
      <c r="BD23" s="261">
        <f>IF(ISNUMBER('Corrected energy balance step 1'!BD23),'Corrected energy balance step 1'!BD23,0)</f>
        <v>0</v>
      </c>
      <c r="BE23" s="261">
        <f>IF(ISNUMBER('Corrected energy balance step 1'!BE23),'Corrected energy balance step 1'!BE23,0)</f>
        <v>0</v>
      </c>
      <c r="BF23" s="193" t="e">
        <f>-'Results by fuel'!E128*'CEB allocation'!BF18</f>
        <v>#DIV/0!</v>
      </c>
      <c r="BG23" s="261">
        <f>IF(ISNUMBER('Corrected energy balance step 1'!BG23),'Corrected energy balance step 1'!BG23,0)</f>
        <v>0</v>
      </c>
      <c r="BH23" s="261">
        <f>IF(ISNUMBER('Corrected energy balance step 1'!BH23),'Corrected energy balance step 1'!BH23,0)</f>
        <v>0</v>
      </c>
      <c r="BI23" s="261">
        <f>IF(ISNUMBER('Corrected energy balance step 1'!BI23),'Corrected energy balance step 1'!BI23,0)</f>
        <v>0</v>
      </c>
      <c r="BJ23" s="261">
        <f>IF(ISNUMBER('Corrected energy balance step 1'!BJ23),'Corrected energy balance step 1'!BJ23,0)</f>
        <v>0</v>
      </c>
      <c r="BK23" s="261">
        <f>IF(ISNUMBER('Corrected energy balance step 1'!BK23),'Corrected energy balance step 1'!BK23,0)</f>
        <v>0</v>
      </c>
      <c r="BL23" s="261">
        <f>IF(ISNUMBER('Corrected energy balance step 1'!BL23),'Corrected energy balance step 1'!BL23,0)</f>
        <v>0</v>
      </c>
      <c r="BM23" s="193">
        <f>'Results by fuel'!H134</f>
        <v>0</v>
      </c>
      <c r="BN23" s="192" t="e">
        <f t="shared" si="58"/>
        <v>#DIV/0!</v>
      </c>
      <c r="BO23" s="198">
        <f>'Corrected energy balance step 1'!BO23</f>
        <v>0</v>
      </c>
    </row>
    <row r="24" spans="2:69">
      <c r="B24" s="48" t="s">
        <v>68</v>
      </c>
      <c r="C24" s="262">
        <v>0</v>
      </c>
      <c r="D24" s="262">
        <v>0</v>
      </c>
      <c r="E24" s="262">
        <v>0</v>
      </c>
      <c r="F24" s="262">
        <v>0</v>
      </c>
      <c r="G24" s="262">
        <v>0</v>
      </c>
      <c r="H24" s="262">
        <v>0</v>
      </c>
      <c r="I24" s="262">
        <v>0</v>
      </c>
      <c r="J24" s="262">
        <v>0</v>
      </c>
      <c r="K24" s="262">
        <v>0</v>
      </c>
      <c r="L24" s="262">
        <v>0</v>
      </c>
      <c r="M24" s="262">
        <v>0</v>
      </c>
      <c r="N24" s="262">
        <v>0</v>
      </c>
      <c r="O24" s="262">
        <v>0</v>
      </c>
      <c r="P24" s="262">
        <v>0</v>
      </c>
      <c r="Q24" s="262">
        <v>0</v>
      </c>
      <c r="R24" s="262">
        <v>0</v>
      </c>
      <c r="S24" s="262">
        <v>0</v>
      </c>
      <c r="T24" s="262">
        <v>0</v>
      </c>
      <c r="U24" s="262">
        <v>0</v>
      </c>
      <c r="V24" s="262">
        <v>0</v>
      </c>
      <c r="W24" s="262">
        <v>0</v>
      </c>
      <c r="X24" s="262">
        <v>0</v>
      </c>
      <c r="Y24" s="262">
        <v>0</v>
      </c>
      <c r="Z24" s="262">
        <v>0</v>
      </c>
      <c r="AA24" s="262">
        <v>0</v>
      </c>
      <c r="AB24" s="262">
        <v>0</v>
      </c>
      <c r="AC24" s="262">
        <v>0</v>
      </c>
      <c r="AD24" s="262">
        <v>0</v>
      </c>
      <c r="AE24" s="262">
        <v>0</v>
      </c>
      <c r="AF24" s="262">
        <v>0</v>
      </c>
      <c r="AG24" s="262">
        <v>0</v>
      </c>
      <c r="AH24" s="262">
        <v>0</v>
      </c>
      <c r="AI24" s="262">
        <v>0</v>
      </c>
      <c r="AJ24" s="262">
        <v>0</v>
      </c>
      <c r="AK24" s="262">
        <v>0</v>
      </c>
      <c r="AL24" s="262">
        <v>0</v>
      </c>
      <c r="AM24" s="262">
        <v>0</v>
      </c>
      <c r="AN24" s="262">
        <v>0</v>
      </c>
      <c r="AO24" s="262">
        <v>0</v>
      </c>
      <c r="AP24" s="262">
        <v>0</v>
      </c>
      <c r="AQ24" s="262">
        <v>0</v>
      </c>
      <c r="AR24" s="262">
        <v>0</v>
      </c>
      <c r="AS24" s="262">
        <v>0</v>
      </c>
      <c r="AT24" s="262">
        <v>0</v>
      </c>
      <c r="AU24" s="262">
        <v>0</v>
      </c>
      <c r="AV24" s="262">
        <v>0</v>
      </c>
      <c r="AW24" s="262">
        <v>0</v>
      </c>
      <c r="AX24" s="262">
        <v>0</v>
      </c>
      <c r="AY24" s="262">
        <v>0</v>
      </c>
      <c r="AZ24" s="262">
        <v>0</v>
      </c>
      <c r="BA24" s="262">
        <v>0</v>
      </c>
      <c r="BB24" s="262">
        <v>0</v>
      </c>
      <c r="BC24" s="262">
        <v>0</v>
      </c>
      <c r="BD24" s="262">
        <v>0</v>
      </c>
      <c r="BE24" s="262">
        <v>0</v>
      </c>
      <c r="BF24" s="262">
        <v>0</v>
      </c>
      <c r="BG24" s="262">
        <v>0</v>
      </c>
      <c r="BH24" s="262">
        <v>0</v>
      </c>
      <c r="BI24" s="262">
        <v>0</v>
      </c>
      <c r="BJ24" s="262">
        <v>0</v>
      </c>
      <c r="BK24" s="262">
        <v>0</v>
      </c>
      <c r="BL24" s="262">
        <v>0</v>
      </c>
      <c r="BM24" s="263">
        <v>0</v>
      </c>
      <c r="BN24" s="202">
        <f t="shared" si="58"/>
        <v>0</v>
      </c>
      <c r="BO24" s="203">
        <f>'Corrected energy balance step 1'!BO24</f>
        <v>0</v>
      </c>
    </row>
    <row r="25" spans="2:69">
      <c r="B25" s="37" t="s">
        <v>69</v>
      </c>
      <c r="C25" s="194">
        <f>IF(ISNUMBER('Corrected energy balance step 1'!C25),'Corrected energy balance step 1'!C25,0)</f>
        <v>0</v>
      </c>
      <c r="D25" s="194">
        <f>IF(ISNUMBER('Corrected energy balance step 1'!D25),'Corrected energy balance step 1'!D25,0)</f>
        <v>0</v>
      </c>
      <c r="E25" s="194">
        <f>IF(ISNUMBER('Corrected energy balance step 1'!E25),'Corrected energy balance step 1'!E25,0)</f>
        <v>0</v>
      </c>
      <c r="F25" s="194">
        <f>IF(ISNUMBER('Corrected energy balance step 1'!F25),'Corrected energy balance step 1'!F25,0)</f>
        <v>0</v>
      </c>
      <c r="G25" s="194">
        <f>IF(ISNUMBER('Corrected energy balance step 1'!G25),'Corrected energy balance step 1'!G25,0)</f>
        <v>0</v>
      </c>
      <c r="H25" s="194">
        <f>IF(ISNUMBER('Corrected energy balance step 1'!H25),'Corrected energy balance step 1'!H25,0)</f>
        <v>0</v>
      </c>
      <c r="I25" s="194">
        <f>IF(ISNUMBER('Corrected energy balance step 1'!I25),'Corrected energy balance step 1'!I25,0)</f>
        <v>0</v>
      </c>
      <c r="J25" s="194">
        <f>IF(ISNUMBER('Corrected energy balance step 1'!J25),'Corrected energy balance step 1'!J25,0)</f>
        <v>0</v>
      </c>
      <c r="K25" s="194">
        <f>IF(ISNUMBER('Corrected energy balance step 1'!K25),'Corrected energy balance step 1'!K25,0)</f>
        <v>0</v>
      </c>
      <c r="L25" s="194">
        <f>IF(ISNUMBER('Corrected energy balance step 1'!L25),'Corrected energy balance step 1'!L25,0)</f>
        <v>0</v>
      </c>
      <c r="M25" s="194">
        <f>IF(ISNUMBER('Corrected energy balance step 1'!M25),'Corrected energy balance step 1'!M25,0)</f>
        <v>0</v>
      </c>
      <c r="N25" s="194">
        <f>IF(ISNUMBER('Corrected energy balance step 1'!N25),'Corrected energy balance step 1'!N25,0)</f>
        <v>0</v>
      </c>
      <c r="O25" s="194">
        <f>IF(ISNUMBER('Corrected energy balance step 1'!O25),'Corrected energy balance step 1'!O25,0)</f>
        <v>0</v>
      </c>
      <c r="P25" s="194">
        <f>IF(ISNUMBER('Corrected energy balance step 1'!P25),'Corrected energy balance step 1'!P25,0)</f>
        <v>0</v>
      </c>
      <c r="Q25" s="194">
        <f>IF(ISNUMBER('Corrected energy balance step 1'!Q25),'Corrected energy balance step 1'!Q25,0)</f>
        <v>0</v>
      </c>
      <c r="R25" s="194">
        <f>IF(ISNUMBER('Corrected energy balance step 1'!R25),'Corrected energy balance step 1'!R25,0)</f>
        <v>0</v>
      </c>
      <c r="S25" s="194">
        <f>IF(ISNUMBER('Corrected energy balance step 1'!S25),'Corrected energy balance step 1'!S25,0)</f>
        <v>0</v>
      </c>
      <c r="T25" s="194">
        <f>IF(ISNUMBER('Corrected energy balance step 1'!T25),'Corrected energy balance step 1'!T25,0)</f>
        <v>0</v>
      </c>
      <c r="U25" s="194">
        <f>IF(ISNUMBER('Corrected energy balance step 1'!U25),'Corrected energy balance step 1'!U25,0)</f>
        <v>0</v>
      </c>
      <c r="V25" s="194">
        <f>IF(ISNUMBER('Corrected energy balance step 1'!V25),'Corrected energy balance step 1'!V25,0)</f>
        <v>0</v>
      </c>
      <c r="W25" s="194">
        <f>IF(ISNUMBER('Corrected energy balance step 1'!W25),'Corrected energy balance step 1'!W25,0)</f>
        <v>0</v>
      </c>
      <c r="X25" s="194">
        <f>IF(ISNUMBER('Corrected energy balance step 1'!X25),'Corrected energy balance step 1'!X25,0)</f>
        <v>0</v>
      </c>
      <c r="Y25" s="194">
        <f>IF(ISNUMBER('Corrected energy balance step 1'!Y25),'Corrected energy balance step 1'!Y25,0)</f>
        <v>0</v>
      </c>
      <c r="Z25" s="194">
        <f>IF(ISNUMBER('Corrected energy balance step 1'!Z25),'Corrected energy balance step 1'!Z25,0)</f>
        <v>0</v>
      </c>
      <c r="AA25" s="194">
        <f>IF(ISNUMBER('Corrected energy balance step 1'!AA25),'Corrected energy balance step 1'!AA25,0)</f>
        <v>0</v>
      </c>
      <c r="AB25" s="194">
        <f>IF(ISNUMBER('Corrected energy balance step 1'!AB25),'Corrected energy balance step 1'!AB25,0)</f>
        <v>0</v>
      </c>
      <c r="AC25" s="194">
        <f>IF(ISNUMBER('Corrected energy balance step 1'!AC25),'Corrected energy balance step 1'!AC25,0)</f>
        <v>0</v>
      </c>
      <c r="AD25" s="194">
        <f>IF(ISNUMBER('Corrected energy balance step 1'!AD25),'Corrected energy balance step 1'!AD25,0)</f>
        <v>0</v>
      </c>
      <c r="AE25" s="194">
        <f>IF(ISNUMBER('Corrected energy balance step 1'!AE25),'Corrected energy balance step 1'!AE25,0)</f>
        <v>0</v>
      </c>
      <c r="AF25" s="194">
        <f>IF(ISNUMBER('Corrected energy balance step 1'!AF25),'Corrected energy balance step 1'!AF25,0)</f>
        <v>0</v>
      </c>
      <c r="AG25" s="194">
        <f>IF(ISNUMBER('Corrected energy balance step 1'!AG25),'Corrected energy balance step 1'!AG25,0)</f>
        <v>0</v>
      </c>
      <c r="AH25" s="194">
        <f>IF(ISNUMBER('Corrected energy balance step 1'!AH25),'Corrected energy balance step 1'!AH25,0)</f>
        <v>0</v>
      </c>
      <c r="AI25" s="194">
        <f>IF(ISNUMBER('Corrected energy balance step 1'!AI25),'Corrected energy balance step 1'!AI25,0)</f>
        <v>0</v>
      </c>
      <c r="AJ25" s="194">
        <f>IF(ISNUMBER('Corrected energy balance step 1'!AJ25),'Corrected energy balance step 1'!AJ25,0)</f>
        <v>0</v>
      </c>
      <c r="AK25" s="194">
        <f>IF(ISNUMBER('Corrected energy balance step 1'!AK25),'Corrected energy balance step 1'!AK25,0)</f>
        <v>0</v>
      </c>
      <c r="AL25" s="194">
        <f>IF(ISNUMBER('Corrected energy balance step 1'!AL25),'Corrected energy balance step 1'!AL25,0)</f>
        <v>0</v>
      </c>
      <c r="AM25" s="194">
        <f>IF(ISNUMBER('Corrected energy balance step 1'!AM25),'Corrected energy balance step 1'!AM25,0)</f>
        <v>0</v>
      </c>
      <c r="AN25" s="194">
        <f>IF(ISNUMBER('Corrected energy balance step 1'!AN25),'Corrected energy balance step 1'!AN25,0)</f>
        <v>0</v>
      </c>
      <c r="AO25" s="194">
        <f>IF(ISNUMBER('Corrected energy balance step 1'!AO25),'Corrected energy balance step 1'!AO25,0)</f>
        <v>0</v>
      </c>
      <c r="AP25" s="194">
        <f>IF(ISNUMBER('Corrected energy balance step 1'!AP25),'Corrected energy balance step 1'!AP25,0)</f>
        <v>0</v>
      </c>
      <c r="AQ25" s="194">
        <f>IF(ISNUMBER('Corrected energy balance step 1'!AQ25),'Corrected energy balance step 1'!AQ25,0)</f>
        <v>0</v>
      </c>
      <c r="AR25" s="194">
        <f>IF(ISNUMBER('Corrected energy balance step 1'!AR25),'Corrected energy balance step 1'!AR25,0)</f>
        <v>0</v>
      </c>
      <c r="AS25" s="194">
        <f>IF(ISNUMBER('Corrected energy balance step 1'!AS25),'Corrected energy balance step 1'!AS25,0)</f>
        <v>0</v>
      </c>
      <c r="AT25" s="194">
        <f>IF(ISNUMBER('Corrected energy balance step 1'!AT25),'Corrected energy balance step 1'!AT25,0)</f>
        <v>0</v>
      </c>
      <c r="AU25" s="194">
        <f>IF(ISNUMBER('Corrected energy balance step 1'!AU25),'Corrected energy balance step 1'!AU25,0)</f>
        <v>0</v>
      </c>
      <c r="AV25" s="194">
        <f>IF(ISNUMBER('Corrected energy balance step 1'!AV25),'Corrected energy balance step 1'!AV25,0)</f>
        <v>0</v>
      </c>
      <c r="AW25" s="194">
        <f>IF(ISNUMBER('Corrected energy balance step 1'!AW25),'Corrected energy balance step 1'!AW25,0)</f>
        <v>0</v>
      </c>
      <c r="AX25" s="194">
        <f>IF(ISNUMBER('Corrected energy balance step 1'!AX25),'Corrected energy balance step 1'!AX25,0)</f>
        <v>0</v>
      </c>
      <c r="AY25" s="194">
        <f>IF(ISNUMBER('Corrected energy balance step 1'!AY25),'Corrected energy balance step 1'!AY25,0)</f>
        <v>0</v>
      </c>
      <c r="AZ25" s="194">
        <f>IF(ISNUMBER('Corrected energy balance step 1'!AZ25),'Corrected energy balance step 1'!AZ25,0)</f>
        <v>0</v>
      </c>
      <c r="BA25" s="194">
        <f>IF(ISNUMBER('Corrected energy balance step 1'!BA25),'Corrected energy balance step 1'!BA25,0)</f>
        <v>0</v>
      </c>
      <c r="BB25" s="194">
        <f>IF(ISNUMBER('Corrected energy balance step 1'!BB25),'Corrected energy balance step 1'!BB25,0)</f>
        <v>0</v>
      </c>
      <c r="BC25" s="194">
        <f>IF(ISNUMBER('Corrected energy balance step 1'!BC25),'Corrected energy balance step 1'!BC25,0)</f>
        <v>0</v>
      </c>
      <c r="BD25" s="194">
        <f>IF(ISNUMBER('Corrected energy balance step 1'!BD25),'Corrected energy balance step 1'!BD25,0)</f>
        <v>0</v>
      </c>
      <c r="BE25" s="194">
        <f>IF(ISNUMBER('Corrected energy balance step 1'!BE25),'Corrected energy balance step 1'!BE25,0)</f>
        <v>0</v>
      </c>
      <c r="BF25" s="194">
        <f>IF(ISNUMBER('Corrected energy balance step 1'!BF25),'Corrected energy balance step 1'!BF25,0)</f>
        <v>0</v>
      </c>
      <c r="BG25" s="194">
        <f>IF(ISNUMBER('Corrected energy balance step 1'!BG25),'Corrected energy balance step 1'!BG25,0)</f>
        <v>0</v>
      </c>
      <c r="BH25" s="194">
        <f>IF(ISNUMBER('Corrected energy balance step 1'!BH25),'Corrected energy balance step 1'!BH25,0)</f>
        <v>0</v>
      </c>
      <c r="BI25" s="194">
        <f>IF(ISNUMBER('Corrected energy balance step 1'!BI25),'Corrected energy balance step 1'!BI25,0)</f>
        <v>0</v>
      </c>
      <c r="BJ25" s="194">
        <f>IF(ISNUMBER('Corrected energy balance step 1'!BJ25),'Corrected energy balance step 1'!BJ25,0)</f>
        <v>0</v>
      </c>
      <c r="BK25" s="194">
        <f>IF(ISNUMBER('Corrected energy balance step 1'!BK25),'Corrected energy balance step 1'!BK25,0)</f>
        <v>0</v>
      </c>
      <c r="BL25" s="194">
        <f>IF(ISNUMBER('Corrected energy balance step 1'!BL25),'Corrected energy balance step 1'!BL25,0)</f>
        <v>0</v>
      </c>
      <c r="BM25" s="194">
        <f>IF(ISNUMBER('Corrected energy balance step 1'!BM25),'Corrected energy balance step 1'!BM25,0)</f>
        <v>0</v>
      </c>
      <c r="BN25" s="192">
        <f t="shared" si="58"/>
        <v>0</v>
      </c>
      <c r="BO25" s="195">
        <f>'Corrected energy balance step 1'!BO25</f>
        <v>0</v>
      </c>
      <c r="BQ25" s="208"/>
    </row>
    <row r="26" spans="2:69">
      <c r="B26" s="37" t="s">
        <v>70</v>
      </c>
      <c r="C26" s="194">
        <f>IF(ISNUMBER('Corrected energy balance step 1'!C26),'Corrected energy balance step 1'!C26,0)</f>
        <v>0</v>
      </c>
      <c r="D26" s="194">
        <f>IF(ISNUMBER('Corrected energy balance step 1'!D26),'Corrected energy balance step 1'!D26,0)</f>
        <v>0</v>
      </c>
      <c r="E26" s="194">
        <f>IF(ISNUMBER('Corrected energy balance step 1'!E26),'Corrected energy balance step 1'!E26,0)</f>
        <v>0</v>
      </c>
      <c r="F26" s="194">
        <f>IF(ISNUMBER('Corrected energy balance step 1'!F26),'Corrected energy balance step 1'!F26,0)</f>
        <v>0</v>
      </c>
      <c r="G26" s="194">
        <f>IF(ISNUMBER('Corrected energy balance step 1'!G26),'Corrected energy balance step 1'!G26,0)</f>
        <v>0</v>
      </c>
      <c r="H26" s="194">
        <f>IF(ISNUMBER('Corrected energy balance step 1'!H26),'Corrected energy balance step 1'!H26,0)</f>
        <v>0</v>
      </c>
      <c r="I26" s="194">
        <f>IF(ISNUMBER('Corrected energy balance step 1'!I26),'Corrected energy balance step 1'!I26,0)</f>
        <v>0</v>
      </c>
      <c r="J26" s="194">
        <f>IF(ISNUMBER('Corrected energy balance step 1'!J26),'Corrected energy balance step 1'!J26,0)</f>
        <v>0</v>
      </c>
      <c r="K26" s="194">
        <f>IF(ISNUMBER('Corrected energy balance step 1'!K26),'Corrected energy balance step 1'!K26,0)</f>
        <v>0</v>
      </c>
      <c r="L26" s="194">
        <f>IF(ISNUMBER('Corrected energy balance step 1'!L26),'Corrected energy balance step 1'!L26,0)</f>
        <v>0</v>
      </c>
      <c r="M26" s="194">
        <f>IF(ISNUMBER('Corrected energy balance step 1'!M26),'Corrected energy balance step 1'!M26,0)</f>
        <v>0</v>
      </c>
      <c r="N26" s="194">
        <f>IF(ISNUMBER('Corrected energy balance step 1'!N26),'Corrected energy balance step 1'!N26,0)</f>
        <v>0</v>
      </c>
      <c r="O26" s="194">
        <f>IF(ISNUMBER('Corrected energy balance step 1'!O26),'Corrected energy balance step 1'!O26,0)</f>
        <v>0</v>
      </c>
      <c r="P26" s="194">
        <f>IF(ISNUMBER('Corrected energy balance step 1'!P26),'Corrected energy balance step 1'!P26,0)</f>
        <v>0</v>
      </c>
      <c r="Q26" s="194">
        <f>IF(ISNUMBER('Corrected energy balance step 1'!Q26),'Corrected energy balance step 1'!Q26,0)</f>
        <v>0</v>
      </c>
      <c r="R26" s="194">
        <f>IF(ISNUMBER('Corrected energy balance step 1'!R26),'Corrected energy balance step 1'!R26,0)</f>
        <v>0</v>
      </c>
      <c r="S26" s="194">
        <f>IF(ISNUMBER('Corrected energy balance step 1'!S26),'Corrected energy balance step 1'!S26,0)</f>
        <v>0</v>
      </c>
      <c r="T26" s="194">
        <f>IF(ISNUMBER('Corrected energy balance step 1'!T26),'Corrected energy balance step 1'!T26,0)</f>
        <v>0</v>
      </c>
      <c r="U26" s="194">
        <f>IF(ISNUMBER('Corrected energy balance step 1'!U26),'Corrected energy balance step 1'!U26,0)</f>
        <v>0</v>
      </c>
      <c r="V26" s="194">
        <f>IF(ISNUMBER('Corrected energy balance step 1'!V26),'Corrected energy balance step 1'!V26,0)</f>
        <v>0</v>
      </c>
      <c r="W26" s="194">
        <f>IF(ISNUMBER('Corrected energy balance step 1'!W26),'Corrected energy balance step 1'!W26,0)</f>
        <v>0</v>
      </c>
      <c r="X26" s="194">
        <f>IF(ISNUMBER('Corrected energy balance step 1'!X26),'Corrected energy balance step 1'!X26,0)</f>
        <v>0</v>
      </c>
      <c r="Y26" s="194">
        <f>IF(ISNUMBER('Corrected energy balance step 1'!Y26),'Corrected energy balance step 1'!Y26,0)</f>
        <v>0</v>
      </c>
      <c r="Z26" s="194">
        <f>IF(ISNUMBER('Corrected energy balance step 1'!Z26),'Corrected energy balance step 1'!Z26,0)</f>
        <v>0</v>
      </c>
      <c r="AA26" s="194">
        <f>IF(ISNUMBER('Corrected energy balance step 1'!AA26),'Corrected energy balance step 1'!AA26,0)</f>
        <v>0</v>
      </c>
      <c r="AB26" s="194">
        <f>IF(ISNUMBER('Corrected energy balance step 1'!AB26),'Corrected energy balance step 1'!AB26,0)</f>
        <v>0</v>
      </c>
      <c r="AC26" s="194">
        <f>IF(ISNUMBER('Corrected energy balance step 1'!AC26),'Corrected energy balance step 1'!AC26,0)</f>
        <v>0</v>
      </c>
      <c r="AD26" s="194">
        <f>IF(ISNUMBER('Corrected energy balance step 1'!AD26),'Corrected energy balance step 1'!AD26,0)</f>
        <v>0</v>
      </c>
      <c r="AE26" s="194">
        <f>IF(ISNUMBER('Corrected energy balance step 1'!AE26),'Corrected energy balance step 1'!AE26,0)</f>
        <v>0</v>
      </c>
      <c r="AF26" s="194">
        <f>IF(ISNUMBER('Corrected energy balance step 1'!AF26),'Corrected energy balance step 1'!AF26,0)</f>
        <v>0</v>
      </c>
      <c r="AG26" s="194">
        <f>IF(ISNUMBER('Corrected energy balance step 1'!AG26),'Corrected energy balance step 1'!AG26,0)</f>
        <v>0</v>
      </c>
      <c r="AH26" s="194">
        <f>IF(ISNUMBER('Corrected energy balance step 1'!AH26),'Corrected energy balance step 1'!AH26,0)</f>
        <v>0</v>
      </c>
      <c r="AI26" s="194">
        <f>IF(ISNUMBER('Corrected energy balance step 1'!AI26),'Corrected energy balance step 1'!AI26,0)</f>
        <v>0</v>
      </c>
      <c r="AJ26" s="194">
        <f>IF(ISNUMBER('Corrected energy balance step 1'!AJ26),'Corrected energy balance step 1'!AJ26,0)</f>
        <v>0</v>
      </c>
      <c r="AK26" s="194">
        <f>IF(ISNUMBER('Corrected energy balance step 1'!AK26),'Corrected energy balance step 1'!AK26,0)</f>
        <v>0</v>
      </c>
      <c r="AL26" s="194">
        <f>IF(ISNUMBER('Corrected energy balance step 1'!AL26),'Corrected energy balance step 1'!AL26,0)</f>
        <v>0</v>
      </c>
      <c r="AM26" s="194">
        <f>IF(ISNUMBER('Corrected energy balance step 1'!AM26),'Corrected energy balance step 1'!AM26,0)</f>
        <v>0</v>
      </c>
      <c r="AN26" s="194">
        <f>IF(ISNUMBER('Corrected energy balance step 1'!AN26),'Corrected energy balance step 1'!AN26,0)</f>
        <v>0</v>
      </c>
      <c r="AO26" s="194">
        <f>IF(ISNUMBER('Corrected energy balance step 1'!AO26),'Corrected energy balance step 1'!AO26,0)</f>
        <v>0</v>
      </c>
      <c r="AP26" s="194">
        <f>IF(ISNUMBER('Corrected energy balance step 1'!AP26),'Corrected energy balance step 1'!AP26,0)</f>
        <v>0</v>
      </c>
      <c r="AQ26" s="194">
        <f>IF(ISNUMBER('Corrected energy balance step 1'!AQ26),'Corrected energy balance step 1'!AQ26,0)</f>
        <v>0</v>
      </c>
      <c r="AR26" s="194">
        <f>IF(ISNUMBER('Corrected energy balance step 1'!AR26),'Corrected energy balance step 1'!AR26,0)</f>
        <v>0</v>
      </c>
      <c r="AS26" s="194">
        <f>IF(ISNUMBER('Corrected energy balance step 1'!AS26),'Corrected energy balance step 1'!AS26,0)</f>
        <v>0</v>
      </c>
      <c r="AT26" s="194">
        <f>IF(ISNUMBER('Corrected energy balance step 1'!AT26),'Corrected energy balance step 1'!AT26,0)</f>
        <v>0</v>
      </c>
      <c r="AU26" s="194">
        <f>IF(ISNUMBER('Corrected energy balance step 1'!AU26),'Corrected energy balance step 1'!AU26,0)</f>
        <v>0</v>
      </c>
      <c r="AV26" s="194">
        <f>IF(ISNUMBER('Corrected energy balance step 1'!AV26),'Corrected energy balance step 1'!AV26,0)</f>
        <v>0</v>
      </c>
      <c r="AW26" s="194">
        <f>IF(ISNUMBER('Corrected energy balance step 1'!AW26),'Corrected energy balance step 1'!AW26,0)</f>
        <v>0</v>
      </c>
      <c r="AX26" s="194">
        <f>IF(ISNUMBER('Corrected energy balance step 1'!AX26),'Corrected energy balance step 1'!AX26,0)</f>
        <v>0</v>
      </c>
      <c r="AY26" s="194">
        <f>IF(ISNUMBER('Corrected energy balance step 1'!AY26),'Corrected energy balance step 1'!AY26,0)</f>
        <v>0</v>
      </c>
      <c r="AZ26" s="194">
        <f>IF(ISNUMBER('Corrected energy balance step 1'!AZ26),'Corrected energy balance step 1'!AZ26,0)</f>
        <v>0</v>
      </c>
      <c r="BA26" s="194">
        <f>IF(ISNUMBER('Corrected energy balance step 1'!BA26),'Corrected energy balance step 1'!BA26,0)</f>
        <v>0</v>
      </c>
      <c r="BB26" s="194">
        <f>IF(ISNUMBER('Corrected energy balance step 1'!BB26),'Corrected energy balance step 1'!BB26,0)</f>
        <v>0</v>
      </c>
      <c r="BC26" s="194">
        <f>IF(ISNUMBER('Corrected energy balance step 1'!BC26),'Corrected energy balance step 1'!BC26,0)</f>
        <v>0</v>
      </c>
      <c r="BD26" s="194">
        <f>IF(ISNUMBER('Corrected energy balance step 1'!BD26),'Corrected energy balance step 1'!BD26,0)</f>
        <v>0</v>
      </c>
      <c r="BE26" s="194">
        <f>IF(ISNUMBER('Corrected energy balance step 1'!BE26),'Corrected energy balance step 1'!BE26,0)</f>
        <v>0</v>
      </c>
      <c r="BF26" s="194">
        <f>IF(ISNUMBER('Corrected energy balance step 1'!BF26),'Corrected energy balance step 1'!BF26,0)</f>
        <v>0</v>
      </c>
      <c r="BG26" s="194">
        <f>IF(ISNUMBER('Corrected energy balance step 1'!BG26),'Corrected energy balance step 1'!BG26,0)</f>
        <v>0</v>
      </c>
      <c r="BH26" s="194">
        <f>IF(ISNUMBER('Corrected energy balance step 1'!BH26),'Corrected energy balance step 1'!BH26,0)</f>
        <v>0</v>
      </c>
      <c r="BI26" s="194">
        <f>IF(ISNUMBER('Corrected energy balance step 1'!BI26),'Corrected energy balance step 1'!BI26,0)</f>
        <v>0</v>
      </c>
      <c r="BJ26" s="194">
        <f>IF(ISNUMBER('Corrected energy balance step 1'!BJ26),'Corrected energy balance step 1'!BJ26,0)</f>
        <v>0</v>
      </c>
      <c r="BK26" s="194">
        <f>IF(ISNUMBER('Corrected energy balance step 1'!BK26),'Corrected energy balance step 1'!BK26,0)</f>
        <v>0</v>
      </c>
      <c r="BL26" s="194">
        <f>IF(ISNUMBER('Corrected energy balance step 1'!BL26),'Corrected energy balance step 1'!BL26,0)</f>
        <v>0</v>
      </c>
      <c r="BM26" s="194">
        <f>IF(ISNUMBER('Corrected energy balance step 1'!BM26),'Corrected energy balance step 1'!BM26,0)</f>
        <v>0</v>
      </c>
      <c r="BN26" s="192">
        <f t="shared" si="58"/>
        <v>0</v>
      </c>
      <c r="BO26" s="195">
        <f>'Corrected energy balance step 1'!BO26</f>
        <v>0</v>
      </c>
    </row>
    <row r="27" spans="2:69">
      <c r="B27" s="37" t="s">
        <v>71</v>
      </c>
      <c r="C27" s="194">
        <f>IF(ISNUMBER('Corrected energy balance step 1'!C27),'Corrected energy balance step 1'!C27,0)</f>
        <v>0</v>
      </c>
      <c r="D27" s="194">
        <f>IF(ISNUMBER('Corrected energy balance step 1'!D27),'Corrected energy balance step 1'!D27,0)</f>
        <v>0</v>
      </c>
      <c r="E27" s="194">
        <f>IF(ISNUMBER('Corrected energy balance step 1'!E27),'Corrected energy balance step 1'!E27,0)</f>
        <v>0</v>
      </c>
      <c r="F27" s="194">
        <f>IF(ISNUMBER('Corrected energy balance step 1'!F27),'Corrected energy balance step 1'!F27,0)</f>
        <v>0</v>
      </c>
      <c r="G27" s="194">
        <f>IF(ISNUMBER('Corrected energy balance step 1'!G27),'Corrected energy balance step 1'!G27,0)</f>
        <v>0</v>
      </c>
      <c r="H27" s="194">
        <f>IF(ISNUMBER('Corrected energy balance step 1'!H27),'Corrected energy balance step 1'!H27,0)</f>
        <v>0</v>
      </c>
      <c r="I27" s="194">
        <f>IF(ISNUMBER('Corrected energy balance step 1'!I27),'Corrected energy balance step 1'!I27,0)</f>
        <v>0</v>
      </c>
      <c r="J27" s="194">
        <f>IF(ISNUMBER('Corrected energy balance step 1'!J27),'Corrected energy balance step 1'!J27,0)</f>
        <v>0</v>
      </c>
      <c r="K27" s="194">
        <f>IF(ISNUMBER('Corrected energy balance step 1'!K27),'Corrected energy balance step 1'!K27,0)</f>
        <v>0</v>
      </c>
      <c r="L27" s="194">
        <f>IF(ISNUMBER('Corrected energy balance step 1'!L27),'Corrected energy balance step 1'!L27,0)</f>
        <v>0</v>
      </c>
      <c r="M27" s="194">
        <f>IF(ISNUMBER('Corrected energy balance step 1'!M27),'Corrected energy balance step 1'!M27,0)</f>
        <v>0</v>
      </c>
      <c r="N27" s="194">
        <f>IF(ISNUMBER('Corrected energy balance step 1'!N27),'Corrected energy balance step 1'!N27,0)</f>
        <v>0</v>
      </c>
      <c r="O27" s="194">
        <f>IF(ISNUMBER('Corrected energy balance step 1'!O27),'Corrected energy balance step 1'!O27,0)</f>
        <v>0</v>
      </c>
      <c r="P27" s="194">
        <f>IF(ISNUMBER('Corrected energy balance step 1'!P27),'Corrected energy balance step 1'!P27,0)</f>
        <v>0</v>
      </c>
      <c r="Q27" s="194">
        <f>IF(ISNUMBER('Corrected energy balance step 1'!Q27),'Corrected energy balance step 1'!Q27,0)</f>
        <v>0</v>
      </c>
      <c r="R27" s="194">
        <f>IF(ISNUMBER('Corrected energy balance step 1'!R27),'Corrected energy balance step 1'!R27,0)</f>
        <v>0</v>
      </c>
      <c r="S27" s="194">
        <f>IF(ISNUMBER('Corrected energy balance step 1'!S27),'Corrected energy balance step 1'!S27,0)</f>
        <v>0</v>
      </c>
      <c r="T27" s="194">
        <f>IF(ISNUMBER('Corrected energy balance step 1'!T27),'Corrected energy balance step 1'!T27,0)</f>
        <v>0</v>
      </c>
      <c r="U27" s="194">
        <f>IF(ISNUMBER('Corrected energy balance step 1'!U27),'Corrected energy balance step 1'!U27,0)</f>
        <v>0</v>
      </c>
      <c r="V27" s="194">
        <f>IF(ISNUMBER('Corrected energy balance step 1'!V27),'Corrected energy balance step 1'!V27,0)</f>
        <v>0</v>
      </c>
      <c r="W27" s="194">
        <f>IF(ISNUMBER('Corrected energy balance step 1'!W27),'Corrected energy balance step 1'!W27,0)</f>
        <v>0</v>
      </c>
      <c r="X27" s="194">
        <f>IF(ISNUMBER('Corrected energy balance step 1'!X27),'Corrected energy balance step 1'!X27,0)</f>
        <v>0</v>
      </c>
      <c r="Y27" s="194">
        <f>IF(ISNUMBER('Corrected energy balance step 1'!Y27),'Corrected energy balance step 1'!Y27,0)</f>
        <v>0</v>
      </c>
      <c r="Z27" s="194">
        <f>IF(ISNUMBER('Corrected energy balance step 1'!Z27),'Corrected energy balance step 1'!Z27,0)</f>
        <v>0</v>
      </c>
      <c r="AA27" s="194">
        <f>IF(ISNUMBER('Corrected energy balance step 1'!AA27),'Corrected energy balance step 1'!AA27,0)</f>
        <v>0</v>
      </c>
      <c r="AB27" s="194">
        <f>IF(ISNUMBER('Corrected energy balance step 1'!AB27),'Corrected energy balance step 1'!AB27,0)</f>
        <v>0</v>
      </c>
      <c r="AC27" s="194">
        <f>IF(ISNUMBER('Corrected energy balance step 1'!AC27),'Corrected energy balance step 1'!AC27,0)</f>
        <v>0</v>
      </c>
      <c r="AD27" s="194">
        <f>IF(ISNUMBER('Corrected energy balance step 1'!AD27),'Corrected energy balance step 1'!AD27,0)</f>
        <v>0</v>
      </c>
      <c r="AE27" s="194">
        <f>IF(ISNUMBER('Corrected energy balance step 1'!AE27),'Corrected energy balance step 1'!AE27,0)</f>
        <v>0</v>
      </c>
      <c r="AF27" s="194">
        <f>IF(ISNUMBER('Corrected energy balance step 1'!AF27),'Corrected energy balance step 1'!AF27,0)</f>
        <v>0</v>
      </c>
      <c r="AG27" s="194">
        <f>IF(ISNUMBER('Corrected energy balance step 1'!AG27),'Corrected energy balance step 1'!AG27,0)</f>
        <v>0</v>
      </c>
      <c r="AH27" s="194">
        <f>IF(ISNUMBER('Corrected energy balance step 1'!AH27),'Corrected energy balance step 1'!AH27,0)</f>
        <v>0</v>
      </c>
      <c r="AI27" s="194">
        <f>IF(ISNUMBER('Corrected energy balance step 1'!AI27),'Corrected energy balance step 1'!AI27,0)</f>
        <v>0</v>
      </c>
      <c r="AJ27" s="194">
        <f>IF(ISNUMBER('Corrected energy balance step 1'!AJ27),'Corrected energy balance step 1'!AJ27,0)</f>
        <v>0</v>
      </c>
      <c r="AK27" s="194">
        <f>IF(ISNUMBER('Corrected energy balance step 1'!AK27),'Corrected energy balance step 1'!AK27,0)</f>
        <v>0</v>
      </c>
      <c r="AL27" s="194">
        <f>IF(ISNUMBER('Corrected energy balance step 1'!AL27),'Corrected energy balance step 1'!AL27,0)</f>
        <v>0</v>
      </c>
      <c r="AM27" s="194">
        <f>IF(ISNUMBER('Corrected energy balance step 1'!AM27),'Corrected energy balance step 1'!AM27,0)</f>
        <v>0</v>
      </c>
      <c r="AN27" s="194">
        <f>IF(ISNUMBER('Corrected energy balance step 1'!AN27),'Corrected energy balance step 1'!AN27,0)</f>
        <v>0</v>
      </c>
      <c r="AO27" s="194">
        <f>IF(ISNUMBER('Corrected energy balance step 1'!AO27),'Corrected energy balance step 1'!AO27,0)</f>
        <v>0</v>
      </c>
      <c r="AP27" s="194">
        <f>IF(ISNUMBER('Corrected energy balance step 1'!AP27),'Corrected energy balance step 1'!AP27,0)</f>
        <v>0</v>
      </c>
      <c r="AQ27" s="194">
        <f>IF(ISNUMBER('Corrected energy balance step 1'!AQ27),'Corrected energy balance step 1'!AQ27,0)</f>
        <v>0</v>
      </c>
      <c r="AR27" s="194">
        <f>IF(ISNUMBER('Corrected energy balance step 1'!AR27),'Corrected energy balance step 1'!AR27,0)</f>
        <v>0</v>
      </c>
      <c r="AS27" s="194">
        <f>IF(ISNUMBER('Corrected energy balance step 1'!AS27),'Corrected energy balance step 1'!AS27,0)</f>
        <v>0</v>
      </c>
      <c r="AT27" s="194">
        <f>IF(ISNUMBER('Corrected energy balance step 1'!AT27),'Corrected energy balance step 1'!AT27,0)</f>
        <v>0</v>
      </c>
      <c r="AU27" s="194">
        <f>IF(ISNUMBER('Corrected energy balance step 1'!AU27),'Corrected energy balance step 1'!AU27,0)</f>
        <v>0</v>
      </c>
      <c r="AV27" s="194">
        <f>IF(ISNUMBER('Corrected energy balance step 1'!AV27),'Corrected energy balance step 1'!AV27,0)</f>
        <v>0</v>
      </c>
      <c r="AW27" s="194">
        <f>IF(ISNUMBER('Corrected energy balance step 1'!AW27),'Corrected energy balance step 1'!AW27,0)</f>
        <v>0</v>
      </c>
      <c r="AX27" s="194">
        <f>IF(ISNUMBER('Corrected energy balance step 1'!AX27),'Corrected energy balance step 1'!AX27,0)</f>
        <v>0</v>
      </c>
      <c r="AY27" s="194">
        <f>IF(ISNUMBER('Corrected energy balance step 1'!AY27),'Corrected energy balance step 1'!AY27,0)</f>
        <v>0</v>
      </c>
      <c r="AZ27" s="194">
        <f>IF(ISNUMBER('Corrected energy balance step 1'!AZ27),'Corrected energy balance step 1'!AZ27,0)</f>
        <v>0</v>
      </c>
      <c r="BA27" s="194">
        <f>IF(ISNUMBER('Corrected energy balance step 1'!BA27),'Corrected energy balance step 1'!BA27,0)</f>
        <v>0</v>
      </c>
      <c r="BB27" s="194">
        <f>IF(ISNUMBER('Corrected energy balance step 1'!BB27),'Corrected energy balance step 1'!BB27,0)</f>
        <v>0</v>
      </c>
      <c r="BC27" s="194">
        <f>IF(ISNUMBER('Corrected energy balance step 1'!BC27),'Corrected energy balance step 1'!BC27,0)</f>
        <v>0</v>
      </c>
      <c r="BD27" s="194">
        <f>IF(ISNUMBER('Corrected energy balance step 1'!BD27),'Corrected energy balance step 1'!BD27,0)</f>
        <v>0</v>
      </c>
      <c r="BE27" s="194">
        <f>IF(ISNUMBER('Corrected energy balance step 1'!BE27),'Corrected energy balance step 1'!BE27,0)</f>
        <v>0</v>
      </c>
      <c r="BF27" s="194">
        <f>IF(ISNUMBER('Corrected energy balance step 1'!BF27),'Corrected energy balance step 1'!BF27,0)</f>
        <v>0</v>
      </c>
      <c r="BG27" s="194">
        <f>IF(ISNUMBER('Corrected energy balance step 1'!BG27),'Corrected energy balance step 1'!BG27,0)</f>
        <v>0</v>
      </c>
      <c r="BH27" s="194">
        <f>IF(ISNUMBER('Corrected energy balance step 1'!BH27),'Corrected energy balance step 1'!BH27,0)</f>
        <v>0</v>
      </c>
      <c r="BI27" s="194">
        <f>IF(ISNUMBER('Corrected energy balance step 1'!BI27),'Corrected energy balance step 1'!BI27,0)</f>
        <v>0</v>
      </c>
      <c r="BJ27" s="194">
        <f>IF(ISNUMBER('Corrected energy balance step 1'!BJ27),'Corrected energy balance step 1'!BJ27,0)</f>
        <v>0</v>
      </c>
      <c r="BK27" s="194">
        <f>IF(ISNUMBER('Corrected energy balance step 1'!BK27),'Corrected energy balance step 1'!BK27,0)</f>
        <v>0</v>
      </c>
      <c r="BL27" s="194">
        <f>IF(ISNUMBER('Corrected energy balance step 1'!BL27),'Corrected energy balance step 1'!BL27,0)</f>
        <v>0</v>
      </c>
      <c r="BM27" s="194">
        <f>IF(ISNUMBER('Corrected energy balance step 1'!BM27),'Corrected energy balance step 1'!BM27,0)</f>
        <v>0</v>
      </c>
      <c r="BN27" s="192">
        <f t="shared" si="58"/>
        <v>0</v>
      </c>
      <c r="BO27" s="195">
        <f>'Corrected energy balance step 1'!BO27</f>
        <v>0</v>
      </c>
    </row>
    <row r="28" spans="2:69">
      <c r="B28" s="37" t="s">
        <v>72</v>
      </c>
      <c r="C28" s="194">
        <f>IF(ISNUMBER('Corrected energy balance step 1'!C28),'Corrected energy balance step 1'!C28,0)</f>
        <v>0</v>
      </c>
      <c r="D28" s="194">
        <f>IF(ISNUMBER('Corrected energy balance step 1'!D28),'Corrected energy balance step 1'!D28,0)</f>
        <v>0</v>
      </c>
      <c r="E28" s="194">
        <f>IF(ISNUMBER('Corrected energy balance step 1'!E28),'Corrected energy balance step 1'!E28,0)</f>
        <v>0</v>
      </c>
      <c r="F28" s="194">
        <f>IF(ISNUMBER('Corrected energy balance step 1'!F28),'Corrected energy balance step 1'!F28,0)</f>
        <v>0</v>
      </c>
      <c r="G28" s="194">
        <f>IF(ISNUMBER('Corrected energy balance step 1'!G28),'Corrected energy balance step 1'!G28,0)</f>
        <v>0</v>
      </c>
      <c r="H28" s="194">
        <f>IF(ISNUMBER('Corrected energy balance step 1'!H28),'Corrected energy balance step 1'!H28,0)</f>
        <v>0</v>
      </c>
      <c r="I28" s="194">
        <f>IF(ISNUMBER('Corrected energy balance step 1'!I28),'Corrected energy balance step 1'!I28,0)</f>
        <v>0</v>
      </c>
      <c r="J28" s="194">
        <f>IF(ISNUMBER('Corrected energy balance step 1'!J28),'Corrected energy balance step 1'!J28,0)</f>
        <v>0</v>
      </c>
      <c r="K28" s="194">
        <f>IF(ISNUMBER('Corrected energy balance step 1'!K28),'Corrected energy balance step 1'!K28,0)</f>
        <v>0</v>
      </c>
      <c r="L28" s="194">
        <f>IF(ISNUMBER('Corrected energy balance step 1'!L28),'Corrected energy balance step 1'!L28,0)</f>
        <v>0</v>
      </c>
      <c r="M28" s="194">
        <f>IF(ISNUMBER('Corrected energy balance step 1'!M28),'Corrected energy balance step 1'!M28,0)</f>
        <v>0</v>
      </c>
      <c r="N28" s="194">
        <f>IF(ISNUMBER('Corrected energy balance step 1'!N28),'Corrected energy balance step 1'!N28,0)</f>
        <v>0</v>
      </c>
      <c r="O28" s="194">
        <f>IF(ISNUMBER('Corrected energy balance step 1'!O28),'Corrected energy balance step 1'!O28,0)</f>
        <v>0</v>
      </c>
      <c r="P28" s="194">
        <f>IF(ISNUMBER('Corrected energy balance step 1'!P28),'Corrected energy balance step 1'!P28,0)</f>
        <v>0</v>
      </c>
      <c r="Q28" s="194">
        <f>IF(ISNUMBER('Corrected energy balance step 1'!Q28),'Corrected energy balance step 1'!Q28,0)</f>
        <v>0</v>
      </c>
      <c r="R28" s="194">
        <f>IF(ISNUMBER('Corrected energy balance step 1'!R28),'Corrected energy balance step 1'!R28,0)</f>
        <v>0</v>
      </c>
      <c r="S28" s="194">
        <f>IF(ISNUMBER('Corrected energy balance step 1'!S28),'Corrected energy balance step 1'!S28,0)</f>
        <v>0</v>
      </c>
      <c r="T28" s="194">
        <f>IF(ISNUMBER('Corrected energy balance step 1'!T28),'Corrected energy balance step 1'!T28,0)</f>
        <v>0</v>
      </c>
      <c r="U28" s="194">
        <f>IF(ISNUMBER('Corrected energy balance step 1'!U28),'Corrected energy balance step 1'!U28,0)</f>
        <v>0</v>
      </c>
      <c r="V28" s="194">
        <f>IF(ISNUMBER('Corrected energy balance step 1'!V28),'Corrected energy balance step 1'!V28,0)</f>
        <v>0</v>
      </c>
      <c r="W28" s="194">
        <f>IF(ISNUMBER('Corrected energy balance step 1'!W28),'Corrected energy balance step 1'!W28,0)</f>
        <v>0</v>
      </c>
      <c r="X28" s="194">
        <f>IF(ISNUMBER('Corrected energy balance step 1'!X28),'Corrected energy balance step 1'!X28,0)</f>
        <v>0</v>
      </c>
      <c r="Y28" s="194">
        <f>IF(ISNUMBER('Corrected energy balance step 1'!Y28),'Corrected energy balance step 1'!Y28,0)</f>
        <v>0</v>
      </c>
      <c r="Z28" s="194">
        <f>IF(ISNUMBER('Corrected energy balance step 1'!Z28),'Corrected energy balance step 1'!Z28,0)</f>
        <v>0</v>
      </c>
      <c r="AA28" s="194">
        <f>IF(ISNUMBER('Corrected energy balance step 1'!AA28),'Corrected energy balance step 1'!AA28,0)</f>
        <v>0</v>
      </c>
      <c r="AB28" s="194">
        <f>IF(ISNUMBER('Corrected energy balance step 1'!AB28),'Corrected energy balance step 1'!AB28,0)</f>
        <v>0</v>
      </c>
      <c r="AC28" s="194">
        <f>IF(ISNUMBER('Corrected energy balance step 1'!AC28),'Corrected energy balance step 1'!AC28,0)</f>
        <v>0</v>
      </c>
      <c r="AD28" s="194">
        <f>IF(ISNUMBER('Corrected energy balance step 1'!AD28),'Corrected energy balance step 1'!AD28,0)</f>
        <v>0</v>
      </c>
      <c r="AE28" s="194">
        <f>IF(ISNUMBER('Corrected energy balance step 1'!AE28),'Corrected energy balance step 1'!AE28,0)</f>
        <v>0</v>
      </c>
      <c r="AF28" s="194">
        <f>IF(ISNUMBER('Corrected energy balance step 1'!AF28),'Corrected energy balance step 1'!AF28,0)</f>
        <v>0</v>
      </c>
      <c r="AG28" s="194">
        <f>IF(ISNUMBER('Corrected energy balance step 1'!AG28),'Corrected energy balance step 1'!AG28,0)</f>
        <v>0</v>
      </c>
      <c r="AH28" s="194">
        <f>IF(ISNUMBER('Corrected energy balance step 1'!AH28),'Corrected energy balance step 1'!AH28,0)</f>
        <v>0</v>
      </c>
      <c r="AI28" s="194">
        <f>IF(ISNUMBER('Corrected energy balance step 1'!AI28),'Corrected energy balance step 1'!AI28,0)</f>
        <v>0</v>
      </c>
      <c r="AJ28" s="194">
        <f>IF(ISNUMBER('Corrected energy balance step 1'!AJ28),'Corrected energy balance step 1'!AJ28,0)</f>
        <v>0</v>
      </c>
      <c r="AK28" s="194">
        <f>IF(ISNUMBER('Corrected energy balance step 1'!AK28),'Corrected energy balance step 1'!AK28,0)</f>
        <v>0</v>
      </c>
      <c r="AL28" s="194">
        <f>IF(ISNUMBER('Corrected energy balance step 1'!AL28),'Corrected energy balance step 1'!AL28,0)</f>
        <v>0</v>
      </c>
      <c r="AM28" s="194">
        <f>IF(ISNUMBER('Corrected energy balance step 1'!AM28),'Corrected energy balance step 1'!AM28,0)</f>
        <v>0</v>
      </c>
      <c r="AN28" s="194">
        <f>IF(ISNUMBER('Corrected energy balance step 1'!AN28),'Corrected energy balance step 1'!AN28,0)</f>
        <v>0</v>
      </c>
      <c r="AO28" s="194">
        <f>IF(ISNUMBER('Corrected energy balance step 1'!AO28),'Corrected energy balance step 1'!AO28,0)</f>
        <v>0</v>
      </c>
      <c r="AP28" s="194">
        <f>IF(ISNUMBER('Corrected energy balance step 1'!AP28),'Corrected energy balance step 1'!AP28,0)</f>
        <v>0</v>
      </c>
      <c r="AQ28" s="194">
        <f>IF(ISNUMBER('Corrected energy balance step 1'!AQ28),'Corrected energy balance step 1'!AQ28,0)</f>
        <v>0</v>
      </c>
      <c r="AR28" s="194">
        <f>IF(ISNUMBER('Corrected energy balance step 1'!AR28),'Corrected energy balance step 1'!AR28,0)</f>
        <v>0</v>
      </c>
      <c r="AS28" s="194">
        <f>IF(ISNUMBER('Corrected energy balance step 1'!AS28),'Corrected energy balance step 1'!AS28,0)</f>
        <v>0</v>
      </c>
      <c r="AT28" s="194">
        <f>IF(ISNUMBER('Corrected energy balance step 1'!AT28),'Corrected energy balance step 1'!AT28,0)</f>
        <v>0</v>
      </c>
      <c r="AU28" s="194">
        <f>IF(ISNUMBER('Corrected energy balance step 1'!AU28),'Corrected energy balance step 1'!AU28,0)</f>
        <v>0</v>
      </c>
      <c r="AV28" s="194">
        <f>IF(ISNUMBER('Corrected energy balance step 1'!AV28),'Corrected energy balance step 1'!AV28,0)</f>
        <v>0</v>
      </c>
      <c r="AW28" s="194">
        <f>IF(ISNUMBER('Corrected energy balance step 1'!AW28),'Corrected energy balance step 1'!AW28,0)</f>
        <v>0</v>
      </c>
      <c r="AX28" s="194">
        <f>IF(ISNUMBER('Corrected energy balance step 1'!AX28),'Corrected energy balance step 1'!AX28,0)</f>
        <v>0</v>
      </c>
      <c r="AY28" s="194">
        <f>IF(ISNUMBER('Corrected energy balance step 1'!AY28),'Corrected energy balance step 1'!AY28,0)</f>
        <v>0</v>
      </c>
      <c r="AZ28" s="194">
        <f>IF(ISNUMBER('Corrected energy balance step 1'!AZ28),'Corrected energy balance step 1'!AZ28,0)</f>
        <v>0</v>
      </c>
      <c r="BA28" s="194">
        <f>IF(ISNUMBER('Corrected energy balance step 1'!BA28),'Corrected energy balance step 1'!BA28,0)</f>
        <v>0</v>
      </c>
      <c r="BB28" s="194">
        <f>IF(ISNUMBER('Corrected energy balance step 1'!BB28),'Corrected energy balance step 1'!BB28,0)</f>
        <v>0</v>
      </c>
      <c r="BC28" s="194">
        <f>IF(ISNUMBER('Corrected energy balance step 1'!BC28),'Corrected energy balance step 1'!BC28,0)</f>
        <v>0</v>
      </c>
      <c r="BD28" s="194">
        <f>IF(ISNUMBER('Corrected energy balance step 1'!BD28),'Corrected energy balance step 1'!BD28,0)</f>
        <v>0</v>
      </c>
      <c r="BE28" s="194">
        <f>IF(ISNUMBER('Corrected energy balance step 1'!BE28),'Corrected energy balance step 1'!BE28,0)</f>
        <v>0</v>
      </c>
      <c r="BF28" s="194">
        <f>IF(ISNUMBER('Corrected energy balance step 1'!BF28),'Corrected energy balance step 1'!BF28,0)</f>
        <v>0</v>
      </c>
      <c r="BG28" s="194">
        <f>IF(ISNUMBER('Corrected energy balance step 1'!BG28),'Corrected energy balance step 1'!BG28,0)</f>
        <v>0</v>
      </c>
      <c r="BH28" s="194">
        <f>IF(ISNUMBER('Corrected energy balance step 1'!BH28),'Corrected energy balance step 1'!BH28,0)</f>
        <v>0</v>
      </c>
      <c r="BI28" s="194">
        <f>IF(ISNUMBER('Corrected energy balance step 1'!BI28),'Corrected energy balance step 1'!BI28,0)</f>
        <v>0</v>
      </c>
      <c r="BJ28" s="194">
        <f>IF(ISNUMBER('Corrected energy balance step 1'!BJ28),'Corrected energy balance step 1'!BJ28,0)</f>
        <v>0</v>
      </c>
      <c r="BK28" s="194">
        <f>IF(ISNUMBER('Corrected energy balance step 1'!BK28),'Corrected energy balance step 1'!BK28,0)</f>
        <v>0</v>
      </c>
      <c r="BL28" s="194">
        <f>IF(ISNUMBER('Corrected energy balance step 1'!BL28),'Corrected energy balance step 1'!BL28,0)</f>
        <v>0</v>
      </c>
      <c r="BM28" s="194">
        <f>IF(ISNUMBER('Corrected energy balance step 1'!BM28),'Corrected energy balance step 1'!BM28,0)</f>
        <v>0</v>
      </c>
      <c r="BN28" s="192">
        <f t="shared" si="58"/>
        <v>0</v>
      </c>
      <c r="BO28" s="195">
        <f>'Corrected energy balance step 1'!BO28</f>
        <v>0</v>
      </c>
    </row>
    <row r="29" spans="2:69">
      <c r="B29" s="37" t="s">
        <v>73</v>
      </c>
      <c r="C29" s="194">
        <f>IF(ISNUMBER('Corrected energy balance step 1'!C29),'Corrected energy balance step 1'!C29,0)</f>
        <v>0</v>
      </c>
      <c r="D29" s="194">
        <f>IF(ISNUMBER('Corrected energy balance step 1'!D29),'Corrected energy balance step 1'!D29,0)</f>
        <v>0</v>
      </c>
      <c r="E29" s="194">
        <f>IF(ISNUMBER('Corrected energy balance step 1'!E29),'Corrected energy balance step 1'!E29,0)</f>
        <v>0</v>
      </c>
      <c r="F29" s="194">
        <f>IF(ISNUMBER('Corrected energy balance step 1'!F29),'Corrected energy balance step 1'!F29,0)</f>
        <v>0</v>
      </c>
      <c r="G29" s="194">
        <f>IF(ISNUMBER('Corrected energy balance step 1'!G29),'Corrected energy balance step 1'!G29,0)</f>
        <v>0</v>
      </c>
      <c r="H29" s="194">
        <f>IF(ISNUMBER('Corrected energy balance step 1'!H29),'Corrected energy balance step 1'!H29,0)</f>
        <v>0</v>
      </c>
      <c r="I29" s="194">
        <f>IF(ISNUMBER('Corrected energy balance step 1'!I29),'Corrected energy balance step 1'!I29,0)</f>
        <v>0</v>
      </c>
      <c r="J29" s="194">
        <f>IF(ISNUMBER('Corrected energy balance step 1'!J29),'Corrected energy balance step 1'!J29,0)</f>
        <v>0</v>
      </c>
      <c r="K29" s="194">
        <f>IF(ISNUMBER('Corrected energy balance step 1'!K29),'Corrected energy balance step 1'!K29,0)</f>
        <v>0</v>
      </c>
      <c r="L29" s="194">
        <f>IF(ISNUMBER('Corrected energy balance step 1'!L29),'Corrected energy balance step 1'!L29,0)</f>
        <v>0</v>
      </c>
      <c r="M29" s="194">
        <f>IF(ISNUMBER('Corrected energy balance step 1'!M29),'Corrected energy balance step 1'!M29,0)</f>
        <v>0</v>
      </c>
      <c r="N29" s="194">
        <f>IF(ISNUMBER('Corrected energy balance step 1'!N29),'Corrected energy balance step 1'!N29,0)</f>
        <v>0</v>
      </c>
      <c r="O29" s="194">
        <f>IF(ISNUMBER('Corrected energy balance step 1'!O29),'Corrected energy balance step 1'!O29,0)</f>
        <v>0</v>
      </c>
      <c r="P29" s="194">
        <f>IF(ISNUMBER('Corrected energy balance step 1'!P29),'Corrected energy balance step 1'!P29,0)</f>
        <v>0</v>
      </c>
      <c r="Q29" s="194">
        <f>IF(ISNUMBER('Corrected energy balance step 1'!Q29),'Corrected energy balance step 1'!Q29,0)</f>
        <v>0</v>
      </c>
      <c r="R29" s="194">
        <f>IF(ISNUMBER('Corrected energy balance step 1'!R29),'Corrected energy balance step 1'!R29,0)</f>
        <v>0</v>
      </c>
      <c r="S29" s="194">
        <f>IF(ISNUMBER('Corrected energy balance step 1'!S29),'Corrected energy balance step 1'!S29,0)</f>
        <v>0</v>
      </c>
      <c r="T29" s="194">
        <f>IF(ISNUMBER('Corrected energy balance step 1'!T29),'Corrected energy balance step 1'!T29,0)</f>
        <v>0</v>
      </c>
      <c r="U29" s="194">
        <f>IF(ISNUMBER('Corrected energy balance step 1'!U29),'Corrected energy balance step 1'!U29,0)</f>
        <v>0</v>
      </c>
      <c r="V29" s="194">
        <f>IF(ISNUMBER('Corrected energy balance step 1'!V29),'Corrected energy balance step 1'!V29,0)</f>
        <v>0</v>
      </c>
      <c r="W29" s="194">
        <f>IF(ISNUMBER('Corrected energy balance step 1'!W29),'Corrected energy balance step 1'!W29,0)</f>
        <v>0</v>
      </c>
      <c r="X29" s="194">
        <f>IF(ISNUMBER('Corrected energy balance step 1'!X29),'Corrected energy balance step 1'!X29,0)</f>
        <v>0</v>
      </c>
      <c r="Y29" s="194">
        <f>IF(ISNUMBER('Corrected energy balance step 1'!Y29),'Corrected energy balance step 1'!Y29,0)</f>
        <v>0</v>
      </c>
      <c r="Z29" s="194">
        <f>IF(ISNUMBER('Corrected energy balance step 1'!Z29),'Corrected energy balance step 1'!Z29,0)</f>
        <v>0</v>
      </c>
      <c r="AA29" s="194">
        <f>IF(ISNUMBER('Corrected energy balance step 1'!AA29),'Corrected energy balance step 1'!AA29,0)</f>
        <v>0</v>
      </c>
      <c r="AB29" s="194">
        <f>IF(ISNUMBER('Corrected energy balance step 1'!AB29),'Corrected energy balance step 1'!AB29,0)</f>
        <v>0</v>
      </c>
      <c r="AC29" s="194">
        <f>IF(ISNUMBER('Corrected energy balance step 1'!AC29),'Corrected energy balance step 1'!AC29,0)</f>
        <v>0</v>
      </c>
      <c r="AD29" s="194">
        <f>IF(ISNUMBER('Corrected energy balance step 1'!AD29),'Corrected energy balance step 1'!AD29,0)</f>
        <v>0</v>
      </c>
      <c r="AE29" s="194">
        <f>IF(ISNUMBER('Corrected energy balance step 1'!AE29),'Corrected energy balance step 1'!AE29,0)</f>
        <v>0</v>
      </c>
      <c r="AF29" s="194">
        <f>IF(ISNUMBER('Corrected energy balance step 1'!AF29),'Corrected energy balance step 1'!AF29,0)</f>
        <v>0</v>
      </c>
      <c r="AG29" s="194">
        <f>IF(ISNUMBER('Corrected energy balance step 1'!AG29),'Corrected energy balance step 1'!AG29,0)</f>
        <v>0</v>
      </c>
      <c r="AH29" s="194">
        <f>IF(ISNUMBER('Corrected energy balance step 1'!AH29),'Corrected energy balance step 1'!AH29,0)</f>
        <v>0</v>
      </c>
      <c r="AI29" s="194">
        <f>IF(ISNUMBER('Corrected energy balance step 1'!AI29),'Corrected energy balance step 1'!AI29,0)</f>
        <v>0</v>
      </c>
      <c r="AJ29" s="194">
        <f>IF(ISNUMBER('Corrected energy balance step 1'!AJ29),'Corrected energy balance step 1'!AJ29,0)</f>
        <v>0</v>
      </c>
      <c r="AK29" s="194">
        <f>IF(ISNUMBER('Corrected energy balance step 1'!AK29),'Corrected energy balance step 1'!AK29,0)</f>
        <v>0</v>
      </c>
      <c r="AL29" s="194">
        <f>IF(ISNUMBER('Corrected energy balance step 1'!AL29),'Corrected energy balance step 1'!AL29,0)</f>
        <v>0</v>
      </c>
      <c r="AM29" s="194">
        <f>IF(ISNUMBER('Corrected energy balance step 1'!AM29),'Corrected energy balance step 1'!AM29,0)</f>
        <v>0</v>
      </c>
      <c r="AN29" s="194">
        <f>IF(ISNUMBER('Corrected energy balance step 1'!AN29),'Corrected energy balance step 1'!AN29,0)</f>
        <v>0</v>
      </c>
      <c r="AO29" s="194">
        <f>IF(ISNUMBER('Corrected energy balance step 1'!AO29),'Corrected energy balance step 1'!AO29,0)</f>
        <v>0</v>
      </c>
      <c r="AP29" s="194">
        <f>IF(ISNUMBER('Corrected energy balance step 1'!AP29),'Corrected energy balance step 1'!AP29,0)</f>
        <v>0</v>
      </c>
      <c r="AQ29" s="194">
        <f>IF(ISNUMBER('Corrected energy balance step 1'!AQ29),'Corrected energy balance step 1'!AQ29,0)</f>
        <v>0</v>
      </c>
      <c r="AR29" s="194">
        <f>IF(ISNUMBER('Corrected energy balance step 1'!AR29),'Corrected energy balance step 1'!AR29,0)</f>
        <v>0</v>
      </c>
      <c r="AS29" s="194">
        <f>IF(ISNUMBER('Corrected energy balance step 1'!AS29),'Corrected energy balance step 1'!AS29,0)</f>
        <v>0</v>
      </c>
      <c r="AT29" s="194">
        <f>IF(ISNUMBER('Corrected energy balance step 1'!AT29),'Corrected energy balance step 1'!AT29,0)</f>
        <v>0</v>
      </c>
      <c r="AU29" s="194">
        <f>IF(ISNUMBER('Corrected energy balance step 1'!AU29),'Corrected energy balance step 1'!AU29,0)</f>
        <v>0</v>
      </c>
      <c r="AV29" s="194">
        <f>IF(ISNUMBER('Corrected energy balance step 1'!AV29),'Corrected energy balance step 1'!AV29,0)</f>
        <v>0</v>
      </c>
      <c r="AW29" s="194">
        <f>IF(ISNUMBER('Corrected energy balance step 1'!AW29),'Corrected energy balance step 1'!AW29,0)</f>
        <v>0</v>
      </c>
      <c r="AX29" s="194">
        <f>IF(ISNUMBER('Corrected energy balance step 1'!AX29),'Corrected energy balance step 1'!AX29,0)</f>
        <v>0</v>
      </c>
      <c r="AY29" s="194">
        <f>IF(ISNUMBER('Corrected energy balance step 1'!AY29),'Corrected energy balance step 1'!AY29,0)</f>
        <v>0</v>
      </c>
      <c r="AZ29" s="194">
        <f>IF(ISNUMBER('Corrected energy balance step 1'!AZ29),'Corrected energy balance step 1'!AZ29,0)</f>
        <v>0</v>
      </c>
      <c r="BA29" s="194">
        <f>IF(ISNUMBER('Corrected energy balance step 1'!BA29),'Corrected energy balance step 1'!BA29,0)</f>
        <v>0</v>
      </c>
      <c r="BB29" s="194">
        <f>IF(ISNUMBER('Corrected energy balance step 1'!BB29),'Corrected energy balance step 1'!BB29,0)</f>
        <v>0</v>
      </c>
      <c r="BC29" s="194">
        <f>IF(ISNUMBER('Corrected energy balance step 1'!BC29),'Corrected energy balance step 1'!BC29,0)</f>
        <v>0</v>
      </c>
      <c r="BD29" s="194">
        <f>IF(ISNUMBER('Corrected energy balance step 1'!BD29),'Corrected energy balance step 1'!BD29,0)</f>
        <v>0</v>
      </c>
      <c r="BE29" s="194">
        <f>IF(ISNUMBER('Corrected energy balance step 1'!BE29),'Corrected energy balance step 1'!BE29,0)</f>
        <v>0</v>
      </c>
      <c r="BF29" s="194">
        <f>IF(ISNUMBER('Corrected energy balance step 1'!BF29),'Corrected energy balance step 1'!BF29,0)</f>
        <v>0</v>
      </c>
      <c r="BG29" s="194">
        <f>IF(ISNUMBER('Corrected energy balance step 1'!BG29),'Corrected energy balance step 1'!BG29,0)</f>
        <v>0</v>
      </c>
      <c r="BH29" s="194">
        <f>IF(ISNUMBER('Corrected energy balance step 1'!BH29),'Corrected energy balance step 1'!BH29,0)</f>
        <v>0</v>
      </c>
      <c r="BI29" s="194">
        <f>IF(ISNUMBER('Corrected energy balance step 1'!BI29),'Corrected energy balance step 1'!BI29,0)</f>
        <v>0</v>
      </c>
      <c r="BJ29" s="194">
        <f>IF(ISNUMBER('Corrected energy balance step 1'!BJ29),'Corrected energy balance step 1'!BJ29,0)</f>
        <v>0</v>
      </c>
      <c r="BK29" s="194">
        <f>IF(ISNUMBER('Corrected energy balance step 1'!BK29),'Corrected energy balance step 1'!BK29,0)</f>
        <v>0</v>
      </c>
      <c r="BL29" s="194">
        <f>IF(ISNUMBER('Corrected energy balance step 1'!BL29),'Corrected energy balance step 1'!BL29,0)</f>
        <v>0</v>
      </c>
      <c r="BM29" s="194">
        <f>IF(ISNUMBER('Corrected energy balance step 1'!BM29),'Corrected energy balance step 1'!BM29,0)</f>
        <v>0</v>
      </c>
      <c r="BN29" s="192">
        <f t="shared" si="58"/>
        <v>0</v>
      </c>
      <c r="BO29" s="195">
        <f>'Corrected energy balance step 1'!BO29</f>
        <v>0</v>
      </c>
    </row>
    <row r="30" spans="2:69">
      <c r="B30" s="37" t="s">
        <v>74</v>
      </c>
      <c r="C30" s="194">
        <f>IF(ISNUMBER('Corrected energy balance step 1'!C30),'Corrected energy balance step 1'!C30,0)</f>
        <v>0</v>
      </c>
      <c r="D30" s="194">
        <f>IF(ISNUMBER('Corrected energy balance step 1'!D30),'Corrected energy balance step 1'!D30,0)</f>
        <v>0</v>
      </c>
      <c r="E30" s="194">
        <f>IF(ISNUMBER('Corrected energy balance step 1'!E30),'Corrected energy balance step 1'!E30,0)</f>
        <v>0</v>
      </c>
      <c r="F30" s="194">
        <f>IF(ISNUMBER('Corrected energy balance step 1'!F30),'Corrected energy balance step 1'!F30,0)</f>
        <v>0</v>
      </c>
      <c r="G30" s="194">
        <f>IF(ISNUMBER('Corrected energy balance step 1'!G30),'Corrected energy balance step 1'!G30,0)</f>
        <v>0</v>
      </c>
      <c r="H30" s="194">
        <f>IF(ISNUMBER('Corrected energy balance step 1'!H30),'Corrected energy balance step 1'!H30,0)</f>
        <v>0</v>
      </c>
      <c r="I30" s="194">
        <f>IF(ISNUMBER('Corrected energy balance step 1'!I30),'Corrected energy balance step 1'!I30,0)</f>
        <v>0</v>
      </c>
      <c r="J30" s="194">
        <f>IF(ISNUMBER('Corrected energy balance step 1'!J30),'Corrected energy balance step 1'!J30,0)</f>
        <v>0</v>
      </c>
      <c r="K30" s="194">
        <f>IF(ISNUMBER('Corrected energy balance step 1'!K30),'Corrected energy balance step 1'!K30,0)</f>
        <v>0</v>
      </c>
      <c r="L30" s="194">
        <f>IF(ISNUMBER('Corrected energy balance step 1'!L30),'Corrected energy balance step 1'!L30,0)</f>
        <v>0</v>
      </c>
      <c r="M30" s="194">
        <f>IF(ISNUMBER('Corrected energy balance step 1'!M30),'Corrected energy balance step 1'!M30,0)</f>
        <v>0</v>
      </c>
      <c r="N30" s="194">
        <f>IF(ISNUMBER('Corrected energy balance step 1'!N30),'Corrected energy balance step 1'!N30,0)</f>
        <v>0</v>
      </c>
      <c r="O30" s="194">
        <f>IF(ISNUMBER('Corrected energy balance step 1'!O30),'Corrected energy balance step 1'!O30,0)</f>
        <v>0</v>
      </c>
      <c r="P30" s="194">
        <f>IF(ISNUMBER('Corrected energy balance step 1'!P30),'Corrected energy balance step 1'!P30,0)</f>
        <v>0</v>
      </c>
      <c r="Q30" s="194">
        <f>IF(ISNUMBER('Corrected energy balance step 1'!Q30),'Corrected energy balance step 1'!Q30,0)</f>
        <v>0</v>
      </c>
      <c r="R30" s="194">
        <f>IF(ISNUMBER('Corrected energy balance step 1'!R30),'Corrected energy balance step 1'!R30,0)</f>
        <v>0</v>
      </c>
      <c r="S30" s="194">
        <f>IF(ISNUMBER('Corrected energy balance step 1'!S30),'Corrected energy balance step 1'!S30,0)</f>
        <v>0</v>
      </c>
      <c r="T30" s="194">
        <f>IF(ISNUMBER('Corrected energy balance step 1'!T30),'Corrected energy balance step 1'!T30,0)</f>
        <v>0</v>
      </c>
      <c r="U30" s="194">
        <f>IF(ISNUMBER('Corrected energy balance step 1'!U30),'Corrected energy balance step 1'!U30,0)</f>
        <v>0</v>
      </c>
      <c r="V30" s="194">
        <f>IF(ISNUMBER('Corrected energy balance step 1'!V30),'Corrected energy balance step 1'!V30,0)</f>
        <v>0</v>
      </c>
      <c r="W30" s="194">
        <f>IF(ISNUMBER('Corrected energy balance step 1'!W30),'Corrected energy balance step 1'!W30,0)</f>
        <v>0</v>
      </c>
      <c r="X30" s="194">
        <f>IF(ISNUMBER('Corrected energy balance step 1'!X30),'Corrected energy balance step 1'!X30,0)</f>
        <v>0</v>
      </c>
      <c r="Y30" s="194">
        <f>IF(ISNUMBER('Corrected energy balance step 1'!Y30),'Corrected energy balance step 1'!Y30,0)</f>
        <v>0</v>
      </c>
      <c r="Z30" s="194">
        <f>IF(ISNUMBER('Corrected energy balance step 1'!Z30),'Corrected energy balance step 1'!Z30,0)</f>
        <v>0</v>
      </c>
      <c r="AA30" s="194">
        <f>IF(ISNUMBER('Corrected energy balance step 1'!AA30),'Corrected energy balance step 1'!AA30,0)</f>
        <v>0</v>
      </c>
      <c r="AB30" s="194">
        <f>IF(ISNUMBER('Corrected energy balance step 1'!AB30),'Corrected energy balance step 1'!AB30,0)</f>
        <v>0</v>
      </c>
      <c r="AC30" s="194">
        <f>IF(ISNUMBER('Corrected energy balance step 1'!AC30),'Corrected energy balance step 1'!AC30,0)</f>
        <v>0</v>
      </c>
      <c r="AD30" s="194">
        <f>IF(ISNUMBER('Corrected energy balance step 1'!AD30),'Corrected energy balance step 1'!AD30,0)</f>
        <v>0</v>
      </c>
      <c r="AE30" s="194">
        <f>IF(ISNUMBER('Corrected energy balance step 1'!AE30),'Corrected energy balance step 1'!AE30,0)</f>
        <v>0</v>
      </c>
      <c r="AF30" s="194">
        <f>IF(ISNUMBER('Corrected energy balance step 1'!AF30),'Corrected energy balance step 1'!AF30,0)</f>
        <v>0</v>
      </c>
      <c r="AG30" s="194">
        <f>IF(ISNUMBER('Corrected energy balance step 1'!AG30),'Corrected energy balance step 1'!AG30,0)</f>
        <v>0</v>
      </c>
      <c r="AH30" s="194">
        <f>IF(ISNUMBER('Corrected energy balance step 1'!AH30),'Corrected energy balance step 1'!AH30,0)</f>
        <v>0</v>
      </c>
      <c r="AI30" s="194">
        <f>IF(ISNUMBER('Corrected energy balance step 1'!AI30),'Corrected energy balance step 1'!AI30,0)</f>
        <v>0</v>
      </c>
      <c r="AJ30" s="194">
        <f>IF(ISNUMBER('Corrected energy balance step 1'!AJ30),'Corrected energy balance step 1'!AJ30,0)</f>
        <v>0</v>
      </c>
      <c r="AK30" s="194">
        <f>IF(ISNUMBER('Corrected energy balance step 1'!AK30),'Corrected energy balance step 1'!AK30,0)</f>
        <v>0</v>
      </c>
      <c r="AL30" s="194">
        <f>IF(ISNUMBER('Corrected energy balance step 1'!AL30),'Corrected energy balance step 1'!AL30,0)</f>
        <v>0</v>
      </c>
      <c r="AM30" s="194">
        <f>IF(ISNUMBER('Corrected energy balance step 1'!AM30),'Corrected energy balance step 1'!AM30,0)</f>
        <v>0</v>
      </c>
      <c r="AN30" s="194">
        <f>IF(ISNUMBER('Corrected energy balance step 1'!AN30),'Corrected energy balance step 1'!AN30,0)</f>
        <v>0</v>
      </c>
      <c r="AO30" s="194">
        <f>IF(ISNUMBER('Corrected energy balance step 1'!AO30),'Corrected energy balance step 1'!AO30,0)</f>
        <v>0</v>
      </c>
      <c r="AP30" s="194">
        <f>IF(ISNUMBER('Corrected energy balance step 1'!AP30),'Corrected energy balance step 1'!AP30,0)</f>
        <v>0</v>
      </c>
      <c r="AQ30" s="194">
        <f>IF(ISNUMBER('Corrected energy balance step 1'!AQ30),'Corrected energy balance step 1'!AQ30,0)</f>
        <v>0</v>
      </c>
      <c r="AR30" s="194">
        <f>IF(ISNUMBER('Corrected energy balance step 1'!AR30),'Corrected energy balance step 1'!AR30,0)</f>
        <v>0</v>
      </c>
      <c r="AS30" s="194">
        <f>IF(ISNUMBER('Corrected energy balance step 1'!AS30),'Corrected energy balance step 1'!AS30,0)</f>
        <v>0</v>
      </c>
      <c r="AT30" s="194">
        <f>IF(ISNUMBER('Corrected energy balance step 1'!AT30),'Corrected energy balance step 1'!AT30,0)</f>
        <v>0</v>
      </c>
      <c r="AU30" s="194">
        <f>IF(ISNUMBER('Corrected energy balance step 1'!AU30),'Corrected energy balance step 1'!AU30,0)</f>
        <v>0</v>
      </c>
      <c r="AV30" s="194">
        <f>IF(ISNUMBER('Corrected energy balance step 1'!AV30),'Corrected energy balance step 1'!AV30,0)</f>
        <v>0</v>
      </c>
      <c r="AW30" s="194">
        <f>IF(ISNUMBER('Corrected energy balance step 1'!AW30),'Corrected energy balance step 1'!AW30,0)</f>
        <v>0</v>
      </c>
      <c r="AX30" s="194">
        <f>IF(ISNUMBER('Corrected energy balance step 1'!AX30),'Corrected energy balance step 1'!AX30,0)</f>
        <v>0</v>
      </c>
      <c r="AY30" s="194">
        <f>IF(ISNUMBER('Corrected energy balance step 1'!AY30),'Corrected energy balance step 1'!AY30,0)</f>
        <v>0</v>
      </c>
      <c r="AZ30" s="194">
        <f>IF(ISNUMBER('Corrected energy balance step 1'!AZ30),'Corrected energy balance step 1'!AZ30,0)</f>
        <v>0</v>
      </c>
      <c r="BA30" s="194">
        <f>IF(ISNUMBER('Corrected energy balance step 1'!BA30),'Corrected energy balance step 1'!BA30,0)</f>
        <v>0</v>
      </c>
      <c r="BB30" s="194">
        <f>IF(ISNUMBER('Corrected energy balance step 1'!BB30),'Corrected energy balance step 1'!BB30,0)</f>
        <v>0</v>
      </c>
      <c r="BC30" s="194">
        <f>IF(ISNUMBER('Corrected energy balance step 1'!BC30),'Corrected energy balance step 1'!BC30,0)</f>
        <v>0</v>
      </c>
      <c r="BD30" s="194">
        <f>IF(ISNUMBER('Corrected energy balance step 1'!BD30),'Corrected energy balance step 1'!BD30,0)</f>
        <v>0</v>
      </c>
      <c r="BE30" s="194">
        <f>IF(ISNUMBER('Corrected energy balance step 1'!BE30),'Corrected energy balance step 1'!BE30,0)</f>
        <v>0</v>
      </c>
      <c r="BF30" s="194">
        <f>IF(ISNUMBER('Corrected energy balance step 1'!BF30),'Corrected energy balance step 1'!BF30,0)</f>
        <v>0</v>
      </c>
      <c r="BG30" s="194">
        <f>IF(ISNUMBER('Corrected energy balance step 1'!BG30),'Corrected energy balance step 1'!BG30,0)</f>
        <v>0</v>
      </c>
      <c r="BH30" s="194">
        <f>IF(ISNUMBER('Corrected energy balance step 1'!BH30),'Corrected energy balance step 1'!BH30,0)</f>
        <v>0</v>
      </c>
      <c r="BI30" s="194">
        <f>IF(ISNUMBER('Corrected energy balance step 1'!BI30),'Corrected energy balance step 1'!BI30,0)</f>
        <v>0</v>
      </c>
      <c r="BJ30" s="194">
        <f>IF(ISNUMBER('Corrected energy balance step 1'!BJ30),'Corrected energy balance step 1'!BJ30,0)</f>
        <v>0</v>
      </c>
      <c r="BK30" s="194">
        <f>IF(ISNUMBER('Corrected energy balance step 1'!BK30),'Corrected energy balance step 1'!BK30,0)</f>
        <v>0</v>
      </c>
      <c r="BL30" s="194">
        <f>IF(ISNUMBER('Corrected energy balance step 1'!BL30),'Corrected energy balance step 1'!BL30,0)</f>
        <v>0</v>
      </c>
      <c r="BM30" s="194">
        <f>IF(ISNUMBER('Corrected energy balance step 1'!BM30),'Corrected energy balance step 1'!BM30,0)</f>
        <v>0</v>
      </c>
      <c r="BN30" s="192">
        <f t="shared" si="58"/>
        <v>0</v>
      </c>
      <c r="BO30" s="195">
        <f>'Corrected energy balance step 1'!BO30</f>
        <v>0</v>
      </c>
    </row>
    <row r="31" spans="2:69">
      <c r="B31" s="37" t="s">
        <v>75</v>
      </c>
      <c r="C31" s="194">
        <f>IF(ISNUMBER('Corrected energy balance step 1'!C31),'Corrected energy balance step 1'!C31,0)</f>
        <v>0</v>
      </c>
      <c r="D31" s="194">
        <f>IF(ISNUMBER('Corrected energy balance step 1'!D31),'Corrected energy balance step 1'!D31,0)</f>
        <v>0</v>
      </c>
      <c r="E31" s="194">
        <f>IF(ISNUMBER('Corrected energy balance step 1'!E31),'Corrected energy balance step 1'!E31,0)</f>
        <v>0</v>
      </c>
      <c r="F31" s="194">
        <f>IF(ISNUMBER('Corrected energy balance step 1'!F31),'Corrected energy balance step 1'!F31,0)</f>
        <v>0</v>
      </c>
      <c r="G31" s="194">
        <f>IF(ISNUMBER('Corrected energy balance step 1'!G31),'Corrected energy balance step 1'!G31,0)</f>
        <v>0</v>
      </c>
      <c r="H31" s="194">
        <f>IF(ISNUMBER('Corrected energy balance step 1'!H31),'Corrected energy balance step 1'!H31,0)</f>
        <v>0</v>
      </c>
      <c r="I31" s="194">
        <f>IF(ISNUMBER('Corrected energy balance step 1'!I31),'Corrected energy balance step 1'!I31,0)</f>
        <v>0</v>
      </c>
      <c r="J31" s="194">
        <f>IF(ISNUMBER('Corrected energy balance step 1'!J31),'Corrected energy balance step 1'!J31,0)</f>
        <v>0</v>
      </c>
      <c r="K31" s="194">
        <f>IF(ISNUMBER('Corrected energy balance step 1'!K31),'Corrected energy balance step 1'!K31,0)</f>
        <v>0</v>
      </c>
      <c r="L31" s="194">
        <f>IF(ISNUMBER('Corrected energy balance step 1'!L31),'Corrected energy balance step 1'!L31,0)</f>
        <v>0</v>
      </c>
      <c r="M31" s="194">
        <f>IF(ISNUMBER('Corrected energy balance step 1'!M31),'Corrected energy balance step 1'!M31,0)</f>
        <v>0</v>
      </c>
      <c r="N31" s="194">
        <f>IF(ISNUMBER('Corrected energy balance step 1'!N31),'Corrected energy balance step 1'!N31,0)</f>
        <v>0</v>
      </c>
      <c r="O31" s="194">
        <f>IF(ISNUMBER('Corrected energy balance step 1'!O31),'Corrected energy balance step 1'!O31,0)</f>
        <v>0</v>
      </c>
      <c r="P31" s="194">
        <f>IF(ISNUMBER('Corrected energy balance step 1'!P31),'Corrected energy balance step 1'!P31,0)</f>
        <v>0</v>
      </c>
      <c r="Q31" s="194">
        <f>IF(ISNUMBER('Corrected energy balance step 1'!Q31),'Corrected energy balance step 1'!Q31,0)</f>
        <v>0</v>
      </c>
      <c r="R31" s="194">
        <f>IF(ISNUMBER('Corrected energy balance step 1'!R31),'Corrected energy balance step 1'!R31,0)</f>
        <v>0</v>
      </c>
      <c r="S31" s="194">
        <f>IF(ISNUMBER('Corrected energy balance step 1'!S31),'Corrected energy balance step 1'!S31,0)</f>
        <v>0</v>
      </c>
      <c r="T31" s="194">
        <f>IF(ISNUMBER('Corrected energy balance step 1'!T31),'Corrected energy balance step 1'!T31,0)</f>
        <v>0</v>
      </c>
      <c r="U31" s="194">
        <f>IF(ISNUMBER('Corrected energy balance step 1'!U31),'Corrected energy balance step 1'!U31,0)</f>
        <v>0</v>
      </c>
      <c r="V31" s="194">
        <f>IF(ISNUMBER('Corrected energy balance step 1'!V31),'Corrected energy balance step 1'!V31,0)</f>
        <v>0</v>
      </c>
      <c r="W31" s="194">
        <f>IF(ISNUMBER('Corrected energy balance step 1'!W31),'Corrected energy balance step 1'!W31,0)</f>
        <v>0</v>
      </c>
      <c r="X31" s="194">
        <f>IF(ISNUMBER('Corrected energy balance step 1'!X31),'Corrected energy balance step 1'!X31,0)</f>
        <v>0</v>
      </c>
      <c r="Y31" s="194">
        <f>IF(ISNUMBER('Corrected energy balance step 1'!Y31),'Corrected energy balance step 1'!Y31,0)</f>
        <v>0</v>
      </c>
      <c r="Z31" s="194">
        <f>IF(ISNUMBER('Corrected energy balance step 1'!Z31),'Corrected energy balance step 1'!Z31,0)</f>
        <v>0</v>
      </c>
      <c r="AA31" s="194">
        <f>IF(ISNUMBER('Corrected energy balance step 1'!AA31),'Corrected energy balance step 1'!AA31,0)</f>
        <v>0</v>
      </c>
      <c r="AB31" s="194">
        <f>IF(ISNUMBER('Corrected energy balance step 1'!AB31),'Corrected energy balance step 1'!AB31,0)</f>
        <v>0</v>
      </c>
      <c r="AC31" s="194">
        <f>IF(ISNUMBER('Corrected energy balance step 1'!AC31),'Corrected energy balance step 1'!AC31,0)</f>
        <v>0</v>
      </c>
      <c r="AD31" s="194">
        <f>IF(ISNUMBER('Corrected energy balance step 1'!AD31),'Corrected energy balance step 1'!AD31,0)</f>
        <v>0</v>
      </c>
      <c r="AE31" s="194">
        <f>IF(ISNUMBER('Corrected energy balance step 1'!AE31),'Corrected energy balance step 1'!AE31,0)</f>
        <v>0</v>
      </c>
      <c r="AF31" s="194">
        <f>IF(ISNUMBER('Corrected energy balance step 1'!AF31),'Corrected energy balance step 1'!AF31,0)</f>
        <v>0</v>
      </c>
      <c r="AG31" s="194">
        <f>IF(ISNUMBER('Corrected energy balance step 1'!AG31),'Corrected energy balance step 1'!AG31,0)</f>
        <v>0</v>
      </c>
      <c r="AH31" s="194">
        <f>IF(ISNUMBER('Corrected energy balance step 1'!AH31),'Corrected energy balance step 1'!AH31,0)</f>
        <v>0</v>
      </c>
      <c r="AI31" s="194">
        <f>IF(ISNUMBER('Corrected energy balance step 1'!AI31),'Corrected energy balance step 1'!AI31,0)</f>
        <v>0</v>
      </c>
      <c r="AJ31" s="194">
        <f>IF(ISNUMBER('Corrected energy balance step 1'!AJ31),'Corrected energy balance step 1'!AJ31,0)</f>
        <v>0</v>
      </c>
      <c r="AK31" s="194">
        <f>IF(ISNUMBER('Corrected energy balance step 1'!AK31),'Corrected energy balance step 1'!AK31,0)</f>
        <v>0</v>
      </c>
      <c r="AL31" s="194">
        <f>IF(ISNUMBER('Corrected energy balance step 1'!AL31),'Corrected energy balance step 1'!AL31,0)</f>
        <v>0</v>
      </c>
      <c r="AM31" s="194">
        <f>IF(ISNUMBER('Corrected energy balance step 1'!AM31),'Corrected energy balance step 1'!AM31,0)</f>
        <v>0</v>
      </c>
      <c r="AN31" s="194">
        <f>IF(ISNUMBER('Corrected energy balance step 1'!AN31),'Corrected energy balance step 1'!AN31,0)</f>
        <v>0</v>
      </c>
      <c r="AO31" s="194">
        <f>IF(ISNUMBER('Corrected energy balance step 1'!AO31),'Corrected energy balance step 1'!AO31,0)</f>
        <v>0</v>
      </c>
      <c r="AP31" s="194">
        <f>IF(ISNUMBER('Corrected energy balance step 1'!AP31),'Corrected energy balance step 1'!AP31,0)</f>
        <v>0</v>
      </c>
      <c r="AQ31" s="194">
        <f>IF(ISNUMBER('Corrected energy balance step 1'!AQ31),'Corrected energy balance step 1'!AQ31,0)</f>
        <v>0</v>
      </c>
      <c r="AR31" s="194">
        <f>IF(ISNUMBER('Corrected energy balance step 1'!AR31),'Corrected energy balance step 1'!AR31,0)</f>
        <v>0</v>
      </c>
      <c r="AS31" s="194">
        <f>IF(ISNUMBER('Corrected energy balance step 1'!AS31),'Corrected energy balance step 1'!AS31,0)</f>
        <v>0</v>
      </c>
      <c r="AT31" s="194">
        <f>IF(ISNUMBER('Corrected energy balance step 1'!AT31),'Corrected energy balance step 1'!AT31,0)</f>
        <v>0</v>
      </c>
      <c r="AU31" s="194">
        <f>IF(ISNUMBER('Corrected energy balance step 1'!AU31),'Corrected energy balance step 1'!AU31,0)</f>
        <v>0</v>
      </c>
      <c r="AV31" s="194">
        <f>IF(ISNUMBER('Corrected energy balance step 1'!AV31),'Corrected energy balance step 1'!AV31,0)</f>
        <v>0</v>
      </c>
      <c r="AW31" s="194">
        <f>IF(ISNUMBER('Corrected energy balance step 1'!AW31),'Corrected energy balance step 1'!AW31,0)</f>
        <v>0</v>
      </c>
      <c r="AX31" s="194">
        <f>IF(ISNUMBER('Corrected energy balance step 1'!AX31),'Corrected energy balance step 1'!AX31,0)</f>
        <v>0</v>
      </c>
      <c r="AY31" s="194">
        <f>IF(ISNUMBER('Corrected energy balance step 1'!AY31),'Corrected energy balance step 1'!AY31,0)</f>
        <v>0</v>
      </c>
      <c r="AZ31" s="194">
        <f>IF(ISNUMBER('Corrected energy balance step 1'!AZ31),'Corrected energy balance step 1'!AZ31,0)</f>
        <v>0</v>
      </c>
      <c r="BA31" s="194">
        <f>IF(ISNUMBER('Corrected energy balance step 1'!BA31),'Corrected energy balance step 1'!BA31,0)</f>
        <v>0</v>
      </c>
      <c r="BB31" s="194">
        <f>IF(ISNUMBER('Corrected energy balance step 1'!BB31),'Corrected energy balance step 1'!BB31,0)</f>
        <v>0</v>
      </c>
      <c r="BC31" s="194">
        <f>IF(ISNUMBER('Corrected energy balance step 1'!BC31),'Corrected energy balance step 1'!BC31,0)</f>
        <v>0</v>
      </c>
      <c r="BD31" s="194">
        <f>IF(ISNUMBER('Corrected energy balance step 1'!BD31),'Corrected energy balance step 1'!BD31,0)</f>
        <v>0</v>
      </c>
      <c r="BE31" s="194">
        <f>IF(ISNUMBER('Corrected energy balance step 1'!BE31),'Corrected energy balance step 1'!BE31,0)</f>
        <v>0</v>
      </c>
      <c r="BF31" s="194">
        <f>IF(ISNUMBER('Corrected energy balance step 1'!BF31),'Corrected energy balance step 1'!BF31,0)</f>
        <v>0</v>
      </c>
      <c r="BG31" s="194">
        <f>IF(ISNUMBER('Corrected energy balance step 1'!BG31),'Corrected energy balance step 1'!BG31,0)</f>
        <v>0</v>
      </c>
      <c r="BH31" s="194">
        <f>IF(ISNUMBER('Corrected energy balance step 1'!BH31),'Corrected energy balance step 1'!BH31,0)</f>
        <v>0</v>
      </c>
      <c r="BI31" s="194">
        <f>IF(ISNUMBER('Corrected energy balance step 1'!BI31),'Corrected energy balance step 1'!BI31,0)</f>
        <v>0</v>
      </c>
      <c r="BJ31" s="194">
        <f>IF(ISNUMBER('Corrected energy balance step 1'!BJ31),'Corrected energy balance step 1'!BJ31,0)</f>
        <v>0</v>
      </c>
      <c r="BK31" s="194">
        <f>IF(ISNUMBER('Corrected energy balance step 1'!BK31),'Corrected energy balance step 1'!BK31,0)</f>
        <v>0</v>
      </c>
      <c r="BL31" s="194">
        <f>IF(ISNUMBER('Corrected energy balance step 1'!BL31),'Corrected energy balance step 1'!BL31,0)</f>
        <v>0</v>
      </c>
      <c r="BM31" s="194">
        <f>IF(ISNUMBER('Corrected energy balance step 1'!BM31),'Corrected energy balance step 1'!BM31,0)</f>
        <v>0</v>
      </c>
      <c r="BN31" s="192">
        <f t="shared" si="58"/>
        <v>0</v>
      </c>
      <c r="BO31" s="195">
        <f>'Corrected energy balance step 1'!BO31</f>
        <v>0</v>
      </c>
    </row>
    <row r="32" spans="2:69">
      <c r="B32" s="37" t="s">
        <v>76</v>
      </c>
      <c r="C32" s="194">
        <f>IF(ISNUMBER('Corrected energy balance step 1'!C32),'Corrected energy balance step 1'!C32,0)</f>
        <v>0</v>
      </c>
      <c r="D32" s="194">
        <f>IF(ISNUMBER('Corrected energy balance step 1'!D32),'Corrected energy balance step 1'!D32,0)</f>
        <v>0</v>
      </c>
      <c r="E32" s="194">
        <f>IF(ISNUMBER('Corrected energy balance step 1'!E32),'Corrected energy balance step 1'!E32,0)</f>
        <v>0</v>
      </c>
      <c r="F32" s="194">
        <f>IF(ISNUMBER('Corrected energy balance step 1'!F32),'Corrected energy balance step 1'!F32,0)</f>
        <v>0</v>
      </c>
      <c r="G32" s="194">
        <f>IF(ISNUMBER('Corrected energy balance step 1'!G32),'Corrected energy balance step 1'!G32,0)</f>
        <v>0</v>
      </c>
      <c r="H32" s="194">
        <f>IF(ISNUMBER('Corrected energy balance step 1'!H32),'Corrected energy balance step 1'!H32,0)</f>
        <v>0</v>
      </c>
      <c r="I32" s="194">
        <f>IF(ISNUMBER('Corrected energy balance step 1'!I32),'Corrected energy balance step 1'!I32,0)</f>
        <v>0</v>
      </c>
      <c r="J32" s="194">
        <f>IF(ISNUMBER('Corrected energy balance step 1'!J32),'Corrected energy balance step 1'!J32,0)</f>
        <v>0</v>
      </c>
      <c r="K32" s="194">
        <f>IF(ISNUMBER('Corrected energy balance step 1'!K32),'Corrected energy balance step 1'!K32,0)</f>
        <v>0</v>
      </c>
      <c r="L32" s="194">
        <f>IF(ISNUMBER('Corrected energy balance step 1'!L32),'Corrected energy balance step 1'!L32,0)</f>
        <v>0</v>
      </c>
      <c r="M32" s="194">
        <f>IF(ISNUMBER('Corrected energy balance step 1'!M32),'Corrected energy balance step 1'!M32,0)</f>
        <v>0</v>
      </c>
      <c r="N32" s="194">
        <f>IF(ISNUMBER('Corrected energy balance step 1'!N32),'Corrected energy balance step 1'!N32,0)</f>
        <v>0</v>
      </c>
      <c r="O32" s="194">
        <f>IF(ISNUMBER('Corrected energy balance step 1'!O32),'Corrected energy balance step 1'!O32,0)</f>
        <v>0</v>
      </c>
      <c r="P32" s="194">
        <f>IF(ISNUMBER('Corrected energy balance step 1'!P32),'Corrected energy balance step 1'!P32,0)</f>
        <v>0</v>
      </c>
      <c r="Q32" s="194">
        <f>IF(ISNUMBER('Corrected energy balance step 1'!Q32),'Corrected energy balance step 1'!Q32,0)</f>
        <v>0</v>
      </c>
      <c r="R32" s="194">
        <f>IF(ISNUMBER('Corrected energy balance step 1'!R32),'Corrected energy balance step 1'!R32,0)</f>
        <v>0</v>
      </c>
      <c r="S32" s="194">
        <f>IF(ISNUMBER('Corrected energy balance step 1'!S32),'Corrected energy balance step 1'!S32,0)</f>
        <v>0</v>
      </c>
      <c r="T32" s="194">
        <f>IF(ISNUMBER('Corrected energy balance step 1'!T32),'Corrected energy balance step 1'!T32,0)</f>
        <v>0</v>
      </c>
      <c r="U32" s="194">
        <f>IF(ISNUMBER('Corrected energy balance step 1'!U32),'Corrected energy balance step 1'!U32,0)</f>
        <v>0</v>
      </c>
      <c r="V32" s="194">
        <f>IF(ISNUMBER('Corrected energy balance step 1'!V32),'Corrected energy balance step 1'!V32,0)</f>
        <v>0</v>
      </c>
      <c r="W32" s="194">
        <f>IF(ISNUMBER('Corrected energy balance step 1'!W32),'Corrected energy balance step 1'!W32,0)</f>
        <v>0</v>
      </c>
      <c r="X32" s="194">
        <f>IF(ISNUMBER('Corrected energy balance step 1'!X32),'Corrected energy balance step 1'!X32,0)</f>
        <v>0</v>
      </c>
      <c r="Y32" s="194">
        <f>IF(ISNUMBER('Corrected energy balance step 1'!Y32),'Corrected energy balance step 1'!Y32,0)</f>
        <v>0</v>
      </c>
      <c r="Z32" s="194">
        <f>IF(ISNUMBER('Corrected energy balance step 1'!Z32),'Corrected energy balance step 1'!Z32,0)</f>
        <v>0</v>
      </c>
      <c r="AA32" s="194">
        <f>IF(ISNUMBER('Corrected energy balance step 1'!AA32),'Corrected energy balance step 1'!AA32,0)</f>
        <v>0</v>
      </c>
      <c r="AB32" s="194">
        <f>IF(ISNUMBER('Corrected energy balance step 1'!AB32),'Corrected energy balance step 1'!AB32,0)</f>
        <v>0</v>
      </c>
      <c r="AC32" s="194">
        <f>IF(ISNUMBER('Corrected energy balance step 1'!AC32),'Corrected energy balance step 1'!AC32,0)</f>
        <v>0</v>
      </c>
      <c r="AD32" s="194">
        <f>IF(ISNUMBER('Corrected energy balance step 1'!AD32),'Corrected energy balance step 1'!AD32,0)</f>
        <v>0</v>
      </c>
      <c r="AE32" s="194">
        <f>IF(ISNUMBER('Corrected energy balance step 1'!AE32),'Corrected energy balance step 1'!AE32,0)</f>
        <v>0</v>
      </c>
      <c r="AF32" s="194">
        <f>IF(ISNUMBER('Corrected energy balance step 1'!AF32),'Corrected energy balance step 1'!AF32,0)</f>
        <v>0</v>
      </c>
      <c r="AG32" s="194">
        <f>IF(ISNUMBER('Corrected energy balance step 1'!AG32),'Corrected energy balance step 1'!AG32,0)</f>
        <v>0</v>
      </c>
      <c r="AH32" s="194">
        <f>IF(ISNUMBER('Corrected energy balance step 1'!AH32),'Corrected energy balance step 1'!AH32,0)</f>
        <v>0</v>
      </c>
      <c r="AI32" s="194">
        <f>IF(ISNUMBER('Corrected energy balance step 1'!AI32),'Corrected energy balance step 1'!AI32,0)</f>
        <v>0</v>
      </c>
      <c r="AJ32" s="194">
        <f>IF(ISNUMBER('Corrected energy balance step 1'!AJ32),'Corrected energy balance step 1'!AJ32,0)</f>
        <v>0</v>
      </c>
      <c r="AK32" s="194">
        <f>IF(ISNUMBER('Corrected energy balance step 1'!AK32),'Corrected energy balance step 1'!AK32,0)</f>
        <v>0</v>
      </c>
      <c r="AL32" s="194">
        <f>IF(ISNUMBER('Corrected energy balance step 1'!AL32),'Corrected energy balance step 1'!AL32,0)</f>
        <v>0</v>
      </c>
      <c r="AM32" s="194">
        <f>IF(ISNUMBER('Corrected energy balance step 1'!AM32),'Corrected energy balance step 1'!AM32,0)</f>
        <v>0</v>
      </c>
      <c r="AN32" s="194">
        <f>IF(ISNUMBER('Corrected energy balance step 1'!AN32),'Corrected energy balance step 1'!AN32,0)</f>
        <v>0</v>
      </c>
      <c r="AO32" s="194">
        <f>IF(ISNUMBER('Corrected energy balance step 1'!AO32),'Corrected energy balance step 1'!AO32,0)</f>
        <v>0</v>
      </c>
      <c r="AP32" s="194">
        <f>IF(ISNUMBER('Corrected energy balance step 1'!AP32),'Corrected energy balance step 1'!AP32,0)</f>
        <v>0</v>
      </c>
      <c r="AQ32" s="194">
        <f>IF(ISNUMBER('Corrected energy balance step 1'!AQ32),'Corrected energy balance step 1'!AQ32,0)</f>
        <v>0</v>
      </c>
      <c r="AR32" s="194">
        <f>IF(ISNUMBER('Corrected energy balance step 1'!AR32),'Corrected energy balance step 1'!AR32,0)</f>
        <v>0</v>
      </c>
      <c r="AS32" s="194">
        <f>IF(ISNUMBER('Corrected energy balance step 1'!AS32),'Corrected energy balance step 1'!AS32,0)</f>
        <v>0</v>
      </c>
      <c r="AT32" s="194">
        <f>IF(ISNUMBER('Corrected energy balance step 1'!AT32),'Corrected energy balance step 1'!AT32,0)</f>
        <v>0</v>
      </c>
      <c r="AU32" s="194">
        <f>IF(ISNUMBER('Corrected energy balance step 1'!AU32),'Corrected energy balance step 1'!AU32,0)</f>
        <v>0</v>
      </c>
      <c r="AV32" s="194">
        <f>IF(ISNUMBER('Corrected energy balance step 1'!AV32),'Corrected energy balance step 1'!AV32,0)</f>
        <v>0</v>
      </c>
      <c r="AW32" s="194">
        <f>IF(ISNUMBER('Corrected energy balance step 1'!AW32),'Corrected energy balance step 1'!AW32,0)</f>
        <v>0</v>
      </c>
      <c r="AX32" s="194">
        <f>IF(ISNUMBER('Corrected energy balance step 1'!AX32),'Corrected energy balance step 1'!AX32,0)</f>
        <v>0</v>
      </c>
      <c r="AY32" s="194">
        <f>IF(ISNUMBER('Corrected energy balance step 1'!AY32),'Corrected energy balance step 1'!AY32,0)</f>
        <v>0</v>
      </c>
      <c r="AZ32" s="194">
        <f>IF(ISNUMBER('Corrected energy balance step 1'!AZ32),'Corrected energy balance step 1'!AZ32,0)</f>
        <v>0</v>
      </c>
      <c r="BA32" s="194">
        <f>IF(ISNUMBER('Corrected energy balance step 1'!BA32),'Corrected energy balance step 1'!BA32,0)</f>
        <v>0</v>
      </c>
      <c r="BB32" s="194">
        <f>IF(ISNUMBER('Corrected energy balance step 1'!BB32),'Corrected energy balance step 1'!BB32,0)</f>
        <v>0</v>
      </c>
      <c r="BC32" s="194">
        <f>IF(ISNUMBER('Corrected energy balance step 1'!BC32),'Corrected energy balance step 1'!BC32,0)</f>
        <v>0</v>
      </c>
      <c r="BD32" s="194">
        <f>IF(ISNUMBER('Corrected energy balance step 1'!BD32),'Corrected energy balance step 1'!BD32,0)</f>
        <v>0</v>
      </c>
      <c r="BE32" s="194">
        <f>IF(ISNUMBER('Corrected energy balance step 1'!BE32),'Corrected energy balance step 1'!BE32,0)</f>
        <v>0</v>
      </c>
      <c r="BF32" s="194">
        <f>IF(ISNUMBER('Corrected energy balance step 1'!BF32),'Corrected energy balance step 1'!BF32,0)</f>
        <v>0</v>
      </c>
      <c r="BG32" s="194">
        <f>IF(ISNUMBER('Corrected energy balance step 1'!BG32),'Corrected energy balance step 1'!BG32,0)</f>
        <v>0</v>
      </c>
      <c r="BH32" s="194">
        <f>IF(ISNUMBER('Corrected energy balance step 1'!BH32),'Corrected energy balance step 1'!BH32,0)</f>
        <v>0</v>
      </c>
      <c r="BI32" s="194">
        <f>IF(ISNUMBER('Corrected energy balance step 1'!BI32),'Corrected energy balance step 1'!BI32,0)</f>
        <v>0</v>
      </c>
      <c r="BJ32" s="194">
        <f>IF(ISNUMBER('Corrected energy balance step 1'!BJ32),'Corrected energy balance step 1'!BJ32,0)</f>
        <v>0</v>
      </c>
      <c r="BK32" s="194">
        <f>IF(ISNUMBER('Corrected energy balance step 1'!BK32),'Corrected energy balance step 1'!BK32,0)</f>
        <v>0</v>
      </c>
      <c r="BL32" s="194">
        <f>IF(ISNUMBER('Corrected energy balance step 1'!BL32),'Corrected energy balance step 1'!BL32,0)</f>
        <v>0</v>
      </c>
      <c r="BM32" s="194">
        <f>IF(ISNUMBER('Corrected energy balance step 1'!BM32),'Corrected energy balance step 1'!BM32,0)</f>
        <v>0</v>
      </c>
      <c r="BN32" s="192">
        <f t="shared" si="58"/>
        <v>0</v>
      </c>
      <c r="BO32" s="195">
        <f>'Corrected energy balance step 1'!BO32</f>
        <v>0</v>
      </c>
    </row>
    <row r="33" spans="2:67">
      <c r="B33" s="37" t="s">
        <v>77</v>
      </c>
      <c r="C33" s="194">
        <f>IF(ISNUMBER('Corrected energy balance step 1'!C33),'Corrected energy balance step 1'!C33,0)</f>
        <v>0</v>
      </c>
      <c r="D33" s="194">
        <f>IF(ISNUMBER('Corrected energy balance step 1'!D33),'Corrected energy balance step 1'!D33,0)</f>
        <v>0</v>
      </c>
      <c r="E33" s="194">
        <f>IF(ISNUMBER('Corrected energy balance step 1'!E33),'Corrected energy balance step 1'!E33,0)</f>
        <v>0</v>
      </c>
      <c r="F33" s="194">
        <f>IF(ISNUMBER('Corrected energy balance step 1'!F33),'Corrected energy balance step 1'!F33,0)</f>
        <v>0</v>
      </c>
      <c r="G33" s="194">
        <f>IF(ISNUMBER('Corrected energy balance step 1'!G33),'Corrected energy balance step 1'!G33,0)</f>
        <v>0</v>
      </c>
      <c r="H33" s="194">
        <f>IF(ISNUMBER('Corrected energy balance step 1'!H33),'Corrected energy balance step 1'!H33,0)</f>
        <v>0</v>
      </c>
      <c r="I33" s="194">
        <f>IF(ISNUMBER('Corrected energy balance step 1'!I33),'Corrected energy balance step 1'!I33,0)</f>
        <v>0</v>
      </c>
      <c r="J33" s="194">
        <f>IF(ISNUMBER('Corrected energy balance step 1'!J33),'Corrected energy balance step 1'!J33,0)</f>
        <v>0</v>
      </c>
      <c r="K33" s="194">
        <f>IF(ISNUMBER('Corrected energy balance step 1'!K33),'Corrected energy balance step 1'!K33,0)</f>
        <v>0</v>
      </c>
      <c r="L33" s="194">
        <f>IF(ISNUMBER('Corrected energy balance step 1'!L33),'Corrected energy balance step 1'!L33,0)</f>
        <v>0</v>
      </c>
      <c r="M33" s="194">
        <f>IF(ISNUMBER('Corrected energy balance step 1'!M33),'Corrected energy balance step 1'!M33,0)</f>
        <v>0</v>
      </c>
      <c r="N33" s="194">
        <f>IF(ISNUMBER('Corrected energy balance step 1'!N33),'Corrected energy balance step 1'!N33,0)</f>
        <v>0</v>
      </c>
      <c r="O33" s="194">
        <f>IF(ISNUMBER('Corrected energy balance step 1'!O33),'Corrected energy balance step 1'!O33,0)</f>
        <v>0</v>
      </c>
      <c r="P33" s="194">
        <f>IF(ISNUMBER('Corrected energy balance step 1'!P33),'Corrected energy balance step 1'!P33,0)</f>
        <v>0</v>
      </c>
      <c r="Q33" s="194">
        <f>IF(ISNUMBER('Corrected energy balance step 1'!Q33),'Corrected energy balance step 1'!Q33,0)</f>
        <v>0</v>
      </c>
      <c r="R33" s="194">
        <f>IF(ISNUMBER('Corrected energy balance step 1'!R33),'Corrected energy balance step 1'!R33,0)</f>
        <v>0</v>
      </c>
      <c r="S33" s="194">
        <f>IF(ISNUMBER('Corrected energy balance step 1'!S33),'Corrected energy balance step 1'!S33,0)</f>
        <v>0</v>
      </c>
      <c r="T33" s="194">
        <f>IF(ISNUMBER('Corrected energy balance step 1'!T33),'Corrected energy balance step 1'!T33,0)</f>
        <v>0</v>
      </c>
      <c r="U33" s="194">
        <f>IF(ISNUMBER('Corrected energy balance step 1'!U33),'Corrected energy balance step 1'!U33,0)</f>
        <v>0</v>
      </c>
      <c r="V33" s="194">
        <f>IF(ISNUMBER('Corrected energy balance step 1'!V33),'Corrected energy balance step 1'!V33,0)</f>
        <v>0</v>
      </c>
      <c r="W33" s="194">
        <f>IF(ISNUMBER('Corrected energy balance step 1'!W33),'Corrected energy balance step 1'!W33,0)</f>
        <v>0</v>
      </c>
      <c r="X33" s="194">
        <f>IF(ISNUMBER('Corrected energy balance step 1'!X33),'Corrected energy balance step 1'!X33,0)</f>
        <v>0</v>
      </c>
      <c r="Y33" s="194">
        <f>IF(ISNUMBER('Corrected energy balance step 1'!Y33),'Corrected energy balance step 1'!Y33,0)</f>
        <v>0</v>
      </c>
      <c r="Z33" s="194">
        <f>IF(ISNUMBER('Corrected energy balance step 1'!Z33),'Corrected energy balance step 1'!Z33,0)</f>
        <v>0</v>
      </c>
      <c r="AA33" s="194">
        <f>IF(ISNUMBER('Corrected energy balance step 1'!AA33),'Corrected energy balance step 1'!AA33,0)</f>
        <v>0</v>
      </c>
      <c r="AB33" s="194">
        <f>IF(ISNUMBER('Corrected energy balance step 1'!AB33),'Corrected energy balance step 1'!AB33,0)</f>
        <v>0</v>
      </c>
      <c r="AC33" s="194">
        <f>IF(ISNUMBER('Corrected energy balance step 1'!AC33),'Corrected energy balance step 1'!AC33,0)</f>
        <v>0</v>
      </c>
      <c r="AD33" s="194">
        <f>IF(ISNUMBER('Corrected energy balance step 1'!AD33),'Corrected energy balance step 1'!AD33,0)</f>
        <v>0</v>
      </c>
      <c r="AE33" s="194">
        <f>IF(ISNUMBER('Corrected energy balance step 1'!AE33),'Corrected energy balance step 1'!AE33,0)</f>
        <v>0</v>
      </c>
      <c r="AF33" s="194">
        <f>IF(ISNUMBER('Corrected energy balance step 1'!AF33),'Corrected energy balance step 1'!AF33,0)</f>
        <v>0</v>
      </c>
      <c r="AG33" s="194">
        <f>IF(ISNUMBER('Corrected energy balance step 1'!AG33),'Corrected energy balance step 1'!AG33,0)</f>
        <v>0</v>
      </c>
      <c r="AH33" s="194">
        <f>IF(ISNUMBER('Corrected energy balance step 1'!AH33),'Corrected energy balance step 1'!AH33,0)</f>
        <v>0</v>
      </c>
      <c r="AI33" s="194">
        <f>IF(ISNUMBER('Corrected energy balance step 1'!AI33),'Corrected energy balance step 1'!AI33,0)</f>
        <v>0</v>
      </c>
      <c r="AJ33" s="194">
        <f>IF(ISNUMBER('Corrected energy balance step 1'!AJ33),'Corrected energy balance step 1'!AJ33,0)</f>
        <v>0</v>
      </c>
      <c r="AK33" s="194">
        <f>IF(ISNUMBER('Corrected energy balance step 1'!AK33),'Corrected energy balance step 1'!AK33,0)</f>
        <v>0</v>
      </c>
      <c r="AL33" s="194">
        <f>IF(ISNUMBER('Corrected energy balance step 1'!AL33),'Corrected energy balance step 1'!AL33,0)</f>
        <v>0</v>
      </c>
      <c r="AM33" s="194">
        <f>IF(ISNUMBER('Corrected energy balance step 1'!AM33),'Corrected energy balance step 1'!AM33,0)</f>
        <v>0</v>
      </c>
      <c r="AN33" s="194">
        <f>IF(ISNUMBER('Corrected energy balance step 1'!AN33),'Corrected energy balance step 1'!AN33,0)</f>
        <v>0</v>
      </c>
      <c r="AO33" s="194">
        <f>IF(ISNUMBER('Corrected energy balance step 1'!AO33),'Corrected energy balance step 1'!AO33,0)</f>
        <v>0</v>
      </c>
      <c r="AP33" s="194">
        <f>IF(ISNUMBER('Corrected energy balance step 1'!AP33),'Corrected energy balance step 1'!AP33,0)</f>
        <v>0</v>
      </c>
      <c r="AQ33" s="194">
        <f>IF(ISNUMBER('Corrected energy balance step 1'!AQ33),'Corrected energy balance step 1'!AQ33,0)</f>
        <v>0</v>
      </c>
      <c r="AR33" s="194">
        <f>IF(ISNUMBER('Corrected energy balance step 1'!AR33),'Corrected energy balance step 1'!AR33,0)</f>
        <v>0</v>
      </c>
      <c r="AS33" s="194">
        <f>IF(ISNUMBER('Corrected energy balance step 1'!AS33),'Corrected energy balance step 1'!AS33,0)</f>
        <v>0</v>
      </c>
      <c r="AT33" s="194">
        <f>IF(ISNUMBER('Corrected energy balance step 1'!AT33),'Corrected energy balance step 1'!AT33,0)</f>
        <v>0</v>
      </c>
      <c r="AU33" s="194">
        <f>IF(ISNUMBER('Corrected energy balance step 1'!AU33),'Corrected energy balance step 1'!AU33,0)</f>
        <v>0</v>
      </c>
      <c r="AV33" s="194">
        <f>IF(ISNUMBER('Corrected energy balance step 1'!AV33),'Corrected energy balance step 1'!AV33,0)</f>
        <v>0</v>
      </c>
      <c r="AW33" s="194">
        <f>IF(ISNUMBER('Corrected energy balance step 1'!AW33),'Corrected energy balance step 1'!AW33,0)</f>
        <v>0</v>
      </c>
      <c r="AX33" s="194">
        <f>IF(ISNUMBER('Corrected energy balance step 1'!AX33),'Corrected energy balance step 1'!AX33,0)</f>
        <v>0</v>
      </c>
      <c r="AY33" s="194">
        <f>IF(ISNUMBER('Corrected energy balance step 1'!AY33),'Corrected energy balance step 1'!AY33,0)</f>
        <v>0</v>
      </c>
      <c r="AZ33" s="194">
        <f>IF(ISNUMBER('Corrected energy balance step 1'!AZ33),'Corrected energy balance step 1'!AZ33,0)</f>
        <v>0</v>
      </c>
      <c r="BA33" s="194">
        <f>IF(ISNUMBER('Corrected energy balance step 1'!BA33),'Corrected energy balance step 1'!BA33,0)</f>
        <v>0</v>
      </c>
      <c r="BB33" s="194">
        <f>IF(ISNUMBER('Corrected energy balance step 1'!BB33),'Corrected energy balance step 1'!BB33,0)</f>
        <v>0</v>
      </c>
      <c r="BC33" s="194">
        <f>IF(ISNUMBER('Corrected energy balance step 1'!BC33),'Corrected energy balance step 1'!BC33,0)</f>
        <v>0</v>
      </c>
      <c r="BD33" s="194">
        <f>IF(ISNUMBER('Corrected energy balance step 1'!BD33),'Corrected energy balance step 1'!BD33,0)</f>
        <v>0</v>
      </c>
      <c r="BE33" s="194">
        <f>IF(ISNUMBER('Corrected energy balance step 1'!BE33),'Corrected energy balance step 1'!BE33,0)</f>
        <v>0</v>
      </c>
      <c r="BF33" s="194">
        <f>IF(ISNUMBER('Corrected energy balance step 1'!BF33),'Corrected energy balance step 1'!BF33,0)</f>
        <v>0</v>
      </c>
      <c r="BG33" s="194">
        <f>IF(ISNUMBER('Corrected energy balance step 1'!BG33),'Corrected energy balance step 1'!BG33,0)</f>
        <v>0</v>
      </c>
      <c r="BH33" s="194">
        <f>IF(ISNUMBER('Corrected energy balance step 1'!BH33),'Corrected energy balance step 1'!BH33,0)</f>
        <v>0</v>
      </c>
      <c r="BI33" s="194">
        <f>IF(ISNUMBER('Corrected energy balance step 1'!BI33),'Corrected energy balance step 1'!BI33,0)</f>
        <v>0</v>
      </c>
      <c r="BJ33" s="194">
        <f>IF(ISNUMBER('Corrected energy balance step 1'!BJ33),'Corrected energy balance step 1'!BJ33,0)</f>
        <v>0</v>
      </c>
      <c r="BK33" s="194">
        <f>IF(ISNUMBER('Corrected energy balance step 1'!BK33),'Corrected energy balance step 1'!BK33,0)</f>
        <v>0</v>
      </c>
      <c r="BL33" s="194">
        <f>IF(ISNUMBER('Corrected energy balance step 1'!BL33),'Corrected energy balance step 1'!BL33,0)</f>
        <v>0</v>
      </c>
      <c r="BM33" s="194">
        <f>IF(ISNUMBER('Corrected energy balance step 1'!BM33),'Corrected energy balance step 1'!BM33,0)</f>
        <v>0</v>
      </c>
      <c r="BN33" s="192">
        <f t="shared" si="58"/>
        <v>0</v>
      </c>
      <c r="BO33" s="195">
        <f>'Corrected energy balance step 1'!BO33</f>
        <v>0</v>
      </c>
    </row>
    <row r="34" spans="2:67">
      <c r="B34" s="37" t="s">
        <v>78</v>
      </c>
      <c r="C34" s="194">
        <f>IF(ISNUMBER('Corrected energy balance step 1'!C34),'Corrected energy balance step 1'!C34,0)</f>
        <v>0</v>
      </c>
      <c r="D34" s="194">
        <f>IF(ISNUMBER('Corrected energy balance step 1'!D34),'Corrected energy balance step 1'!D34,0)</f>
        <v>0</v>
      </c>
      <c r="E34" s="194">
        <f>IF(ISNUMBER('Corrected energy balance step 1'!E34),'Corrected energy balance step 1'!E34,0)</f>
        <v>0</v>
      </c>
      <c r="F34" s="194">
        <f>IF(ISNUMBER('Corrected energy balance step 1'!F34),'Corrected energy balance step 1'!F34,0)</f>
        <v>0</v>
      </c>
      <c r="G34" s="194">
        <f>IF(ISNUMBER('Corrected energy balance step 1'!G34),'Corrected energy balance step 1'!G34,0)</f>
        <v>0</v>
      </c>
      <c r="H34" s="194">
        <f>IF(ISNUMBER('Corrected energy balance step 1'!H34),'Corrected energy balance step 1'!H34,0)</f>
        <v>0</v>
      </c>
      <c r="I34" s="194">
        <f>IF(ISNUMBER('Corrected energy balance step 1'!I34),'Corrected energy balance step 1'!I34,0)</f>
        <v>0</v>
      </c>
      <c r="J34" s="194">
        <f>IF(ISNUMBER('Corrected energy balance step 1'!J34),'Corrected energy balance step 1'!J34,0)</f>
        <v>0</v>
      </c>
      <c r="K34" s="194">
        <f>IF(ISNUMBER('Corrected energy balance step 1'!K34),'Corrected energy balance step 1'!K34,0)</f>
        <v>0</v>
      </c>
      <c r="L34" s="194">
        <f>IF(ISNUMBER('Corrected energy balance step 1'!L34),'Corrected energy balance step 1'!L34,0)</f>
        <v>0</v>
      </c>
      <c r="M34" s="194">
        <f>IF(ISNUMBER('Corrected energy balance step 1'!M34),'Corrected energy balance step 1'!M34,0)</f>
        <v>0</v>
      </c>
      <c r="N34" s="194">
        <f>IF(ISNUMBER('Corrected energy balance step 1'!N34),'Corrected energy balance step 1'!N34,0)</f>
        <v>0</v>
      </c>
      <c r="O34" s="194">
        <f>IF(ISNUMBER('Corrected energy balance step 1'!O34),'Corrected energy balance step 1'!O34,0)</f>
        <v>0</v>
      </c>
      <c r="P34" s="194">
        <f>IF(ISNUMBER('Corrected energy balance step 1'!P34),'Corrected energy balance step 1'!P34,0)</f>
        <v>0</v>
      </c>
      <c r="Q34" s="194">
        <f>IF(ISNUMBER('Corrected energy balance step 1'!Q34),'Corrected energy balance step 1'!Q34,0)</f>
        <v>0</v>
      </c>
      <c r="R34" s="194">
        <f>IF(ISNUMBER('Corrected energy balance step 1'!R34),'Corrected energy balance step 1'!R34,0)</f>
        <v>0</v>
      </c>
      <c r="S34" s="194">
        <f>IF(ISNUMBER('Corrected energy balance step 1'!S34),'Corrected energy balance step 1'!S34,0)</f>
        <v>0</v>
      </c>
      <c r="T34" s="194">
        <f>IF(ISNUMBER('Corrected energy balance step 1'!T34),'Corrected energy balance step 1'!T34,0)</f>
        <v>0</v>
      </c>
      <c r="U34" s="194">
        <f>IF(ISNUMBER('Corrected energy balance step 1'!U34),'Corrected energy balance step 1'!U34,0)</f>
        <v>0</v>
      </c>
      <c r="V34" s="194">
        <f>IF(ISNUMBER('Corrected energy balance step 1'!V34),'Corrected energy balance step 1'!V34,0)</f>
        <v>0</v>
      </c>
      <c r="W34" s="194">
        <f>IF(ISNUMBER('Corrected energy balance step 1'!W34),'Corrected energy balance step 1'!W34,0)</f>
        <v>0</v>
      </c>
      <c r="X34" s="194">
        <f>IF(ISNUMBER('Corrected energy balance step 1'!X34),'Corrected energy balance step 1'!X34,0)</f>
        <v>0</v>
      </c>
      <c r="Y34" s="194">
        <f>IF(ISNUMBER('Corrected energy balance step 1'!Y34),'Corrected energy balance step 1'!Y34,0)</f>
        <v>0</v>
      </c>
      <c r="Z34" s="194">
        <f>IF(ISNUMBER('Corrected energy balance step 1'!Z34),'Corrected energy balance step 1'!Z34,0)</f>
        <v>0</v>
      </c>
      <c r="AA34" s="194">
        <f>IF(ISNUMBER('Corrected energy balance step 1'!AA34),'Corrected energy balance step 1'!AA34,0)</f>
        <v>0</v>
      </c>
      <c r="AB34" s="194">
        <f>IF(ISNUMBER('Corrected energy balance step 1'!AB34),'Corrected energy balance step 1'!AB34,0)</f>
        <v>0</v>
      </c>
      <c r="AC34" s="194">
        <f>IF(ISNUMBER('Corrected energy balance step 1'!AC34),'Corrected energy balance step 1'!AC34,0)</f>
        <v>0</v>
      </c>
      <c r="AD34" s="194">
        <f>IF(ISNUMBER('Corrected energy balance step 1'!AD34),'Corrected energy balance step 1'!AD34,0)</f>
        <v>0</v>
      </c>
      <c r="AE34" s="194">
        <f>IF(ISNUMBER('Corrected energy balance step 1'!AE34),'Corrected energy balance step 1'!AE34,0)</f>
        <v>0</v>
      </c>
      <c r="AF34" s="194">
        <f>IF(ISNUMBER('Corrected energy balance step 1'!AF34),'Corrected energy balance step 1'!AF34,0)</f>
        <v>0</v>
      </c>
      <c r="AG34" s="194">
        <f>IF(ISNUMBER('Corrected energy balance step 1'!AG34),'Corrected energy balance step 1'!AG34,0)</f>
        <v>0</v>
      </c>
      <c r="AH34" s="194">
        <f>IF(ISNUMBER('Corrected energy balance step 1'!AH34),'Corrected energy balance step 1'!AH34,0)</f>
        <v>0</v>
      </c>
      <c r="AI34" s="194">
        <f>IF(ISNUMBER('Corrected energy balance step 1'!AI34),'Corrected energy balance step 1'!AI34,0)</f>
        <v>0</v>
      </c>
      <c r="AJ34" s="194">
        <f>IF(ISNUMBER('Corrected energy balance step 1'!AJ34),'Corrected energy balance step 1'!AJ34,0)</f>
        <v>0</v>
      </c>
      <c r="AK34" s="194">
        <f>IF(ISNUMBER('Corrected energy balance step 1'!AK34),'Corrected energy balance step 1'!AK34,0)</f>
        <v>0</v>
      </c>
      <c r="AL34" s="194">
        <f>IF(ISNUMBER('Corrected energy balance step 1'!AL34),'Corrected energy balance step 1'!AL34,0)</f>
        <v>0</v>
      </c>
      <c r="AM34" s="194">
        <f>IF(ISNUMBER('Corrected energy balance step 1'!AM34),'Corrected energy balance step 1'!AM34,0)</f>
        <v>0</v>
      </c>
      <c r="AN34" s="194">
        <f>IF(ISNUMBER('Corrected energy balance step 1'!AN34),'Corrected energy balance step 1'!AN34,0)</f>
        <v>0</v>
      </c>
      <c r="AO34" s="194">
        <f>IF(ISNUMBER('Corrected energy balance step 1'!AO34),'Corrected energy balance step 1'!AO34,0)</f>
        <v>0</v>
      </c>
      <c r="AP34" s="194">
        <f>IF(ISNUMBER('Corrected energy balance step 1'!AP34),'Corrected energy balance step 1'!AP34,0)</f>
        <v>0</v>
      </c>
      <c r="AQ34" s="194">
        <f>IF(ISNUMBER('Corrected energy balance step 1'!AQ34),'Corrected energy balance step 1'!AQ34,0)</f>
        <v>0</v>
      </c>
      <c r="AR34" s="194">
        <f>IF(ISNUMBER('Corrected energy balance step 1'!AR34),'Corrected energy balance step 1'!AR34,0)</f>
        <v>0</v>
      </c>
      <c r="AS34" s="194">
        <f>IF(ISNUMBER('Corrected energy balance step 1'!AS34),'Corrected energy balance step 1'!AS34,0)</f>
        <v>0</v>
      </c>
      <c r="AT34" s="194">
        <f>IF(ISNUMBER('Corrected energy balance step 1'!AT34),'Corrected energy balance step 1'!AT34,0)</f>
        <v>0</v>
      </c>
      <c r="AU34" s="194">
        <f>IF(ISNUMBER('Corrected energy balance step 1'!AU34),'Corrected energy balance step 1'!AU34,0)</f>
        <v>0</v>
      </c>
      <c r="AV34" s="194">
        <f>IF(ISNUMBER('Corrected energy balance step 1'!AV34),'Corrected energy balance step 1'!AV34,0)</f>
        <v>0</v>
      </c>
      <c r="AW34" s="194">
        <f>IF(ISNUMBER('Corrected energy balance step 1'!AW34),'Corrected energy balance step 1'!AW34,0)</f>
        <v>0</v>
      </c>
      <c r="AX34" s="194">
        <f>IF(ISNUMBER('Corrected energy balance step 1'!AX34),'Corrected energy balance step 1'!AX34,0)</f>
        <v>0</v>
      </c>
      <c r="AY34" s="194">
        <f>IF(ISNUMBER('Corrected energy balance step 1'!AY34),'Corrected energy balance step 1'!AY34,0)</f>
        <v>0</v>
      </c>
      <c r="AZ34" s="194">
        <f>IF(ISNUMBER('Corrected energy balance step 1'!AZ34),'Corrected energy balance step 1'!AZ34,0)</f>
        <v>0</v>
      </c>
      <c r="BA34" s="194">
        <f>IF(ISNUMBER('Corrected energy balance step 1'!BA34),'Corrected energy balance step 1'!BA34,0)</f>
        <v>0</v>
      </c>
      <c r="BB34" s="194">
        <f>IF(ISNUMBER('Corrected energy balance step 1'!BB34),'Corrected energy balance step 1'!BB34,0)</f>
        <v>0</v>
      </c>
      <c r="BC34" s="194">
        <f>IF(ISNUMBER('Corrected energy balance step 1'!BC34),'Corrected energy balance step 1'!BC34,0)</f>
        <v>0</v>
      </c>
      <c r="BD34" s="194">
        <f>IF(ISNUMBER('Corrected energy balance step 1'!BD34),'Corrected energy balance step 1'!BD34,0)</f>
        <v>0</v>
      </c>
      <c r="BE34" s="194">
        <f>IF(ISNUMBER('Corrected energy balance step 1'!BE34),'Corrected energy balance step 1'!BE34,0)</f>
        <v>0</v>
      </c>
      <c r="BF34" s="194">
        <f>IF(ISNUMBER('Corrected energy balance step 1'!BF34),'Corrected energy balance step 1'!BF34,0)</f>
        <v>0</v>
      </c>
      <c r="BG34" s="194">
        <f>IF(ISNUMBER('Corrected energy balance step 1'!BG34),'Corrected energy balance step 1'!BG34,0)</f>
        <v>0</v>
      </c>
      <c r="BH34" s="194">
        <f>IF(ISNUMBER('Corrected energy balance step 1'!BH34),'Corrected energy balance step 1'!BH34,0)</f>
        <v>0</v>
      </c>
      <c r="BI34" s="194">
        <f>IF(ISNUMBER('Corrected energy balance step 1'!BI34),'Corrected energy balance step 1'!BI34,0)</f>
        <v>0</v>
      </c>
      <c r="BJ34" s="194">
        <f>IF(ISNUMBER('Corrected energy balance step 1'!BJ34),'Corrected energy balance step 1'!BJ34,0)</f>
        <v>0</v>
      </c>
      <c r="BK34" s="194">
        <f>IF(ISNUMBER('Corrected energy balance step 1'!BK34),'Corrected energy balance step 1'!BK34,0)</f>
        <v>0</v>
      </c>
      <c r="BL34" s="194">
        <f>IF(ISNUMBER('Corrected energy balance step 1'!BL34),'Corrected energy balance step 1'!BL34,0)</f>
        <v>0</v>
      </c>
      <c r="BM34" s="194">
        <f>IF(ISNUMBER('Corrected energy balance step 1'!BM34),'Corrected energy balance step 1'!BM34,0)</f>
        <v>0</v>
      </c>
      <c r="BN34" s="192">
        <f t="shared" si="58"/>
        <v>0</v>
      </c>
      <c r="BO34" s="195">
        <f>'Corrected energy balance step 1'!BO34</f>
        <v>0</v>
      </c>
    </row>
    <row r="35" spans="2:67">
      <c r="B35" s="37" t="s">
        <v>79</v>
      </c>
      <c r="C35" s="194">
        <f>IF(ISNUMBER('Corrected energy balance step 1'!C35),'Corrected energy balance step 1'!C35,0)</f>
        <v>0</v>
      </c>
      <c r="D35" s="194">
        <f>IF(ISNUMBER('Corrected energy balance step 1'!D35),'Corrected energy balance step 1'!D35,0)</f>
        <v>0</v>
      </c>
      <c r="E35" s="194">
        <f>IF(ISNUMBER('Corrected energy balance step 1'!E35),'Corrected energy balance step 1'!E35,0)</f>
        <v>0</v>
      </c>
      <c r="F35" s="194">
        <f>IF(ISNUMBER('Corrected energy balance step 1'!F35),'Corrected energy balance step 1'!F35,0)</f>
        <v>0</v>
      </c>
      <c r="G35" s="194">
        <f>IF(ISNUMBER('Corrected energy balance step 1'!G35),'Corrected energy balance step 1'!G35,0)</f>
        <v>0</v>
      </c>
      <c r="H35" s="194">
        <f>IF(ISNUMBER('Corrected energy balance step 1'!H35),'Corrected energy balance step 1'!H35,0)</f>
        <v>0</v>
      </c>
      <c r="I35" s="194">
        <f>IF(ISNUMBER('Corrected energy balance step 1'!I35),'Corrected energy balance step 1'!I35,0)</f>
        <v>0</v>
      </c>
      <c r="J35" s="194">
        <f>IF(ISNUMBER('Corrected energy balance step 1'!J35),'Corrected energy balance step 1'!J35,0)</f>
        <v>0</v>
      </c>
      <c r="K35" s="194">
        <f>IF(ISNUMBER('Corrected energy balance step 1'!K35),'Corrected energy balance step 1'!K35,0)</f>
        <v>0</v>
      </c>
      <c r="L35" s="194">
        <f>IF(ISNUMBER('Corrected energy balance step 1'!L35),'Corrected energy balance step 1'!L35,0)</f>
        <v>0</v>
      </c>
      <c r="M35" s="194">
        <f>IF(ISNUMBER('Corrected energy balance step 1'!M35),'Corrected energy balance step 1'!M35,0)</f>
        <v>0</v>
      </c>
      <c r="N35" s="194">
        <f>IF(ISNUMBER('Corrected energy balance step 1'!N35),'Corrected energy balance step 1'!N35,0)</f>
        <v>0</v>
      </c>
      <c r="O35" s="194">
        <f>IF(ISNUMBER('Corrected energy balance step 1'!O35),'Corrected energy balance step 1'!O35,0)</f>
        <v>0</v>
      </c>
      <c r="P35" s="194">
        <f>IF(ISNUMBER('Corrected energy balance step 1'!P35),'Corrected energy balance step 1'!P35,0)</f>
        <v>0</v>
      </c>
      <c r="Q35" s="194">
        <f>IF(ISNUMBER('Corrected energy balance step 1'!Q35),'Corrected energy balance step 1'!Q35,0)</f>
        <v>0</v>
      </c>
      <c r="R35" s="194">
        <f>IF(ISNUMBER('Corrected energy balance step 1'!R35),'Corrected energy balance step 1'!R35,0)</f>
        <v>0</v>
      </c>
      <c r="S35" s="194">
        <f>IF(ISNUMBER('Corrected energy balance step 1'!S35),'Corrected energy balance step 1'!S35,0)</f>
        <v>0</v>
      </c>
      <c r="T35" s="194">
        <f>IF(ISNUMBER('Corrected energy balance step 1'!T35),'Corrected energy balance step 1'!T35,0)</f>
        <v>0</v>
      </c>
      <c r="U35" s="194">
        <f>IF(ISNUMBER('Corrected energy balance step 1'!U35),'Corrected energy balance step 1'!U35,0)</f>
        <v>0</v>
      </c>
      <c r="V35" s="194">
        <f>IF(ISNUMBER('Corrected energy balance step 1'!V35),'Corrected energy balance step 1'!V35,0)</f>
        <v>0</v>
      </c>
      <c r="W35" s="194">
        <f>IF(ISNUMBER('Corrected energy balance step 1'!W35),'Corrected energy balance step 1'!W35,0)</f>
        <v>0</v>
      </c>
      <c r="X35" s="194">
        <f>IF(ISNUMBER('Corrected energy balance step 1'!X35),'Corrected energy balance step 1'!X35,0)</f>
        <v>0</v>
      </c>
      <c r="Y35" s="194">
        <f>IF(ISNUMBER('Corrected energy balance step 1'!Y35),'Corrected energy balance step 1'!Y35,0)</f>
        <v>0</v>
      </c>
      <c r="Z35" s="194">
        <f>IF(ISNUMBER('Corrected energy balance step 1'!Z35),'Corrected energy balance step 1'!Z35,0)</f>
        <v>0</v>
      </c>
      <c r="AA35" s="194">
        <f>IF(ISNUMBER('Corrected energy balance step 1'!AA35),'Corrected energy balance step 1'!AA35,0)</f>
        <v>0</v>
      </c>
      <c r="AB35" s="194">
        <f>IF(ISNUMBER('Corrected energy balance step 1'!AB35),'Corrected energy balance step 1'!AB35,0)</f>
        <v>0</v>
      </c>
      <c r="AC35" s="194">
        <f>IF(ISNUMBER('Corrected energy balance step 1'!AC35),'Corrected energy balance step 1'!AC35,0)</f>
        <v>0</v>
      </c>
      <c r="AD35" s="194">
        <f>IF(ISNUMBER('Corrected energy balance step 1'!AD35),'Corrected energy balance step 1'!AD35,0)</f>
        <v>0</v>
      </c>
      <c r="AE35" s="194">
        <f>IF(ISNUMBER('Corrected energy balance step 1'!AE35),'Corrected energy balance step 1'!AE35,0)</f>
        <v>0</v>
      </c>
      <c r="AF35" s="194">
        <f>IF(ISNUMBER('Corrected energy balance step 1'!AF35),'Corrected energy balance step 1'!AF35,0)</f>
        <v>0</v>
      </c>
      <c r="AG35" s="194">
        <f>IF(ISNUMBER('Corrected energy balance step 1'!AG35),'Corrected energy balance step 1'!AG35,0)</f>
        <v>0</v>
      </c>
      <c r="AH35" s="194">
        <f>IF(ISNUMBER('Corrected energy balance step 1'!AH35),'Corrected energy balance step 1'!AH35,0)</f>
        <v>0</v>
      </c>
      <c r="AI35" s="194">
        <f>IF(ISNUMBER('Corrected energy balance step 1'!AI35),'Corrected energy balance step 1'!AI35,0)</f>
        <v>0</v>
      </c>
      <c r="AJ35" s="194">
        <f>IF(ISNUMBER('Corrected energy balance step 1'!AJ35),'Corrected energy balance step 1'!AJ35,0)</f>
        <v>0</v>
      </c>
      <c r="AK35" s="194">
        <f>IF(ISNUMBER('Corrected energy balance step 1'!AK35),'Corrected energy balance step 1'!AK35,0)</f>
        <v>0</v>
      </c>
      <c r="AL35" s="194">
        <f>IF(ISNUMBER('Corrected energy balance step 1'!AL35),'Corrected energy balance step 1'!AL35,0)</f>
        <v>0</v>
      </c>
      <c r="AM35" s="194">
        <f>IF(ISNUMBER('Corrected energy balance step 1'!AM35),'Corrected energy balance step 1'!AM35,0)</f>
        <v>0</v>
      </c>
      <c r="AN35" s="194">
        <f>IF(ISNUMBER('Corrected energy balance step 1'!AN35),'Corrected energy balance step 1'!AN35,0)</f>
        <v>0</v>
      </c>
      <c r="AO35" s="194">
        <f>IF(ISNUMBER('Corrected energy balance step 1'!AO35),'Corrected energy balance step 1'!AO35,0)</f>
        <v>0</v>
      </c>
      <c r="AP35" s="194">
        <f>IF(ISNUMBER('Corrected energy balance step 1'!AP35),'Corrected energy balance step 1'!AP35,0)</f>
        <v>0</v>
      </c>
      <c r="AQ35" s="194">
        <f>IF(ISNUMBER('Corrected energy balance step 1'!AQ35),'Corrected energy balance step 1'!AQ35,0)</f>
        <v>0</v>
      </c>
      <c r="AR35" s="194">
        <f>IF(ISNUMBER('Corrected energy balance step 1'!AR35),'Corrected energy balance step 1'!AR35,0)</f>
        <v>0</v>
      </c>
      <c r="AS35" s="194">
        <f>IF(ISNUMBER('Corrected energy balance step 1'!AS35),'Corrected energy balance step 1'!AS35,0)</f>
        <v>0</v>
      </c>
      <c r="AT35" s="194">
        <f>IF(ISNUMBER('Corrected energy balance step 1'!AT35),'Corrected energy balance step 1'!AT35,0)</f>
        <v>0</v>
      </c>
      <c r="AU35" s="194">
        <f>IF(ISNUMBER('Corrected energy balance step 1'!AU35),'Corrected energy balance step 1'!AU35,0)</f>
        <v>0</v>
      </c>
      <c r="AV35" s="194">
        <f>IF(ISNUMBER('Corrected energy balance step 1'!AV35),'Corrected energy balance step 1'!AV35,0)</f>
        <v>0</v>
      </c>
      <c r="AW35" s="194">
        <f>IF(ISNUMBER('Corrected energy balance step 1'!AW35),'Corrected energy balance step 1'!AW35,0)</f>
        <v>0</v>
      </c>
      <c r="AX35" s="194">
        <f>IF(ISNUMBER('Corrected energy balance step 1'!AX35),'Corrected energy balance step 1'!AX35,0)</f>
        <v>0</v>
      </c>
      <c r="AY35" s="194">
        <f>IF(ISNUMBER('Corrected energy balance step 1'!AY35),'Corrected energy balance step 1'!AY35,0)</f>
        <v>0</v>
      </c>
      <c r="AZ35" s="194">
        <f>IF(ISNUMBER('Corrected energy balance step 1'!AZ35),'Corrected energy balance step 1'!AZ35,0)</f>
        <v>0</v>
      </c>
      <c r="BA35" s="194">
        <f>IF(ISNUMBER('Corrected energy balance step 1'!BA35),'Corrected energy balance step 1'!BA35,0)</f>
        <v>0</v>
      </c>
      <c r="BB35" s="194">
        <f>IF(ISNUMBER('Corrected energy balance step 1'!BB35),'Corrected energy balance step 1'!BB35,0)</f>
        <v>0</v>
      </c>
      <c r="BC35" s="194">
        <f>IF(ISNUMBER('Corrected energy balance step 1'!BC35),'Corrected energy balance step 1'!BC35,0)</f>
        <v>0</v>
      </c>
      <c r="BD35" s="194">
        <f>IF(ISNUMBER('Corrected energy balance step 1'!BD35),'Corrected energy balance step 1'!BD35,0)</f>
        <v>0</v>
      </c>
      <c r="BE35" s="194">
        <f>IF(ISNUMBER('Corrected energy balance step 1'!BE35),'Corrected energy balance step 1'!BE35,0)</f>
        <v>0</v>
      </c>
      <c r="BF35" s="194">
        <f>IF(ISNUMBER('Corrected energy balance step 1'!BF35),'Corrected energy balance step 1'!BF35,0)</f>
        <v>0</v>
      </c>
      <c r="BG35" s="194">
        <f>IF(ISNUMBER('Corrected energy balance step 1'!BG35),'Corrected energy balance step 1'!BG35,0)</f>
        <v>0</v>
      </c>
      <c r="BH35" s="194">
        <f>IF(ISNUMBER('Corrected energy balance step 1'!BH35),'Corrected energy balance step 1'!BH35,0)</f>
        <v>0</v>
      </c>
      <c r="BI35" s="194">
        <f>IF(ISNUMBER('Corrected energy balance step 1'!BI35),'Corrected energy balance step 1'!BI35,0)</f>
        <v>0</v>
      </c>
      <c r="BJ35" s="194">
        <f>IF(ISNUMBER('Corrected energy balance step 1'!BJ35),'Corrected energy balance step 1'!BJ35,0)</f>
        <v>0</v>
      </c>
      <c r="BK35" s="194">
        <f>IF(ISNUMBER('Corrected energy balance step 1'!BK35),'Corrected energy balance step 1'!BK35,0)</f>
        <v>0</v>
      </c>
      <c r="BL35" s="194">
        <f>IF(ISNUMBER('Corrected energy balance step 1'!BL35),'Corrected energy balance step 1'!BL35,0)</f>
        <v>0</v>
      </c>
      <c r="BM35" s="194">
        <f>IF(ISNUMBER('Corrected energy balance step 1'!BM35),'Corrected energy balance step 1'!BM35,0)</f>
        <v>0</v>
      </c>
      <c r="BN35" s="192">
        <f t="shared" si="58"/>
        <v>0</v>
      </c>
      <c r="BO35" s="195">
        <f>'Corrected energy balance step 1'!BO35</f>
        <v>0</v>
      </c>
    </row>
    <row r="36" spans="2:67">
      <c r="B36" s="37" t="s">
        <v>80</v>
      </c>
      <c r="C36" s="194">
        <f>IF(ISNUMBER('Corrected energy balance step 1'!C36),'Corrected energy balance step 1'!C36,0)</f>
        <v>0</v>
      </c>
      <c r="D36" s="194">
        <f>IF(ISNUMBER('Corrected energy balance step 1'!D36),'Corrected energy balance step 1'!D36,0)</f>
        <v>0</v>
      </c>
      <c r="E36" s="194">
        <f>IF(ISNUMBER('Corrected energy balance step 1'!E36),'Corrected energy balance step 1'!E36,0)</f>
        <v>0</v>
      </c>
      <c r="F36" s="194">
        <f>IF(ISNUMBER('Corrected energy balance step 1'!F36),'Corrected energy balance step 1'!F36,0)</f>
        <v>0</v>
      </c>
      <c r="G36" s="194">
        <f>IF(ISNUMBER('Corrected energy balance step 1'!G36),'Corrected energy balance step 1'!G36,0)</f>
        <v>0</v>
      </c>
      <c r="H36" s="194">
        <f>IF(ISNUMBER('Corrected energy balance step 1'!H36),'Corrected energy balance step 1'!H36,0)</f>
        <v>0</v>
      </c>
      <c r="I36" s="194">
        <f>IF(ISNUMBER('Corrected energy balance step 1'!I36),'Corrected energy balance step 1'!I36,0)</f>
        <v>0</v>
      </c>
      <c r="J36" s="194">
        <f>IF(ISNUMBER('Corrected energy balance step 1'!J36),'Corrected energy balance step 1'!J36,0)</f>
        <v>0</v>
      </c>
      <c r="K36" s="194">
        <f>IF(ISNUMBER('Corrected energy balance step 1'!K36),'Corrected energy balance step 1'!K36,0)</f>
        <v>0</v>
      </c>
      <c r="L36" s="194">
        <f>IF(ISNUMBER('Corrected energy balance step 1'!L36),'Corrected energy balance step 1'!L36,0)</f>
        <v>0</v>
      </c>
      <c r="M36" s="194">
        <f>IF(ISNUMBER('Corrected energy balance step 1'!M36),'Corrected energy balance step 1'!M36,0)</f>
        <v>0</v>
      </c>
      <c r="N36" s="194">
        <f>IF(ISNUMBER('Corrected energy balance step 1'!N36),'Corrected energy balance step 1'!N36,0)</f>
        <v>0</v>
      </c>
      <c r="O36" s="194">
        <f>IF(ISNUMBER('Corrected energy balance step 1'!O36),'Corrected energy balance step 1'!O36,0)</f>
        <v>0</v>
      </c>
      <c r="P36" s="194">
        <f>IF(ISNUMBER('Corrected energy balance step 1'!P36),'Corrected energy balance step 1'!P36,0)</f>
        <v>0</v>
      </c>
      <c r="Q36" s="194">
        <f>IF(ISNUMBER('Corrected energy balance step 1'!Q36),'Corrected energy balance step 1'!Q36,0)</f>
        <v>0</v>
      </c>
      <c r="R36" s="194">
        <f>IF(ISNUMBER('Corrected energy balance step 1'!R36),'Corrected energy balance step 1'!R36,0)</f>
        <v>0</v>
      </c>
      <c r="S36" s="194">
        <f>IF(ISNUMBER('Corrected energy balance step 1'!S36),'Corrected energy balance step 1'!S36,0)</f>
        <v>0</v>
      </c>
      <c r="T36" s="194">
        <f>IF(ISNUMBER('Corrected energy balance step 1'!T36),'Corrected energy balance step 1'!T36,0)</f>
        <v>0</v>
      </c>
      <c r="U36" s="194">
        <f>IF(ISNUMBER('Corrected energy balance step 1'!U36),'Corrected energy balance step 1'!U36,0)</f>
        <v>0</v>
      </c>
      <c r="V36" s="194">
        <f>IF(ISNUMBER('Corrected energy balance step 1'!V36),'Corrected energy balance step 1'!V36,0)</f>
        <v>0</v>
      </c>
      <c r="W36" s="194">
        <f>IF(ISNUMBER('Corrected energy balance step 1'!W36),'Corrected energy balance step 1'!W36,0)</f>
        <v>0</v>
      </c>
      <c r="X36" s="194">
        <f>IF(ISNUMBER('Corrected energy balance step 1'!X36),'Corrected energy balance step 1'!X36,0)</f>
        <v>0</v>
      </c>
      <c r="Y36" s="194">
        <f>IF(ISNUMBER('Corrected energy balance step 1'!Y36),'Corrected energy balance step 1'!Y36,0)</f>
        <v>0</v>
      </c>
      <c r="Z36" s="194">
        <f>IF(ISNUMBER('Corrected energy balance step 1'!Z36),'Corrected energy balance step 1'!Z36,0)</f>
        <v>0</v>
      </c>
      <c r="AA36" s="194">
        <f>IF(ISNUMBER('Corrected energy balance step 1'!AA36),'Corrected energy balance step 1'!AA36,0)</f>
        <v>0</v>
      </c>
      <c r="AB36" s="194">
        <f>IF(ISNUMBER('Corrected energy balance step 1'!AB36),'Corrected energy balance step 1'!AB36,0)</f>
        <v>0</v>
      </c>
      <c r="AC36" s="194">
        <f>IF(ISNUMBER('Corrected energy balance step 1'!AC36),'Corrected energy balance step 1'!AC36,0)</f>
        <v>0</v>
      </c>
      <c r="AD36" s="194">
        <f>IF(ISNUMBER('Corrected energy balance step 1'!AD36),'Corrected energy balance step 1'!AD36,0)</f>
        <v>0</v>
      </c>
      <c r="AE36" s="194">
        <f>IF(ISNUMBER('Corrected energy balance step 1'!AE36),'Corrected energy balance step 1'!AE36,0)</f>
        <v>0</v>
      </c>
      <c r="AF36" s="194">
        <f>IF(ISNUMBER('Corrected energy balance step 1'!AF36),'Corrected energy balance step 1'!AF36,0)</f>
        <v>0</v>
      </c>
      <c r="AG36" s="194">
        <f>IF(ISNUMBER('Corrected energy balance step 1'!AG36),'Corrected energy balance step 1'!AG36,0)</f>
        <v>0</v>
      </c>
      <c r="AH36" s="194">
        <f>IF(ISNUMBER('Corrected energy balance step 1'!AH36),'Corrected energy balance step 1'!AH36,0)</f>
        <v>0</v>
      </c>
      <c r="AI36" s="194">
        <f>IF(ISNUMBER('Corrected energy balance step 1'!AI36),'Corrected energy balance step 1'!AI36,0)</f>
        <v>0</v>
      </c>
      <c r="AJ36" s="194">
        <f>IF(ISNUMBER('Corrected energy balance step 1'!AJ36),'Corrected energy balance step 1'!AJ36,0)</f>
        <v>0</v>
      </c>
      <c r="AK36" s="194">
        <f>IF(ISNUMBER('Corrected energy balance step 1'!AK36),'Corrected energy balance step 1'!AK36,0)</f>
        <v>0</v>
      </c>
      <c r="AL36" s="194">
        <f>IF(ISNUMBER('Corrected energy balance step 1'!AL36),'Corrected energy balance step 1'!AL36,0)</f>
        <v>0</v>
      </c>
      <c r="AM36" s="194">
        <f>IF(ISNUMBER('Corrected energy balance step 1'!AM36),'Corrected energy balance step 1'!AM36,0)</f>
        <v>0</v>
      </c>
      <c r="AN36" s="194">
        <f>IF(ISNUMBER('Corrected energy balance step 1'!AN36),'Corrected energy balance step 1'!AN36,0)</f>
        <v>0</v>
      </c>
      <c r="AO36" s="194">
        <f>IF(ISNUMBER('Corrected energy balance step 1'!AO36),'Corrected energy balance step 1'!AO36,0)</f>
        <v>0</v>
      </c>
      <c r="AP36" s="194">
        <f>IF(ISNUMBER('Corrected energy balance step 1'!AP36),'Corrected energy balance step 1'!AP36,0)</f>
        <v>0</v>
      </c>
      <c r="AQ36" s="194">
        <f>IF(ISNUMBER('Corrected energy balance step 1'!AQ36),'Corrected energy balance step 1'!AQ36,0)</f>
        <v>0</v>
      </c>
      <c r="AR36" s="194">
        <f>IF(ISNUMBER('Corrected energy balance step 1'!AR36),'Corrected energy balance step 1'!AR36,0)</f>
        <v>0</v>
      </c>
      <c r="AS36" s="194">
        <f>IF(ISNUMBER('Corrected energy balance step 1'!AS36),'Corrected energy balance step 1'!AS36,0)</f>
        <v>0</v>
      </c>
      <c r="AT36" s="194">
        <f>IF(ISNUMBER('Corrected energy balance step 1'!AT36),'Corrected energy balance step 1'!AT36,0)</f>
        <v>0</v>
      </c>
      <c r="AU36" s="194">
        <f>IF(ISNUMBER('Corrected energy balance step 1'!AU36),'Corrected energy balance step 1'!AU36,0)</f>
        <v>0</v>
      </c>
      <c r="AV36" s="194">
        <f>IF(ISNUMBER('Corrected energy balance step 1'!AV36),'Corrected energy balance step 1'!AV36,0)</f>
        <v>0</v>
      </c>
      <c r="AW36" s="194">
        <f>IF(ISNUMBER('Corrected energy balance step 1'!AW36),'Corrected energy balance step 1'!AW36,0)</f>
        <v>0</v>
      </c>
      <c r="AX36" s="194">
        <f>IF(ISNUMBER('Corrected energy balance step 1'!AX36),'Corrected energy balance step 1'!AX36,0)</f>
        <v>0</v>
      </c>
      <c r="AY36" s="194">
        <f>IF(ISNUMBER('Corrected energy balance step 1'!AY36),'Corrected energy balance step 1'!AY36,0)</f>
        <v>0</v>
      </c>
      <c r="AZ36" s="194">
        <f>IF(ISNUMBER('Corrected energy balance step 1'!AZ36),'Corrected energy balance step 1'!AZ36,0)</f>
        <v>0</v>
      </c>
      <c r="BA36" s="194">
        <f>IF(ISNUMBER('Corrected energy balance step 1'!BA36),'Corrected energy balance step 1'!BA36,0)</f>
        <v>0</v>
      </c>
      <c r="BB36" s="194">
        <f>IF(ISNUMBER('Corrected energy balance step 1'!BB36),'Corrected energy balance step 1'!BB36,0)</f>
        <v>0</v>
      </c>
      <c r="BC36" s="194">
        <f>IF(ISNUMBER('Corrected energy balance step 1'!BC36),'Corrected energy balance step 1'!BC36,0)</f>
        <v>0</v>
      </c>
      <c r="BD36" s="194">
        <f>IF(ISNUMBER('Corrected energy balance step 1'!BD36),'Corrected energy balance step 1'!BD36,0)</f>
        <v>0</v>
      </c>
      <c r="BE36" s="194">
        <f>IF(ISNUMBER('Corrected energy balance step 1'!BE36),'Corrected energy balance step 1'!BE36,0)</f>
        <v>0</v>
      </c>
      <c r="BF36" s="194">
        <f>IF(ISNUMBER('Corrected energy balance step 1'!BF36),'Corrected energy balance step 1'!BF36,0)</f>
        <v>0</v>
      </c>
      <c r="BG36" s="194">
        <f>IF(ISNUMBER('Corrected energy balance step 1'!BG36),'Corrected energy balance step 1'!BG36,0)</f>
        <v>0</v>
      </c>
      <c r="BH36" s="194">
        <f>IF(ISNUMBER('Corrected energy balance step 1'!BH36),'Corrected energy balance step 1'!BH36,0)</f>
        <v>0</v>
      </c>
      <c r="BI36" s="194">
        <f>IF(ISNUMBER('Corrected energy balance step 1'!BI36),'Corrected energy balance step 1'!BI36,0)</f>
        <v>0</v>
      </c>
      <c r="BJ36" s="194">
        <f>IF(ISNUMBER('Corrected energy balance step 1'!BJ36),'Corrected energy balance step 1'!BJ36,0)</f>
        <v>0</v>
      </c>
      <c r="BK36" s="194">
        <f>IF(ISNUMBER('Corrected energy balance step 1'!BK36),'Corrected energy balance step 1'!BK36,0)</f>
        <v>0</v>
      </c>
      <c r="BL36" s="194">
        <f>IF(ISNUMBER('Corrected energy balance step 1'!BL36),'Corrected energy balance step 1'!BL36,0)</f>
        <v>0</v>
      </c>
      <c r="BM36" s="194">
        <f>IF(ISNUMBER('Corrected energy balance step 1'!BM36),'Corrected energy balance step 1'!BM36,0)</f>
        <v>0</v>
      </c>
      <c r="BN36" s="192">
        <f t="shared" si="58"/>
        <v>0</v>
      </c>
      <c r="BO36" s="195">
        <f>'Corrected energy balance step 1'!BO36</f>
        <v>0</v>
      </c>
    </row>
    <row r="37" spans="2:67">
      <c r="B37" s="37" t="s">
        <v>81</v>
      </c>
      <c r="C37" s="194">
        <f>IF(ISNUMBER('Corrected energy balance step 1'!C37),'Corrected energy balance step 1'!C37,0)</f>
        <v>0</v>
      </c>
      <c r="D37" s="194">
        <f>IF(ISNUMBER('Corrected energy balance step 1'!D37),'Corrected energy balance step 1'!D37,0)</f>
        <v>0</v>
      </c>
      <c r="E37" s="194">
        <f>IF(ISNUMBER('Corrected energy balance step 1'!E37),'Corrected energy balance step 1'!E37,0)</f>
        <v>0</v>
      </c>
      <c r="F37" s="194">
        <f>IF(ISNUMBER('Corrected energy balance step 1'!F37),'Corrected energy balance step 1'!F37,0)</f>
        <v>0</v>
      </c>
      <c r="G37" s="194">
        <f>IF(ISNUMBER('Corrected energy balance step 1'!G37),'Corrected energy balance step 1'!G37,0)</f>
        <v>0</v>
      </c>
      <c r="H37" s="194">
        <f>IF(ISNUMBER('Corrected energy balance step 1'!H37),'Corrected energy balance step 1'!H37,0)</f>
        <v>0</v>
      </c>
      <c r="I37" s="194">
        <f>IF(ISNUMBER('Corrected energy balance step 1'!I37),'Corrected energy balance step 1'!I37,0)</f>
        <v>0</v>
      </c>
      <c r="J37" s="194">
        <f>IF(ISNUMBER('Corrected energy balance step 1'!J37),'Corrected energy balance step 1'!J37,0)</f>
        <v>0</v>
      </c>
      <c r="K37" s="194">
        <f>IF(ISNUMBER('Corrected energy balance step 1'!K37),'Corrected energy balance step 1'!K37,0)</f>
        <v>0</v>
      </c>
      <c r="L37" s="194">
        <f>IF(ISNUMBER('Corrected energy balance step 1'!L37),'Corrected energy balance step 1'!L37,0)</f>
        <v>0</v>
      </c>
      <c r="M37" s="194">
        <f>IF(ISNUMBER('Corrected energy balance step 1'!M37),'Corrected energy balance step 1'!M37,0)</f>
        <v>0</v>
      </c>
      <c r="N37" s="194">
        <f>IF(ISNUMBER('Corrected energy balance step 1'!N37),'Corrected energy balance step 1'!N37,0)</f>
        <v>0</v>
      </c>
      <c r="O37" s="194">
        <f>IF(ISNUMBER('Corrected energy balance step 1'!O37),'Corrected energy balance step 1'!O37,0)</f>
        <v>0</v>
      </c>
      <c r="P37" s="194">
        <f>IF(ISNUMBER('Corrected energy balance step 1'!P37),'Corrected energy balance step 1'!P37,0)</f>
        <v>0</v>
      </c>
      <c r="Q37" s="194">
        <f>IF(ISNUMBER('Corrected energy balance step 1'!Q37),'Corrected energy balance step 1'!Q37,0)</f>
        <v>0</v>
      </c>
      <c r="R37" s="194">
        <f>IF(ISNUMBER('Corrected energy balance step 1'!R37),'Corrected energy balance step 1'!R37,0)</f>
        <v>0</v>
      </c>
      <c r="S37" s="194">
        <f>IF(ISNUMBER('Corrected energy balance step 1'!S37),'Corrected energy balance step 1'!S37,0)</f>
        <v>0</v>
      </c>
      <c r="T37" s="194">
        <f>IF(ISNUMBER('Corrected energy balance step 1'!T37),'Corrected energy balance step 1'!T37,0)</f>
        <v>0</v>
      </c>
      <c r="U37" s="194">
        <f>IF(ISNUMBER('Corrected energy balance step 1'!U37),'Corrected energy balance step 1'!U37,0)</f>
        <v>0</v>
      </c>
      <c r="V37" s="194">
        <f>IF(ISNUMBER('Corrected energy balance step 1'!V37),'Corrected energy balance step 1'!V37,0)</f>
        <v>0</v>
      </c>
      <c r="W37" s="194">
        <f>IF(ISNUMBER('Corrected energy balance step 1'!W37),'Corrected energy balance step 1'!W37,0)</f>
        <v>0</v>
      </c>
      <c r="X37" s="194">
        <f>IF(ISNUMBER('Corrected energy balance step 1'!X37),'Corrected energy balance step 1'!X37,0)</f>
        <v>0</v>
      </c>
      <c r="Y37" s="194">
        <f>IF(ISNUMBER('Corrected energy balance step 1'!Y37),'Corrected energy balance step 1'!Y37,0)</f>
        <v>0</v>
      </c>
      <c r="Z37" s="194">
        <f>IF(ISNUMBER('Corrected energy balance step 1'!Z37),'Corrected energy balance step 1'!Z37,0)</f>
        <v>0</v>
      </c>
      <c r="AA37" s="194">
        <f>IF(ISNUMBER('Corrected energy balance step 1'!AA37),'Corrected energy balance step 1'!AA37,0)</f>
        <v>0</v>
      </c>
      <c r="AB37" s="194">
        <f>IF(ISNUMBER('Corrected energy balance step 1'!AB37),'Corrected energy balance step 1'!AB37,0)</f>
        <v>0</v>
      </c>
      <c r="AC37" s="194">
        <f>IF(ISNUMBER('Corrected energy balance step 1'!AC37),'Corrected energy balance step 1'!AC37,0)</f>
        <v>0</v>
      </c>
      <c r="AD37" s="194">
        <f>IF(ISNUMBER('Corrected energy balance step 1'!AD37),'Corrected energy balance step 1'!AD37,0)</f>
        <v>0</v>
      </c>
      <c r="AE37" s="194">
        <f>IF(ISNUMBER('Corrected energy balance step 1'!AE37),'Corrected energy balance step 1'!AE37,0)</f>
        <v>0</v>
      </c>
      <c r="AF37" s="194">
        <f>IF(ISNUMBER('Corrected energy balance step 1'!AF37),'Corrected energy balance step 1'!AF37,0)</f>
        <v>0</v>
      </c>
      <c r="AG37" s="194">
        <f>IF(ISNUMBER('Corrected energy balance step 1'!AG37),'Corrected energy balance step 1'!AG37,0)</f>
        <v>0</v>
      </c>
      <c r="AH37" s="194">
        <f>IF(ISNUMBER('Corrected energy balance step 1'!AH37),'Corrected energy balance step 1'!AH37,0)</f>
        <v>0</v>
      </c>
      <c r="AI37" s="194">
        <f>IF(ISNUMBER('Corrected energy balance step 1'!AI37),'Corrected energy balance step 1'!AI37,0)</f>
        <v>0</v>
      </c>
      <c r="AJ37" s="194">
        <f>IF(ISNUMBER('Corrected energy balance step 1'!AJ37),'Corrected energy balance step 1'!AJ37,0)</f>
        <v>0</v>
      </c>
      <c r="AK37" s="194">
        <f>IF(ISNUMBER('Corrected energy balance step 1'!AK37),'Corrected energy balance step 1'!AK37,0)</f>
        <v>0</v>
      </c>
      <c r="AL37" s="194">
        <f>IF(ISNUMBER('Corrected energy balance step 1'!AL37),'Corrected energy balance step 1'!AL37,0)</f>
        <v>0</v>
      </c>
      <c r="AM37" s="194">
        <f>IF(ISNUMBER('Corrected energy balance step 1'!AM37),'Corrected energy balance step 1'!AM37,0)</f>
        <v>0</v>
      </c>
      <c r="AN37" s="194">
        <f>IF(ISNUMBER('Corrected energy balance step 1'!AN37),'Corrected energy balance step 1'!AN37,0)</f>
        <v>0</v>
      </c>
      <c r="AO37" s="194">
        <f>IF(ISNUMBER('Corrected energy balance step 1'!AO37),'Corrected energy balance step 1'!AO37,0)</f>
        <v>0</v>
      </c>
      <c r="AP37" s="194">
        <f>IF(ISNUMBER('Corrected energy balance step 1'!AP37),'Corrected energy balance step 1'!AP37,0)</f>
        <v>0</v>
      </c>
      <c r="AQ37" s="194">
        <f>IF(ISNUMBER('Corrected energy balance step 1'!AQ37),'Corrected energy balance step 1'!AQ37,0)</f>
        <v>0</v>
      </c>
      <c r="AR37" s="194">
        <f>IF(ISNUMBER('Corrected energy balance step 1'!AR37),'Corrected energy balance step 1'!AR37,0)</f>
        <v>0</v>
      </c>
      <c r="AS37" s="194">
        <f>IF(ISNUMBER('Corrected energy balance step 1'!AS37),'Corrected energy balance step 1'!AS37,0)</f>
        <v>0</v>
      </c>
      <c r="AT37" s="194">
        <f>IF(ISNUMBER('Corrected energy balance step 1'!AT37),'Corrected energy balance step 1'!AT37,0)</f>
        <v>0</v>
      </c>
      <c r="AU37" s="194">
        <f>IF(ISNUMBER('Corrected energy balance step 1'!AU37),'Corrected energy balance step 1'!AU37,0)</f>
        <v>0</v>
      </c>
      <c r="AV37" s="194">
        <f>IF(ISNUMBER('Corrected energy balance step 1'!AV37),'Corrected energy balance step 1'!AV37,0)</f>
        <v>0</v>
      </c>
      <c r="AW37" s="194">
        <f>IF(ISNUMBER('Corrected energy balance step 1'!AW37),'Corrected energy balance step 1'!AW37,0)</f>
        <v>0</v>
      </c>
      <c r="AX37" s="194">
        <f>IF(ISNUMBER('Corrected energy balance step 1'!AX37),'Corrected energy balance step 1'!AX37,0)</f>
        <v>0</v>
      </c>
      <c r="AY37" s="194">
        <f>IF(ISNUMBER('Corrected energy balance step 1'!AY37),'Corrected energy balance step 1'!AY37,0)</f>
        <v>0</v>
      </c>
      <c r="AZ37" s="194">
        <f>IF(ISNUMBER('Corrected energy balance step 1'!AZ37),'Corrected energy balance step 1'!AZ37,0)</f>
        <v>0</v>
      </c>
      <c r="BA37" s="194">
        <f>IF(ISNUMBER('Corrected energy balance step 1'!BA37),'Corrected energy balance step 1'!BA37,0)</f>
        <v>0</v>
      </c>
      <c r="BB37" s="194">
        <f>IF(ISNUMBER('Corrected energy balance step 1'!BB37),'Corrected energy balance step 1'!BB37,0)</f>
        <v>0</v>
      </c>
      <c r="BC37" s="194">
        <f>IF(ISNUMBER('Corrected energy balance step 1'!BC37),'Corrected energy balance step 1'!BC37,0)</f>
        <v>0</v>
      </c>
      <c r="BD37" s="194">
        <f>IF(ISNUMBER('Corrected energy balance step 1'!BD37),'Corrected energy balance step 1'!BD37,0)</f>
        <v>0</v>
      </c>
      <c r="BE37" s="194">
        <f>IF(ISNUMBER('Corrected energy balance step 1'!BE37),'Corrected energy balance step 1'!BE37,0)</f>
        <v>0</v>
      </c>
      <c r="BF37" s="194">
        <f>IF(ISNUMBER('Corrected energy balance step 1'!BF37),'Corrected energy balance step 1'!BF37,0)</f>
        <v>0</v>
      </c>
      <c r="BG37" s="194">
        <f>IF(ISNUMBER('Corrected energy balance step 1'!BG37),'Corrected energy balance step 1'!BG37,0)</f>
        <v>0</v>
      </c>
      <c r="BH37" s="194">
        <f>IF(ISNUMBER('Corrected energy balance step 1'!BH37),'Corrected energy balance step 1'!BH37,0)</f>
        <v>0</v>
      </c>
      <c r="BI37" s="194">
        <f>IF(ISNUMBER('Corrected energy balance step 1'!BI37),'Corrected energy balance step 1'!BI37,0)</f>
        <v>0</v>
      </c>
      <c r="BJ37" s="194">
        <f>IF(ISNUMBER('Corrected energy balance step 1'!BJ37),'Corrected energy balance step 1'!BJ37,0)</f>
        <v>0</v>
      </c>
      <c r="BK37" s="194">
        <f>IF(ISNUMBER('Corrected energy balance step 1'!BK37),'Corrected energy balance step 1'!BK37,0)</f>
        <v>0</v>
      </c>
      <c r="BL37" s="194">
        <f>IF(ISNUMBER('Corrected energy balance step 1'!BL37),'Corrected energy balance step 1'!BL37,0)</f>
        <v>0</v>
      </c>
      <c r="BM37" s="194">
        <f>IF(ISNUMBER('Corrected energy balance step 1'!BM37),'Corrected energy balance step 1'!BM37,0)</f>
        <v>0</v>
      </c>
      <c r="BN37" s="192">
        <f t="shared" si="58"/>
        <v>0</v>
      </c>
      <c r="BO37" s="195">
        <f>'Corrected energy balance step 1'!BO37</f>
        <v>0</v>
      </c>
    </row>
    <row r="38" spans="2:67">
      <c r="B38" s="37" t="s">
        <v>82</v>
      </c>
      <c r="C38" s="194">
        <f>IF(ISNUMBER('Corrected energy balance step 1'!C38),'Corrected energy balance step 1'!C38,0)</f>
        <v>0</v>
      </c>
      <c r="D38" s="194">
        <f>IF(ISNUMBER('Corrected energy balance step 1'!D38),'Corrected energy balance step 1'!D38,0)</f>
        <v>0</v>
      </c>
      <c r="E38" s="194">
        <f>IF(ISNUMBER('Corrected energy balance step 1'!E38),'Corrected energy balance step 1'!E38,0)</f>
        <v>0</v>
      </c>
      <c r="F38" s="194">
        <f>IF(ISNUMBER('Corrected energy balance step 1'!F38),'Corrected energy balance step 1'!F38,0)</f>
        <v>0</v>
      </c>
      <c r="G38" s="194">
        <f>IF(ISNUMBER('Corrected energy balance step 1'!G38),'Corrected energy balance step 1'!G38,0)</f>
        <v>0</v>
      </c>
      <c r="H38" s="194">
        <f>IF(ISNUMBER('Corrected energy balance step 1'!H38),'Corrected energy balance step 1'!H38,0)</f>
        <v>0</v>
      </c>
      <c r="I38" s="194">
        <f>IF(ISNUMBER('Corrected energy balance step 1'!I38),'Corrected energy balance step 1'!I38,0)</f>
        <v>0</v>
      </c>
      <c r="J38" s="194">
        <f>IF(ISNUMBER('Corrected energy balance step 1'!J38),'Corrected energy balance step 1'!J38,0)</f>
        <v>0</v>
      </c>
      <c r="K38" s="194">
        <f>IF(ISNUMBER('Corrected energy balance step 1'!K38),'Corrected energy balance step 1'!K38,0)</f>
        <v>0</v>
      </c>
      <c r="L38" s="194">
        <f>IF(ISNUMBER('Corrected energy balance step 1'!L38),'Corrected energy balance step 1'!L38,0)</f>
        <v>0</v>
      </c>
      <c r="M38" s="194">
        <f>IF(ISNUMBER('Corrected energy balance step 1'!M38),'Corrected energy balance step 1'!M38,0)</f>
        <v>0</v>
      </c>
      <c r="N38" s="194">
        <f>IF(ISNUMBER('Corrected energy balance step 1'!N38),'Corrected energy balance step 1'!N38,0)</f>
        <v>0</v>
      </c>
      <c r="O38" s="194">
        <f>IF(ISNUMBER('Corrected energy balance step 1'!O38),'Corrected energy balance step 1'!O38,0)</f>
        <v>0</v>
      </c>
      <c r="P38" s="194">
        <f>IF(ISNUMBER('Corrected energy balance step 1'!P38),'Corrected energy balance step 1'!P38,0)</f>
        <v>0</v>
      </c>
      <c r="Q38" s="194">
        <f>IF(ISNUMBER('Corrected energy balance step 1'!Q38),'Corrected energy balance step 1'!Q38,0)</f>
        <v>0</v>
      </c>
      <c r="R38" s="194">
        <f>IF(ISNUMBER('Corrected energy balance step 1'!R38),'Corrected energy balance step 1'!R38,0)</f>
        <v>0</v>
      </c>
      <c r="S38" s="194">
        <f>IF(ISNUMBER('Corrected energy balance step 1'!S38),'Corrected energy balance step 1'!S38,0)</f>
        <v>0</v>
      </c>
      <c r="T38" s="194">
        <f>IF(ISNUMBER('Corrected energy balance step 1'!T38),'Corrected energy balance step 1'!T38,0)</f>
        <v>0</v>
      </c>
      <c r="U38" s="194">
        <f>IF(ISNUMBER('Corrected energy balance step 1'!U38),'Corrected energy balance step 1'!U38,0)</f>
        <v>0</v>
      </c>
      <c r="V38" s="194">
        <f>IF(ISNUMBER('Corrected energy balance step 1'!V38),'Corrected energy balance step 1'!V38,0)</f>
        <v>0</v>
      </c>
      <c r="W38" s="194">
        <f>IF(ISNUMBER('Corrected energy balance step 1'!W38),'Corrected energy balance step 1'!W38,0)</f>
        <v>0</v>
      </c>
      <c r="X38" s="194">
        <f>IF(ISNUMBER('Corrected energy balance step 1'!X38),'Corrected energy balance step 1'!X38,0)</f>
        <v>0</v>
      </c>
      <c r="Y38" s="194">
        <f>IF(ISNUMBER('Corrected energy balance step 1'!Y38),'Corrected energy balance step 1'!Y38,0)</f>
        <v>0</v>
      </c>
      <c r="Z38" s="194">
        <f>IF(ISNUMBER('Corrected energy balance step 1'!Z38),'Corrected energy balance step 1'!Z38,0)</f>
        <v>0</v>
      </c>
      <c r="AA38" s="194">
        <f>IF(ISNUMBER('Corrected energy balance step 1'!AA38),'Corrected energy balance step 1'!AA38,0)</f>
        <v>0</v>
      </c>
      <c r="AB38" s="194">
        <f>IF(ISNUMBER('Corrected energy balance step 1'!AB38),'Corrected energy balance step 1'!AB38,0)</f>
        <v>0</v>
      </c>
      <c r="AC38" s="194">
        <f>IF(ISNUMBER('Corrected energy balance step 1'!AC38),'Corrected energy balance step 1'!AC38,0)</f>
        <v>0</v>
      </c>
      <c r="AD38" s="194">
        <f>IF(ISNUMBER('Corrected energy balance step 1'!AD38),'Corrected energy balance step 1'!AD38,0)</f>
        <v>0</v>
      </c>
      <c r="AE38" s="194">
        <f>IF(ISNUMBER('Corrected energy balance step 1'!AE38),'Corrected energy balance step 1'!AE38,0)</f>
        <v>0</v>
      </c>
      <c r="AF38" s="194">
        <f>IF(ISNUMBER('Corrected energy balance step 1'!AF38),'Corrected energy balance step 1'!AF38,0)</f>
        <v>0</v>
      </c>
      <c r="AG38" s="194">
        <f>IF(ISNUMBER('Corrected energy balance step 1'!AG38),'Corrected energy balance step 1'!AG38,0)</f>
        <v>0</v>
      </c>
      <c r="AH38" s="194">
        <f>IF(ISNUMBER('Corrected energy balance step 1'!AH38),'Corrected energy balance step 1'!AH38,0)</f>
        <v>0</v>
      </c>
      <c r="AI38" s="194">
        <f>IF(ISNUMBER('Corrected energy balance step 1'!AI38),'Corrected energy balance step 1'!AI38,0)</f>
        <v>0</v>
      </c>
      <c r="AJ38" s="194">
        <f>IF(ISNUMBER('Corrected energy balance step 1'!AJ38),'Corrected energy balance step 1'!AJ38,0)</f>
        <v>0</v>
      </c>
      <c r="AK38" s="194">
        <f>IF(ISNUMBER('Corrected energy balance step 1'!AK38),'Corrected energy balance step 1'!AK38,0)</f>
        <v>0</v>
      </c>
      <c r="AL38" s="194">
        <f>IF(ISNUMBER('Corrected energy balance step 1'!AL38),'Corrected energy balance step 1'!AL38,0)</f>
        <v>0</v>
      </c>
      <c r="AM38" s="194">
        <f>IF(ISNUMBER('Corrected energy balance step 1'!AM38),'Corrected energy balance step 1'!AM38,0)</f>
        <v>0</v>
      </c>
      <c r="AN38" s="194">
        <f>IF(ISNUMBER('Corrected energy balance step 1'!AN38),'Corrected energy balance step 1'!AN38,0)</f>
        <v>0</v>
      </c>
      <c r="AO38" s="194">
        <f>IF(ISNUMBER('Corrected energy balance step 1'!AO38),'Corrected energy balance step 1'!AO38,0)</f>
        <v>0</v>
      </c>
      <c r="AP38" s="194">
        <f>IF(ISNUMBER('Corrected energy balance step 1'!AP38),'Corrected energy balance step 1'!AP38,0)</f>
        <v>0</v>
      </c>
      <c r="AQ38" s="194">
        <f>IF(ISNUMBER('Corrected energy balance step 1'!AQ38),'Corrected energy balance step 1'!AQ38,0)</f>
        <v>0</v>
      </c>
      <c r="AR38" s="194">
        <f>IF(ISNUMBER('Corrected energy balance step 1'!AR38),'Corrected energy balance step 1'!AR38,0)</f>
        <v>0</v>
      </c>
      <c r="AS38" s="194">
        <f>IF(ISNUMBER('Corrected energy balance step 1'!AS38),'Corrected energy balance step 1'!AS38,0)</f>
        <v>0</v>
      </c>
      <c r="AT38" s="194">
        <f>IF(ISNUMBER('Corrected energy balance step 1'!AT38),'Corrected energy balance step 1'!AT38,0)</f>
        <v>0</v>
      </c>
      <c r="AU38" s="194">
        <f>IF(ISNUMBER('Corrected energy balance step 1'!AU38),'Corrected energy balance step 1'!AU38,0)</f>
        <v>0</v>
      </c>
      <c r="AV38" s="194">
        <f>IF(ISNUMBER('Corrected energy balance step 1'!AV38),'Corrected energy balance step 1'!AV38,0)</f>
        <v>0</v>
      </c>
      <c r="AW38" s="194">
        <f>IF(ISNUMBER('Corrected energy balance step 1'!AW38),'Corrected energy balance step 1'!AW38,0)</f>
        <v>0</v>
      </c>
      <c r="AX38" s="194">
        <f>IF(ISNUMBER('Corrected energy balance step 1'!AX38),'Corrected energy balance step 1'!AX38,0)</f>
        <v>0</v>
      </c>
      <c r="AY38" s="194">
        <f>IF(ISNUMBER('Corrected energy balance step 1'!AY38),'Corrected energy balance step 1'!AY38,0)</f>
        <v>0</v>
      </c>
      <c r="AZ38" s="194">
        <f>IF(ISNUMBER('Corrected energy balance step 1'!AZ38),'Corrected energy balance step 1'!AZ38,0)</f>
        <v>0</v>
      </c>
      <c r="BA38" s="194">
        <f>IF(ISNUMBER('Corrected energy balance step 1'!BA38),'Corrected energy balance step 1'!BA38,0)</f>
        <v>0</v>
      </c>
      <c r="BB38" s="194">
        <f>IF(ISNUMBER('Corrected energy balance step 1'!BB38),'Corrected energy balance step 1'!BB38,0)</f>
        <v>0</v>
      </c>
      <c r="BC38" s="194">
        <f>IF(ISNUMBER('Corrected energy balance step 1'!BC38),'Corrected energy balance step 1'!BC38,0)</f>
        <v>0</v>
      </c>
      <c r="BD38" s="194">
        <f>IF(ISNUMBER('Corrected energy balance step 1'!BD38),'Corrected energy balance step 1'!BD38,0)</f>
        <v>0</v>
      </c>
      <c r="BE38" s="194">
        <f>IF(ISNUMBER('Corrected energy balance step 1'!BE38),'Corrected energy balance step 1'!BE38,0)</f>
        <v>0</v>
      </c>
      <c r="BF38" s="194">
        <f>IF(ISNUMBER('Corrected energy balance step 1'!BF38),'Corrected energy balance step 1'!BF38,0)</f>
        <v>0</v>
      </c>
      <c r="BG38" s="194">
        <f>IF(ISNUMBER('Corrected energy balance step 1'!BG38),'Corrected energy balance step 1'!BG38,0)</f>
        <v>0</v>
      </c>
      <c r="BH38" s="194">
        <f>IF(ISNUMBER('Corrected energy balance step 1'!BH38),'Corrected energy balance step 1'!BH38,0)</f>
        <v>0</v>
      </c>
      <c r="BI38" s="194">
        <f>IF(ISNUMBER('Corrected energy balance step 1'!BI38),'Corrected energy balance step 1'!BI38,0)</f>
        <v>0</v>
      </c>
      <c r="BJ38" s="194">
        <f>IF(ISNUMBER('Corrected energy balance step 1'!BJ38),'Corrected energy balance step 1'!BJ38,0)</f>
        <v>0</v>
      </c>
      <c r="BK38" s="194">
        <f>IF(ISNUMBER('Corrected energy balance step 1'!BK38),'Corrected energy balance step 1'!BK38,0)</f>
        <v>0</v>
      </c>
      <c r="BL38" s="194">
        <f>IF(ISNUMBER('Corrected energy balance step 1'!BL38),'Corrected energy balance step 1'!BL38,0)</f>
        <v>0</v>
      </c>
      <c r="BM38" s="194">
        <f>IF(ISNUMBER('Corrected energy balance step 1'!BM38),'Corrected energy balance step 1'!BM38,0)</f>
        <v>0</v>
      </c>
      <c r="BN38" s="192">
        <f t="shared" si="58"/>
        <v>0</v>
      </c>
      <c r="BO38" s="195">
        <f>'Corrected energy balance step 1'!BO38</f>
        <v>0</v>
      </c>
    </row>
    <row r="39" spans="2:67" ht="16" thickBot="1">
      <c r="B39" s="37" t="s">
        <v>83</v>
      </c>
      <c r="C39" s="194">
        <f>IF(ISNUMBER('Corrected energy balance step 1'!C39),'Corrected energy balance step 1'!C39,0)</f>
        <v>0</v>
      </c>
      <c r="D39" s="194">
        <f>IF(ISNUMBER('Corrected energy balance step 1'!D39),'Corrected energy balance step 1'!D39,0)</f>
        <v>0</v>
      </c>
      <c r="E39" s="194">
        <f>IF(ISNUMBER('Corrected energy balance step 1'!E39),'Corrected energy balance step 1'!E39,0)</f>
        <v>0</v>
      </c>
      <c r="F39" s="194">
        <f>IF(ISNUMBER('Corrected energy balance step 1'!F39),'Corrected energy balance step 1'!F39,0)</f>
        <v>0</v>
      </c>
      <c r="G39" s="194">
        <f>IF(ISNUMBER('Corrected energy balance step 1'!G39),'Corrected energy balance step 1'!G39,0)</f>
        <v>0</v>
      </c>
      <c r="H39" s="194">
        <f>IF(ISNUMBER('Corrected energy balance step 1'!H39),'Corrected energy balance step 1'!H39,0)</f>
        <v>0</v>
      </c>
      <c r="I39" s="194">
        <f>IF(ISNUMBER('Corrected energy balance step 1'!I39),'Corrected energy balance step 1'!I39,0)</f>
        <v>0</v>
      </c>
      <c r="J39" s="194">
        <f>IF(ISNUMBER('Corrected energy balance step 1'!J39),'Corrected energy balance step 1'!J39,0)</f>
        <v>0</v>
      </c>
      <c r="K39" s="194">
        <f>IF(ISNUMBER('Corrected energy balance step 1'!K39),'Corrected energy balance step 1'!K39,0)</f>
        <v>0</v>
      </c>
      <c r="L39" s="194">
        <f>IF(ISNUMBER('Corrected energy balance step 1'!L39),'Corrected energy balance step 1'!L39,0)</f>
        <v>0</v>
      </c>
      <c r="M39" s="194">
        <f>IF(ISNUMBER('Corrected energy balance step 1'!M39),'Corrected energy balance step 1'!M39,0)</f>
        <v>0</v>
      </c>
      <c r="N39" s="194">
        <f>IF(ISNUMBER('Corrected energy balance step 1'!N39),'Corrected energy balance step 1'!N39,0)</f>
        <v>0</v>
      </c>
      <c r="O39" s="194">
        <f>IF(ISNUMBER('Corrected energy balance step 1'!O39),'Corrected energy balance step 1'!O39,0)</f>
        <v>0</v>
      </c>
      <c r="P39" s="194">
        <f>IF(ISNUMBER('Corrected energy balance step 1'!P39),'Corrected energy balance step 1'!P39,0)</f>
        <v>0</v>
      </c>
      <c r="Q39" s="194">
        <f>IF(ISNUMBER('Corrected energy balance step 1'!Q39),'Corrected energy balance step 1'!Q39,0)</f>
        <v>0</v>
      </c>
      <c r="R39" s="194">
        <f>IF(ISNUMBER('Corrected energy balance step 1'!R39),'Corrected energy balance step 1'!R39,0)</f>
        <v>0</v>
      </c>
      <c r="S39" s="194">
        <f>IF(ISNUMBER('Corrected energy balance step 1'!S39),'Corrected energy balance step 1'!S39,0)</f>
        <v>0</v>
      </c>
      <c r="T39" s="194">
        <f>IF(ISNUMBER('Corrected energy balance step 1'!T39),'Corrected energy balance step 1'!T39,0)</f>
        <v>0</v>
      </c>
      <c r="U39" s="194">
        <f>IF(ISNUMBER('Corrected energy balance step 1'!U39),'Corrected energy balance step 1'!U39,0)</f>
        <v>0</v>
      </c>
      <c r="V39" s="194">
        <f>IF(ISNUMBER('Corrected energy balance step 1'!V39),'Corrected energy balance step 1'!V39,0)</f>
        <v>0</v>
      </c>
      <c r="W39" s="194">
        <f>IF(ISNUMBER('Corrected energy balance step 1'!W39),'Corrected energy balance step 1'!W39,0)</f>
        <v>0</v>
      </c>
      <c r="X39" s="194">
        <f>IF(ISNUMBER('Corrected energy balance step 1'!X39),'Corrected energy balance step 1'!X39,0)</f>
        <v>0</v>
      </c>
      <c r="Y39" s="194">
        <f>IF(ISNUMBER('Corrected energy balance step 1'!Y39),'Corrected energy balance step 1'!Y39,0)</f>
        <v>0</v>
      </c>
      <c r="Z39" s="194">
        <f>IF(ISNUMBER('Corrected energy balance step 1'!Z39),'Corrected energy balance step 1'!Z39,0)</f>
        <v>0</v>
      </c>
      <c r="AA39" s="194">
        <f>IF(ISNUMBER('Corrected energy balance step 1'!AA39),'Corrected energy balance step 1'!AA39,0)</f>
        <v>0</v>
      </c>
      <c r="AB39" s="194">
        <f>IF(ISNUMBER('Corrected energy balance step 1'!AB39),'Corrected energy balance step 1'!AB39,0)</f>
        <v>0</v>
      </c>
      <c r="AC39" s="194">
        <f>IF(ISNUMBER('Corrected energy balance step 1'!AC39),'Corrected energy balance step 1'!AC39,0)</f>
        <v>0</v>
      </c>
      <c r="AD39" s="194">
        <f>IF(ISNUMBER('Corrected energy balance step 1'!AD39),'Corrected energy balance step 1'!AD39,0)</f>
        <v>0</v>
      </c>
      <c r="AE39" s="194">
        <f>IF(ISNUMBER('Corrected energy balance step 1'!AE39),'Corrected energy balance step 1'!AE39,0)</f>
        <v>0</v>
      </c>
      <c r="AF39" s="194">
        <f>IF(ISNUMBER('Corrected energy balance step 1'!AF39),'Corrected energy balance step 1'!AF39,0)</f>
        <v>0</v>
      </c>
      <c r="AG39" s="194">
        <f>IF(ISNUMBER('Corrected energy balance step 1'!AG39),'Corrected energy balance step 1'!AG39,0)</f>
        <v>0</v>
      </c>
      <c r="AH39" s="194">
        <f>IF(ISNUMBER('Corrected energy balance step 1'!AH39),'Corrected energy balance step 1'!AH39,0)</f>
        <v>0</v>
      </c>
      <c r="AI39" s="194">
        <f>IF(ISNUMBER('Corrected energy balance step 1'!AI39),'Corrected energy balance step 1'!AI39,0)</f>
        <v>0</v>
      </c>
      <c r="AJ39" s="194">
        <f>IF(ISNUMBER('Corrected energy balance step 1'!AJ39),'Corrected energy balance step 1'!AJ39,0)</f>
        <v>0</v>
      </c>
      <c r="AK39" s="194">
        <f>IF(ISNUMBER('Corrected energy balance step 1'!AK39),'Corrected energy balance step 1'!AK39,0)</f>
        <v>0</v>
      </c>
      <c r="AL39" s="194">
        <f>IF(ISNUMBER('Corrected energy balance step 1'!AL39),'Corrected energy balance step 1'!AL39,0)</f>
        <v>0</v>
      </c>
      <c r="AM39" s="194">
        <f>IF(ISNUMBER('Corrected energy balance step 1'!AM39),'Corrected energy balance step 1'!AM39,0)</f>
        <v>0</v>
      </c>
      <c r="AN39" s="194">
        <f>IF(ISNUMBER('Corrected energy balance step 1'!AN39),'Corrected energy balance step 1'!AN39,0)</f>
        <v>0</v>
      </c>
      <c r="AO39" s="194">
        <f>IF(ISNUMBER('Corrected energy balance step 1'!AO39),'Corrected energy balance step 1'!AO39,0)</f>
        <v>0</v>
      </c>
      <c r="AP39" s="194">
        <f>IF(ISNUMBER('Corrected energy balance step 1'!AP39),'Corrected energy balance step 1'!AP39,0)</f>
        <v>0</v>
      </c>
      <c r="AQ39" s="194">
        <f>IF(ISNUMBER('Corrected energy balance step 1'!AQ39),'Corrected energy balance step 1'!AQ39,0)</f>
        <v>0</v>
      </c>
      <c r="AR39" s="194">
        <f>IF(ISNUMBER('Corrected energy balance step 1'!AR39),'Corrected energy balance step 1'!AR39,0)</f>
        <v>0</v>
      </c>
      <c r="AS39" s="194">
        <f>IF(ISNUMBER('Corrected energy balance step 1'!AS39),'Corrected energy balance step 1'!AS39,0)</f>
        <v>0</v>
      </c>
      <c r="AT39" s="194">
        <f>IF(ISNUMBER('Corrected energy balance step 1'!AT39),'Corrected energy balance step 1'!AT39,0)</f>
        <v>0</v>
      </c>
      <c r="AU39" s="194">
        <f>IF(ISNUMBER('Corrected energy balance step 1'!AU39),'Corrected energy balance step 1'!AU39,0)</f>
        <v>0</v>
      </c>
      <c r="AV39" s="194">
        <f>IF(ISNUMBER('Corrected energy balance step 1'!AV39),'Corrected energy balance step 1'!AV39,0)</f>
        <v>0</v>
      </c>
      <c r="AW39" s="194">
        <f>IF(ISNUMBER('Corrected energy balance step 1'!AW39),'Corrected energy balance step 1'!AW39,0)</f>
        <v>0</v>
      </c>
      <c r="AX39" s="194">
        <f>IF(ISNUMBER('Corrected energy balance step 1'!AX39),'Corrected energy balance step 1'!AX39,0)</f>
        <v>0</v>
      </c>
      <c r="AY39" s="194">
        <f>IF(ISNUMBER('Corrected energy balance step 1'!AY39),'Corrected energy balance step 1'!AY39,0)</f>
        <v>0</v>
      </c>
      <c r="AZ39" s="194">
        <f>IF(ISNUMBER('Corrected energy balance step 1'!AZ39),'Corrected energy balance step 1'!AZ39,0)</f>
        <v>0</v>
      </c>
      <c r="BA39" s="194">
        <f>IF(ISNUMBER('Corrected energy balance step 1'!BA39),'Corrected energy balance step 1'!BA39,0)</f>
        <v>0</v>
      </c>
      <c r="BB39" s="194">
        <f>IF(ISNUMBER('Corrected energy balance step 1'!BB39),'Corrected energy balance step 1'!BB39,0)</f>
        <v>0</v>
      </c>
      <c r="BC39" s="194">
        <f>IF(ISNUMBER('Corrected energy balance step 1'!BC39),'Corrected energy balance step 1'!BC39,0)</f>
        <v>0</v>
      </c>
      <c r="BD39" s="194">
        <f>IF(ISNUMBER('Corrected energy balance step 1'!BD39),'Corrected energy balance step 1'!BD39,0)</f>
        <v>0</v>
      </c>
      <c r="BE39" s="194">
        <f>IF(ISNUMBER('Corrected energy balance step 1'!BE39),'Corrected energy balance step 1'!BE39,0)</f>
        <v>0</v>
      </c>
      <c r="BF39" s="194">
        <f>IF(ISNUMBER('Corrected energy balance step 1'!BF39),'Corrected energy balance step 1'!BF39,0)</f>
        <v>0</v>
      </c>
      <c r="BG39" s="194">
        <f>IF(ISNUMBER('Corrected energy balance step 1'!BG39),'Corrected energy balance step 1'!BG39,0)</f>
        <v>0</v>
      </c>
      <c r="BH39" s="194">
        <f>IF(ISNUMBER('Corrected energy balance step 1'!BH39),'Corrected energy balance step 1'!BH39,0)</f>
        <v>0</v>
      </c>
      <c r="BI39" s="194">
        <f>IF(ISNUMBER('Corrected energy balance step 1'!BI39),'Corrected energy balance step 1'!BI39,0)</f>
        <v>0</v>
      </c>
      <c r="BJ39" s="194">
        <f>IF(ISNUMBER('Corrected energy balance step 1'!BJ39),'Corrected energy balance step 1'!BJ39,0)</f>
        <v>0</v>
      </c>
      <c r="BK39" s="194">
        <f>IF(ISNUMBER('Corrected energy balance step 1'!BK39),'Corrected energy balance step 1'!BK39,0)</f>
        <v>0</v>
      </c>
      <c r="BL39" s="194">
        <f>IF(ISNUMBER('Corrected energy balance step 1'!BL39),'Corrected energy balance step 1'!BL39,0)</f>
        <v>0</v>
      </c>
      <c r="BM39" s="194">
        <f>IF(ISNUMBER('Corrected energy balance step 1'!BM39),'Corrected energy balance step 1'!BM39,0)</f>
        <v>0</v>
      </c>
      <c r="BN39" s="202">
        <f t="shared" si="58"/>
        <v>0</v>
      </c>
      <c r="BO39" s="195">
        <f>'Corrected energy balance step 1'!BO39</f>
        <v>0</v>
      </c>
    </row>
    <row r="40" spans="2:67" ht="16" thickBot="1">
      <c r="B40" s="45" t="s">
        <v>84</v>
      </c>
      <c r="C40" s="199">
        <f>SUM(C41:C57)</f>
        <v>0</v>
      </c>
      <c r="D40" s="189">
        <f t="shared" ref="D40:BM40" si="59">SUM(D41:D57)</f>
        <v>0</v>
      </c>
      <c r="E40" s="199">
        <f t="shared" si="59"/>
        <v>0</v>
      </c>
      <c r="F40" s="199">
        <f t="shared" si="59"/>
        <v>0</v>
      </c>
      <c r="G40" s="199">
        <f t="shared" si="59"/>
        <v>0</v>
      </c>
      <c r="H40" s="199">
        <f t="shared" si="59"/>
        <v>0</v>
      </c>
      <c r="I40" s="199">
        <f t="shared" si="59"/>
        <v>0</v>
      </c>
      <c r="J40" s="199">
        <f t="shared" si="59"/>
        <v>0</v>
      </c>
      <c r="K40" s="199">
        <f t="shared" si="59"/>
        <v>0</v>
      </c>
      <c r="L40" s="199">
        <f t="shared" si="59"/>
        <v>0</v>
      </c>
      <c r="M40" s="199">
        <f t="shared" si="59"/>
        <v>0</v>
      </c>
      <c r="N40" s="199">
        <f t="shared" si="59"/>
        <v>0</v>
      </c>
      <c r="O40" s="199">
        <f t="shared" si="59"/>
        <v>0</v>
      </c>
      <c r="P40" s="199">
        <f t="shared" si="59"/>
        <v>0</v>
      </c>
      <c r="Q40" s="199">
        <f t="shared" si="59"/>
        <v>0</v>
      </c>
      <c r="R40" s="199">
        <f t="shared" si="59"/>
        <v>0</v>
      </c>
      <c r="S40" s="199">
        <f t="shared" si="59"/>
        <v>0</v>
      </c>
      <c r="T40" s="199">
        <f t="shared" si="59"/>
        <v>0</v>
      </c>
      <c r="U40" s="189">
        <f t="shared" si="59"/>
        <v>0</v>
      </c>
      <c r="V40" s="199">
        <f t="shared" si="59"/>
        <v>0</v>
      </c>
      <c r="W40" s="199">
        <f t="shared" si="59"/>
        <v>0</v>
      </c>
      <c r="X40" s="199">
        <f t="shared" si="59"/>
        <v>0</v>
      </c>
      <c r="Y40" s="199">
        <f t="shared" si="59"/>
        <v>0</v>
      </c>
      <c r="Z40" s="199">
        <f t="shared" si="59"/>
        <v>0</v>
      </c>
      <c r="AA40" s="199">
        <f t="shared" si="59"/>
        <v>0</v>
      </c>
      <c r="AB40" s="199">
        <f t="shared" si="59"/>
        <v>0</v>
      </c>
      <c r="AC40" s="199">
        <f t="shared" si="59"/>
        <v>0</v>
      </c>
      <c r="AD40" s="199">
        <f t="shared" si="59"/>
        <v>0</v>
      </c>
      <c r="AE40" s="199">
        <f t="shared" si="59"/>
        <v>0</v>
      </c>
      <c r="AF40" s="199">
        <f t="shared" si="59"/>
        <v>0</v>
      </c>
      <c r="AG40" s="199">
        <f t="shared" si="59"/>
        <v>0</v>
      </c>
      <c r="AH40" s="199">
        <f t="shared" si="59"/>
        <v>0</v>
      </c>
      <c r="AI40" s="199">
        <f t="shared" si="59"/>
        <v>0</v>
      </c>
      <c r="AJ40" s="199">
        <f t="shared" si="59"/>
        <v>0</v>
      </c>
      <c r="AK40" s="199">
        <f t="shared" si="59"/>
        <v>0</v>
      </c>
      <c r="AL40" s="199">
        <f t="shared" si="59"/>
        <v>0</v>
      </c>
      <c r="AM40" s="199">
        <f t="shared" si="59"/>
        <v>0</v>
      </c>
      <c r="AN40" s="199">
        <f t="shared" si="59"/>
        <v>0</v>
      </c>
      <c r="AO40" s="199">
        <f t="shared" si="59"/>
        <v>0</v>
      </c>
      <c r="AP40" s="199">
        <f t="shared" si="59"/>
        <v>0</v>
      </c>
      <c r="AQ40" s="199">
        <f t="shared" si="59"/>
        <v>0</v>
      </c>
      <c r="AR40" s="199">
        <f t="shared" si="59"/>
        <v>0</v>
      </c>
      <c r="AS40" s="199">
        <f t="shared" si="59"/>
        <v>0</v>
      </c>
      <c r="AT40" s="199">
        <f t="shared" si="59"/>
        <v>0</v>
      </c>
      <c r="AU40" s="199">
        <f t="shared" si="59"/>
        <v>0</v>
      </c>
      <c r="AV40" s="199">
        <f t="shared" si="59"/>
        <v>0</v>
      </c>
      <c r="AW40" s="199">
        <f t="shared" si="59"/>
        <v>0</v>
      </c>
      <c r="AX40" s="199">
        <f t="shared" si="59"/>
        <v>0</v>
      </c>
      <c r="AY40" s="199">
        <f t="shared" si="59"/>
        <v>0</v>
      </c>
      <c r="AZ40" s="199">
        <f t="shared" si="59"/>
        <v>0</v>
      </c>
      <c r="BA40" s="199">
        <f t="shared" si="59"/>
        <v>0</v>
      </c>
      <c r="BB40" s="199">
        <f t="shared" si="59"/>
        <v>0</v>
      </c>
      <c r="BC40" s="199">
        <f t="shared" si="59"/>
        <v>0</v>
      </c>
      <c r="BD40" s="199">
        <f t="shared" si="59"/>
        <v>0</v>
      </c>
      <c r="BE40" s="199">
        <f t="shared" si="59"/>
        <v>0</v>
      </c>
      <c r="BF40" s="199">
        <f t="shared" si="59"/>
        <v>0</v>
      </c>
      <c r="BG40" s="199">
        <f t="shared" si="59"/>
        <v>0</v>
      </c>
      <c r="BH40" s="199">
        <f t="shared" si="59"/>
        <v>0</v>
      </c>
      <c r="BI40" s="199">
        <f t="shared" si="59"/>
        <v>0</v>
      </c>
      <c r="BJ40" s="199">
        <f t="shared" si="59"/>
        <v>0</v>
      </c>
      <c r="BK40" s="199">
        <f t="shared" si="59"/>
        <v>0</v>
      </c>
      <c r="BL40" s="199">
        <f t="shared" si="59"/>
        <v>0</v>
      </c>
      <c r="BM40" s="199">
        <f t="shared" si="59"/>
        <v>0</v>
      </c>
      <c r="BN40" s="200">
        <f>SUM(C40:BM40)</f>
        <v>0</v>
      </c>
      <c r="BO40" s="201">
        <f>'Corrected energy balance step 1'!BO40</f>
        <v>0</v>
      </c>
    </row>
    <row r="41" spans="2:67">
      <c r="B41" s="37" t="s">
        <v>85</v>
      </c>
      <c r="C41" s="194">
        <f>IF(ISNUMBER('Corrected energy balance step 1'!C41),'Corrected energy balance step 1'!C41,0)</f>
        <v>0</v>
      </c>
      <c r="D41" s="194">
        <f>IF(ISNUMBER('Corrected energy balance step 1'!D41),'Corrected energy balance step 1'!D41,0)</f>
        <v>0</v>
      </c>
      <c r="E41" s="194">
        <f>IF(ISNUMBER('Corrected energy balance step 1'!E41),'Corrected energy balance step 1'!E41,0)</f>
        <v>0</v>
      </c>
      <c r="F41" s="194">
        <f>IF(ISNUMBER('Corrected energy balance step 1'!F41),'Corrected energy balance step 1'!F41,0)</f>
        <v>0</v>
      </c>
      <c r="G41" s="194">
        <f>IF(ISNUMBER('Corrected energy balance step 1'!G41),'Corrected energy balance step 1'!G41,0)</f>
        <v>0</v>
      </c>
      <c r="H41" s="194">
        <f>IF(ISNUMBER('Corrected energy balance step 1'!H41),'Corrected energy balance step 1'!H41,0)</f>
        <v>0</v>
      </c>
      <c r="I41" s="194">
        <f>IF(ISNUMBER('Corrected energy balance step 1'!I41),'Corrected energy balance step 1'!I41,0)</f>
        <v>0</v>
      </c>
      <c r="J41" s="194">
        <f>IF(ISNUMBER('Corrected energy balance step 1'!J41),'Corrected energy balance step 1'!J41,0)</f>
        <v>0</v>
      </c>
      <c r="K41" s="194">
        <f>IF(ISNUMBER('Corrected energy balance step 1'!K41),'Corrected energy balance step 1'!K41,0)</f>
        <v>0</v>
      </c>
      <c r="L41" s="194">
        <f>IF(ISNUMBER('Corrected energy balance step 1'!L41),'Corrected energy balance step 1'!L41,0)</f>
        <v>0</v>
      </c>
      <c r="M41" s="194">
        <f>IF(ISNUMBER('Corrected energy balance step 1'!M41),'Corrected energy balance step 1'!M41,0)</f>
        <v>0</v>
      </c>
      <c r="N41" s="194">
        <f>IF(ISNUMBER('Corrected energy balance step 1'!N41),'Corrected energy balance step 1'!N41,0)</f>
        <v>0</v>
      </c>
      <c r="O41" s="194">
        <f>IF(ISNUMBER('Corrected energy balance step 1'!O41),'Corrected energy balance step 1'!O41,0)</f>
        <v>0</v>
      </c>
      <c r="P41" s="194">
        <f>IF(ISNUMBER('Corrected energy balance step 1'!P41),'Corrected energy balance step 1'!P41,0)</f>
        <v>0</v>
      </c>
      <c r="Q41" s="194">
        <f>IF(ISNUMBER('Corrected energy balance step 1'!Q41),'Corrected energy balance step 1'!Q41,0)</f>
        <v>0</v>
      </c>
      <c r="R41" s="194">
        <f>IF(ISNUMBER('Corrected energy balance step 1'!R41),'Corrected energy balance step 1'!R41,0)</f>
        <v>0</v>
      </c>
      <c r="S41" s="194">
        <f>IF(ISNUMBER('Corrected energy balance step 1'!S41),'Corrected energy balance step 1'!S41,0)</f>
        <v>0</v>
      </c>
      <c r="T41" s="194">
        <f>IF(ISNUMBER('Corrected energy balance step 1'!T41),'Corrected energy balance step 1'!T41,0)</f>
        <v>0</v>
      </c>
      <c r="U41" s="194">
        <f>IF(ISNUMBER('Corrected energy balance step 1'!U41),'Corrected energy balance step 1'!U41,0)</f>
        <v>0</v>
      </c>
      <c r="V41" s="194">
        <f>IF(ISNUMBER('Corrected energy balance step 1'!V41),'Corrected energy balance step 1'!V41,0)</f>
        <v>0</v>
      </c>
      <c r="W41" s="194">
        <f>IF(ISNUMBER('Corrected energy balance step 1'!W41),'Corrected energy balance step 1'!W41,0)</f>
        <v>0</v>
      </c>
      <c r="X41" s="194">
        <f>IF(ISNUMBER('Corrected energy balance step 1'!X41),'Corrected energy balance step 1'!X41,0)</f>
        <v>0</v>
      </c>
      <c r="Y41" s="194">
        <f>IF(ISNUMBER('Corrected energy balance step 1'!Y41),'Corrected energy balance step 1'!Y41,0)</f>
        <v>0</v>
      </c>
      <c r="Z41" s="194">
        <f>IF(ISNUMBER('Corrected energy balance step 1'!Z41),'Corrected energy balance step 1'!Z41,0)</f>
        <v>0</v>
      </c>
      <c r="AA41" s="194">
        <f>IF(ISNUMBER('Corrected energy balance step 1'!AA41),'Corrected energy balance step 1'!AA41,0)</f>
        <v>0</v>
      </c>
      <c r="AB41" s="194">
        <f>IF(ISNUMBER('Corrected energy balance step 1'!AB41),'Corrected energy balance step 1'!AB41,0)</f>
        <v>0</v>
      </c>
      <c r="AC41" s="194">
        <f>IF(ISNUMBER('Corrected energy balance step 1'!AC41),'Corrected energy balance step 1'!AC41,0)</f>
        <v>0</v>
      </c>
      <c r="AD41" s="194">
        <f>IF(ISNUMBER('Corrected energy balance step 1'!AD41),'Corrected energy balance step 1'!AD41,0)</f>
        <v>0</v>
      </c>
      <c r="AE41" s="194">
        <f>IF(ISNUMBER('Corrected energy balance step 1'!AE41),'Corrected energy balance step 1'!AE41,0)</f>
        <v>0</v>
      </c>
      <c r="AF41" s="194">
        <f>IF(ISNUMBER('Corrected energy balance step 1'!AF41),'Corrected energy balance step 1'!AF41,0)</f>
        <v>0</v>
      </c>
      <c r="AG41" s="194">
        <f>IF(ISNUMBER('Corrected energy balance step 1'!AG41),'Corrected energy balance step 1'!AG41,0)</f>
        <v>0</v>
      </c>
      <c r="AH41" s="194">
        <f>IF(ISNUMBER('Corrected energy balance step 1'!AH41),'Corrected energy balance step 1'!AH41,0)</f>
        <v>0</v>
      </c>
      <c r="AI41" s="194">
        <f>IF(ISNUMBER('Corrected energy balance step 1'!AI41),'Corrected energy balance step 1'!AI41,0)</f>
        <v>0</v>
      </c>
      <c r="AJ41" s="194">
        <f>IF(ISNUMBER('Corrected energy balance step 1'!AJ41),'Corrected energy balance step 1'!AJ41,0)</f>
        <v>0</v>
      </c>
      <c r="AK41" s="194">
        <f>IF(ISNUMBER('Corrected energy balance step 1'!AK41),'Corrected energy balance step 1'!AK41,0)</f>
        <v>0</v>
      </c>
      <c r="AL41" s="194">
        <f>IF(ISNUMBER('Corrected energy balance step 1'!AL41),'Corrected energy balance step 1'!AL41,0)</f>
        <v>0</v>
      </c>
      <c r="AM41" s="194">
        <f>IF(ISNUMBER('Corrected energy balance step 1'!AM41),'Corrected energy balance step 1'!AM41,0)</f>
        <v>0</v>
      </c>
      <c r="AN41" s="194">
        <f>IF(ISNUMBER('Corrected energy balance step 1'!AN41),'Corrected energy balance step 1'!AN41,0)</f>
        <v>0</v>
      </c>
      <c r="AO41" s="194">
        <f>IF(ISNUMBER('Corrected energy balance step 1'!AO41),'Corrected energy balance step 1'!AO41,0)</f>
        <v>0</v>
      </c>
      <c r="AP41" s="194">
        <f>IF(ISNUMBER('Corrected energy balance step 1'!AP41),'Corrected energy balance step 1'!AP41,0)</f>
        <v>0</v>
      </c>
      <c r="AQ41" s="194">
        <f>IF(ISNUMBER('Corrected energy balance step 1'!AQ41),'Corrected energy balance step 1'!AQ41,0)</f>
        <v>0</v>
      </c>
      <c r="AR41" s="194">
        <f>IF(ISNUMBER('Corrected energy balance step 1'!AR41),'Corrected energy balance step 1'!AR41,0)</f>
        <v>0</v>
      </c>
      <c r="AS41" s="194">
        <f>IF(ISNUMBER('Corrected energy balance step 1'!AS41),'Corrected energy balance step 1'!AS41,0)</f>
        <v>0</v>
      </c>
      <c r="AT41" s="194">
        <f>IF(ISNUMBER('Corrected energy balance step 1'!AT41),'Corrected energy balance step 1'!AT41,0)</f>
        <v>0</v>
      </c>
      <c r="AU41" s="194">
        <f>IF(ISNUMBER('Corrected energy balance step 1'!AU41),'Corrected energy balance step 1'!AU41,0)</f>
        <v>0</v>
      </c>
      <c r="AV41" s="194">
        <f>IF(ISNUMBER('Corrected energy balance step 1'!AV41),'Corrected energy balance step 1'!AV41,0)</f>
        <v>0</v>
      </c>
      <c r="AW41" s="194">
        <f>IF(ISNUMBER('Corrected energy balance step 1'!AW41),'Corrected energy balance step 1'!AW41,0)</f>
        <v>0</v>
      </c>
      <c r="AX41" s="194">
        <f>IF(ISNUMBER('Corrected energy balance step 1'!AX41),'Corrected energy balance step 1'!AX41,0)</f>
        <v>0</v>
      </c>
      <c r="AY41" s="194">
        <f>IF(ISNUMBER('Corrected energy balance step 1'!AY41),'Corrected energy balance step 1'!AY41,0)</f>
        <v>0</v>
      </c>
      <c r="AZ41" s="194">
        <f>IF(ISNUMBER('Corrected energy balance step 1'!AZ41),'Corrected energy balance step 1'!AZ41,0)</f>
        <v>0</v>
      </c>
      <c r="BA41" s="194">
        <f>IF(ISNUMBER('Corrected energy balance step 1'!BA41),'Corrected energy balance step 1'!BA41,0)</f>
        <v>0</v>
      </c>
      <c r="BB41" s="194">
        <f>IF(ISNUMBER('Corrected energy balance step 1'!BB41),'Corrected energy balance step 1'!BB41,0)</f>
        <v>0</v>
      </c>
      <c r="BC41" s="194">
        <f>IF(ISNUMBER('Corrected energy balance step 1'!BC41),'Corrected energy balance step 1'!BC41,0)</f>
        <v>0</v>
      </c>
      <c r="BD41" s="194">
        <f>IF(ISNUMBER('Corrected energy balance step 1'!BD41),'Corrected energy balance step 1'!BD41,0)</f>
        <v>0</v>
      </c>
      <c r="BE41" s="194">
        <f>IF(ISNUMBER('Corrected energy balance step 1'!BE41),'Corrected energy balance step 1'!BE41,0)</f>
        <v>0</v>
      </c>
      <c r="BF41" s="194">
        <f>IF(ISNUMBER('Corrected energy balance step 1'!BF41),'Corrected energy balance step 1'!BF41,0)</f>
        <v>0</v>
      </c>
      <c r="BG41" s="194">
        <f>IF(ISNUMBER('Corrected energy balance step 1'!BG41),'Corrected energy balance step 1'!BG41,0)</f>
        <v>0</v>
      </c>
      <c r="BH41" s="194">
        <f>IF(ISNUMBER('Corrected energy balance step 1'!BH41),'Corrected energy balance step 1'!BH41,0)</f>
        <v>0</v>
      </c>
      <c r="BI41" s="194">
        <f>IF(ISNUMBER('Corrected energy balance step 1'!BI41),'Corrected energy balance step 1'!BI41,0)</f>
        <v>0</v>
      </c>
      <c r="BJ41" s="194">
        <f>IF(ISNUMBER('Corrected energy balance step 1'!BJ41),'Corrected energy balance step 1'!BJ41,0)</f>
        <v>0</v>
      </c>
      <c r="BK41" s="194">
        <f>IF(ISNUMBER('Corrected energy balance step 1'!BK41),'Corrected energy balance step 1'!BK41,0)</f>
        <v>0</v>
      </c>
      <c r="BL41" s="194">
        <f>IF(ISNUMBER('Corrected energy balance step 1'!BL41),'Corrected energy balance step 1'!BL41,0)</f>
        <v>0</v>
      </c>
      <c r="BM41" s="194">
        <f>IF(ISNUMBER('Corrected energy balance step 1'!BM41),'Corrected energy balance step 1'!BM41,0)</f>
        <v>0</v>
      </c>
      <c r="BN41" s="192">
        <f>SUM(C41:BM41)</f>
        <v>0</v>
      </c>
      <c r="BO41" s="198">
        <f>'Corrected energy balance step 1'!BO41</f>
        <v>0</v>
      </c>
    </row>
    <row r="42" spans="2:67">
      <c r="B42" s="37" t="s">
        <v>86</v>
      </c>
      <c r="C42" s="194">
        <f>IF(ISNUMBER('Corrected energy balance step 1'!C42),'Corrected energy balance step 1'!C42,0)</f>
        <v>0</v>
      </c>
      <c r="D42" s="194">
        <f>IF(ISNUMBER('Corrected energy balance step 1'!D42),'Corrected energy balance step 1'!D42,0)</f>
        <v>0</v>
      </c>
      <c r="E42" s="194">
        <f>IF(ISNUMBER('Corrected energy balance step 1'!E42),'Corrected energy balance step 1'!E42,0)</f>
        <v>0</v>
      </c>
      <c r="F42" s="194">
        <f>IF(ISNUMBER('Corrected energy balance step 1'!F42),'Corrected energy balance step 1'!F42,0)</f>
        <v>0</v>
      </c>
      <c r="G42" s="194">
        <f>IF(ISNUMBER('Corrected energy balance step 1'!G42),'Corrected energy balance step 1'!G42,0)</f>
        <v>0</v>
      </c>
      <c r="H42" s="194">
        <f>IF(ISNUMBER('Corrected energy balance step 1'!H42),'Corrected energy balance step 1'!H42,0)</f>
        <v>0</v>
      </c>
      <c r="I42" s="194">
        <f>IF(ISNUMBER('Corrected energy balance step 1'!I42),'Corrected energy balance step 1'!I42,0)</f>
        <v>0</v>
      </c>
      <c r="J42" s="194">
        <f>IF(ISNUMBER('Corrected energy balance step 1'!J42),'Corrected energy balance step 1'!J42,0)</f>
        <v>0</v>
      </c>
      <c r="K42" s="194">
        <f>IF(ISNUMBER('Corrected energy balance step 1'!K42),'Corrected energy balance step 1'!K42,0)</f>
        <v>0</v>
      </c>
      <c r="L42" s="194">
        <f>IF(ISNUMBER('Corrected energy balance step 1'!L42),'Corrected energy balance step 1'!L42,0)</f>
        <v>0</v>
      </c>
      <c r="M42" s="194">
        <f>IF(ISNUMBER('Corrected energy balance step 1'!M42),'Corrected energy balance step 1'!M42,0)</f>
        <v>0</v>
      </c>
      <c r="N42" s="194">
        <f>IF(ISNUMBER('Corrected energy balance step 1'!N42),'Corrected energy balance step 1'!N42,0)</f>
        <v>0</v>
      </c>
      <c r="O42" s="194">
        <f>IF(ISNUMBER('Corrected energy balance step 1'!O42),'Corrected energy balance step 1'!O42,0)</f>
        <v>0</v>
      </c>
      <c r="P42" s="194">
        <f>IF(ISNUMBER('Corrected energy balance step 1'!P42),'Corrected energy balance step 1'!P42,0)</f>
        <v>0</v>
      </c>
      <c r="Q42" s="194">
        <f>IF(ISNUMBER('Corrected energy balance step 1'!Q42),'Corrected energy balance step 1'!Q42,0)</f>
        <v>0</v>
      </c>
      <c r="R42" s="194">
        <f>IF(ISNUMBER('Corrected energy balance step 1'!R42),'Corrected energy balance step 1'!R42,0)</f>
        <v>0</v>
      </c>
      <c r="S42" s="194">
        <f>IF(ISNUMBER('Corrected energy balance step 1'!S42),'Corrected energy balance step 1'!S42,0)</f>
        <v>0</v>
      </c>
      <c r="T42" s="194">
        <f>IF(ISNUMBER('Corrected energy balance step 1'!T42),'Corrected energy balance step 1'!T42,0)</f>
        <v>0</v>
      </c>
      <c r="U42" s="194">
        <f>IF(ISNUMBER('Corrected energy balance step 1'!U42),'Corrected energy balance step 1'!U42,0)</f>
        <v>0</v>
      </c>
      <c r="V42" s="194">
        <f>IF(ISNUMBER('Corrected energy balance step 1'!V42),'Corrected energy balance step 1'!V42,0)</f>
        <v>0</v>
      </c>
      <c r="W42" s="194">
        <f>IF(ISNUMBER('Corrected energy balance step 1'!W42),'Corrected energy balance step 1'!W42,0)</f>
        <v>0</v>
      </c>
      <c r="X42" s="194">
        <f>IF(ISNUMBER('Corrected energy balance step 1'!X42),'Corrected energy balance step 1'!X42,0)</f>
        <v>0</v>
      </c>
      <c r="Y42" s="194">
        <f>IF(ISNUMBER('Corrected energy balance step 1'!Y42),'Corrected energy balance step 1'!Y42,0)</f>
        <v>0</v>
      </c>
      <c r="Z42" s="194">
        <f>IF(ISNUMBER('Corrected energy balance step 1'!Z42),'Corrected energy balance step 1'!Z42,0)</f>
        <v>0</v>
      </c>
      <c r="AA42" s="194">
        <f>IF(ISNUMBER('Corrected energy balance step 1'!AA42),'Corrected energy balance step 1'!AA42,0)</f>
        <v>0</v>
      </c>
      <c r="AB42" s="194">
        <f>IF(ISNUMBER('Corrected energy balance step 1'!AB42),'Corrected energy balance step 1'!AB42,0)</f>
        <v>0</v>
      </c>
      <c r="AC42" s="194">
        <f>IF(ISNUMBER('Corrected energy balance step 1'!AC42),'Corrected energy balance step 1'!AC42,0)</f>
        <v>0</v>
      </c>
      <c r="AD42" s="194">
        <f>IF(ISNUMBER('Corrected energy balance step 1'!AD42),'Corrected energy balance step 1'!AD42,0)</f>
        <v>0</v>
      </c>
      <c r="AE42" s="194">
        <f>IF(ISNUMBER('Corrected energy balance step 1'!AE42),'Corrected energy balance step 1'!AE42,0)</f>
        <v>0</v>
      </c>
      <c r="AF42" s="194">
        <f>IF(ISNUMBER('Corrected energy balance step 1'!AF42),'Corrected energy balance step 1'!AF42,0)</f>
        <v>0</v>
      </c>
      <c r="AG42" s="194">
        <f>IF(ISNUMBER('Corrected energy balance step 1'!AG42),'Corrected energy balance step 1'!AG42,0)</f>
        <v>0</v>
      </c>
      <c r="AH42" s="194">
        <f>IF(ISNUMBER('Corrected energy balance step 1'!AH42),'Corrected energy balance step 1'!AH42,0)</f>
        <v>0</v>
      </c>
      <c r="AI42" s="194">
        <f>IF(ISNUMBER('Corrected energy balance step 1'!AI42),'Corrected energy balance step 1'!AI42,0)</f>
        <v>0</v>
      </c>
      <c r="AJ42" s="194">
        <f>IF(ISNUMBER('Corrected energy balance step 1'!AJ42),'Corrected energy balance step 1'!AJ42,0)</f>
        <v>0</v>
      </c>
      <c r="AK42" s="194">
        <f>IF(ISNUMBER('Corrected energy balance step 1'!AK42),'Corrected energy balance step 1'!AK42,0)</f>
        <v>0</v>
      </c>
      <c r="AL42" s="194">
        <f>IF(ISNUMBER('Corrected energy balance step 1'!AL42),'Corrected energy balance step 1'!AL42,0)</f>
        <v>0</v>
      </c>
      <c r="AM42" s="194">
        <f>IF(ISNUMBER('Corrected energy balance step 1'!AM42),'Corrected energy balance step 1'!AM42,0)</f>
        <v>0</v>
      </c>
      <c r="AN42" s="194">
        <f>IF(ISNUMBER('Corrected energy balance step 1'!AN42),'Corrected energy balance step 1'!AN42,0)</f>
        <v>0</v>
      </c>
      <c r="AO42" s="194">
        <f>IF(ISNUMBER('Corrected energy balance step 1'!AO42),'Corrected energy balance step 1'!AO42,0)</f>
        <v>0</v>
      </c>
      <c r="AP42" s="194">
        <f>IF(ISNUMBER('Corrected energy balance step 1'!AP42),'Corrected energy balance step 1'!AP42,0)</f>
        <v>0</v>
      </c>
      <c r="AQ42" s="194">
        <f>IF(ISNUMBER('Corrected energy balance step 1'!AQ42),'Corrected energy balance step 1'!AQ42,0)</f>
        <v>0</v>
      </c>
      <c r="AR42" s="194">
        <f>IF(ISNUMBER('Corrected energy balance step 1'!AR42),'Corrected energy balance step 1'!AR42,0)</f>
        <v>0</v>
      </c>
      <c r="AS42" s="194">
        <f>IF(ISNUMBER('Corrected energy balance step 1'!AS42),'Corrected energy balance step 1'!AS42,0)</f>
        <v>0</v>
      </c>
      <c r="AT42" s="194">
        <f>IF(ISNUMBER('Corrected energy balance step 1'!AT42),'Corrected energy balance step 1'!AT42,0)</f>
        <v>0</v>
      </c>
      <c r="AU42" s="194">
        <f>IF(ISNUMBER('Corrected energy balance step 1'!AU42),'Corrected energy balance step 1'!AU42,0)</f>
        <v>0</v>
      </c>
      <c r="AV42" s="194">
        <f>IF(ISNUMBER('Corrected energy balance step 1'!AV42),'Corrected energy balance step 1'!AV42,0)</f>
        <v>0</v>
      </c>
      <c r="AW42" s="194">
        <f>IF(ISNUMBER('Corrected energy balance step 1'!AW42),'Corrected energy balance step 1'!AW42,0)</f>
        <v>0</v>
      </c>
      <c r="AX42" s="194">
        <f>IF(ISNUMBER('Corrected energy balance step 1'!AX42),'Corrected energy balance step 1'!AX42,0)</f>
        <v>0</v>
      </c>
      <c r="AY42" s="194">
        <f>IF(ISNUMBER('Corrected energy balance step 1'!AY42),'Corrected energy balance step 1'!AY42,0)</f>
        <v>0</v>
      </c>
      <c r="AZ42" s="194">
        <f>IF(ISNUMBER('Corrected energy balance step 1'!AZ42),'Corrected energy balance step 1'!AZ42,0)</f>
        <v>0</v>
      </c>
      <c r="BA42" s="194">
        <f>IF(ISNUMBER('Corrected energy balance step 1'!BA42),'Corrected energy balance step 1'!BA42,0)</f>
        <v>0</v>
      </c>
      <c r="BB42" s="194">
        <f>IF(ISNUMBER('Corrected energy balance step 1'!BB42),'Corrected energy balance step 1'!BB42,0)</f>
        <v>0</v>
      </c>
      <c r="BC42" s="194">
        <f>IF(ISNUMBER('Corrected energy balance step 1'!BC42),'Corrected energy balance step 1'!BC42,0)</f>
        <v>0</v>
      </c>
      <c r="BD42" s="194">
        <f>IF(ISNUMBER('Corrected energy balance step 1'!BD42),'Corrected energy balance step 1'!BD42,0)</f>
        <v>0</v>
      </c>
      <c r="BE42" s="194">
        <f>IF(ISNUMBER('Corrected energy balance step 1'!BE42),'Corrected energy balance step 1'!BE42,0)</f>
        <v>0</v>
      </c>
      <c r="BF42" s="194">
        <f>IF(ISNUMBER('Corrected energy balance step 1'!BF42),'Corrected energy balance step 1'!BF42,0)</f>
        <v>0</v>
      </c>
      <c r="BG42" s="194">
        <f>IF(ISNUMBER('Corrected energy balance step 1'!BG42),'Corrected energy balance step 1'!BG42,0)</f>
        <v>0</v>
      </c>
      <c r="BH42" s="194">
        <f>IF(ISNUMBER('Corrected energy balance step 1'!BH42),'Corrected energy balance step 1'!BH42,0)</f>
        <v>0</v>
      </c>
      <c r="BI42" s="194">
        <f>IF(ISNUMBER('Corrected energy balance step 1'!BI42),'Corrected energy balance step 1'!BI42,0)</f>
        <v>0</v>
      </c>
      <c r="BJ42" s="194">
        <f>IF(ISNUMBER('Corrected energy balance step 1'!BJ42),'Corrected energy balance step 1'!BJ42,0)</f>
        <v>0</v>
      </c>
      <c r="BK42" s="194">
        <f>IF(ISNUMBER('Corrected energy balance step 1'!BK42),'Corrected energy balance step 1'!BK42,0)</f>
        <v>0</v>
      </c>
      <c r="BL42" s="194">
        <f>IF(ISNUMBER('Corrected energy balance step 1'!BL42),'Corrected energy balance step 1'!BL42,0)</f>
        <v>0</v>
      </c>
      <c r="BM42" s="194">
        <f>IF(ISNUMBER('Corrected energy balance step 1'!BM42),'Corrected energy balance step 1'!BM42,0)</f>
        <v>0</v>
      </c>
      <c r="BN42" s="192">
        <f t="shared" ref="BN42:BN91" si="60">SUM(C42:BM42)</f>
        <v>0</v>
      </c>
      <c r="BO42" s="198">
        <f>'Corrected energy balance step 1'!BO42</f>
        <v>0</v>
      </c>
    </row>
    <row r="43" spans="2:67">
      <c r="B43" s="37" t="s">
        <v>72</v>
      </c>
      <c r="C43" s="194">
        <f>IF(ISNUMBER('Corrected energy balance step 1'!C43),'Corrected energy balance step 1'!C43,0)</f>
        <v>0</v>
      </c>
      <c r="D43" s="194">
        <f>IF(ISNUMBER('Corrected energy balance step 1'!D43),'Corrected energy balance step 1'!D43,0)</f>
        <v>0</v>
      </c>
      <c r="E43" s="194">
        <f>IF(ISNUMBER('Corrected energy balance step 1'!E43),'Corrected energy balance step 1'!E43,0)</f>
        <v>0</v>
      </c>
      <c r="F43" s="194">
        <f>IF(ISNUMBER('Corrected energy balance step 1'!F43),'Corrected energy balance step 1'!F43,0)</f>
        <v>0</v>
      </c>
      <c r="G43" s="194">
        <f>IF(ISNUMBER('Corrected energy balance step 1'!G43),'Corrected energy balance step 1'!G43,0)</f>
        <v>0</v>
      </c>
      <c r="H43" s="194">
        <f>IF(ISNUMBER('Corrected energy balance step 1'!H43),'Corrected energy balance step 1'!H43,0)</f>
        <v>0</v>
      </c>
      <c r="I43" s="194">
        <f>IF(ISNUMBER('Corrected energy balance step 1'!I43),'Corrected energy balance step 1'!I43,0)</f>
        <v>0</v>
      </c>
      <c r="J43" s="194">
        <f>IF(ISNUMBER('Corrected energy balance step 1'!J43),'Corrected energy balance step 1'!J43,0)</f>
        <v>0</v>
      </c>
      <c r="K43" s="194">
        <f>IF(ISNUMBER('Corrected energy balance step 1'!K43),'Corrected energy balance step 1'!K43,0)</f>
        <v>0</v>
      </c>
      <c r="L43" s="194">
        <f>IF(ISNUMBER('Corrected energy balance step 1'!L43),'Corrected energy balance step 1'!L43,0)</f>
        <v>0</v>
      </c>
      <c r="M43" s="194">
        <f>IF(ISNUMBER('Corrected energy balance step 1'!M43),'Corrected energy balance step 1'!M43,0)</f>
        <v>0</v>
      </c>
      <c r="N43" s="194">
        <f>IF(ISNUMBER('Corrected energy balance step 1'!N43),'Corrected energy balance step 1'!N43,0)</f>
        <v>0</v>
      </c>
      <c r="O43" s="194">
        <f>IF(ISNUMBER('Corrected energy balance step 1'!O43),'Corrected energy balance step 1'!O43,0)</f>
        <v>0</v>
      </c>
      <c r="P43" s="194">
        <f>IF(ISNUMBER('Corrected energy balance step 1'!P43),'Corrected energy balance step 1'!P43,0)</f>
        <v>0</v>
      </c>
      <c r="Q43" s="194">
        <f>IF(ISNUMBER('Corrected energy balance step 1'!Q43),'Corrected energy balance step 1'!Q43,0)</f>
        <v>0</v>
      </c>
      <c r="R43" s="194">
        <f>IF(ISNUMBER('Corrected energy balance step 1'!R43),'Corrected energy balance step 1'!R43,0)</f>
        <v>0</v>
      </c>
      <c r="S43" s="194">
        <f>IF(ISNUMBER('Corrected energy balance step 1'!S43),'Corrected energy balance step 1'!S43,0)</f>
        <v>0</v>
      </c>
      <c r="T43" s="194">
        <f>IF(ISNUMBER('Corrected energy balance step 1'!T43),'Corrected energy balance step 1'!T43,0)</f>
        <v>0</v>
      </c>
      <c r="U43" s="194">
        <f>IF(ISNUMBER('Corrected energy balance step 1'!U43),'Corrected energy balance step 1'!U43,0)</f>
        <v>0</v>
      </c>
      <c r="V43" s="194">
        <f>IF(ISNUMBER('Corrected energy balance step 1'!V43),'Corrected energy balance step 1'!V43,0)</f>
        <v>0</v>
      </c>
      <c r="W43" s="194">
        <f>IF(ISNUMBER('Corrected energy balance step 1'!W43),'Corrected energy balance step 1'!W43,0)</f>
        <v>0</v>
      </c>
      <c r="X43" s="194">
        <f>IF(ISNUMBER('Corrected energy balance step 1'!X43),'Corrected energy balance step 1'!X43,0)</f>
        <v>0</v>
      </c>
      <c r="Y43" s="194">
        <f>IF(ISNUMBER('Corrected energy balance step 1'!Y43),'Corrected energy balance step 1'!Y43,0)</f>
        <v>0</v>
      </c>
      <c r="Z43" s="194">
        <f>IF(ISNUMBER('Corrected energy balance step 1'!Z43),'Corrected energy balance step 1'!Z43,0)</f>
        <v>0</v>
      </c>
      <c r="AA43" s="194">
        <f>IF(ISNUMBER('Corrected energy balance step 1'!AA43),'Corrected energy balance step 1'!AA43,0)</f>
        <v>0</v>
      </c>
      <c r="AB43" s="194">
        <f>IF(ISNUMBER('Corrected energy balance step 1'!AB43),'Corrected energy balance step 1'!AB43,0)</f>
        <v>0</v>
      </c>
      <c r="AC43" s="194">
        <f>IF(ISNUMBER('Corrected energy balance step 1'!AC43),'Corrected energy balance step 1'!AC43,0)</f>
        <v>0</v>
      </c>
      <c r="AD43" s="194">
        <f>IF(ISNUMBER('Corrected energy balance step 1'!AD43),'Corrected energy balance step 1'!AD43,0)</f>
        <v>0</v>
      </c>
      <c r="AE43" s="194">
        <f>IF(ISNUMBER('Corrected energy balance step 1'!AE43),'Corrected energy balance step 1'!AE43,0)</f>
        <v>0</v>
      </c>
      <c r="AF43" s="194">
        <f>IF(ISNUMBER('Corrected energy balance step 1'!AF43),'Corrected energy balance step 1'!AF43,0)</f>
        <v>0</v>
      </c>
      <c r="AG43" s="194">
        <f>IF(ISNUMBER('Corrected energy balance step 1'!AG43),'Corrected energy balance step 1'!AG43,0)</f>
        <v>0</v>
      </c>
      <c r="AH43" s="194">
        <f>IF(ISNUMBER('Corrected energy balance step 1'!AH43),'Corrected energy balance step 1'!AH43,0)</f>
        <v>0</v>
      </c>
      <c r="AI43" s="194">
        <f>IF(ISNUMBER('Corrected energy balance step 1'!AI43),'Corrected energy balance step 1'!AI43,0)</f>
        <v>0</v>
      </c>
      <c r="AJ43" s="194">
        <f>IF(ISNUMBER('Corrected energy balance step 1'!AJ43),'Corrected energy balance step 1'!AJ43,0)</f>
        <v>0</v>
      </c>
      <c r="AK43" s="194">
        <f>IF(ISNUMBER('Corrected energy balance step 1'!AK43),'Corrected energy balance step 1'!AK43,0)</f>
        <v>0</v>
      </c>
      <c r="AL43" s="194">
        <f>IF(ISNUMBER('Corrected energy balance step 1'!AL43),'Corrected energy balance step 1'!AL43,0)</f>
        <v>0</v>
      </c>
      <c r="AM43" s="194">
        <f>IF(ISNUMBER('Corrected energy balance step 1'!AM43),'Corrected energy balance step 1'!AM43,0)</f>
        <v>0</v>
      </c>
      <c r="AN43" s="194">
        <f>IF(ISNUMBER('Corrected energy balance step 1'!AN43),'Corrected energy balance step 1'!AN43,0)</f>
        <v>0</v>
      </c>
      <c r="AO43" s="194">
        <f>IF(ISNUMBER('Corrected energy balance step 1'!AO43),'Corrected energy balance step 1'!AO43,0)</f>
        <v>0</v>
      </c>
      <c r="AP43" s="194">
        <f>IF(ISNUMBER('Corrected energy balance step 1'!AP43),'Corrected energy balance step 1'!AP43,0)</f>
        <v>0</v>
      </c>
      <c r="AQ43" s="194">
        <f>IF(ISNUMBER('Corrected energy balance step 1'!AQ43),'Corrected energy balance step 1'!AQ43,0)</f>
        <v>0</v>
      </c>
      <c r="AR43" s="194">
        <f>IF(ISNUMBER('Corrected energy balance step 1'!AR43),'Corrected energy balance step 1'!AR43,0)</f>
        <v>0</v>
      </c>
      <c r="AS43" s="194">
        <f>IF(ISNUMBER('Corrected energy balance step 1'!AS43),'Corrected energy balance step 1'!AS43,0)</f>
        <v>0</v>
      </c>
      <c r="AT43" s="194">
        <f>IF(ISNUMBER('Corrected energy balance step 1'!AT43),'Corrected energy balance step 1'!AT43,0)</f>
        <v>0</v>
      </c>
      <c r="AU43" s="194">
        <f>IF(ISNUMBER('Corrected energy balance step 1'!AU43),'Corrected energy balance step 1'!AU43,0)</f>
        <v>0</v>
      </c>
      <c r="AV43" s="194">
        <f>IF(ISNUMBER('Corrected energy balance step 1'!AV43),'Corrected energy balance step 1'!AV43,0)</f>
        <v>0</v>
      </c>
      <c r="AW43" s="194">
        <f>IF(ISNUMBER('Corrected energy balance step 1'!AW43),'Corrected energy balance step 1'!AW43,0)</f>
        <v>0</v>
      </c>
      <c r="AX43" s="194">
        <f>IF(ISNUMBER('Corrected energy balance step 1'!AX43),'Corrected energy balance step 1'!AX43,0)</f>
        <v>0</v>
      </c>
      <c r="AY43" s="194">
        <f>IF(ISNUMBER('Corrected energy balance step 1'!AY43),'Corrected energy balance step 1'!AY43,0)</f>
        <v>0</v>
      </c>
      <c r="AZ43" s="194">
        <f>IF(ISNUMBER('Corrected energy balance step 1'!AZ43),'Corrected energy balance step 1'!AZ43,0)</f>
        <v>0</v>
      </c>
      <c r="BA43" s="194">
        <f>IF(ISNUMBER('Corrected energy balance step 1'!BA43),'Corrected energy balance step 1'!BA43,0)</f>
        <v>0</v>
      </c>
      <c r="BB43" s="194">
        <f>IF(ISNUMBER('Corrected energy balance step 1'!BB43),'Corrected energy balance step 1'!BB43,0)</f>
        <v>0</v>
      </c>
      <c r="BC43" s="194">
        <f>IF(ISNUMBER('Corrected energy balance step 1'!BC43),'Corrected energy balance step 1'!BC43,0)</f>
        <v>0</v>
      </c>
      <c r="BD43" s="194">
        <f>IF(ISNUMBER('Corrected energy balance step 1'!BD43),'Corrected energy balance step 1'!BD43,0)</f>
        <v>0</v>
      </c>
      <c r="BE43" s="194">
        <f>IF(ISNUMBER('Corrected energy balance step 1'!BE43),'Corrected energy balance step 1'!BE43,0)</f>
        <v>0</v>
      </c>
      <c r="BF43" s="194">
        <f>IF(ISNUMBER('Corrected energy balance step 1'!BF43),'Corrected energy balance step 1'!BF43,0)</f>
        <v>0</v>
      </c>
      <c r="BG43" s="194">
        <f>IF(ISNUMBER('Corrected energy balance step 1'!BG43),'Corrected energy balance step 1'!BG43,0)</f>
        <v>0</v>
      </c>
      <c r="BH43" s="194">
        <f>IF(ISNUMBER('Corrected energy balance step 1'!BH43),'Corrected energy balance step 1'!BH43,0)</f>
        <v>0</v>
      </c>
      <c r="BI43" s="194">
        <f>IF(ISNUMBER('Corrected energy balance step 1'!BI43),'Corrected energy balance step 1'!BI43,0)</f>
        <v>0</v>
      </c>
      <c r="BJ43" s="194">
        <f>IF(ISNUMBER('Corrected energy balance step 1'!BJ43),'Corrected energy balance step 1'!BJ43,0)</f>
        <v>0</v>
      </c>
      <c r="BK43" s="194">
        <f>IF(ISNUMBER('Corrected energy balance step 1'!BK43),'Corrected energy balance step 1'!BK43,0)</f>
        <v>0</v>
      </c>
      <c r="BL43" s="194">
        <f>IF(ISNUMBER('Corrected energy balance step 1'!BL43),'Corrected energy balance step 1'!BL43,0)</f>
        <v>0</v>
      </c>
      <c r="BM43" s="194">
        <f>IF(ISNUMBER('Corrected energy balance step 1'!BM43),'Corrected energy balance step 1'!BM43,0)</f>
        <v>0</v>
      </c>
      <c r="BN43" s="192">
        <f t="shared" si="60"/>
        <v>0</v>
      </c>
      <c r="BO43" s="198">
        <f>'Corrected energy balance step 1'!BO43</f>
        <v>0</v>
      </c>
    </row>
    <row r="44" spans="2:67">
      <c r="B44" s="37" t="s">
        <v>73</v>
      </c>
      <c r="C44" s="194">
        <f>IF(ISNUMBER('Corrected energy balance step 1'!C44),'Corrected energy balance step 1'!C44,0)</f>
        <v>0</v>
      </c>
      <c r="D44" s="194">
        <f>IF(ISNUMBER('Corrected energy balance step 1'!D44),'Corrected energy balance step 1'!D44,0)</f>
        <v>0</v>
      </c>
      <c r="E44" s="194">
        <f>IF(ISNUMBER('Corrected energy balance step 1'!E44),'Corrected energy balance step 1'!E44,0)</f>
        <v>0</v>
      </c>
      <c r="F44" s="194">
        <f>IF(ISNUMBER('Corrected energy balance step 1'!F44),'Corrected energy balance step 1'!F44,0)</f>
        <v>0</v>
      </c>
      <c r="G44" s="194">
        <f>IF(ISNUMBER('Corrected energy balance step 1'!G44),'Corrected energy balance step 1'!G44,0)</f>
        <v>0</v>
      </c>
      <c r="H44" s="194">
        <f>IF(ISNUMBER('Corrected energy balance step 1'!H44),'Corrected energy balance step 1'!H44,0)</f>
        <v>0</v>
      </c>
      <c r="I44" s="194">
        <f>IF(ISNUMBER('Corrected energy balance step 1'!I44),'Corrected energy balance step 1'!I44,0)</f>
        <v>0</v>
      </c>
      <c r="J44" s="194">
        <f>IF(ISNUMBER('Corrected energy balance step 1'!J44),'Corrected energy balance step 1'!J44,0)</f>
        <v>0</v>
      </c>
      <c r="K44" s="194">
        <f>IF(ISNUMBER('Corrected energy balance step 1'!K44),'Corrected energy balance step 1'!K44,0)</f>
        <v>0</v>
      </c>
      <c r="L44" s="194">
        <f>IF(ISNUMBER('Corrected energy balance step 1'!L44),'Corrected energy balance step 1'!L44,0)</f>
        <v>0</v>
      </c>
      <c r="M44" s="194">
        <f>IF(ISNUMBER('Corrected energy balance step 1'!M44),'Corrected energy balance step 1'!M44,0)</f>
        <v>0</v>
      </c>
      <c r="N44" s="194">
        <f>IF(ISNUMBER('Corrected energy balance step 1'!N44),'Corrected energy balance step 1'!N44,0)</f>
        <v>0</v>
      </c>
      <c r="O44" s="194">
        <f>IF(ISNUMBER('Corrected energy balance step 1'!O44),'Corrected energy balance step 1'!O44,0)</f>
        <v>0</v>
      </c>
      <c r="P44" s="194">
        <f>IF(ISNUMBER('Corrected energy balance step 1'!P44),'Corrected energy balance step 1'!P44,0)</f>
        <v>0</v>
      </c>
      <c r="Q44" s="194">
        <f>IF(ISNUMBER('Corrected energy balance step 1'!Q44),'Corrected energy balance step 1'!Q44,0)</f>
        <v>0</v>
      </c>
      <c r="R44" s="194">
        <f>IF(ISNUMBER('Corrected energy balance step 1'!R44),'Corrected energy balance step 1'!R44,0)</f>
        <v>0</v>
      </c>
      <c r="S44" s="194">
        <f>IF(ISNUMBER('Corrected energy balance step 1'!S44),'Corrected energy balance step 1'!S44,0)</f>
        <v>0</v>
      </c>
      <c r="T44" s="194">
        <f>IF(ISNUMBER('Corrected energy balance step 1'!T44),'Corrected energy balance step 1'!T44,0)</f>
        <v>0</v>
      </c>
      <c r="U44" s="194">
        <f>IF(ISNUMBER('Corrected energy balance step 1'!U44),'Corrected energy balance step 1'!U44,0)</f>
        <v>0</v>
      </c>
      <c r="V44" s="194">
        <f>IF(ISNUMBER('Corrected energy balance step 1'!V44),'Corrected energy balance step 1'!V44,0)</f>
        <v>0</v>
      </c>
      <c r="W44" s="194">
        <f>IF(ISNUMBER('Corrected energy balance step 1'!W44),'Corrected energy balance step 1'!W44,0)</f>
        <v>0</v>
      </c>
      <c r="X44" s="194">
        <f>IF(ISNUMBER('Corrected energy balance step 1'!X44),'Corrected energy balance step 1'!X44,0)</f>
        <v>0</v>
      </c>
      <c r="Y44" s="194">
        <f>IF(ISNUMBER('Corrected energy balance step 1'!Y44),'Corrected energy balance step 1'!Y44,0)</f>
        <v>0</v>
      </c>
      <c r="Z44" s="194">
        <f>IF(ISNUMBER('Corrected energy balance step 1'!Z44),'Corrected energy balance step 1'!Z44,0)</f>
        <v>0</v>
      </c>
      <c r="AA44" s="194">
        <f>IF(ISNUMBER('Corrected energy balance step 1'!AA44),'Corrected energy balance step 1'!AA44,0)</f>
        <v>0</v>
      </c>
      <c r="AB44" s="194">
        <f>IF(ISNUMBER('Corrected energy balance step 1'!AB44),'Corrected energy balance step 1'!AB44,0)</f>
        <v>0</v>
      </c>
      <c r="AC44" s="194">
        <f>IF(ISNUMBER('Corrected energy balance step 1'!AC44),'Corrected energy balance step 1'!AC44,0)</f>
        <v>0</v>
      </c>
      <c r="AD44" s="194">
        <f>IF(ISNUMBER('Corrected energy balance step 1'!AD44),'Corrected energy balance step 1'!AD44,0)</f>
        <v>0</v>
      </c>
      <c r="AE44" s="194">
        <f>IF(ISNUMBER('Corrected energy balance step 1'!AE44),'Corrected energy balance step 1'!AE44,0)</f>
        <v>0</v>
      </c>
      <c r="AF44" s="194">
        <f>IF(ISNUMBER('Corrected energy balance step 1'!AF44),'Corrected energy balance step 1'!AF44,0)</f>
        <v>0</v>
      </c>
      <c r="AG44" s="194">
        <f>IF(ISNUMBER('Corrected energy balance step 1'!AG44),'Corrected energy balance step 1'!AG44,0)</f>
        <v>0</v>
      </c>
      <c r="AH44" s="194">
        <f>IF(ISNUMBER('Corrected energy balance step 1'!AH44),'Corrected energy balance step 1'!AH44,0)</f>
        <v>0</v>
      </c>
      <c r="AI44" s="194">
        <f>IF(ISNUMBER('Corrected energy balance step 1'!AI44),'Corrected energy balance step 1'!AI44,0)</f>
        <v>0</v>
      </c>
      <c r="AJ44" s="194">
        <f>IF(ISNUMBER('Corrected energy balance step 1'!AJ44),'Corrected energy balance step 1'!AJ44,0)</f>
        <v>0</v>
      </c>
      <c r="AK44" s="194">
        <f>IF(ISNUMBER('Corrected energy balance step 1'!AK44),'Corrected energy balance step 1'!AK44,0)</f>
        <v>0</v>
      </c>
      <c r="AL44" s="194">
        <f>IF(ISNUMBER('Corrected energy balance step 1'!AL44),'Corrected energy balance step 1'!AL44,0)</f>
        <v>0</v>
      </c>
      <c r="AM44" s="194">
        <f>IF(ISNUMBER('Corrected energy balance step 1'!AM44),'Corrected energy balance step 1'!AM44,0)</f>
        <v>0</v>
      </c>
      <c r="AN44" s="194">
        <f>IF(ISNUMBER('Corrected energy balance step 1'!AN44),'Corrected energy balance step 1'!AN44,0)</f>
        <v>0</v>
      </c>
      <c r="AO44" s="194">
        <f>IF(ISNUMBER('Corrected energy balance step 1'!AO44),'Corrected energy balance step 1'!AO44,0)</f>
        <v>0</v>
      </c>
      <c r="AP44" s="194">
        <f>IF(ISNUMBER('Corrected energy balance step 1'!AP44),'Corrected energy balance step 1'!AP44,0)</f>
        <v>0</v>
      </c>
      <c r="AQ44" s="194">
        <f>IF(ISNUMBER('Corrected energy balance step 1'!AQ44),'Corrected energy balance step 1'!AQ44,0)</f>
        <v>0</v>
      </c>
      <c r="AR44" s="194">
        <f>IF(ISNUMBER('Corrected energy balance step 1'!AR44),'Corrected energy balance step 1'!AR44,0)</f>
        <v>0</v>
      </c>
      <c r="AS44" s="194">
        <f>IF(ISNUMBER('Corrected energy balance step 1'!AS44),'Corrected energy balance step 1'!AS44,0)</f>
        <v>0</v>
      </c>
      <c r="AT44" s="194">
        <f>IF(ISNUMBER('Corrected energy balance step 1'!AT44),'Corrected energy balance step 1'!AT44,0)</f>
        <v>0</v>
      </c>
      <c r="AU44" s="194">
        <f>IF(ISNUMBER('Corrected energy balance step 1'!AU44),'Corrected energy balance step 1'!AU44,0)</f>
        <v>0</v>
      </c>
      <c r="AV44" s="194">
        <f>IF(ISNUMBER('Corrected energy balance step 1'!AV44),'Corrected energy balance step 1'!AV44,0)</f>
        <v>0</v>
      </c>
      <c r="AW44" s="194">
        <f>IF(ISNUMBER('Corrected energy balance step 1'!AW44),'Corrected energy balance step 1'!AW44,0)</f>
        <v>0</v>
      </c>
      <c r="AX44" s="194">
        <f>IF(ISNUMBER('Corrected energy balance step 1'!AX44),'Corrected energy balance step 1'!AX44,0)</f>
        <v>0</v>
      </c>
      <c r="AY44" s="194">
        <f>IF(ISNUMBER('Corrected energy balance step 1'!AY44),'Corrected energy balance step 1'!AY44,0)</f>
        <v>0</v>
      </c>
      <c r="AZ44" s="194">
        <f>IF(ISNUMBER('Corrected energy balance step 1'!AZ44),'Corrected energy balance step 1'!AZ44,0)</f>
        <v>0</v>
      </c>
      <c r="BA44" s="194">
        <f>IF(ISNUMBER('Corrected energy balance step 1'!BA44),'Corrected energy balance step 1'!BA44,0)</f>
        <v>0</v>
      </c>
      <c r="BB44" s="194">
        <f>IF(ISNUMBER('Corrected energy balance step 1'!BB44),'Corrected energy balance step 1'!BB44,0)</f>
        <v>0</v>
      </c>
      <c r="BC44" s="194">
        <f>IF(ISNUMBER('Corrected energy balance step 1'!BC44),'Corrected energy balance step 1'!BC44,0)</f>
        <v>0</v>
      </c>
      <c r="BD44" s="194">
        <f>IF(ISNUMBER('Corrected energy balance step 1'!BD44),'Corrected energy balance step 1'!BD44,0)</f>
        <v>0</v>
      </c>
      <c r="BE44" s="194">
        <f>IF(ISNUMBER('Corrected energy balance step 1'!BE44),'Corrected energy balance step 1'!BE44,0)</f>
        <v>0</v>
      </c>
      <c r="BF44" s="194">
        <f>IF(ISNUMBER('Corrected energy balance step 1'!BF44),'Corrected energy balance step 1'!BF44,0)</f>
        <v>0</v>
      </c>
      <c r="BG44" s="194">
        <f>IF(ISNUMBER('Corrected energy balance step 1'!BG44),'Corrected energy balance step 1'!BG44,0)</f>
        <v>0</v>
      </c>
      <c r="BH44" s="194">
        <f>IF(ISNUMBER('Corrected energy balance step 1'!BH44),'Corrected energy balance step 1'!BH44,0)</f>
        <v>0</v>
      </c>
      <c r="BI44" s="194">
        <f>IF(ISNUMBER('Corrected energy balance step 1'!BI44),'Corrected energy balance step 1'!BI44,0)</f>
        <v>0</v>
      </c>
      <c r="BJ44" s="194">
        <f>IF(ISNUMBER('Corrected energy balance step 1'!BJ44),'Corrected energy balance step 1'!BJ44,0)</f>
        <v>0</v>
      </c>
      <c r="BK44" s="194">
        <f>IF(ISNUMBER('Corrected energy balance step 1'!BK44),'Corrected energy balance step 1'!BK44,0)</f>
        <v>0</v>
      </c>
      <c r="BL44" s="194">
        <f>IF(ISNUMBER('Corrected energy balance step 1'!BL44),'Corrected energy balance step 1'!BL44,0)</f>
        <v>0</v>
      </c>
      <c r="BM44" s="194">
        <f>IF(ISNUMBER('Corrected energy balance step 1'!BM44),'Corrected energy balance step 1'!BM44,0)</f>
        <v>0</v>
      </c>
      <c r="BN44" s="192">
        <f t="shared" si="60"/>
        <v>0</v>
      </c>
      <c r="BO44" s="198">
        <f>'Corrected energy balance step 1'!BO44</f>
        <v>0</v>
      </c>
    </row>
    <row r="45" spans="2:67">
      <c r="B45" s="37" t="s">
        <v>87</v>
      </c>
      <c r="C45" s="194">
        <f>IF(ISNUMBER('Corrected energy balance step 1'!C45),'Corrected energy balance step 1'!C45,0)</f>
        <v>0</v>
      </c>
      <c r="D45" s="194">
        <f>IF(ISNUMBER('Corrected energy balance step 1'!D45),'Corrected energy balance step 1'!D45,0)</f>
        <v>0</v>
      </c>
      <c r="E45" s="194">
        <f>IF(ISNUMBER('Corrected energy balance step 1'!E45),'Corrected energy balance step 1'!E45,0)</f>
        <v>0</v>
      </c>
      <c r="F45" s="194">
        <f>IF(ISNUMBER('Corrected energy balance step 1'!F45),'Corrected energy balance step 1'!F45,0)</f>
        <v>0</v>
      </c>
      <c r="G45" s="194">
        <f>IF(ISNUMBER('Corrected energy balance step 1'!G45),'Corrected energy balance step 1'!G45,0)</f>
        <v>0</v>
      </c>
      <c r="H45" s="194">
        <f>IF(ISNUMBER('Corrected energy balance step 1'!H45),'Corrected energy balance step 1'!H45,0)</f>
        <v>0</v>
      </c>
      <c r="I45" s="194">
        <f>IF(ISNUMBER('Corrected energy balance step 1'!I45),'Corrected energy balance step 1'!I45,0)</f>
        <v>0</v>
      </c>
      <c r="J45" s="194">
        <f>IF(ISNUMBER('Corrected energy balance step 1'!J45),'Corrected energy balance step 1'!J45,0)</f>
        <v>0</v>
      </c>
      <c r="K45" s="194">
        <f>IF(ISNUMBER('Corrected energy balance step 1'!K45),'Corrected energy balance step 1'!K45,0)</f>
        <v>0</v>
      </c>
      <c r="L45" s="194">
        <f>IF(ISNUMBER('Corrected energy balance step 1'!L45),'Corrected energy balance step 1'!L45,0)</f>
        <v>0</v>
      </c>
      <c r="M45" s="194">
        <f>IF(ISNUMBER('Corrected energy balance step 1'!M45),'Corrected energy balance step 1'!M45,0)</f>
        <v>0</v>
      </c>
      <c r="N45" s="194">
        <f>IF(ISNUMBER('Corrected energy balance step 1'!N45),'Corrected energy balance step 1'!N45,0)</f>
        <v>0</v>
      </c>
      <c r="O45" s="194">
        <f>IF(ISNUMBER('Corrected energy balance step 1'!O45),'Corrected energy balance step 1'!O45,0)</f>
        <v>0</v>
      </c>
      <c r="P45" s="194">
        <f>IF(ISNUMBER('Corrected energy balance step 1'!P45),'Corrected energy balance step 1'!P45,0)</f>
        <v>0</v>
      </c>
      <c r="Q45" s="194">
        <f>IF(ISNUMBER('Corrected energy balance step 1'!Q45),'Corrected energy balance step 1'!Q45,0)</f>
        <v>0</v>
      </c>
      <c r="R45" s="194">
        <f>IF(ISNUMBER('Corrected energy balance step 1'!R45),'Corrected energy balance step 1'!R45,0)</f>
        <v>0</v>
      </c>
      <c r="S45" s="194">
        <f>IF(ISNUMBER('Corrected energy balance step 1'!S45),'Corrected energy balance step 1'!S45,0)</f>
        <v>0</v>
      </c>
      <c r="T45" s="194">
        <f>IF(ISNUMBER('Corrected energy balance step 1'!T45),'Corrected energy balance step 1'!T45,0)</f>
        <v>0</v>
      </c>
      <c r="U45" s="194">
        <f>IF(ISNUMBER('Corrected energy balance step 1'!U45),'Corrected energy balance step 1'!U45,0)</f>
        <v>0</v>
      </c>
      <c r="V45" s="194">
        <f>IF(ISNUMBER('Corrected energy balance step 1'!V45),'Corrected energy balance step 1'!V45,0)</f>
        <v>0</v>
      </c>
      <c r="W45" s="194">
        <f>IF(ISNUMBER('Corrected energy balance step 1'!W45),'Corrected energy balance step 1'!W45,0)</f>
        <v>0</v>
      </c>
      <c r="X45" s="194">
        <f>IF(ISNUMBER('Corrected energy balance step 1'!X45),'Corrected energy balance step 1'!X45,0)</f>
        <v>0</v>
      </c>
      <c r="Y45" s="194">
        <f>IF(ISNUMBER('Corrected energy balance step 1'!Y45),'Corrected energy balance step 1'!Y45,0)</f>
        <v>0</v>
      </c>
      <c r="Z45" s="194">
        <f>IF(ISNUMBER('Corrected energy balance step 1'!Z45),'Corrected energy balance step 1'!Z45,0)</f>
        <v>0</v>
      </c>
      <c r="AA45" s="194">
        <f>IF(ISNUMBER('Corrected energy balance step 1'!AA45),'Corrected energy balance step 1'!AA45,0)</f>
        <v>0</v>
      </c>
      <c r="AB45" s="194">
        <f>IF(ISNUMBER('Corrected energy balance step 1'!AB45),'Corrected energy balance step 1'!AB45,0)</f>
        <v>0</v>
      </c>
      <c r="AC45" s="194">
        <f>IF(ISNUMBER('Corrected energy balance step 1'!AC45),'Corrected energy balance step 1'!AC45,0)</f>
        <v>0</v>
      </c>
      <c r="AD45" s="194">
        <f>IF(ISNUMBER('Corrected energy balance step 1'!AD45),'Corrected energy balance step 1'!AD45,0)</f>
        <v>0</v>
      </c>
      <c r="AE45" s="194">
        <f>IF(ISNUMBER('Corrected energy balance step 1'!AE45),'Corrected energy balance step 1'!AE45,0)</f>
        <v>0</v>
      </c>
      <c r="AF45" s="194">
        <f>IF(ISNUMBER('Corrected energy balance step 1'!AF45),'Corrected energy balance step 1'!AF45,0)</f>
        <v>0</v>
      </c>
      <c r="AG45" s="194">
        <f>IF(ISNUMBER('Corrected energy balance step 1'!AG45),'Corrected energy balance step 1'!AG45,0)</f>
        <v>0</v>
      </c>
      <c r="AH45" s="194">
        <f>IF(ISNUMBER('Corrected energy balance step 1'!AH45),'Corrected energy balance step 1'!AH45,0)</f>
        <v>0</v>
      </c>
      <c r="AI45" s="194">
        <f>IF(ISNUMBER('Corrected energy balance step 1'!AI45),'Corrected energy balance step 1'!AI45,0)</f>
        <v>0</v>
      </c>
      <c r="AJ45" s="194">
        <f>IF(ISNUMBER('Corrected energy balance step 1'!AJ45),'Corrected energy balance step 1'!AJ45,0)</f>
        <v>0</v>
      </c>
      <c r="AK45" s="194">
        <f>IF(ISNUMBER('Corrected energy balance step 1'!AK45),'Corrected energy balance step 1'!AK45,0)</f>
        <v>0</v>
      </c>
      <c r="AL45" s="194">
        <f>IF(ISNUMBER('Corrected energy balance step 1'!AL45),'Corrected energy balance step 1'!AL45,0)</f>
        <v>0</v>
      </c>
      <c r="AM45" s="194">
        <f>IF(ISNUMBER('Corrected energy balance step 1'!AM45),'Corrected energy balance step 1'!AM45,0)</f>
        <v>0</v>
      </c>
      <c r="AN45" s="194">
        <f>IF(ISNUMBER('Corrected energy balance step 1'!AN45),'Corrected energy balance step 1'!AN45,0)</f>
        <v>0</v>
      </c>
      <c r="AO45" s="194">
        <f>IF(ISNUMBER('Corrected energy balance step 1'!AO45),'Corrected energy balance step 1'!AO45,0)</f>
        <v>0</v>
      </c>
      <c r="AP45" s="194">
        <f>IF(ISNUMBER('Corrected energy balance step 1'!AP45),'Corrected energy balance step 1'!AP45,0)</f>
        <v>0</v>
      </c>
      <c r="AQ45" s="194">
        <f>IF(ISNUMBER('Corrected energy balance step 1'!AQ45),'Corrected energy balance step 1'!AQ45,0)</f>
        <v>0</v>
      </c>
      <c r="AR45" s="194">
        <f>IF(ISNUMBER('Corrected energy balance step 1'!AR45),'Corrected energy balance step 1'!AR45,0)</f>
        <v>0</v>
      </c>
      <c r="AS45" s="194">
        <f>IF(ISNUMBER('Corrected energy balance step 1'!AS45),'Corrected energy balance step 1'!AS45,0)</f>
        <v>0</v>
      </c>
      <c r="AT45" s="194">
        <f>IF(ISNUMBER('Corrected energy balance step 1'!AT45),'Corrected energy balance step 1'!AT45,0)</f>
        <v>0</v>
      </c>
      <c r="AU45" s="194">
        <f>IF(ISNUMBER('Corrected energy balance step 1'!AU45),'Corrected energy balance step 1'!AU45,0)</f>
        <v>0</v>
      </c>
      <c r="AV45" s="194">
        <f>IF(ISNUMBER('Corrected energy balance step 1'!AV45),'Corrected energy balance step 1'!AV45,0)</f>
        <v>0</v>
      </c>
      <c r="AW45" s="194">
        <f>IF(ISNUMBER('Corrected energy balance step 1'!AW45),'Corrected energy balance step 1'!AW45,0)</f>
        <v>0</v>
      </c>
      <c r="AX45" s="194">
        <f>IF(ISNUMBER('Corrected energy balance step 1'!AX45),'Corrected energy balance step 1'!AX45,0)</f>
        <v>0</v>
      </c>
      <c r="AY45" s="194">
        <f>IF(ISNUMBER('Corrected energy balance step 1'!AY45),'Corrected energy balance step 1'!AY45,0)</f>
        <v>0</v>
      </c>
      <c r="AZ45" s="194">
        <f>IF(ISNUMBER('Corrected energy balance step 1'!AZ45),'Corrected energy balance step 1'!AZ45,0)</f>
        <v>0</v>
      </c>
      <c r="BA45" s="194">
        <f>IF(ISNUMBER('Corrected energy balance step 1'!BA45),'Corrected energy balance step 1'!BA45,0)</f>
        <v>0</v>
      </c>
      <c r="BB45" s="194">
        <f>IF(ISNUMBER('Corrected energy balance step 1'!BB45),'Corrected energy balance step 1'!BB45,0)</f>
        <v>0</v>
      </c>
      <c r="BC45" s="194">
        <f>IF(ISNUMBER('Corrected energy balance step 1'!BC45),'Corrected energy balance step 1'!BC45,0)</f>
        <v>0</v>
      </c>
      <c r="BD45" s="194">
        <f>IF(ISNUMBER('Corrected energy balance step 1'!BD45),'Corrected energy balance step 1'!BD45,0)</f>
        <v>0</v>
      </c>
      <c r="BE45" s="194">
        <f>IF(ISNUMBER('Corrected energy balance step 1'!BE45),'Corrected energy balance step 1'!BE45,0)</f>
        <v>0</v>
      </c>
      <c r="BF45" s="194">
        <f>IF(ISNUMBER('Corrected energy balance step 1'!BF45),'Corrected energy balance step 1'!BF45,0)</f>
        <v>0</v>
      </c>
      <c r="BG45" s="194">
        <f>IF(ISNUMBER('Corrected energy balance step 1'!BG45),'Corrected energy balance step 1'!BG45,0)</f>
        <v>0</v>
      </c>
      <c r="BH45" s="194">
        <f>IF(ISNUMBER('Corrected energy balance step 1'!BH45),'Corrected energy balance step 1'!BH45,0)</f>
        <v>0</v>
      </c>
      <c r="BI45" s="194">
        <f>IF(ISNUMBER('Corrected energy balance step 1'!BI45),'Corrected energy balance step 1'!BI45,0)</f>
        <v>0</v>
      </c>
      <c r="BJ45" s="194">
        <f>IF(ISNUMBER('Corrected energy balance step 1'!BJ45),'Corrected energy balance step 1'!BJ45,0)</f>
        <v>0</v>
      </c>
      <c r="BK45" s="194">
        <f>IF(ISNUMBER('Corrected energy balance step 1'!BK45),'Corrected energy balance step 1'!BK45,0)</f>
        <v>0</v>
      </c>
      <c r="BL45" s="194">
        <f>IF(ISNUMBER('Corrected energy balance step 1'!BL45),'Corrected energy balance step 1'!BL45,0)</f>
        <v>0</v>
      </c>
      <c r="BM45" s="194">
        <f>IF(ISNUMBER('Corrected energy balance step 1'!BM45),'Corrected energy balance step 1'!BM45,0)</f>
        <v>0</v>
      </c>
      <c r="BN45" s="192">
        <f t="shared" si="60"/>
        <v>0</v>
      </c>
      <c r="BO45" s="198">
        <f>'Corrected energy balance step 1'!BO45</f>
        <v>0</v>
      </c>
    </row>
    <row r="46" spans="2:67">
      <c r="B46" s="37" t="s">
        <v>74</v>
      </c>
      <c r="C46" s="194">
        <f>IF(ISNUMBER('Corrected energy balance step 1'!C46),'Corrected energy balance step 1'!C46,0)</f>
        <v>0</v>
      </c>
      <c r="D46" s="194">
        <f>IF(ISNUMBER('Corrected energy balance step 1'!D46),'Corrected energy balance step 1'!D46,0)</f>
        <v>0</v>
      </c>
      <c r="E46" s="194">
        <f>IF(ISNUMBER('Corrected energy balance step 1'!E46),'Corrected energy balance step 1'!E46,0)</f>
        <v>0</v>
      </c>
      <c r="F46" s="194">
        <f>IF(ISNUMBER('Corrected energy balance step 1'!F46),'Corrected energy balance step 1'!F46,0)</f>
        <v>0</v>
      </c>
      <c r="G46" s="194">
        <f>IF(ISNUMBER('Corrected energy balance step 1'!G46),'Corrected energy balance step 1'!G46,0)</f>
        <v>0</v>
      </c>
      <c r="H46" s="194">
        <f>IF(ISNUMBER('Corrected energy balance step 1'!H46),'Corrected energy balance step 1'!H46,0)</f>
        <v>0</v>
      </c>
      <c r="I46" s="194">
        <f>IF(ISNUMBER('Corrected energy balance step 1'!I46),'Corrected energy balance step 1'!I46,0)</f>
        <v>0</v>
      </c>
      <c r="J46" s="194">
        <f>IF(ISNUMBER('Corrected energy balance step 1'!J46),'Corrected energy balance step 1'!J46,0)</f>
        <v>0</v>
      </c>
      <c r="K46" s="194">
        <f>IF(ISNUMBER('Corrected energy balance step 1'!K46),'Corrected energy balance step 1'!K46,0)</f>
        <v>0</v>
      </c>
      <c r="L46" s="194">
        <f>IF(ISNUMBER('Corrected energy balance step 1'!L46),'Corrected energy balance step 1'!L46,0)</f>
        <v>0</v>
      </c>
      <c r="M46" s="194">
        <f>IF(ISNUMBER('Corrected energy balance step 1'!M46),'Corrected energy balance step 1'!M46,0)</f>
        <v>0</v>
      </c>
      <c r="N46" s="194">
        <f>IF(ISNUMBER('Corrected energy balance step 1'!N46),'Corrected energy balance step 1'!N46,0)</f>
        <v>0</v>
      </c>
      <c r="O46" s="194">
        <f>IF(ISNUMBER('Corrected energy balance step 1'!O46),'Corrected energy balance step 1'!O46,0)</f>
        <v>0</v>
      </c>
      <c r="P46" s="194">
        <f>IF(ISNUMBER('Corrected energy balance step 1'!P46),'Corrected energy balance step 1'!P46,0)</f>
        <v>0</v>
      </c>
      <c r="Q46" s="194">
        <f>IF(ISNUMBER('Corrected energy balance step 1'!Q46),'Corrected energy balance step 1'!Q46,0)</f>
        <v>0</v>
      </c>
      <c r="R46" s="194">
        <f>IF(ISNUMBER('Corrected energy balance step 1'!R46),'Corrected energy balance step 1'!R46,0)</f>
        <v>0</v>
      </c>
      <c r="S46" s="194">
        <f>IF(ISNUMBER('Corrected energy balance step 1'!S46),'Corrected energy balance step 1'!S46,0)</f>
        <v>0</v>
      </c>
      <c r="T46" s="194">
        <f>IF(ISNUMBER('Corrected energy balance step 1'!T46),'Corrected energy balance step 1'!T46,0)</f>
        <v>0</v>
      </c>
      <c r="U46" s="194">
        <f>IF(ISNUMBER('Corrected energy balance step 1'!U46),'Corrected energy balance step 1'!U46,0)</f>
        <v>0</v>
      </c>
      <c r="V46" s="194">
        <f>IF(ISNUMBER('Corrected energy balance step 1'!V46),'Corrected energy balance step 1'!V46,0)</f>
        <v>0</v>
      </c>
      <c r="W46" s="194">
        <f>IF(ISNUMBER('Corrected energy balance step 1'!W46),'Corrected energy balance step 1'!W46,0)</f>
        <v>0</v>
      </c>
      <c r="X46" s="194">
        <f>IF(ISNUMBER('Corrected energy balance step 1'!X46),'Corrected energy balance step 1'!X46,0)</f>
        <v>0</v>
      </c>
      <c r="Y46" s="194">
        <f>IF(ISNUMBER('Corrected energy balance step 1'!Y46),'Corrected energy balance step 1'!Y46,0)</f>
        <v>0</v>
      </c>
      <c r="Z46" s="194">
        <f>IF(ISNUMBER('Corrected energy balance step 1'!Z46),'Corrected energy balance step 1'!Z46,0)</f>
        <v>0</v>
      </c>
      <c r="AA46" s="194">
        <f>IF(ISNUMBER('Corrected energy balance step 1'!AA46),'Corrected energy balance step 1'!AA46,0)</f>
        <v>0</v>
      </c>
      <c r="AB46" s="194">
        <f>IF(ISNUMBER('Corrected energy balance step 1'!AB46),'Corrected energy balance step 1'!AB46,0)</f>
        <v>0</v>
      </c>
      <c r="AC46" s="194">
        <f>IF(ISNUMBER('Corrected energy balance step 1'!AC46),'Corrected energy balance step 1'!AC46,0)</f>
        <v>0</v>
      </c>
      <c r="AD46" s="194">
        <f>IF(ISNUMBER('Corrected energy balance step 1'!AD46),'Corrected energy balance step 1'!AD46,0)</f>
        <v>0</v>
      </c>
      <c r="AE46" s="194">
        <f>IF(ISNUMBER('Corrected energy balance step 1'!AE46),'Corrected energy balance step 1'!AE46,0)</f>
        <v>0</v>
      </c>
      <c r="AF46" s="194">
        <f>IF(ISNUMBER('Corrected energy balance step 1'!AF46),'Corrected energy balance step 1'!AF46,0)</f>
        <v>0</v>
      </c>
      <c r="AG46" s="194">
        <f>IF(ISNUMBER('Corrected energy balance step 1'!AG46),'Corrected energy balance step 1'!AG46,0)</f>
        <v>0</v>
      </c>
      <c r="AH46" s="194">
        <f>IF(ISNUMBER('Corrected energy balance step 1'!AH46),'Corrected energy balance step 1'!AH46,0)</f>
        <v>0</v>
      </c>
      <c r="AI46" s="194">
        <f>IF(ISNUMBER('Corrected energy balance step 1'!AI46),'Corrected energy balance step 1'!AI46,0)</f>
        <v>0</v>
      </c>
      <c r="AJ46" s="194">
        <f>IF(ISNUMBER('Corrected energy balance step 1'!AJ46),'Corrected energy balance step 1'!AJ46,0)</f>
        <v>0</v>
      </c>
      <c r="AK46" s="194">
        <f>IF(ISNUMBER('Corrected energy balance step 1'!AK46),'Corrected energy balance step 1'!AK46,0)</f>
        <v>0</v>
      </c>
      <c r="AL46" s="194">
        <f>IF(ISNUMBER('Corrected energy balance step 1'!AL46),'Corrected energy balance step 1'!AL46,0)</f>
        <v>0</v>
      </c>
      <c r="AM46" s="194">
        <f>IF(ISNUMBER('Corrected energy balance step 1'!AM46),'Corrected energy balance step 1'!AM46,0)</f>
        <v>0</v>
      </c>
      <c r="AN46" s="194">
        <f>IF(ISNUMBER('Corrected energy balance step 1'!AN46),'Corrected energy balance step 1'!AN46,0)</f>
        <v>0</v>
      </c>
      <c r="AO46" s="194">
        <f>IF(ISNUMBER('Corrected energy balance step 1'!AO46),'Corrected energy balance step 1'!AO46,0)</f>
        <v>0</v>
      </c>
      <c r="AP46" s="194">
        <f>IF(ISNUMBER('Corrected energy balance step 1'!AP46),'Corrected energy balance step 1'!AP46,0)</f>
        <v>0</v>
      </c>
      <c r="AQ46" s="194">
        <f>IF(ISNUMBER('Corrected energy balance step 1'!AQ46),'Corrected energy balance step 1'!AQ46,0)</f>
        <v>0</v>
      </c>
      <c r="AR46" s="194">
        <f>IF(ISNUMBER('Corrected energy balance step 1'!AR46),'Corrected energy balance step 1'!AR46,0)</f>
        <v>0</v>
      </c>
      <c r="AS46" s="194">
        <f>IF(ISNUMBER('Corrected energy balance step 1'!AS46),'Corrected energy balance step 1'!AS46,0)</f>
        <v>0</v>
      </c>
      <c r="AT46" s="194">
        <f>IF(ISNUMBER('Corrected energy balance step 1'!AT46),'Corrected energy balance step 1'!AT46,0)</f>
        <v>0</v>
      </c>
      <c r="AU46" s="194">
        <f>IF(ISNUMBER('Corrected energy balance step 1'!AU46),'Corrected energy balance step 1'!AU46,0)</f>
        <v>0</v>
      </c>
      <c r="AV46" s="194">
        <f>IF(ISNUMBER('Corrected energy balance step 1'!AV46),'Corrected energy balance step 1'!AV46,0)</f>
        <v>0</v>
      </c>
      <c r="AW46" s="194">
        <f>IF(ISNUMBER('Corrected energy balance step 1'!AW46),'Corrected energy balance step 1'!AW46,0)</f>
        <v>0</v>
      </c>
      <c r="AX46" s="194">
        <f>IF(ISNUMBER('Corrected energy balance step 1'!AX46),'Corrected energy balance step 1'!AX46,0)</f>
        <v>0</v>
      </c>
      <c r="AY46" s="194">
        <f>IF(ISNUMBER('Corrected energy balance step 1'!AY46),'Corrected energy balance step 1'!AY46,0)</f>
        <v>0</v>
      </c>
      <c r="AZ46" s="194">
        <f>IF(ISNUMBER('Corrected energy balance step 1'!AZ46),'Corrected energy balance step 1'!AZ46,0)</f>
        <v>0</v>
      </c>
      <c r="BA46" s="194">
        <f>IF(ISNUMBER('Corrected energy balance step 1'!BA46),'Corrected energy balance step 1'!BA46,0)</f>
        <v>0</v>
      </c>
      <c r="BB46" s="194">
        <f>IF(ISNUMBER('Corrected energy balance step 1'!BB46),'Corrected energy balance step 1'!BB46,0)</f>
        <v>0</v>
      </c>
      <c r="BC46" s="194">
        <f>IF(ISNUMBER('Corrected energy balance step 1'!BC46),'Corrected energy balance step 1'!BC46,0)</f>
        <v>0</v>
      </c>
      <c r="BD46" s="194">
        <f>IF(ISNUMBER('Corrected energy balance step 1'!BD46),'Corrected energy balance step 1'!BD46,0)</f>
        <v>0</v>
      </c>
      <c r="BE46" s="194">
        <f>IF(ISNUMBER('Corrected energy balance step 1'!BE46),'Corrected energy balance step 1'!BE46,0)</f>
        <v>0</v>
      </c>
      <c r="BF46" s="194">
        <f>IF(ISNUMBER('Corrected energy balance step 1'!BF46),'Corrected energy balance step 1'!BF46,0)</f>
        <v>0</v>
      </c>
      <c r="BG46" s="194">
        <f>IF(ISNUMBER('Corrected energy balance step 1'!BG46),'Corrected energy balance step 1'!BG46,0)</f>
        <v>0</v>
      </c>
      <c r="BH46" s="194">
        <f>IF(ISNUMBER('Corrected energy balance step 1'!BH46),'Corrected energy balance step 1'!BH46,0)</f>
        <v>0</v>
      </c>
      <c r="BI46" s="194">
        <f>IF(ISNUMBER('Corrected energy balance step 1'!BI46),'Corrected energy balance step 1'!BI46,0)</f>
        <v>0</v>
      </c>
      <c r="BJ46" s="194">
        <f>IF(ISNUMBER('Corrected energy balance step 1'!BJ46),'Corrected energy balance step 1'!BJ46,0)</f>
        <v>0</v>
      </c>
      <c r="BK46" s="194">
        <f>IF(ISNUMBER('Corrected energy balance step 1'!BK46),'Corrected energy balance step 1'!BK46,0)</f>
        <v>0</v>
      </c>
      <c r="BL46" s="194">
        <f>IF(ISNUMBER('Corrected energy balance step 1'!BL46),'Corrected energy balance step 1'!BL46,0)</f>
        <v>0</v>
      </c>
      <c r="BM46" s="194">
        <f>IF(ISNUMBER('Corrected energy balance step 1'!BM46),'Corrected energy balance step 1'!BM46,0)</f>
        <v>0</v>
      </c>
      <c r="BN46" s="192">
        <f t="shared" si="60"/>
        <v>0</v>
      </c>
      <c r="BO46" s="198">
        <f>'Corrected energy balance step 1'!BO46</f>
        <v>0</v>
      </c>
    </row>
    <row r="47" spans="2:67">
      <c r="B47" s="37" t="s">
        <v>75</v>
      </c>
      <c r="C47" s="194">
        <f>IF(ISNUMBER('Corrected energy balance step 1'!C47),'Corrected energy balance step 1'!C47,0)</f>
        <v>0</v>
      </c>
      <c r="D47" s="194">
        <f>IF(ISNUMBER('Corrected energy balance step 1'!D47),'Corrected energy balance step 1'!D47,0)</f>
        <v>0</v>
      </c>
      <c r="E47" s="194">
        <f>IF(ISNUMBER('Corrected energy balance step 1'!E47),'Corrected energy balance step 1'!E47,0)</f>
        <v>0</v>
      </c>
      <c r="F47" s="194">
        <f>IF(ISNUMBER('Corrected energy balance step 1'!F47),'Corrected energy balance step 1'!F47,0)</f>
        <v>0</v>
      </c>
      <c r="G47" s="194">
        <f>IF(ISNUMBER('Corrected energy balance step 1'!G47),'Corrected energy balance step 1'!G47,0)</f>
        <v>0</v>
      </c>
      <c r="H47" s="194">
        <f>IF(ISNUMBER('Corrected energy balance step 1'!H47),'Corrected energy balance step 1'!H47,0)</f>
        <v>0</v>
      </c>
      <c r="I47" s="194">
        <f>IF(ISNUMBER('Corrected energy balance step 1'!I47),'Corrected energy balance step 1'!I47,0)</f>
        <v>0</v>
      </c>
      <c r="J47" s="194">
        <f>IF(ISNUMBER('Corrected energy balance step 1'!J47),'Corrected energy balance step 1'!J47,0)</f>
        <v>0</v>
      </c>
      <c r="K47" s="194">
        <f>IF(ISNUMBER('Corrected energy balance step 1'!K47),'Corrected energy balance step 1'!K47,0)</f>
        <v>0</v>
      </c>
      <c r="L47" s="194">
        <f>IF(ISNUMBER('Corrected energy balance step 1'!L47),'Corrected energy balance step 1'!L47,0)</f>
        <v>0</v>
      </c>
      <c r="M47" s="194">
        <f>IF(ISNUMBER('Corrected energy balance step 1'!M47),'Corrected energy balance step 1'!M47,0)</f>
        <v>0</v>
      </c>
      <c r="N47" s="194">
        <f>IF(ISNUMBER('Corrected energy balance step 1'!N47),'Corrected energy balance step 1'!N47,0)</f>
        <v>0</v>
      </c>
      <c r="O47" s="194">
        <f>IF(ISNUMBER('Corrected energy balance step 1'!O47),'Corrected energy balance step 1'!O47,0)</f>
        <v>0</v>
      </c>
      <c r="P47" s="194">
        <f>IF(ISNUMBER('Corrected energy balance step 1'!P47),'Corrected energy balance step 1'!P47,0)</f>
        <v>0</v>
      </c>
      <c r="Q47" s="194">
        <f>IF(ISNUMBER('Corrected energy balance step 1'!Q47),'Corrected energy balance step 1'!Q47,0)</f>
        <v>0</v>
      </c>
      <c r="R47" s="194">
        <f>IF(ISNUMBER('Corrected energy balance step 1'!R47),'Corrected energy balance step 1'!R47,0)</f>
        <v>0</v>
      </c>
      <c r="S47" s="194">
        <f>IF(ISNUMBER('Corrected energy balance step 1'!S47),'Corrected energy balance step 1'!S47,0)</f>
        <v>0</v>
      </c>
      <c r="T47" s="194">
        <f>IF(ISNUMBER('Corrected energy balance step 1'!T47),'Corrected energy balance step 1'!T47,0)</f>
        <v>0</v>
      </c>
      <c r="U47" s="194">
        <f>IF(ISNUMBER('Corrected energy balance step 1'!U47),'Corrected energy balance step 1'!U47,0)</f>
        <v>0</v>
      </c>
      <c r="V47" s="194">
        <f>IF(ISNUMBER('Corrected energy balance step 1'!V47),'Corrected energy balance step 1'!V47,0)</f>
        <v>0</v>
      </c>
      <c r="W47" s="194">
        <f>IF(ISNUMBER('Corrected energy balance step 1'!W47),'Corrected energy balance step 1'!W47,0)</f>
        <v>0</v>
      </c>
      <c r="X47" s="194">
        <f>IF(ISNUMBER('Corrected energy balance step 1'!X47),'Corrected energy balance step 1'!X47,0)</f>
        <v>0</v>
      </c>
      <c r="Y47" s="194">
        <f>IF(ISNUMBER('Corrected energy balance step 1'!Y47),'Corrected energy balance step 1'!Y47,0)</f>
        <v>0</v>
      </c>
      <c r="Z47" s="194">
        <f>IF(ISNUMBER('Corrected energy balance step 1'!Z47),'Corrected energy balance step 1'!Z47,0)</f>
        <v>0</v>
      </c>
      <c r="AA47" s="194">
        <f>IF(ISNUMBER('Corrected energy balance step 1'!AA47),'Corrected energy balance step 1'!AA47,0)</f>
        <v>0</v>
      </c>
      <c r="AB47" s="194">
        <f>IF(ISNUMBER('Corrected energy balance step 1'!AB47),'Corrected energy balance step 1'!AB47,0)</f>
        <v>0</v>
      </c>
      <c r="AC47" s="194">
        <f>IF(ISNUMBER('Corrected energy balance step 1'!AC47),'Corrected energy balance step 1'!AC47,0)</f>
        <v>0</v>
      </c>
      <c r="AD47" s="194">
        <f>IF(ISNUMBER('Corrected energy balance step 1'!AD47),'Corrected energy balance step 1'!AD47,0)</f>
        <v>0</v>
      </c>
      <c r="AE47" s="194">
        <f>IF(ISNUMBER('Corrected energy balance step 1'!AE47),'Corrected energy balance step 1'!AE47,0)</f>
        <v>0</v>
      </c>
      <c r="AF47" s="194">
        <f>IF(ISNUMBER('Corrected energy balance step 1'!AF47),'Corrected energy balance step 1'!AF47,0)</f>
        <v>0</v>
      </c>
      <c r="AG47" s="194">
        <f>IF(ISNUMBER('Corrected energy balance step 1'!AG47),'Corrected energy balance step 1'!AG47,0)</f>
        <v>0</v>
      </c>
      <c r="AH47" s="194">
        <f>IF(ISNUMBER('Corrected energy balance step 1'!AH47),'Corrected energy balance step 1'!AH47,0)</f>
        <v>0</v>
      </c>
      <c r="AI47" s="194">
        <f>IF(ISNUMBER('Corrected energy balance step 1'!AI47),'Corrected energy balance step 1'!AI47,0)</f>
        <v>0</v>
      </c>
      <c r="AJ47" s="194">
        <f>IF(ISNUMBER('Corrected energy balance step 1'!AJ47),'Corrected energy balance step 1'!AJ47,0)</f>
        <v>0</v>
      </c>
      <c r="AK47" s="194">
        <f>IF(ISNUMBER('Corrected energy balance step 1'!AK47),'Corrected energy balance step 1'!AK47,0)</f>
        <v>0</v>
      </c>
      <c r="AL47" s="194">
        <f>IF(ISNUMBER('Corrected energy balance step 1'!AL47),'Corrected energy balance step 1'!AL47,0)</f>
        <v>0</v>
      </c>
      <c r="AM47" s="194">
        <f>IF(ISNUMBER('Corrected energy balance step 1'!AM47),'Corrected energy balance step 1'!AM47,0)</f>
        <v>0</v>
      </c>
      <c r="AN47" s="194">
        <f>IF(ISNUMBER('Corrected energy balance step 1'!AN47),'Corrected energy balance step 1'!AN47,0)</f>
        <v>0</v>
      </c>
      <c r="AO47" s="194">
        <f>IF(ISNUMBER('Corrected energy balance step 1'!AO47),'Corrected energy balance step 1'!AO47,0)</f>
        <v>0</v>
      </c>
      <c r="AP47" s="194">
        <f>IF(ISNUMBER('Corrected energy balance step 1'!AP47),'Corrected energy balance step 1'!AP47,0)</f>
        <v>0</v>
      </c>
      <c r="AQ47" s="194">
        <f>IF(ISNUMBER('Corrected energy balance step 1'!AQ47),'Corrected energy balance step 1'!AQ47,0)</f>
        <v>0</v>
      </c>
      <c r="AR47" s="194">
        <f>IF(ISNUMBER('Corrected energy balance step 1'!AR47),'Corrected energy balance step 1'!AR47,0)</f>
        <v>0</v>
      </c>
      <c r="AS47" s="194">
        <f>IF(ISNUMBER('Corrected energy balance step 1'!AS47),'Corrected energy balance step 1'!AS47,0)</f>
        <v>0</v>
      </c>
      <c r="AT47" s="194">
        <f>IF(ISNUMBER('Corrected energy balance step 1'!AT47),'Corrected energy balance step 1'!AT47,0)</f>
        <v>0</v>
      </c>
      <c r="AU47" s="194">
        <f>IF(ISNUMBER('Corrected energy balance step 1'!AU47),'Corrected energy balance step 1'!AU47,0)</f>
        <v>0</v>
      </c>
      <c r="AV47" s="194">
        <f>IF(ISNUMBER('Corrected energy balance step 1'!AV47),'Corrected energy balance step 1'!AV47,0)</f>
        <v>0</v>
      </c>
      <c r="AW47" s="194">
        <f>IF(ISNUMBER('Corrected energy balance step 1'!AW47),'Corrected energy balance step 1'!AW47,0)</f>
        <v>0</v>
      </c>
      <c r="AX47" s="194">
        <f>IF(ISNUMBER('Corrected energy balance step 1'!AX47),'Corrected energy balance step 1'!AX47,0)</f>
        <v>0</v>
      </c>
      <c r="AY47" s="194">
        <f>IF(ISNUMBER('Corrected energy balance step 1'!AY47),'Corrected energy balance step 1'!AY47,0)</f>
        <v>0</v>
      </c>
      <c r="AZ47" s="194">
        <f>IF(ISNUMBER('Corrected energy balance step 1'!AZ47),'Corrected energy balance step 1'!AZ47,0)</f>
        <v>0</v>
      </c>
      <c r="BA47" s="194">
        <f>IF(ISNUMBER('Corrected energy balance step 1'!BA47),'Corrected energy balance step 1'!BA47,0)</f>
        <v>0</v>
      </c>
      <c r="BB47" s="194">
        <f>IF(ISNUMBER('Corrected energy balance step 1'!BB47),'Corrected energy balance step 1'!BB47,0)</f>
        <v>0</v>
      </c>
      <c r="BC47" s="194">
        <f>IF(ISNUMBER('Corrected energy balance step 1'!BC47),'Corrected energy balance step 1'!BC47,0)</f>
        <v>0</v>
      </c>
      <c r="BD47" s="194">
        <f>IF(ISNUMBER('Corrected energy balance step 1'!BD47),'Corrected energy balance step 1'!BD47,0)</f>
        <v>0</v>
      </c>
      <c r="BE47" s="194">
        <f>IF(ISNUMBER('Corrected energy balance step 1'!BE47),'Corrected energy balance step 1'!BE47,0)</f>
        <v>0</v>
      </c>
      <c r="BF47" s="194">
        <f>IF(ISNUMBER('Corrected energy balance step 1'!BF47),'Corrected energy balance step 1'!BF47,0)</f>
        <v>0</v>
      </c>
      <c r="BG47" s="194">
        <f>IF(ISNUMBER('Corrected energy balance step 1'!BG47),'Corrected energy balance step 1'!BG47,0)</f>
        <v>0</v>
      </c>
      <c r="BH47" s="194">
        <f>IF(ISNUMBER('Corrected energy balance step 1'!BH47),'Corrected energy balance step 1'!BH47,0)</f>
        <v>0</v>
      </c>
      <c r="BI47" s="194">
        <f>IF(ISNUMBER('Corrected energy balance step 1'!BI47),'Corrected energy balance step 1'!BI47,0)</f>
        <v>0</v>
      </c>
      <c r="BJ47" s="194">
        <f>IF(ISNUMBER('Corrected energy balance step 1'!BJ47),'Corrected energy balance step 1'!BJ47,0)</f>
        <v>0</v>
      </c>
      <c r="BK47" s="194">
        <f>IF(ISNUMBER('Corrected energy balance step 1'!BK47),'Corrected energy balance step 1'!BK47,0)</f>
        <v>0</v>
      </c>
      <c r="BL47" s="194">
        <f>IF(ISNUMBER('Corrected energy balance step 1'!BL47),'Corrected energy balance step 1'!BL47,0)</f>
        <v>0</v>
      </c>
      <c r="BM47" s="194">
        <f>IF(ISNUMBER('Corrected energy balance step 1'!BM47),'Corrected energy balance step 1'!BM47,0)</f>
        <v>0</v>
      </c>
      <c r="BN47" s="192">
        <f t="shared" si="60"/>
        <v>0</v>
      </c>
      <c r="BO47" s="198">
        <f>'Corrected energy balance step 1'!BO47</f>
        <v>0</v>
      </c>
    </row>
    <row r="48" spans="2:67">
      <c r="B48" s="37" t="s">
        <v>76</v>
      </c>
      <c r="C48" s="194">
        <f>IF(ISNUMBER('Corrected energy balance step 1'!C48),'Corrected energy balance step 1'!C48,0)</f>
        <v>0</v>
      </c>
      <c r="D48" s="194">
        <f>IF(ISNUMBER('Corrected energy balance step 1'!D48),'Corrected energy balance step 1'!D48,0)</f>
        <v>0</v>
      </c>
      <c r="E48" s="194">
        <f>IF(ISNUMBER('Corrected energy balance step 1'!E48),'Corrected energy balance step 1'!E48,0)</f>
        <v>0</v>
      </c>
      <c r="F48" s="194">
        <f>IF(ISNUMBER('Corrected energy balance step 1'!F48),'Corrected energy balance step 1'!F48,0)</f>
        <v>0</v>
      </c>
      <c r="G48" s="194">
        <f>IF(ISNUMBER('Corrected energy balance step 1'!G48),'Corrected energy balance step 1'!G48,0)</f>
        <v>0</v>
      </c>
      <c r="H48" s="194">
        <f>IF(ISNUMBER('Corrected energy balance step 1'!H48),'Corrected energy balance step 1'!H48,0)</f>
        <v>0</v>
      </c>
      <c r="I48" s="194">
        <f>IF(ISNUMBER('Corrected energy balance step 1'!I48),'Corrected energy balance step 1'!I48,0)</f>
        <v>0</v>
      </c>
      <c r="J48" s="194">
        <f>IF(ISNUMBER('Corrected energy balance step 1'!J48),'Corrected energy balance step 1'!J48,0)</f>
        <v>0</v>
      </c>
      <c r="K48" s="194">
        <f>IF(ISNUMBER('Corrected energy balance step 1'!K48),'Corrected energy balance step 1'!K48,0)</f>
        <v>0</v>
      </c>
      <c r="L48" s="194">
        <f>IF(ISNUMBER('Corrected energy balance step 1'!L48),'Corrected energy balance step 1'!L48,0)</f>
        <v>0</v>
      </c>
      <c r="M48" s="194">
        <f>IF(ISNUMBER('Corrected energy balance step 1'!M48),'Corrected energy balance step 1'!M48,0)</f>
        <v>0</v>
      </c>
      <c r="N48" s="194">
        <f>IF(ISNUMBER('Corrected energy balance step 1'!N48),'Corrected energy balance step 1'!N48,0)</f>
        <v>0</v>
      </c>
      <c r="O48" s="194">
        <f>IF(ISNUMBER('Corrected energy balance step 1'!O48),'Corrected energy balance step 1'!O48,0)</f>
        <v>0</v>
      </c>
      <c r="P48" s="194">
        <f>IF(ISNUMBER('Corrected energy balance step 1'!P48),'Corrected energy balance step 1'!P48,0)</f>
        <v>0</v>
      </c>
      <c r="Q48" s="194">
        <f>IF(ISNUMBER('Corrected energy balance step 1'!Q48),'Corrected energy balance step 1'!Q48,0)</f>
        <v>0</v>
      </c>
      <c r="R48" s="194">
        <f>IF(ISNUMBER('Corrected energy balance step 1'!R48),'Corrected energy balance step 1'!R48,0)</f>
        <v>0</v>
      </c>
      <c r="S48" s="194">
        <f>IF(ISNUMBER('Corrected energy balance step 1'!S48),'Corrected energy balance step 1'!S48,0)</f>
        <v>0</v>
      </c>
      <c r="T48" s="194">
        <f>IF(ISNUMBER('Corrected energy balance step 1'!T48),'Corrected energy balance step 1'!T48,0)</f>
        <v>0</v>
      </c>
      <c r="U48" s="194">
        <f>IF(ISNUMBER('Corrected energy balance step 1'!U48),'Corrected energy balance step 1'!U48,0)</f>
        <v>0</v>
      </c>
      <c r="V48" s="194">
        <f>IF(ISNUMBER('Corrected energy balance step 1'!V48),'Corrected energy balance step 1'!V48,0)</f>
        <v>0</v>
      </c>
      <c r="W48" s="194">
        <f>IF(ISNUMBER('Corrected energy balance step 1'!W48),'Corrected energy balance step 1'!W48,0)</f>
        <v>0</v>
      </c>
      <c r="X48" s="194">
        <f>IF(ISNUMBER('Corrected energy balance step 1'!X48),'Corrected energy balance step 1'!X48,0)</f>
        <v>0</v>
      </c>
      <c r="Y48" s="194">
        <f>IF(ISNUMBER('Corrected energy balance step 1'!Y48),'Corrected energy balance step 1'!Y48,0)</f>
        <v>0</v>
      </c>
      <c r="Z48" s="194">
        <f>IF(ISNUMBER('Corrected energy balance step 1'!Z48),'Corrected energy balance step 1'!Z48,0)</f>
        <v>0</v>
      </c>
      <c r="AA48" s="194">
        <f>IF(ISNUMBER('Corrected energy balance step 1'!AA48),'Corrected energy balance step 1'!AA48,0)</f>
        <v>0</v>
      </c>
      <c r="AB48" s="194">
        <f>IF(ISNUMBER('Corrected energy balance step 1'!AB48),'Corrected energy balance step 1'!AB48,0)</f>
        <v>0</v>
      </c>
      <c r="AC48" s="194">
        <f>IF(ISNUMBER('Corrected energy balance step 1'!AC48),'Corrected energy balance step 1'!AC48,0)</f>
        <v>0</v>
      </c>
      <c r="AD48" s="194">
        <f>IF(ISNUMBER('Corrected energy balance step 1'!AD48),'Corrected energy balance step 1'!AD48,0)</f>
        <v>0</v>
      </c>
      <c r="AE48" s="194">
        <f>IF(ISNUMBER('Corrected energy balance step 1'!AE48),'Corrected energy balance step 1'!AE48,0)</f>
        <v>0</v>
      </c>
      <c r="AF48" s="194">
        <f>IF(ISNUMBER('Corrected energy balance step 1'!AF48),'Corrected energy balance step 1'!AF48,0)</f>
        <v>0</v>
      </c>
      <c r="AG48" s="194">
        <f>IF(ISNUMBER('Corrected energy balance step 1'!AG48),'Corrected energy balance step 1'!AG48,0)</f>
        <v>0</v>
      </c>
      <c r="AH48" s="194">
        <f>IF(ISNUMBER('Corrected energy balance step 1'!AH48),'Corrected energy balance step 1'!AH48,0)</f>
        <v>0</v>
      </c>
      <c r="AI48" s="194">
        <f>IF(ISNUMBER('Corrected energy balance step 1'!AI48),'Corrected energy balance step 1'!AI48,0)</f>
        <v>0</v>
      </c>
      <c r="AJ48" s="194">
        <f>IF(ISNUMBER('Corrected energy balance step 1'!AJ48),'Corrected energy balance step 1'!AJ48,0)</f>
        <v>0</v>
      </c>
      <c r="AK48" s="194">
        <f>IF(ISNUMBER('Corrected energy balance step 1'!AK48),'Corrected energy balance step 1'!AK48,0)</f>
        <v>0</v>
      </c>
      <c r="AL48" s="194">
        <f>IF(ISNUMBER('Corrected energy balance step 1'!AL48),'Corrected energy balance step 1'!AL48,0)</f>
        <v>0</v>
      </c>
      <c r="AM48" s="194">
        <f>IF(ISNUMBER('Corrected energy balance step 1'!AM48),'Corrected energy balance step 1'!AM48,0)</f>
        <v>0</v>
      </c>
      <c r="AN48" s="194">
        <f>IF(ISNUMBER('Corrected energy balance step 1'!AN48),'Corrected energy balance step 1'!AN48,0)</f>
        <v>0</v>
      </c>
      <c r="AO48" s="194">
        <f>IF(ISNUMBER('Corrected energy balance step 1'!AO48),'Corrected energy balance step 1'!AO48,0)</f>
        <v>0</v>
      </c>
      <c r="AP48" s="194">
        <f>IF(ISNUMBER('Corrected energy balance step 1'!AP48),'Corrected energy balance step 1'!AP48,0)</f>
        <v>0</v>
      </c>
      <c r="AQ48" s="194">
        <f>IF(ISNUMBER('Corrected energy balance step 1'!AQ48),'Corrected energy balance step 1'!AQ48,0)</f>
        <v>0</v>
      </c>
      <c r="AR48" s="194">
        <f>IF(ISNUMBER('Corrected energy balance step 1'!AR48),'Corrected energy balance step 1'!AR48,0)</f>
        <v>0</v>
      </c>
      <c r="AS48" s="194">
        <f>IF(ISNUMBER('Corrected energy balance step 1'!AS48),'Corrected energy balance step 1'!AS48,0)</f>
        <v>0</v>
      </c>
      <c r="AT48" s="194">
        <f>IF(ISNUMBER('Corrected energy balance step 1'!AT48),'Corrected energy balance step 1'!AT48,0)</f>
        <v>0</v>
      </c>
      <c r="AU48" s="194">
        <f>IF(ISNUMBER('Corrected energy balance step 1'!AU48),'Corrected energy balance step 1'!AU48,0)</f>
        <v>0</v>
      </c>
      <c r="AV48" s="194">
        <f>IF(ISNUMBER('Corrected energy balance step 1'!AV48),'Corrected energy balance step 1'!AV48,0)</f>
        <v>0</v>
      </c>
      <c r="AW48" s="194">
        <f>IF(ISNUMBER('Corrected energy balance step 1'!AW48),'Corrected energy balance step 1'!AW48,0)</f>
        <v>0</v>
      </c>
      <c r="AX48" s="194">
        <f>IF(ISNUMBER('Corrected energy balance step 1'!AX48),'Corrected energy balance step 1'!AX48,0)</f>
        <v>0</v>
      </c>
      <c r="AY48" s="194">
        <f>IF(ISNUMBER('Corrected energy balance step 1'!AY48),'Corrected energy balance step 1'!AY48,0)</f>
        <v>0</v>
      </c>
      <c r="AZ48" s="194">
        <f>IF(ISNUMBER('Corrected energy balance step 1'!AZ48),'Corrected energy balance step 1'!AZ48,0)</f>
        <v>0</v>
      </c>
      <c r="BA48" s="194">
        <f>IF(ISNUMBER('Corrected energy balance step 1'!BA48),'Corrected energy balance step 1'!BA48,0)</f>
        <v>0</v>
      </c>
      <c r="BB48" s="194">
        <f>IF(ISNUMBER('Corrected energy balance step 1'!BB48),'Corrected energy balance step 1'!BB48,0)</f>
        <v>0</v>
      </c>
      <c r="BC48" s="194">
        <f>IF(ISNUMBER('Corrected energy balance step 1'!BC48),'Corrected energy balance step 1'!BC48,0)</f>
        <v>0</v>
      </c>
      <c r="BD48" s="194">
        <f>IF(ISNUMBER('Corrected energy balance step 1'!BD48),'Corrected energy balance step 1'!BD48,0)</f>
        <v>0</v>
      </c>
      <c r="BE48" s="194">
        <f>IF(ISNUMBER('Corrected energy balance step 1'!BE48),'Corrected energy balance step 1'!BE48,0)</f>
        <v>0</v>
      </c>
      <c r="BF48" s="194">
        <f>IF(ISNUMBER('Corrected energy balance step 1'!BF48),'Corrected energy balance step 1'!BF48,0)</f>
        <v>0</v>
      </c>
      <c r="BG48" s="194">
        <f>IF(ISNUMBER('Corrected energy balance step 1'!BG48),'Corrected energy balance step 1'!BG48,0)</f>
        <v>0</v>
      </c>
      <c r="BH48" s="194">
        <f>IF(ISNUMBER('Corrected energy balance step 1'!BH48),'Corrected energy balance step 1'!BH48,0)</f>
        <v>0</v>
      </c>
      <c r="BI48" s="194">
        <f>IF(ISNUMBER('Corrected energy balance step 1'!BI48),'Corrected energy balance step 1'!BI48,0)</f>
        <v>0</v>
      </c>
      <c r="BJ48" s="194">
        <f>IF(ISNUMBER('Corrected energy balance step 1'!BJ48),'Corrected energy balance step 1'!BJ48,0)</f>
        <v>0</v>
      </c>
      <c r="BK48" s="194">
        <f>IF(ISNUMBER('Corrected energy balance step 1'!BK48),'Corrected energy balance step 1'!BK48,0)</f>
        <v>0</v>
      </c>
      <c r="BL48" s="194">
        <f>IF(ISNUMBER('Corrected energy balance step 1'!BL48),'Corrected energy balance step 1'!BL48,0)</f>
        <v>0</v>
      </c>
      <c r="BM48" s="194">
        <f>IF(ISNUMBER('Corrected energy balance step 1'!BM48),'Corrected energy balance step 1'!BM48,0)</f>
        <v>0</v>
      </c>
      <c r="BN48" s="192">
        <f t="shared" si="60"/>
        <v>0</v>
      </c>
      <c r="BO48" s="198">
        <f>'Corrected energy balance step 1'!BO48</f>
        <v>0</v>
      </c>
    </row>
    <row r="49" spans="2:69">
      <c r="B49" s="37" t="s">
        <v>77</v>
      </c>
      <c r="C49" s="194">
        <f>IF(ISNUMBER('Corrected energy balance step 1'!C49),'Corrected energy balance step 1'!C49,0)</f>
        <v>0</v>
      </c>
      <c r="D49" s="194">
        <f>IF(ISNUMBER('Corrected energy balance step 1'!D49),'Corrected energy balance step 1'!D49,0)</f>
        <v>0</v>
      </c>
      <c r="E49" s="194">
        <f>IF(ISNUMBER('Corrected energy balance step 1'!E49),'Corrected energy balance step 1'!E49,0)</f>
        <v>0</v>
      </c>
      <c r="F49" s="194">
        <f>IF(ISNUMBER('Corrected energy balance step 1'!F49),'Corrected energy balance step 1'!F49,0)</f>
        <v>0</v>
      </c>
      <c r="G49" s="194">
        <f>IF(ISNUMBER('Corrected energy balance step 1'!G49),'Corrected energy balance step 1'!G49,0)</f>
        <v>0</v>
      </c>
      <c r="H49" s="194">
        <f>IF(ISNUMBER('Corrected energy balance step 1'!H49),'Corrected energy balance step 1'!H49,0)</f>
        <v>0</v>
      </c>
      <c r="I49" s="194">
        <f>IF(ISNUMBER('Corrected energy balance step 1'!I49),'Corrected energy balance step 1'!I49,0)</f>
        <v>0</v>
      </c>
      <c r="J49" s="194">
        <f>IF(ISNUMBER('Corrected energy balance step 1'!J49),'Corrected energy balance step 1'!J49,0)</f>
        <v>0</v>
      </c>
      <c r="K49" s="194">
        <f>IF(ISNUMBER('Corrected energy balance step 1'!K49),'Corrected energy balance step 1'!K49,0)</f>
        <v>0</v>
      </c>
      <c r="L49" s="194">
        <f>IF(ISNUMBER('Corrected energy balance step 1'!L49),'Corrected energy balance step 1'!L49,0)</f>
        <v>0</v>
      </c>
      <c r="M49" s="194">
        <f>IF(ISNUMBER('Corrected energy balance step 1'!M49),'Corrected energy balance step 1'!M49,0)</f>
        <v>0</v>
      </c>
      <c r="N49" s="194">
        <f>IF(ISNUMBER('Corrected energy balance step 1'!N49),'Corrected energy balance step 1'!N49,0)</f>
        <v>0</v>
      </c>
      <c r="O49" s="194">
        <f>IF(ISNUMBER('Corrected energy balance step 1'!O49),'Corrected energy balance step 1'!O49,0)</f>
        <v>0</v>
      </c>
      <c r="P49" s="194">
        <f>IF(ISNUMBER('Corrected energy balance step 1'!P49),'Corrected energy balance step 1'!P49,0)</f>
        <v>0</v>
      </c>
      <c r="Q49" s="194">
        <f>IF(ISNUMBER('Corrected energy balance step 1'!Q49),'Corrected energy balance step 1'!Q49,0)</f>
        <v>0</v>
      </c>
      <c r="R49" s="194">
        <f>IF(ISNUMBER('Corrected energy balance step 1'!R49),'Corrected energy balance step 1'!R49,0)</f>
        <v>0</v>
      </c>
      <c r="S49" s="194">
        <f>IF(ISNUMBER('Corrected energy balance step 1'!S49),'Corrected energy balance step 1'!S49,0)</f>
        <v>0</v>
      </c>
      <c r="T49" s="194">
        <f>IF(ISNUMBER('Corrected energy balance step 1'!T49),'Corrected energy balance step 1'!T49,0)</f>
        <v>0</v>
      </c>
      <c r="U49" s="194">
        <f>IF(ISNUMBER('Corrected energy balance step 1'!U49),'Corrected energy balance step 1'!U49,0)</f>
        <v>0</v>
      </c>
      <c r="V49" s="194">
        <f>IF(ISNUMBER('Corrected energy balance step 1'!V49),'Corrected energy balance step 1'!V49,0)</f>
        <v>0</v>
      </c>
      <c r="W49" s="194">
        <f>IF(ISNUMBER('Corrected energy balance step 1'!W49),'Corrected energy balance step 1'!W49,0)</f>
        <v>0</v>
      </c>
      <c r="X49" s="194">
        <f>IF(ISNUMBER('Corrected energy balance step 1'!X49),'Corrected energy balance step 1'!X49,0)</f>
        <v>0</v>
      </c>
      <c r="Y49" s="194">
        <f>IF(ISNUMBER('Corrected energy balance step 1'!Y49),'Corrected energy balance step 1'!Y49,0)</f>
        <v>0</v>
      </c>
      <c r="Z49" s="194">
        <f>IF(ISNUMBER('Corrected energy balance step 1'!Z49),'Corrected energy balance step 1'!Z49,0)</f>
        <v>0</v>
      </c>
      <c r="AA49" s="194">
        <f>IF(ISNUMBER('Corrected energy balance step 1'!AA49),'Corrected energy balance step 1'!AA49,0)</f>
        <v>0</v>
      </c>
      <c r="AB49" s="194">
        <f>IF(ISNUMBER('Corrected energy balance step 1'!AB49),'Corrected energy balance step 1'!AB49,0)</f>
        <v>0</v>
      </c>
      <c r="AC49" s="194">
        <f>IF(ISNUMBER('Corrected energy balance step 1'!AC49),'Corrected energy balance step 1'!AC49,0)</f>
        <v>0</v>
      </c>
      <c r="AD49" s="194">
        <f>IF(ISNUMBER('Corrected energy balance step 1'!AD49),'Corrected energy balance step 1'!AD49,0)</f>
        <v>0</v>
      </c>
      <c r="AE49" s="194">
        <f>IF(ISNUMBER('Corrected energy balance step 1'!AE49),'Corrected energy balance step 1'!AE49,0)</f>
        <v>0</v>
      </c>
      <c r="AF49" s="194">
        <f>IF(ISNUMBER('Corrected energy balance step 1'!AF49),'Corrected energy balance step 1'!AF49,0)</f>
        <v>0</v>
      </c>
      <c r="AG49" s="194">
        <f>IF(ISNUMBER('Corrected energy balance step 1'!AG49),'Corrected energy balance step 1'!AG49,0)</f>
        <v>0</v>
      </c>
      <c r="AH49" s="194">
        <f>IF(ISNUMBER('Corrected energy balance step 1'!AH49),'Corrected energy balance step 1'!AH49,0)</f>
        <v>0</v>
      </c>
      <c r="AI49" s="194">
        <f>IF(ISNUMBER('Corrected energy balance step 1'!AI49),'Corrected energy balance step 1'!AI49,0)</f>
        <v>0</v>
      </c>
      <c r="AJ49" s="194">
        <f>IF(ISNUMBER('Corrected energy balance step 1'!AJ49),'Corrected energy balance step 1'!AJ49,0)</f>
        <v>0</v>
      </c>
      <c r="AK49" s="194">
        <f>IF(ISNUMBER('Corrected energy balance step 1'!AK49),'Corrected energy balance step 1'!AK49,0)</f>
        <v>0</v>
      </c>
      <c r="AL49" s="194">
        <f>IF(ISNUMBER('Corrected energy balance step 1'!AL49),'Corrected energy balance step 1'!AL49,0)</f>
        <v>0</v>
      </c>
      <c r="AM49" s="194">
        <f>IF(ISNUMBER('Corrected energy balance step 1'!AM49),'Corrected energy balance step 1'!AM49,0)</f>
        <v>0</v>
      </c>
      <c r="AN49" s="194">
        <f>IF(ISNUMBER('Corrected energy balance step 1'!AN49),'Corrected energy balance step 1'!AN49,0)</f>
        <v>0</v>
      </c>
      <c r="AO49" s="194">
        <f>IF(ISNUMBER('Corrected energy balance step 1'!AO49),'Corrected energy balance step 1'!AO49,0)</f>
        <v>0</v>
      </c>
      <c r="AP49" s="194">
        <f>IF(ISNUMBER('Corrected energy balance step 1'!AP49),'Corrected energy balance step 1'!AP49,0)</f>
        <v>0</v>
      </c>
      <c r="AQ49" s="194">
        <f>IF(ISNUMBER('Corrected energy balance step 1'!AQ49),'Corrected energy balance step 1'!AQ49,0)</f>
        <v>0</v>
      </c>
      <c r="AR49" s="194">
        <f>IF(ISNUMBER('Corrected energy balance step 1'!AR49),'Corrected energy balance step 1'!AR49,0)</f>
        <v>0</v>
      </c>
      <c r="AS49" s="194">
        <f>IF(ISNUMBER('Corrected energy balance step 1'!AS49),'Corrected energy balance step 1'!AS49,0)</f>
        <v>0</v>
      </c>
      <c r="AT49" s="194">
        <f>IF(ISNUMBER('Corrected energy balance step 1'!AT49),'Corrected energy balance step 1'!AT49,0)</f>
        <v>0</v>
      </c>
      <c r="AU49" s="194">
        <f>IF(ISNUMBER('Corrected energy balance step 1'!AU49),'Corrected energy balance step 1'!AU49,0)</f>
        <v>0</v>
      </c>
      <c r="AV49" s="194">
        <f>IF(ISNUMBER('Corrected energy balance step 1'!AV49),'Corrected energy balance step 1'!AV49,0)</f>
        <v>0</v>
      </c>
      <c r="AW49" s="194">
        <f>IF(ISNUMBER('Corrected energy balance step 1'!AW49),'Corrected energy balance step 1'!AW49,0)</f>
        <v>0</v>
      </c>
      <c r="AX49" s="194">
        <f>IF(ISNUMBER('Corrected energy balance step 1'!AX49),'Corrected energy balance step 1'!AX49,0)</f>
        <v>0</v>
      </c>
      <c r="AY49" s="194">
        <f>IF(ISNUMBER('Corrected energy balance step 1'!AY49),'Corrected energy balance step 1'!AY49,0)</f>
        <v>0</v>
      </c>
      <c r="AZ49" s="194">
        <f>IF(ISNUMBER('Corrected energy balance step 1'!AZ49),'Corrected energy balance step 1'!AZ49,0)</f>
        <v>0</v>
      </c>
      <c r="BA49" s="194">
        <f>IF(ISNUMBER('Corrected energy balance step 1'!BA49),'Corrected energy balance step 1'!BA49,0)</f>
        <v>0</v>
      </c>
      <c r="BB49" s="194">
        <f>IF(ISNUMBER('Corrected energy balance step 1'!BB49),'Corrected energy balance step 1'!BB49,0)</f>
        <v>0</v>
      </c>
      <c r="BC49" s="194">
        <f>IF(ISNUMBER('Corrected energy balance step 1'!BC49),'Corrected energy balance step 1'!BC49,0)</f>
        <v>0</v>
      </c>
      <c r="BD49" s="194">
        <f>IF(ISNUMBER('Corrected energy balance step 1'!BD49),'Corrected energy balance step 1'!BD49,0)</f>
        <v>0</v>
      </c>
      <c r="BE49" s="194">
        <f>IF(ISNUMBER('Corrected energy balance step 1'!BE49),'Corrected energy balance step 1'!BE49,0)</f>
        <v>0</v>
      </c>
      <c r="BF49" s="194">
        <f>IF(ISNUMBER('Corrected energy balance step 1'!BF49),'Corrected energy balance step 1'!BF49,0)</f>
        <v>0</v>
      </c>
      <c r="BG49" s="194">
        <f>IF(ISNUMBER('Corrected energy balance step 1'!BG49),'Corrected energy balance step 1'!BG49,0)</f>
        <v>0</v>
      </c>
      <c r="BH49" s="194">
        <f>IF(ISNUMBER('Corrected energy balance step 1'!BH49),'Corrected energy balance step 1'!BH49,0)</f>
        <v>0</v>
      </c>
      <c r="BI49" s="194">
        <f>IF(ISNUMBER('Corrected energy balance step 1'!BI49),'Corrected energy balance step 1'!BI49,0)</f>
        <v>0</v>
      </c>
      <c r="BJ49" s="194">
        <f>IF(ISNUMBER('Corrected energy balance step 1'!BJ49),'Corrected energy balance step 1'!BJ49,0)</f>
        <v>0</v>
      </c>
      <c r="BK49" s="194">
        <f>IF(ISNUMBER('Corrected energy balance step 1'!BK49),'Corrected energy balance step 1'!BK49,0)</f>
        <v>0</v>
      </c>
      <c r="BL49" s="194">
        <f>IF(ISNUMBER('Corrected energy balance step 1'!BL49),'Corrected energy balance step 1'!BL49,0)</f>
        <v>0</v>
      </c>
      <c r="BM49" s="194">
        <f>IF(ISNUMBER('Corrected energy balance step 1'!BM49),'Corrected energy balance step 1'!BM49,0)</f>
        <v>0</v>
      </c>
      <c r="BN49" s="192">
        <f t="shared" si="60"/>
        <v>0</v>
      </c>
      <c r="BO49" s="198">
        <f>'Corrected energy balance step 1'!BO49</f>
        <v>0</v>
      </c>
    </row>
    <row r="50" spans="2:69">
      <c r="B50" s="37" t="s">
        <v>79</v>
      </c>
      <c r="C50" s="194">
        <f>IF(ISNUMBER('Corrected energy balance step 1'!C50),'Corrected energy balance step 1'!C50,0)</f>
        <v>0</v>
      </c>
      <c r="D50" s="194">
        <f>IF(ISNUMBER('Corrected energy balance step 1'!D50),'Corrected energy balance step 1'!D50,0)</f>
        <v>0</v>
      </c>
      <c r="E50" s="194">
        <f>IF(ISNUMBER('Corrected energy balance step 1'!E50),'Corrected energy balance step 1'!E50,0)</f>
        <v>0</v>
      </c>
      <c r="F50" s="194">
        <f>IF(ISNUMBER('Corrected energy balance step 1'!F50),'Corrected energy balance step 1'!F50,0)</f>
        <v>0</v>
      </c>
      <c r="G50" s="194">
        <f>IF(ISNUMBER('Corrected energy balance step 1'!G50),'Corrected energy balance step 1'!G50,0)</f>
        <v>0</v>
      </c>
      <c r="H50" s="194">
        <f>IF(ISNUMBER('Corrected energy balance step 1'!H50),'Corrected energy balance step 1'!H50,0)</f>
        <v>0</v>
      </c>
      <c r="I50" s="194">
        <f>IF(ISNUMBER('Corrected energy balance step 1'!I50),'Corrected energy balance step 1'!I50,0)</f>
        <v>0</v>
      </c>
      <c r="J50" s="194">
        <f>IF(ISNUMBER('Corrected energy balance step 1'!J50),'Corrected energy balance step 1'!J50,0)</f>
        <v>0</v>
      </c>
      <c r="K50" s="194">
        <f>IF(ISNUMBER('Corrected energy balance step 1'!K50),'Corrected energy balance step 1'!K50,0)</f>
        <v>0</v>
      </c>
      <c r="L50" s="194">
        <f>IF(ISNUMBER('Corrected energy balance step 1'!L50),'Corrected energy balance step 1'!L50,0)</f>
        <v>0</v>
      </c>
      <c r="M50" s="194">
        <f>IF(ISNUMBER('Corrected energy balance step 1'!M50),'Corrected energy balance step 1'!M50,0)</f>
        <v>0</v>
      </c>
      <c r="N50" s="194">
        <f>IF(ISNUMBER('Corrected energy balance step 1'!N50),'Corrected energy balance step 1'!N50,0)</f>
        <v>0</v>
      </c>
      <c r="O50" s="194">
        <f>IF(ISNUMBER('Corrected energy balance step 1'!O50),'Corrected energy balance step 1'!O50,0)</f>
        <v>0</v>
      </c>
      <c r="P50" s="194">
        <f>IF(ISNUMBER('Corrected energy balance step 1'!P50),'Corrected energy balance step 1'!P50,0)</f>
        <v>0</v>
      </c>
      <c r="Q50" s="194">
        <f>IF(ISNUMBER('Corrected energy balance step 1'!Q50),'Corrected energy balance step 1'!Q50,0)</f>
        <v>0</v>
      </c>
      <c r="R50" s="194">
        <f>IF(ISNUMBER('Corrected energy balance step 1'!R50),'Corrected energy balance step 1'!R50,0)</f>
        <v>0</v>
      </c>
      <c r="S50" s="194">
        <f>IF(ISNUMBER('Corrected energy balance step 1'!S50),'Corrected energy balance step 1'!S50,0)</f>
        <v>0</v>
      </c>
      <c r="T50" s="194">
        <f>IF(ISNUMBER('Corrected energy balance step 1'!T50),'Corrected energy balance step 1'!T50,0)</f>
        <v>0</v>
      </c>
      <c r="U50" s="194">
        <f>IF(ISNUMBER('Corrected energy balance step 1'!U50),'Corrected energy balance step 1'!U50,0)</f>
        <v>0</v>
      </c>
      <c r="V50" s="194">
        <f>IF(ISNUMBER('Corrected energy balance step 1'!V50),'Corrected energy balance step 1'!V50,0)</f>
        <v>0</v>
      </c>
      <c r="W50" s="194">
        <f>IF(ISNUMBER('Corrected energy balance step 1'!W50),'Corrected energy balance step 1'!W50,0)</f>
        <v>0</v>
      </c>
      <c r="X50" s="194">
        <f>IF(ISNUMBER('Corrected energy balance step 1'!X50),'Corrected energy balance step 1'!X50,0)</f>
        <v>0</v>
      </c>
      <c r="Y50" s="194">
        <f>IF(ISNUMBER('Corrected energy balance step 1'!Y50),'Corrected energy balance step 1'!Y50,0)</f>
        <v>0</v>
      </c>
      <c r="Z50" s="194">
        <f>IF(ISNUMBER('Corrected energy balance step 1'!Z50),'Corrected energy balance step 1'!Z50,0)</f>
        <v>0</v>
      </c>
      <c r="AA50" s="194">
        <f>IF(ISNUMBER('Corrected energy balance step 1'!AA50),'Corrected energy balance step 1'!AA50,0)</f>
        <v>0</v>
      </c>
      <c r="AB50" s="194">
        <f>IF(ISNUMBER('Corrected energy balance step 1'!AB50),'Corrected energy balance step 1'!AB50,0)</f>
        <v>0</v>
      </c>
      <c r="AC50" s="194">
        <f>IF(ISNUMBER('Corrected energy balance step 1'!AC50),'Corrected energy balance step 1'!AC50,0)</f>
        <v>0</v>
      </c>
      <c r="AD50" s="194">
        <f>IF(ISNUMBER('Corrected energy balance step 1'!AD50),'Corrected energy balance step 1'!AD50,0)</f>
        <v>0</v>
      </c>
      <c r="AE50" s="194">
        <f>IF(ISNUMBER('Corrected energy balance step 1'!AE50),'Corrected energy balance step 1'!AE50,0)</f>
        <v>0</v>
      </c>
      <c r="AF50" s="194">
        <f>IF(ISNUMBER('Corrected energy balance step 1'!AF50),'Corrected energy balance step 1'!AF50,0)</f>
        <v>0</v>
      </c>
      <c r="AG50" s="194">
        <f>IF(ISNUMBER('Corrected energy balance step 1'!AG50),'Corrected energy balance step 1'!AG50,0)</f>
        <v>0</v>
      </c>
      <c r="AH50" s="194">
        <f>IF(ISNUMBER('Corrected energy balance step 1'!AH50),'Corrected energy balance step 1'!AH50,0)</f>
        <v>0</v>
      </c>
      <c r="AI50" s="194">
        <f>IF(ISNUMBER('Corrected energy balance step 1'!AI50),'Corrected energy balance step 1'!AI50,0)</f>
        <v>0</v>
      </c>
      <c r="AJ50" s="194">
        <f>IF(ISNUMBER('Corrected energy balance step 1'!AJ50),'Corrected energy balance step 1'!AJ50,0)</f>
        <v>0</v>
      </c>
      <c r="AK50" s="194">
        <f>IF(ISNUMBER('Corrected energy balance step 1'!AK50),'Corrected energy balance step 1'!AK50,0)</f>
        <v>0</v>
      </c>
      <c r="AL50" s="194">
        <f>IF(ISNUMBER('Corrected energy balance step 1'!AL50),'Corrected energy balance step 1'!AL50,0)</f>
        <v>0</v>
      </c>
      <c r="AM50" s="194">
        <f>IF(ISNUMBER('Corrected energy balance step 1'!AM50),'Corrected energy balance step 1'!AM50,0)</f>
        <v>0</v>
      </c>
      <c r="AN50" s="194">
        <f>IF(ISNUMBER('Corrected energy balance step 1'!AN50),'Corrected energy balance step 1'!AN50,0)</f>
        <v>0</v>
      </c>
      <c r="AO50" s="194">
        <f>IF(ISNUMBER('Corrected energy balance step 1'!AO50),'Corrected energy balance step 1'!AO50,0)</f>
        <v>0</v>
      </c>
      <c r="AP50" s="194">
        <f>IF(ISNUMBER('Corrected energy balance step 1'!AP50),'Corrected energy balance step 1'!AP50,0)</f>
        <v>0</v>
      </c>
      <c r="AQ50" s="194">
        <f>IF(ISNUMBER('Corrected energy balance step 1'!AQ50),'Corrected energy balance step 1'!AQ50,0)</f>
        <v>0</v>
      </c>
      <c r="AR50" s="194">
        <f>IF(ISNUMBER('Corrected energy balance step 1'!AR50),'Corrected energy balance step 1'!AR50,0)</f>
        <v>0</v>
      </c>
      <c r="AS50" s="194">
        <f>IF(ISNUMBER('Corrected energy balance step 1'!AS50),'Corrected energy balance step 1'!AS50,0)</f>
        <v>0</v>
      </c>
      <c r="AT50" s="194">
        <f>IF(ISNUMBER('Corrected energy balance step 1'!AT50),'Corrected energy balance step 1'!AT50,0)</f>
        <v>0</v>
      </c>
      <c r="AU50" s="194">
        <f>IF(ISNUMBER('Corrected energy balance step 1'!AU50),'Corrected energy balance step 1'!AU50,0)</f>
        <v>0</v>
      </c>
      <c r="AV50" s="194">
        <f>IF(ISNUMBER('Corrected energy balance step 1'!AV50),'Corrected energy balance step 1'!AV50,0)</f>
        <v>0</v>
      </c>
      <c r="AW50" s="194">
        <f>IF(ISNUMBER('Corrected energy balance step 1'!AW50),'Corrected energy balance step 1'!AW50,0)</f>
        <v>0</v>
      </c>
      <c r="AX50" s="194">
        <f>IF(ISNUMBER('Corrected energy balance step 1'!AX50),'Corrected energy balance step 1'!AX50,0)</f>
        <v>0</v>
      </c>
      <c r="AY50" s="194">
        <f>IF(ISNUMBER('Corrected energy balance step 1'!AY50),'Corrected energy balance step 1'!AY50,0)</f>
        <v>0</v>
      </c>
      <c r="AZ50" s="194">
        <f>IF(ISNUMBER('Corrected energy balance step 1'!AZ50),'Corrected energy balance step 1'!AZ50,0)</f>
        <v>0</v>
      </c>
      <c r="BA50" s="194">
        <f>IF(ISNUMBER('Corrected energy balance step 1'!BA50),'Corrected energy balance step 1'!BA50,0)</f>
        <v>0</v>
      </c>
      <c r="BB50" s="194">
        <f>IF(ISNUMBER('Corrected energy balance step 1'!BB50),'Corrected energy balance step 1'!BB50,0)</f>
        <v>0</v>
      </c>
      <c r="BC50" s="194">
        <f>IF(ISNUMBER('Corrected energy balance step 1'!BC50),'Corrected energy balance step 1'!BC50,0)</f>
        <v>0</v>
      </c>
      <c r="BD50" s="194">
        <f>IF(ISNUMBER('Corrected energy balance step 1'!BD50),'Corrected energy balance step 1'!BD50,0)</f>
        <v>0</v>
      </c>
      <c r="BE50" s="194">
        <f>IF(ISNUMBER('Corrected energy balance step 1'!BE50),'Corrected energy balance step 1'!BE50,0)</f>
        <v>0</v>
      </c>
      <c r="BF50" s="194">
        <f>IF(ISNUMBER('Corrected energy balance step 1'!BF50),'Corrected energy balance step 1'!BF50,0)</f>
        <v>0</v>
      </c>
      <c r="BG50" s="194">
        <f>IF(ISNUMBER('Corrected energy balance step 1'!BG50),'Corrected energy balance step 1'!BG50,0)</f>
        <v>0</v>
      </c>
      <c r="BH50" s="194">
        <f>IF(ISNUMBER('Corrected energy balance step 1'!BH50),'Corrected energy balance step 1'!BH50,0)</f>
        <v>0</v>
      </c>
      <c r="BI50" s="194">
        <f>IF(ISNUMBER('Corrected energy balance step 1'!BI50),'Corrected energy balance step 1'!BI50,0)</f>
        <v>0</v>
      </c>
      <c r="BJ50" s="194">
        <f>IF(ISNUMBER('Corrected energy balance step 1'!BJ50),'Corrected energy balance step 1'!BJ50,0)</f>
        <v>0</v>
      </c>
      <c r="BK50" s="194">
        <f>IF(ISNUMBER('Corrected energy balance step 1'!BK50),'Corrected energy balance step 1'!BK50,0)</f>
        <v>0</v>
      </c>
      <c r="BL50" s="194">
        <f>IF(ISNUMBER('Corrected energy balance step 1'!BL50),'Corrected energy balance step 1'!BL50,0)</f>
        <v>0</v>
      </c>
      <c r="BM50" s="194">
        <f>IF(ISNUMBER('Corrected energy balance step 1'!BM50),'Corrected energy balance step 1'!BM50,0)</f>
        <v>0</v>
      </c>
      <c r="BN50" s="192">
        <f t="shared" si="60"/>
        <v>0</v>
      </c>
      <c r="BO50" s="198">
        <f>'Corrected energy balance step 1'!BO50</f>
        <v>0</v>
      </c>
    </row>
    <row r="51" spans="2:69">
      <c r="B51" s="37" t="s">
        <v>88</v>
      </c>
      <c r="C51" s="194">
        <f>IF(ISNUMBER('Corrected energy balance step 1'!C51),'Corrected energy balance step 1'!C51,0)</f>
        <v>0</v>
      </c>
      <c r="D51" s="194">
        <f>IF(ISNUMBER('Corrected energy balance step 1'!D51),'Corrected energy balance step 1'!D51,0)</f>
        <v>0</v>
      </c>
      <c r="E51" s="194">
        <f>IF(ISNUMBER('Corrected energy balance step 1'!E51),'Corrected energy balance step 1'!E51,0)</f>
        <v>0</v>
      </c>
      <c r="F51" s="194">
        <f>IF(ISNUMBER('Corrected energy balance step 1'!F51),'Corrected energy balance step 1'!F51,0)</f>
        <v>0</v>
      </c>
      <c r="G51" s="194">
        <f>IF(ISNUMBER('Corrected energy balance step 1'!G51),'Corrected energy balance step 1'!G51,0)</f>
        <v>0</v>
      </c>
      <c r="H51" s="194">
        <f>IF(ISNUMBER('Corrected energy balance step 1'!H51),'Corrected energy balance step 1'!H51,0)</f>
        <v>0</v>
      </c>
      <c r="I51" s="194">
        <f>IF(ISNUMBER('Corrected energy balance step 1'!I51),'Corrected energy balance step 1'!I51,0)</f>
        <v>0</v>
      </c>
      <c r="J51" s="194">
        <f>IF(ISNUMBER('Corrected energy balance step 1'!J51),'Corrected energy balance step 1'!J51,0)</f>
        <v>0</v>
      </c>
      <c r="K51" s="194">
        <f>IF(ISNUMBER('Corrected energy balance step 1'!K51),'Corrected energy balance step 1'!K51,0)</f>
        <v>0</v>
      </c>
      <c r="L51" s="194">
        <f>IF(ISNUMBER('Corrected energy balance step 1'!L51),'Corrected energy balance step 1'!L51,0)</f>
        <v>0</v>
      </c>
      <c r="M51" s="194">
        <f>IF(ISNUMBER('Corrected energy balance step 1'!M51),'Corrected energy balance step 1'!M51,0)</f>
        <v>0</v>
      </c>
      <c r="N51" s="194">
        <f>IF(ISNUMBER('Corrected energy balance step 1'!N51),'Corrected energy balance step 1'!N51,0)</f>
        <v>0</v>
      </c>
      <c r="O51" s="194">
        <f>IF(ISNUMBER('Corrected energy balance step 1'!O51),'Corrected energy balance step 1'!O51,0)</f>
        <v>0</v>
      </c>
      <c r="P51" s="194">
        <f>IF(ISNUMBER('Corrected energy balance step 1'!P51),'Corrected energy balance step 1'!P51,0)</f>
        <v>0</v>
      </c>
      <c r="Q51" s="194">
        <f>IF(ISNUMBER('Corrected energy balance step 1'!Q51),'Corrected energy balance step 1'!Q51,0)</f>
        <v>0</v>
      </c>
      <c r="R51" s="194">
        <f>IF(ISNUMBER('Corrected energy balance step 1'!R51),'Corrected energy balance step 1'!R51,0)</f>
        <v>0</v>
      </c>
      <c r="S51" s="194">
        <f>IF(ISNUMBER('Corrected energy balance step 1'!S51),'Corrected energy balance step 1'!S51,0)</f>
        <v>0</v>
      </c>
      <c r="T51" s="194">
        <f>IF(ISNUMBER('Corrected energy balance step 1'!T51),'Corrected energy balance step 1'!T51,0)</f>
        <v>0</v>
      </c>
      <c r="U51" s="194">
        <f>IF(ISNUMBER('Corrected energy balance step 1'!U51),'Corrected energy balance step 1'!U51,0)</f>
        <v>0</v>
      </c>
      <c r="V51" s="194">
        <f>IF(ISNUMBER('Corrected energy balance step 1'!V51),'Corrected energy balance step 1'!V51,0)</f>
        <v>0</v>
      </c>
      <c r="W51" s="194">
        <f>IF(ISNUMBER('Corrected energy balance step 1'!W51),'Corrected energy balance step 1'!W51,0)</f>
        <v>0</v>
      </c>
      <c r="X51" s="194">
        <f>IF(ISNUMBER('Corrected energy balance step 1'!X51),'Corrected energy balance step 1'!X51,0)</f>
        <v>0</v>
      </c>
      <c r="Y51" s="194">
        <f>IF(ISNUMBER('Corrected energy balance step 1'!Y51),'Corrected energy balance step 1'!Y51,0)</f>
        <v>0</v>
      </c>
      <c r="Z51" s="194">
        <f>IF(ISNUMBER('Corrected energy balance step 1'!Z51),'Corrected energy balance step 1'!Z51,0)</f>
        <v>0</v>
      </c>
      <c r="AA51" s="194">
        <f>IF(ISNUMBER('Corrected energy balance step 1'!AA51),'Corrected energy balance step 1'!AA51,0)</f>
        <v>0</v>
      </c>
      <c r="AB51" s="194">
        <f>IF(ISNUMBER('Corrected energy balance step 1'!AB51),'Corrected energy balance step 1'!AB51,0)</f>
        <v>0</v>
      </c>
      <c r="AC51" s="194">
        <f>IF(ISNUMBER('Corrected energy balance step 1'!AC51),'Corrected energy balance step 1'!AC51,0)</f>
        <v>0</v>
      </c>
      <c r="AD51" s="194">
        <f>IF(ISNUMBER('Corrected energy balance step 1'!AD51),'Corrected energy balance step 1'!AD51,0)</f>
        <v>0</v>
      </c>
      <c r="AE51" s="194">
        <f>IF(ISNUMBER('Corrected energy balance step 1'!AE51),'Corrected energy balance step 1'!AE51,0)</f>
        <v>0</v>
      </c>
      <c r="AF51" s="194">
        <f>IF(ISNUMBER('Corrected energy balance step 1'!AF51),'Corrected energy balance step 1'!AF51,0)</f>
        <v>0</v>
      </c>
      <c r="AG51" s="194">
        <f>IF(ISNUMBER('Corrected energy balance step 1'!AG51),'Corrected energy balance step 1'!AG51,0)</f>
        <v>0</v>
      </c>
      <c r="AH51" s="194">
        <f>IF(ISNUMBER('Corrected energy balance step 1'!AH51),'Corrected energy balance step 1'!AH51,0)</f>
        <v>0</v>
      </c>
      <c r="AI51" s="194">
        <f>IF(ISNUMBER('Corrected energy balance step 1'!AI51),'Corrected energy balance step 1'!AI51,0)</f>
        <v>0</v>
      </c>
      <c r="AJ51" s="194">
        <f>IF(ISNUMBER('Corrected energy balance step 1'!AJ51),'Corrected energy balance step 1'!AJ51,0)</f>
        <v>0</v>
      </c>
      <c r="AK51" s="194">
        <f>IF(ISNUMBER('Corrected energy balance step 1'!AK51),'Corrected energy balance step 1'!AK51,0)</f>
        <v>0</v>
      </c>
      <c r="AL51" s="194">
        <f>IF(ISNUMBER('Corrected energy balance step 1'!AL51),'Corrected energy balance step 1'!AL51,0)</f>
        <v>0</v>
      </c>
      <c r="AM51" s="194">
        <f>IF(ISNUMBER('Corrected energy balance step 1'!AM51),'Corrected energy balance step 1'!AM51,0)</f>
        <v>0</v>
      </c>
      <c r="AN51" s="194">
        <f>IF(ISNUMBER('Corrected energy balance step 1'!AN51),'Corrected energy balance step 1'!AN51,0)</f>
        <v>0</v>
      </c>
      <c r="AO51" s="194">
        <f>IF(ISNUMBER('Corrected energy balance step 1'!AO51),'Corrected energy balance step 1'!AO51,0)</f>
        <v>0</v>
      </c>
      <c r="AP51" s="194">
        <f>IF(ISNUMBER('Corrected energy balance step 1'!AP51),'Corrected energy balance step 1'!AP51,0)</f>
        <v>0</v>
      </c>
      <c r="AQ51" s="194">
        <f>IF(ISNUMBER('Corrected energy balance step 1'!AQ51),'Corrected energy balance step 1'!AQ51,0)</f>
        <v>0</v>
      </c>
      <c r="AR51" s="194">
        <f>IF(ISNUMBER('Corrected energy balance step 1'!AR51),'Corrected energy balance step 1'!AR51,0)</f>
        <v>0</v>
      </c>
      <c r="AS51" s="194">
        <f>IF(ISNUMBER('Corrected energy balance step 1'!AS51),'Corrected energy balance step 1'!AS51,0)</f>
        <v>0</v>
      </c>
      <c r="AT51" s="194">
        <f>IF(ISNUMBER('Corrected energy balance step 1'!AT51),'Corrected energy balance step 1'!AT51,0)</f>
        <v>0</v>
      </c>
      <c r="AU51" s="194">
        <f>IF(ISNUMBER('Corrected energy balance step 1'!AU51),'Corrected energy balance step 1'!AU51,0)</f>
        <v>0</v>
      </c>
      <c r="AV51" s="194">
        <f>IF(ISNUMBER('Corrected energy balance step 1'!AV51),'Corrected energy balance step 1'!AV51,0)</f>
        <v>0</v>
      </c>
      <c r="AW51" s="194">
        <f>IF(ISNUMBER('Corrected energy balance step 1'!AW51),'Corrected energy balance step 1'!AW51,0)</f>
        <v>0</v>
      </c>
      <c r="AX51" s="194">
        <f>IF(ISNUMBER('Corrected energy balance step 1'!AX51),'Corrected energy balance step 1'!AX51,0)</f>
        <v>0</v>
      </c>
      <c r="AY51" s="194">
        <f>IF(ISNUMBER('Corrected energy balance step 1'!AY51),'Corrected energy balance step 1'!AY51,0)</f>
        <v>0</v>
      </c>
      <c r="AZ51" s="194">
        <f>IF(ISNUMBER('Corrected energy balance step 1'!AZ51),'Corrected energy balance step 1'!AZ51,0)</f>
        <v>0</v>
      </c>
      <c r="BA51" s="194">
        <f>IF(ISNUMBER('Corrected energy balance step 1'!BA51),'Corrected energy balance step 1'!BA51,0)</f>
        <v>0</v>
      </c>
      <c r="BB51" s="194">
        <f>IF(ISNUMBER('Corrected energy balance step 1'!BB51),'Corrected energy balance step 1'!BB51,0)</f>
        <v>0</v>
      </c>
      <c r="BC51" s="194">
        <f>IF(ISNUMBER('Corrected energy balance step 1'!BC51),'Corrected energy balance step 1'!BC51,0)</f>
        <v>0</v>
      </c>
      <c r="BD51" s="194">
        <f>IF(ISNUMBER('Corrected energy balance step 1'!BD51),'Corrected energy balance step 1'!BD51,0)</f>
        <v>0</v>
      </c>
      <c r="BE51" s="194">
        <f>IF(ISNUMBER('Corrected energy balance step 1'!BE51),'Corrected energy balance step 1'!BE51,0)</f>
        <v>0</v>
      </c>
      <c r="BF51" s="194">
        <f>IF(ISNUMBER('Corrected energy balance step 1'!BF51),'Corrected energy balance step 1'!BF51,0)</f>
        <v>0</v>
      </c>
      <c r="BG51" s="194">
        <f>IF(ISNUMBER('Corrected energy balance step 1'!BG51),'Corrected energy balance step 1'!BG51,0)</f>
        <v>0</v>
      </c>
      <c r="BH51" s="194">
        <f>IF(ISNUMBER('Corrected energy balance step 1'!BH51),'Corrected energy balance step 1'!BH51,0)</f>
        <v>0</v>
      </c>
      <c r="BI51" s="194">
        <f>IF(ISNUMBER('Corrected energy balance step 1'!BI51),'Corrected energy balance step 1'!BI51,0)</f>
        <v>0</v>
      </c>
      <c r="BJ51" s="194">
        <f>IF(ISNUMBER('Corrected energy balance step 1'!BJ51),'Corrected energy balance step 1'!BJ51,0)</f>
        <v>0</v>
      </c>
      <c r="BK51" s="194">
        <f>IF(ISNUMBER('Corrected energy balance step 1'!BK51),'Corrected energy balance step 1'!BK51,0)</f>
        <v>0</v>
      </c>
      <c r="BL51" s="194">
        <f>IF(ISNUMBER('Corrected energy balance step 1'!BL51),'Corrected energy balance step 1'!BL51,0)</f>
        <v>0</v>
      </c>
      <c r="BM51" s="194">
        <f>IF(ISNUMBER('Corrected energy balance step 1'!BM51),'Corrected energy balance step 1'!BM51,0)</f>
        <v>0</v>
      </c>
      <c r="BN51" s="192">
        <f t="shared" si="60"/>
        <v>0</v>
      </c>
      <c r="BO51" s="198">
        <f>'Corrected energy balance step 1'!BO51</f>
        <v>0</v>
      </c>
    </row>
    <row r="52" spans="2:69">
      <c r="B52" s="37" t="s">
        <v>80</v>
      </c>
      <c r="C52" s="194">
        <f>IF(ISNUMBER('Corrected energy balance step 1'!C52),'Corrected energy balance step 1'!C52,0)</f>
        <v>0</v>
      </c>
      <c r="D52" s="194">
        <f>IF(ISNUMBER('Corrected energy balance step 1'!D52),'Corrected energy balance step 1'!D52,0)</f>
        <v>0</v>
      </c>
      <c r="E52" s="194">
        <f>IF(ISNUMBER('Corrected energy balance step 1'!E52),'Corrected energy balance step 1'!E52,0)</f>
        <v>0</v>
      </c>
      <c r="F52" s="194">
        <f>IF(ISNUMBER('Corrected energy balance step 1'!F52),'Corrected energy balance step 1'!F52,0)</f>
        <v>0</v>
      </c>
      <c r="G52" s="194">
        <f>IF(ISNUMBER('Corrected energy balance step 1'!G52),'Corrected energy balance step 1'!G52,0)</f>
        <v>0</v>
      </c>
      <c r="H52" s="194">
        <f>IF(ISNUMBER('Corrected energy balance step 1'!H52),'Corrected energy balance step 1'!H52,0)</f>
        <v>0</v>
      </c>
      <c r="I52" s="194">
        <f>IF(ISNUMBER('Corrected energy balance step 1'!I52),'Corrected energy balance step 1'!I52,0)</f>
        <v>0</v>
      </c>
      <c r="J52" s="194">
        <f>IF(ISNUMBER('Corrected energy balance step 1'!J52),'Corrected energy balance step 1'!J52,0)</f>
        <v>0</v>
      </c>
      <c r="K52" s="194">
        <f>IF(ISNUMBER('Corrected energy balance step 1'!K52),'Corrected energy balance step 1'!K52,0)</f>
        <v>0</v>
      </c>
      <c r="L52" s="194">
        <f>IF(ISNUMBER('Corrected energy balance step 1'!L52),'Corrected energy balance step 1'!L52,0)</f>
        <v>0</v>
      </c>
      <c r="M52" s="194">
        <f>IF(ISNUMBER('Corrected energy balance step 1'!M52),'Corrected energy balance step 1'!M52,0)</f>
        <v>0</v>
      </c>
      <c r="N52" s="194">
        <f>IF(ISNUMBER('Corrected energy balance step 1'!N52),'Corrected energy balance step 1'!N52,0)</f>
        <v>0</v>
      </c>
      <c r="O52" s="194">
        <f>IF(ISNUMBER('Corrected energy balance step 1'!O52),'Corrected energy balance step 1'!O52,0)</f>
        <v>0</v>
      </c>
      <c r="P52" s="194">
        <f>IF(ISNUMBER('Corrected energy balance step 1'!P52),'Corrected energy balance step 1'!P52,0)</f>
        <v>0</v>
      </c>
      <c r="Q52" s="194">
        <f>IF(ISNUMBER('Corrected energy balance step 1'!Q52),'Corrected energy balance step 1'!Q52,0)</f>
        <v>0</v>
      </c>
      <c r="R52" s="194">
        <f>IF(ISNUMBER('Corrected energy balance step 1'!R52),'Corrected energy balance step 1'!R52,0)</f>
        <v>0</v>
      </c>
      <c r="S52" s="194">
        <f>IF(ISNUMBER('Corrected energy balance step 1'!S52),'Corrected energy balance step 1'!S52,0)</f>
        <v>0</v>
      </c>
      <c r="T52" s="194">
        <f>IF(ISNUMBER('Corrected energy balance step 1'!T52),'Corrected energy balance step 1'!T52,0)</f>
        <v>0</v>
      </c>
      <c r="U52" s="194">
        <f>IF(ISNUMBER('Corrected energy balance step 1'!U52),'Corrected energy balance step 1'!U52,0)</f>
        <v>0</v>
      </c>
      <c r="V52" s="194">
        <f>IF(ISNUMBER('Corrected energy balance step 1'!V52),'Corrected energy balance step 1'!V52,0)</f>
        <v>0</v>
      </c>
      <c r="W52" s="194">
        <f>IF(ISNUMBER('Corrected energy balance step 1'!W52),'Corrected energy balance step 1'!W52,0)</f>
        <v>0</v>
      </c>
      <c r="X52" s="194">
        <f>IF(ISNUMBER('Corrected energy balance step 1'!X52),'Corrected energy balance step 1'!X52,0)</f>
        <v>0</v>
      </c>
      <c r="Y52" s="194">
        <f>IF(ISNUMBER('Corrected energy balance step 1'!Y52),'Corrected energy balance step 1'!Y52,0)</f>
        <v>0</v>
      </c>
      <c r="Z52" s="194">
        <f>IF(ISNUMBER('Corrected energy balance step 1'!Z52),'Corrected energy balance step 1'!Z52,0)</f>
        <v>0</v>
      </c>
      <c r="AA52" s="194">
        <f>IF(ISNUMBER('Corrected energy balance step 1'!AA52),'Corrected energy balance step 1'!AA52,0)</f>
        <v>0</v>
      </c>
      <c r="AB52" s="194">
        <f>IF(ISNUMBER('Corrected energy balance step 1'!AB52),'Corrected energy balance step 1'!AB52,0)</f>
        <v>0</v>
      </c>
      <c r="AC52" s="194">
        <f>IF(ISNUMBER('Corrected energy balance step 1'!AC52),'Corrected energy balance step 1'!AC52,0)</f>
        <v>0</v>
      </c>
      <c r="AD52" s="194">
        <f>IF(ISNUMBER('Corrected energy balance step 1'!AD52),'Corrected energy balance step 1'!AD52,0)</f>
        <v>0</v>
      </c>
      <c r="AE52" s="194">
        <f>IF(ISNUMBER('Corrected energy balance step 1'!AE52),'Corrected energy balance step 1'!AE52,0)</f>
        <v>0</v>
      </c>
      <c r="AF52" s="194">
        <f>IF(ISNUMBER('Corrected energy balance step 1'!AF52),'Corrected energy balance step 1'!AF52,0)</f>
        <v>0</v>
      </c>
      <c r="AG52" s="194">
        <f>IF(ISNUMBER('Corrected energy balance step 1'!AG52),'Corrected energy balance step 1'!AG52,0)</f>
        <v>0</v>
      </c>
      <c r="AH52" s="194">
        <f>IF(ISNUMBER('Corrected energy balance step 1'!AH52),'Corrected energy balance step 1'!AH52,0)</f>
        <v>0</v>
      </c>
      <c r="AI52" s="194">
        <f>IF(ISNUMBER('Corrected energy balance step 1'!AI52),'Corrected energy balance step 1'!AI52,0)</f>
        <v>0</v>
      </c>
      <c r="AJ52" s="194">
        <f>IF(ISNUMBER('Corrected energy balance step 1'!AJ52),'Corrected energy balance step 1'!AJ52,0)</f>
        <v>0</v>
      </c>
      <c r="AK52" s="194">
        <f>IF(ISNUMBER('Corrected energy balance step 1'!AK52),'Corrected energy balance step 1'!AK52,0)</f>
        <v>0</v>
      </c>
      <c r="AL52" s="194">
        <f>IF(ISNUMBER('Corrected energy balance step 1'!AL52),'Corrected energy balance step 1'!AL52,0)</f>
        <v>0</v>
      </c>
      <c r="AM52" s="194">
        <f>IF(ISNUMBER('Corrected energy balance step 1'!AM52),'Corrected energy balance step 1'!AM52,0)</f>
        <v>0</v>
      </c>
      <c r="AN52" s="194">
        <f>IF(ISNUMBER('Corrected energy balance step 1'!AN52),'Corrected energy balance step 1'!AN52,0)</f>
        <v>0</v>
      </c>
      <c r="AO52" s="194">
        <f>IF(ISNUMBER('Corrected energy balance step 1'!AO52),'Corrected energy balance step 1'!AO52,0)</f>
        <v>0</v>
      </c>
      <c r="AP52" s="194">
        <f>IF(ISNUMBER('Corrected energy balance step 1'!AP52),'Corrected energy balance step 1'!AP52,0)</f>
        <v>0</v>
      </c>
      <c r="AQ52" s="194">
        <f>IF(ISNUMBER('Corrected energy balance step 1'!AQ52),'Corrected energy balance step 1'!AQ52,0)</f>
        <v>0</v>
      </c>
      <c r="AR52" s="194">
        <f>IF(ISNUMBER('Corrected energy balance step 1'!AR52),'Corrected energy balance step 1'!AR52,0)</f>
        <v>0</v>
      </c>
      <c r="AS52" s="194">
        <f>IF(ISNUMBER('Corrected energy balance step 1'!AS52),'Corrected energy balance step 1'!AS52,0)</f>
        <v>0</v>
      </c>
      <c r="AT52" s="194">
        <f>IF(ISNUMBER('Corrected energy balance step 1'!AT52),'Corrected energy balance step 1'!AT52,0)</f>
        <v>0</v>
      </c>
      <c r="AU52" s="194">
        <f>IF(ISNUMBER('Corrected energy balance step 1'!AU52),'Corrected energy balance step 1'!AU52,0)</f>
        <v>0</v>
      </c>
      <c r="AV52" s="194">
        <f>IF(ISNUMBER('Corrected energy balance step 1'!AV52),'Corrected energy balance step 1'!AV52,0)</f>
        <v>0</v>
      </c>
      <c r="AW52" s="194">
        <f>IF(ISNUMBER('Corrected energy balance step 1'!AW52),'Corrected energy balance step 1'!AW52,0)</f>
        <v>0</v>
      </c>
      <c r="AX52" s="194">
        <f>IF(ISNUMBER('Corrected energy balance step 1'!AX52),'Corrected energy balance step 1'!AX52,0)</f>
        <v>0</v>
      </c>
      <c r="AY52" s="194">
        <f>IF(ISNUMBER('Corrected energy balance step 1'!AY52),'Corrected energy balance step 1'!AY52,0)</f>
        <v>0</v>
      </c>
      <c r="AZ52" s="194">
        <f>IF(ISNUMBER('Corrected energy balance step 1'!AZ52),'Corrected energy balance step 1'!AZ52,0)</f>
        <v>0</v>
      </c>
      <c r="BA52" s="194">
        <f>IF(ISNUMBER('Corrected energy balance step 1'!BA52),'Corrected energy balance step 1'!BA52,0)</f>
        <v>0</v>
      </c>
      <c r="BB52" s="194">
        <f>IF(ISNUMBER('Corrected energy balance step 1'!BB52),'Corrected energy balance step 1'!BB52,0)</f>
        <v>0</v>
      </c>
      <c r="BC52" s="194">
        <f>IF(ISNUMBER('Corrected energy balance step 1'!BC52),'Corrected energy balance step 1'!BC52,0)</f>
        <v>0</v>
      </c>
      <c r="BD52" s="194">
        <f>IF(ISNUMBER('Corrected energy balance step 1'!BD52),'Corrected energy balance step 1'!BD52,0)</f>
        <v>0</v>
      </c>
      <c r="BE52" s="194">
        <f>IF(ISNUMBER('Corrected energy balance step 1'!BE52),'Corrected energy balance step 1'!BE52,0)</f>
        <v>0</v>
      </c>
      <c r="BF52" s="194">
        <f>IF(ISNUMBER('Corrected energy balance step 1'!BF52),'Corrected energy balance step 1'!BF52,0)</f>
        <v>0</v>
      </c>
      <c r="BG52" s="194">
        <f>IF(ISNUMBER('Corrected energy balance step 1'!BG52),'Corrected energy balance step 1'!BG52,0)</f>
        <v>0</v>
      </c>
      <c r="BH52" s="194">
        <f>IF(ISNUMBER('Corrected energy balance step 1'!BH52),'Corrected energy balance step 1'!BH52,0)</f>
        <v>0</v>
      </c>
      <c r="BI52" s="194">
        <f>IF(ISNUMBER('Corrected energy balance step 1'!BI52),'Corrected energy balance step 1'!BI52,0)</f>
        <v>0</v>
      </c>
      <c r="BJ52" s="194">
        <f>IF(ISNUMBER('Corrected energy balance step 1'!BJ52),'Corrected energy balance step 1'!BJ52,0)</f>
        <v>0</v>
      </c>
      <c r="BK52" s="194">
        <f>IF(ISNUMBER('Corrected energy balance step 1'!BK52),'Corrected energy balance step 1'!BK52,0)</f>
        <v>0</v>
      </c>
      <c r="BL52" s="194">
        <f>IF(ISNUMBER('Corrected energy balance step 1'!BL52),'Corrected energy balance step 1'!BL52,0)</f>
        <v>0</v>
      </c>
      <c r="BM52" s="194">
        <f>IF(ISNUMBER('Corrected energy balance step 1'!BM52),'Corrected energy balance step 1'!BM52,0)</f>
        <v>0</v>
      </c>
      <c r="BN52" s="192">
        <f t="shared" si="60"/>
        <v>0</v>
      </c>
      <c r="BO52" s="198">
        <f>'Corrected energy balance step 1'!BO52</f>
        <v>0</v>
      </c>
    </row>
    <row r="53" spans="2:69">
      <c r="B53" s="37" t="s">
        <v>89</v>
      </c>
      <c r="C53" s="194">
        <f>IF(ISNUMBER('Corrected energy balance step 1'!C53),'Corrected energy balance step 1'!C53,0)</f>
        <v>0</v>
      </c>
      <c r="D53" s="194">
        <f>IF(ISNUMBER('Corrected energy balance step 1'!D53),'Corrected energy balance step 1'!D53,0)</f>
        <v>0</v>
      </c>
      <c r="E53" s="194">
        <f>IF(ISNUMBER('Corrected energy balance step 1'!E53),'Corrected energy balance step 1'!E53,0)</f>
        <v>0</v>
      </c>
      <c r="F53" s="194">
        <f>IF(ISNUMBER('Corrected energy balance step 1'!F53),'Corrected energy balance step 1'!F53,0)</f>
        <v>0</v>
      </c>
      <c r="G53" s="194">
        <f>IF(ISNUMBER('Corrected energy balance step 1'!G53),'Corrected energy balance step 1'!G53,0)</f>
        <v>0</v>
      </c>
      <c r="H53" s="194">
        <f>IF(ISNUMBER('Corrected energy balance step 1'!H53),'Corrected energy balance step 1'!H53,0)</f>
        <v>0</v>
      </c>
      <c r="I53" s="194">
        <f>IF(ISNUMBER('Corrected energy balance step 1'!I53),'Corrected energy balance step 1'!I53,0)</f>
        <v>0</v>
      </c>
      <c r="J53" s="194">
        <f>IF(ISNUMBER('Corrected energy balance step 1'!J53),'Corrected energy balance step 1'!J53,0)</f>
        <v>0</v>
      </c>
      <c r="K53" s="194">
        <f>IF(ISNUMBER('Corrected energy balance step 1'!K53),'Corrected energy balance step 1'!K53,0)</f>
        <v>0</v>
      </c>
      <c r="L53" s="194">
        <f>IF(ISNUMBER('Corrected energy balance step 1'!L53),'Corrected energy balance step 1'!L53,0)</f>
        <v>0</v>
      </c>
      <c r="M53" s="194">
        <f>IF(ISNUMBER('Corrected energy balance step 1'!M53),'Corrected energy balance step 1'!M53,0)</f>
        <v>0</v>
      </c>
      <c r="N53" s="194">
        <f>IF(ISNUMBER('Corrected energy balance step 1'!N53),'Corrected energy balance step 1'!N53,0)</f>
        <v>0</v>
      </c>
      <c r="O53" s="194">
        <f>IF(ISNUMBER('Corrected energy balance step 1'!O53),'Corrected energy balance step 1'!O53,0)</f>
        <v>0</v>
      </c>
      <c r="P53" s="194">
        <f>IF(ISNUMBER('Corrected energy balance step 1'!P53),'Corrected energy balance step 1'!P53,0)</f>
        <v>0</v>
      </c>
      <c r="Q53" s="194">
        <f>IF(ISNUMBER('Corrected energy balance step 1'!Q53),'Corrected energy balance step 1'!Q53,0)</f>
        <v>0</v>
      </c>
      <c r="R53" s="194">
        <f>IF(ISNUMBER('Corrected energy balance step 1'!R53),'Corrected energy balance step 1'!R53,0)</f>
        <v>0</v>
      </c>
      <c r="S53" s="194">
        <f>IF(ISNUMBER('Corrected energy balance step 1'!S53),'Corrected energy balance step 1'!S53,0)</f>
        <v>0</v>
      </c>
      <c r="T53" s="194">
        <f>IF(ISNUMBER('Corrected energy balance step 1'!T53),'Corrected energy balance step 1'!T53,0)</f>
        <v>0</v>
      </c>
      <c r="U53" s="194">
        <f>IF(ISNUMBER('Corrected energy balance step 1'!U53),'Corrected energy balance step 1'!U53,0)</f>
        <v>0</v>
      </c>
      <c r="V53" s="194">
        <f>IF(ISNUMBER('Corrected energy balance step 1'!V53),'Corrected energy balance step 1'!V53,0)</f>
        <v>0</v>
      </c>
      <c r="W53" s="194">
        <f>IF(ISNUMBER('Corrected energy balance step 1'!W53),'Corrected energy balance step 1'!W53,0)</f>
        <v>0</v>
      </c>
      <c r="X53" s="194">
        <f>IF(ISNUMBER('Corrected energy balance step 1'!X53),'Corrected energy balance step 1'!X53,0)</f>
        <v>0</v>
      </c>
      <c r="Y53" s="194">
        <f>IF(ISNUMBER('Corrected energy balance step 1'!Y53),'Corrected energy balance step 1'!Y53,0)</f>
        <v>0</v>
      </c>
      <c r="Z53" s="194">
        <f>IF(ISNUMBER('Corrected energy balance step 1'!Z53),'Corrected energy balance step 1'!Z53,0)</f>
        <v>0</v>
      </c>
      <c r="AA53" s="194">
        <f>IF(ISNUMBER('Corrected energy balance step 1'!AA53),'Corrected energy balance step 1'!AA53,0)</f>
        <v>0</v>
      </c>
      <c r="AB53" s="194">
        <f>IF(ISNUMBER('Corrected energy balance step 1'!AB53),'Corrected energy balance step 1'!AB53,0)</f>
        <v>0</v>
      </c>
      <c r="AC53" s="194">
        <f>IF(ISNUMBER('Corrected energy balance step 1'!AC53),'Corrected energy balance step 1'!AC53,0)</f>
        <v>0</v>
      </c>
      <c r="AD53" s="194">
        <f>IF(ISNUMBER('Corrected energy balance step 1'!AD53),'Corrected energy balance step 1'!AD53,0)</f>
        <v>0</v>
      </c>
      <c r="AE53" s="194">
        <f>IF(ISNUMBER('Corrected energy balance step 1'!AE53),'Corrected energy balance step 1'!AE53,0)</f>
        <v>0</v>
      </c>
      <c r="AF53" s="194">
        <f>IF(ISNUMBER('Corrected energy balance step 1'!AF53),'Corrected energy balance step 1'!AF53,0)</f>
        <v>0</v>
      </c>
      <c r="AG53" s="194">
        <f>IF(ISNUMBER('Corrected energy balance step 1'!AG53),'Corrected energy balance step 1'!AG53,0)</f>
        <v>0</v>
      </c>
      <c r="AH53" s="194">
        <f>IF(ISNUMBER('Corrected energy balance step 1'!AH53),'Corrected energy balance step 1'!AH53,0)</f>
        <v>0</v>
      </c>
      <c r="AI53" s="194">
        <f>IF(ISNUMBER('Corrected energy balance step 1'!AI53),'Corrected energy balance step 1'!AI53,0)</f>
        <v>0</v>
      </c>
      <c r="AJ53" s="194">
        <f>IF(ISNUMBER('Corrected energy balance step 1'!AJ53),'Corrected energy balance step 1'!AJ53,0)</f>
        <v>0</v>
      </c>
      <c r="AK53" s="194">
        <f>IF(ISNUMBER('Corrected energy balance step 1'!AK53),'Corrected energy balance step 1'!AK53,0)</f>
        <v>0</v>
      </c>
      <c r="AL53" s="194">
        <f>IF(ISNUMBER('Corrected energy balance step 1'!AL53),'Corrected energy balance step 1'!AL53,0)</f>
        <v>0</v>
      </c>
      <c r="AM53" s="194">
        <f>IF(ISNUMBER('Corrected energy balance step 1'!AM53),'Corrected energy balance step 1'!AM53,0)</f>
        <v>0</v>
      </c>
      <c r="AN53" s="194">
        <f>IF(ISNUMBER('Corrected energy balance step 1'!AN53),'Corrected energy balance step 1'!AN53,0)</f>
        <v>0</v>
      </c>
      <c r="AO53" s="194">
        <f>IF(ISNUMBER('Corrected energy balance step 1'!AO53),'Corrected energy balance step 1'!AO53,0)</f>
        <v>0</v>
      </c>
      <c r="AP53" s="194">
        <f>IF(ISNUMBER('Corrected energy balance step 1'!AP53),'Corrected energy balance step 1'!AP53,0)</f>
        <v>0</v>
      </c>
      <c r="AQ53" s="194">
        <f>IF(ISNUMBER('Corrected energy balance step 1'!AQ53),'Corrected energy balance step 1'!AQ53,0)</f>
        <v>0</v>
      </c>
      <c r="AR53" s="194">
        <f>IF(ISNUMBER('Corrected energy balance step 1'!AR53),'Corrected energy balance step 1'!AR53,0)</f>
        <v>0</v>
      </c>
      <c r="AS53" s="194">
        <f>IF(ISNUMBER('Corrected energy balance step 1'!AS53),'Corrected energy balance step 1'!AS53,0)</f>
        <v>0</v>
      </c>
      <c r="AT53" s="194">
        <f>IF(ISNUMBER('Corrected energy balance step 1'!AT53),'Corrected energy balance step 1'!AT53,0)</f>
        <v>0</v>
      </c>
      <c r="AU53" s="194">
        <f>IF(ISNUMBER('Corrected energy balance step 1'!AU53),'Corrected energy balance step 1'!AU53,0)</f>
        <v>0</v>
      </c>
      <c r="AV53" s="194">
        <f>IF(ISNUMBER('Corrected energy balance step 1'!AV53),'Corrected energy balance step 1'!AV53,0)</f>
        <v>0</v>
      </c>
      <c r="AW53" s="194">
        <f>IF(ISNUMBER('Corrected energy balance step 1'!AW53),'Corrected energy balance step 1'!AW53,0)</f>
        <v>0</v>
      </c>
      <c r="AX53" s="194">
        <f>IF(ISNUMBER('Corrected energy balance step 1'!AX53),'Corrected energy balance step 1'!AX53,0)</f>
        <v>0</v>
      </c>
      <c r="AY53" s="194">
        <f>IF(ISNUMBER('Corrected energy balance step 1'!AY53),'Corrected energy balance step 1'!AY53,0)</f>
        <v>0</v>
      </c>
      <c r="AZ53" s="194">
        <f>IF(ISNUMBER('Corrected energy balance step 1'!AZ53),'Corrected energy balance step 1'!AZ53,0)</f>
        <v>0</v>
      </c>
      <c r="BA53" s="194">
        <f>IF(ISNUMBER('Corrected energy balance step 1'!BA53),'Corrected energy balance step 1'!BA53,0)</f>
        <v>0</v>
      </c>
      <c r="BB53" s="194">
        <f>IF(ISNUMBER('Corrected energy balance step 1'!BB53),'Corrected energy balance step 1'!BB53,0)</f>
        <v>0</v>
      </c>
      <c r="BC53" s="194">
        <f>IF(ISNUMBER('Corrected energy balance step 1'!BC53),'Corrected energy balance step 1'!BC53,0)</f>
        <v>0</v>
      </c>
      <c r="BD53" s="194">
        <f>IF(ISNUMBER('Corrected energy balance step 1'!BD53),'Corrected energy balance step 1'!BD53,0)</f>
        <v>0</v>
      </c>
      <c r="BE53" s="194">
        <f>IF(ISNUMBER('Corrected energy balance step 1'!BE53),'Corrected energy balance step 1'!BE53,0)</f>
        <v>0</v>
      </c>
      <c r="BF53" s="194">
        <f>IF(ISNUMBER('Corrected energy balance step 1'!BF53),'Corrected energy balance step 1'!BF53,0)</f>
        <v>0</v>
      </c>
      <c r="BG53" s="194">
        <f>IF(ISNUMBER('Corrected energy balance step 1'!BG53),'Corrected energy balance step 1'!BG53,0)</f>
        <v>0</v>
      </c>
      <c r="BH53" s="194">
        <f>IF(ISNUMBER('Corrected energy balance step 1'!BH53),'Corrected energy balance step 1'!BH53,0)</f>
        <v>0</v>
      </c>
      <c r="BI53" s="194">
        <f>IF(ISNUMBER('Corrected energy balance step 1'!BI53),'Corrected energy balance step 1'!BI53,0)</f>
        <v>0</v>
      </c>
      <c r="BJ53" s="194">
        <f>IF(ISNUMBER('Corrected energy balance step 1'!BJ53),'Corrected energy balance step 1'!BJ53,0)</f>
        <v>0</v>
      </c>
      <c r="BK53" s="194">
        <f>IF(ISNUMBER('Corrected energy balance step 1'!BK53),'Corrected energy balance step 1'!BK53,0)</f>
        <v>0</v>
      </c>
      <c r="BL53" s="194">
        <f>IF(ISNUMBER('Corrected energy balance step 1'!BL53),'Corrected energy balance step 1'!BL53,0)</f>
        <v>0</v>
      </c>
      <c r="BM53" s="194">
        <f>IF(ISNUMBER('Corrected energy balance step 1'!BM53),'Corrected energy balance step 1'!BM53,0)</f>
        <v>0</v>
      </c>
      <c r="BN53" s="192">
        <f t="shared" si="60"/>
        <v>0</v>
      </c>
      <c r="BO53" s="198">
        <f>'Corrected energy balance step 1'!BO53</f>
        <v>0</v>
      </c>
    </row>
    <row r="54" spans="2:69">
      <c r="B54" s="37" t="s">
        <v>90</v>
      </c>
      <c r="C54" s="194">
        <f>IF(ISNUMBER('Corrected energy balance step 1'!C54),'Corrected energy balance step 1'!C54,0)</f>
        <v>0</v>
      </c>
      <c r="D54" s="194">
        <f>IF(ISNUMBER('Corrected energy balance step 1'!D54),'Corrected energy balance step 1'!D54,0)</f>
        <v>0</v>
      </c>
      <c r="E54" s="194">
        <f>IF(ISNUMBER('Corrected energy balance step 1'!E54),'Corrected energy balance step 1'!E54,0)</f>
        <v>0</v>
      </c>
      <c r="F54" s="194">
        <f>IF(ISNUMBER('Corrected energy balance step 1'!F54),'Corrected energy balance step 1'!F54,0)</f>
        <v>0</v>
      </c>
      <c r="G54" s="194">
        <f>IF(ISNUMBER('Corrected energy balance step 1'!G54),'Corrected energy balance step 1'!G54,0)</f>
        <v>0</v>
      </c>
      <c r="H54" s="194">
        <f>IF(ISNUMBER('Corrected energy balance step 1'!H54),'Corrected energy balance step 1'!H54,0)</f>
        <v>0</v>
      </c>
      <c r="I54" s="194">
        <f>IF(ISNUMBER('Corrected energy balance step 1'!I54),'Corrected energy balance step 1'!I54,0)</f>
        <v>0</v>
      </c>
      <c r="J54" s="194">
        <f>IF(ISNUMBER('Corrected energy balance step 1'!J54),'Corrected energy balance step 1'!J54,0)</f>
        <v>0</v>
      </c>
      <c r="K54" s="194">
        <f>IF(ISNUMBER('Corrected energy balance step 1'!K54),'Corrected energy balance step 1'!K54,0)</f>
        <v>0</v>
      </c>
      <c r="L54" s="194">
        <f>IF(ISNUMBER('Corrected energy balance step 1'!L54),'Corrected energy balance step 1'!L54,0)</f>
        <v>0</v>
      </c>
      <c r="M54" s="194">
        <f>IF(ISNUMBER('Corrected energy balance step 1'!M54),'Corrected energy balance step 1'!M54,0)</f>
        <v>0</v>
      </c>
      <c r="N54" s="194">
        <f>IF(ISNUMBER('Corrected energy balance step 1'!N54),'Corrected energy balance step 1'!N54,0)</f>
        <v>0</v>
      </c>
      <c r="O54" s="194">
        <f>IF(ISNUMBER('Corrected energy balance step 1'!O54),'Corrected energy balance step 1'!O54,0)</f>
        <v>0</v>
      </c>
      <c r="P54" s="194">
        <f>IF(ISNUMBER('Corrected energy balance step 1'!P54),'Corrected energy balance step 1'!P54,0)</f>
        <v>0</v>
      </c>
      <c r="Q54" s="194">
        <f>IF(ISNUMBER('Corrected energy balance step 1'!Q54),'Corrected energy balance step 1'!Q54,0)</f>
        <v>0</v>
      </c>
      <c r="R54" s="194">
        <f>IF(ISNUMBER('Corrected energy balance step 1'!R54),'Corrected energy balance step 1'!R54,0)</f>
        <v>0</v>
      </c>
      <c r="S54" s="194">
        <f>IF(ISNUMBER('Corrected energy balance step 1'!S54),'Corrected energy balance step 1'!S54,0)</f>
        <v>0</v>
      </c>
      <c r="T54" s="194">
        <f>IF(ISNUMBER('Corrected energy balance step 1'!T54),'Corrected energy balance step 1'!T54,0)</f>
        <v>0</v>
      </c>
      <c r="U54" s="194">
        <f>IF(ISNUMBER('Corrected energy balance step 1'!U54),'Corrected energy balance step 1'!U54,0)</f>
        <v>0</v>
      </c>
      <c r="V54" s="194">
        <f>IF(ISNUMBER('Corrected energy balance step 1'!V54),'Corrected energy balance step 1'!V54,0)</f>
        <v>0</v>
      </c>
      <c r="W54" s="194">
        <f>IF(ISNUMBER('Corrected energy balance step 1'!W54),'Corrected energy balance step 1'!W54,0)</f>
        <v>0</v>
      </c>
      <c r="X54" s="194">
        <f>IF(ISNUMBER('Corrected energy balance step 1'!X54),'Corrected energy balance step 1'!X54,0)</f>
        <v>0</v>
      </c>
      <c r="Y54" s="194">
        <f>IF(ISNUMBER('Corrected energy balance step 1'!Y54),'Corrected energy balance step 1'!Y54,0)</f>
        <v>0</v>
      </c>
      <c r="Z54" s="194">
        <f>IF(ISNUMBER('Corrected energy balance step 1'!Z54),'Corrected energy balance step 1'!Z54,0)</f>
        <v>0</v>
      </c>
      <c r="AA54" s="194">
        <f>IF(ISNUMBER('Corrected energy balance step 1'!AA54),'Corrected energy balance step 1'!AA54,0)</f>
        <v>0</v>
      </c>
      <c r="AB54" s="194">
        <f>IF(ISNUMBER('Corrected energy balance step 1'!AB54),'Corrected energy balance step 1'!AB54,0)</f>
        <v>0</v>
      </c>
      <c r="AC54" s="194">
        <f>IF(ISNUMBER('Corrected energy balance step 1'!AC54),'Corrected energy balance step 1'!AC54,0)</f>
        <v>0</v>
      </c>
      <c r="AD54" s="194">
        <f>IF(ISNUMBER('Corrected energy balance step 1'!AD54),'Corrected energy balance step 1'!AD54,0)</f>
        <v>0</v>
      </c>
      <c r="AE54" s="194">
        <f>IF(ISNUMBER('Corrected energy balance step 1'!AE54),'Corrected energy balance step 1'!AE54,0)</f>
        <v>0</v>
      </c>
      <c r="AF54" s="194">
        <f>IF(ISNUMBER('Corrected energy balance step 1'!AF54),'Corrected energy balance step 1'!AF54,0)</f>
        <v>0</v>
      </c>
      <c r="AG54" s="194">
        <f>IF(ISNUMBER('Corrected energy balance step 1'!AG54),'Corrected energy balance step 1'!AG54,0)</f>
        <v>0</v>
      </c>
      <c r="AH54" s="194">
        <f>IF(ISNUMBER('Corrected energy balance step 1'!AH54),'Corrected energy balance step 1'!AH54,0)</f>
        <v>0</v>
      </c>
      <c r="AI54" s="194">
        <f>IF(ISNUMBER('Corrected energy balance step 1'!AI54),'Corrected energy balance step 1'!AI54,0)</f>
        <v>0</v>
      </c>
      <c r="AJ54" s="194">
        <f>IF(ISNUMBER('Corrected energy balance step 1'!AJ54),'Corrected energy balance step 1'!AJ54,0)</f>
        <v>0</v>
      </c>
      <c r="AK54" s="194">
        <f>IF(ISNUMBER('Corrected energy balance step 1'!AK54),'Corrected energy balance step 1'!AK54,0)</f>
        <v>0</v>
      </c>
      <c r="AL54" s="194">
        <f>IF(ISNUMBER('Corrected energy balance step 1'!AL54),'Corrected energy balance step 1'!AL54,0)</f>
        <v>0</v>
      </c>
      <c r="AM54" s="194">
        <f>IF(ISNUMBER('Corrected energy balance step 1'!AM54),'Corrected energy balance step 1'!AM54,0)</f>
        <v>0</v>
      </c>
      <c r="AN54" s="194">
        <f>IF(ISNUMBER('Corrected energy balance step 1'!AN54),'Corrected energy balance step 1'!AN54,0)</f>
        <v>0</v>
      </c>
      <c r="AO54" s="194">
        <f>IF(ISNUMBER('Corrected energy balance step 1'!AO54),'Corrected energy balance step 1'!AO54,0)</f>
        <v>0</v>
      </c>
      <c r="AP54" s="194">
        <f>IF(ISNUMBER('Corrected energy balance step 1'!AP54),'Corrected energy balance step 1'!AP54,0)</f>
        <v>0</v>
      </c>
      <c r="AQ54" s="194">
        <f>IF(ISNUMBER('Corrected energy balance step 1'!AQ54),'Corrected energy balance step 1'!AQ54,0)</f>
        <v>0</v>
      </c>
      <c r="AR54" s="194">
        <f>IF(ISNUMBER('Corrected energy balance step 1'!AR54),'Corrected energy balance step 1'!AR54,0)</f>
        <v>0</v>
      </c>
      <c r="AS54" s="194">
        <f>IF(ISNUMBER('Corrected energy balance step 1'!AS54),'Corrected energy balance step 1'!AS54,0)</f>
        <v>0</v>
      </c>
      <c r="AT54" s="194">
        <f>IF(ISNUMBER('Corrected energy balance step 1'!AT54),'Corrected energy balance step 1'!AT54,0)</f>
        <v>0</v>
      </c>
      <c r="AU54" s="194">
        <f>IF(ISNUMBER('Corrected energy balance step 1'!AU54),'Corrected energy balance step 1'!AU54,0)</f>
        <v>0</v>
      </c>
      <c r="AV54" s="194">
        <f>IF(ISNUMBER('Corrected energy balance step 1'!AV54),'Corrected energy balance step 1'!AV54,0)</f>
        <v>0</v>
      </c>
      <c r="AW54" s="194">
        <f>IF(ISNUMBER('Corrected energy balance step 1'!AW54),'Corrected energy balance step 1'!AW54,0)</f>
        <v>0</v>
      </c>
      <c r="AX54" s="194">
        <f>IF(ISNUMBER('Corrected energy balance step 1'!AX54),'Corrected energy balance step 1'!AX54,0)</f>
        <v>0</v>
      </c>
      <c r="AY54" s="194">
        <f>IF(ISNUMBER('Corrected energy balance step 1'!AY54),'Corrected energy balance step 1'!AY54,0)</f>
        <v>0</v>
      </c>
      <c r="AZ54" s="194">
        <f>IF(ISNUMBER('Corrected energy balance step 1'!AZ54),'Corrected energy balance step 1'!AZ54,0)</f>
        <v>0</v>
      </c>
      <c r="BA54" s="194">
        <f>IF(ISNUMBER('Corrected energy balance step 1'!BA54),'Corrected energy balance step 1'!BA54,0)</f>
        <v>0</v>
      </c>
      <c r="BB54" s="194">
        <f>IF(ISNUMBER('Corrected energy balance step 1'!BB54),'Corrected energy balance step 1'!BB54,0)</f>
        <v>0</v>
      </c>
      <c r="BC54" s="194">
        <f>IF(ISNUMBER('Corrected energy balance step 1'!BC54),'Corrected energy balance step 1'!BC54,0)</f>
        <v>0</v>
      </c>
      <c r="BD54" s="194">
        <f>IF(ISNUMBER('Corrected energy balance step 1'!BD54),'Corrected energy balance step 1'!BD54,0)</f>
        <v>0</v>
      </c>
      <c r="BE54" s="194">
        <f>IF(ISNUMBER('Corrected energy balance step 1'!BE54),'Corrected energy balance step 1'!BE54,0)</f>
        <v>0</v>
      </c>
      <c r="BF54" s="194">
        <f>IF(ISNUMBER('Corrected energy balance step 1'!BF54),'Corrected energy balance step 1'!BF54,0)</f>
        <v>0</v>
      </c>
      <c r="BG54" s="194">
        <f>IF(ISNUMBER('Corrected energy balance step 1'!BG54),'Corrected energy balance step 1'!BG54,0)</f>
        <v>0</v>
      </c>
      <c r="BH54" s="194">
        <f>IF(ISNUMBER('Corrected energy balance step 1'!BH54),'Corrected energy balance step 1'!BH54,0)</f>
        <v>0</v>
      </c>
      <c r="BI54" s="194">
        <f>IF(ISNUMBER('Corrected energy balance step 1'!BI54),'Corrected energy balance step 1'!BI54,0)</f>
        <v>0</v>
      </c>
      <c r="BJ54" s="194">
        <f>IF(ISNUMBER('Corrected energy balance step 1'!BJ54),'Corrected energy balance step 1'!BJ54,0)</f>
        <v>0</v>
      </c>
      <c r="BK54" s="194">
        <f>IF(ISNUMBER('Corrected energy balance step 1'!BK54),'Corrected energy balance step 1'!BK54,0)</f>
        <v>0</v>
      </c>
      <c r="BL54" s="194">
        <f>IF(ISNUMBER('Corrected energy balance step 1'!BL54),'Corrected energy balance step 1'!BL54,0)</f>
        <v>0</v>
      </c>
      <c r="BM54" s="194">
        <f>IF(ISNUMBER('Corrected energy balance step 1'!BM54),'Corrected energy balance step 1'!BM54,0)</f>
        <v>0</v>
      </c>
      <c r="BN54" s="192">
        <f t="shared" si="60"/>
        <v>0</v>
      </c>
      <c r="BO54" s="198">
        <f>'Corrected energy balance step 1'!BO54</f>
        <v>0</v>
      </c>
    </row>
    <row r="55" spans="2:69">
      <c r="B55" s="37" t="s">
        <v>91</v>
      </c>
      <c r="C55" s="194">
        <f>IF(ISNUMBER('Corrected energy balance step 1'!C55),'Corrected energy balance step 1'!C55,0)</f>
        <v>0</v>
      </c>
      <c r="D55" s="194">
        <f>IF(ISNUMBER('Corrected energy balance step 1'!D55),'Corrected energy balance step 1'!D55,0)</f>
        <v>0</v>
      </c>
      <c r="E55" s="194">
        <f>IF(ISNUMBER('Corrected energy balance step 1'!E55),'Corrected energy balance step 1'!E55,0)</f>
        <v>0</v>
      </c>
      <c r="F55" s="194">
        <f>IF(ISNUMBER('Corrected energy balance step 1'!F55),'Corrected energy balance step 1'!F55,0)</f>
        <v>0</v>
      </c>
      <c r="G55" s="194">
        <f>IF(ISNUMBER('Corrected energy balance step 1'!G55),'Corrected energy balance step 1'!G55,0)</f>
        <v>0</v>
      </c>
      <c r="H55" s="194">
        <f>IF(ISNUMBER('Corrected energy balance step 1'!H55),'Corrected energy balance step 1'!H55,0)</f>
        <v>0</v>
      </c>
      <c r="I55" s="194">
        <f>IF(ISNUMBER('Corrected energy balance step 1'!I55),'Corrected energy balance step 1'!I55,0)</f>
        <v>0</v>
      </c>
      <c r="J55" s="194">
        <f>IF(ISNUMBER('Corrected energy balance step 1'!J55),'Corrected energy balance step 1'!J55,0)</f>
        <v>0</v>
      </c>
      <c r="K55" s="194">
        <f>IF(ISNUMBER('Corrected energy balance step 1'!K55),'Corrected energy balance step 1'!K55,0)</f>
        <v>0</v>
      </c>
      <c r="L55" s="194">
        <f>IF(ISNUMBER('Corrected energy balance step 1'!L55),'Corrected energy balance step 1'!L55,0)</f>
        <v>0</v>
      </c>
      <c r="M55" s="194">
        <f>IF(ISNUMBER('Corrected energy balance step 1'!M55),'Corrected energy balance step 1'!M55,0)</f>
        <v>0</v>
      </c>
      <c r="N55" s="194">
        <f>IF(ISNUMBER('Corrected energy balance step 1'!N55),'Corrected energy balance step 1'!N55,0)</f>
        <v>0</v>
      </c>
      <c r="O55" s="194">
        <f>IF(ISNUMBER('Corrected energy balance step 1'!O55),'Corrected energy balance step 1'!O55,0)</f>
        <v>0</v>
      </c>
      <c r="P55" s="194">
        <f>IF(ISNUMBER('Corrected energy balance step 1'!P55),'Corrected energy balance step 1'!P55,0)</f>
        <v>0</v>
      </c>
      <c r="Q55" s="194">
        <f>IF(ISNUMBER('Corrected energy balance step 1'!Q55),'Corrected energy balance step 1'!Q55,0)</f>
        <v>0</v>
      </c>
      <c r="R55" s="194">
        <f>IF(ISNUMBER('Corrected energy balance step 1'!R55),'Corrected energy balance step 1'!R55,0)</f>
        <v>0</v>
      </c>
      <c r="S55" s="194">
        <f>IF(ISNUMBER('Corrected energy balance step 1'!S55),'Corrected energy balance step 1'!S55,0)</f>
        <v>0</v>
      </c>
      <c r="T55" s="194">
        <f>IF(ISNUMBER('Corrected energy balance step 1'!T55),'Corrected energy balance step 1'!T55,0)</f>
        <v>0</v>
      </c>
      <c r="U55" s="194">
        <f>IF(ISNUMBER('Corrected energy balance step 1'!U55),'Corrected energy balance step 1'!U55,0)</f>
        <v>0</v>
      </c>
      <c r="V55" s="194">
        <f>IF(ISNUMBER('Corrected energy balance step 1'!V55),'Corrected energy balance step 1'!V55,0)</f>
        <v>0</v>
      </c>
      <c r="W55" s="194">
        <f>IF(ISNUMBER('Corrected energy balance step 1'!W55),'Corrected energy balance step 1'!W55,0)</f>
        <v>0</v>
      </c>
      <c r="X55" s="194">
        <f>IF(ISNUMBER('Corrected energy balance step 1'!X55),'Corrected energy balance step 1'!X55,0)</f>
        <v>0</v>
      </c>
      <c r="Y55" s="194">
        <f>IF(ISNUMBER('Corrected energy balance step 1'!Y55),'Corrected energy balance step 1'!Y55,0)</f>
        <v>0</v>
      </c>
      <c r="Z55" s="194">
        <f>IF(ISNUMBER('Corrected energy balance step 1'!Z55),'Corrected energy balance step 1'!Z55,0)</f>
        <v>0</v>
      </c>
      <c r="AA55" s="194">
        <f>IF(ISNUMBER('Corrected energy balance step 1'!AA55),'Corrected energy balance step 1'!AA55,0)</f>
        <v>0</v>
      </c>
      <c r="AB55" s="194">
        <f>IF(ISNUMBER('Corrected energy balance step 1'!AB55),'Corrected energy balance step 1'!AB55,0)</f>
        <v>0</v>
      </c>
      <c r="AC55" s="194">
        <f>IF(ISNUMBER('Corrected energy balance step 1'!AC55),'Corrected energy balance step 1'!AC55,0)</f>
        <v>0</v>
      </c>
      <c r="AD55" s="194">
        <f>IF(ISNUMBER('Corrected energy balance step 1'!AD55),'Corrected energy balance step 1'!AD55,0)</f>
        <v>0</v>
      </c>
      <c r="AE55" s="194">
        <f>IF(ISNUMBER('Corrected energy balance step 1'!AE55),'Corrected energy balance step 1'!AE55,0)</f>
        <v>0</v>
      </c>
      <c r="AF55" s="194">
        <f>IF(ISNUMBER('Corrected energy balance step 1'!AF55),'Corrected energy balance step 1'!AF55,0)</f>
        <v>0</v>
      </c>
      <c r="AG55" s="194">
        <f>IF(ISNUMBER('Corrected energy balance step 1'!AG55),'Corrected energy balance step 1'!AG55,0)</f>
        <v>0</v>
      </c>
      <c r="AH55" s="194">
        <f>IF(ISNUMBER('Corrected energy balance step 1'!AH55),'Corrected energy balance step 1'!AH55,0)</f>
        <v>0</v>
      </c>
      <c r="AI55" s="194">
        <f>IF(ISNUMBER('Corrected energy balance step 1'!AI55),'Corrected energy balance step 1'!AI55,0)</f>
        <v>0</v>
      </c>
      <c r="AJ55" s="194">
        <f>IF(ISNUMBER('Corrected energy balance step 1'!AJ55),'Corrected energy balance step 1'!AJ55,0)</f>
        <v>0</v>
      </c>
      <c r="AK55" s="194">
        <f>IF(ISNUMBER('Corrected energy balance step 1'!AK55),'Corrected energy balance step 1'!AK55,0)</f>
        <v>0</v>
      </c>
      <c r="AL55" s="194">
        <f>IF(ISNUMBER('Corrected energy balance step 1'!AL55),'Corrected energy balance step 1'!AL55,0)</f>
        <v>0</v>
      </c>
      <c r="AM55" s="194">
        <f>IF(ISNUMBER('Corrected energy balance step 1'!AM55),'Corrected energy balance step 1'!AM55,0)</f>
        <v>0</v>
      </c>
      <c r="AN55" s="194">
        <f>IF(ISNUMBER('Corrected energy balance step 1'!AN55),'Corrected energy balance step 1'!AN55,0)</f>
        <v>0</v>
      </c>
      <c r="AO55" s="194">
        <f>IF(ISNUMBER('Corrected energy balance step 1'!AO55),'Corrected energy balance step 1'!AO55,0)</f>
        <v>0</v>
      </c>
      <c r="AP55" s="194">
        <f>IF(ISNUMBER('Corrected energy balance step 1'!AP55),'Corrected energy balance step 1'!AP55,0)</f>
        <v>0</v>
      </c>
      <c r="AQ55" s="194">
        <f>IF(ISNUMBER('Corrected energy balance step 1'!AQ55),'Corrected energy balance step 1'!AQ55,0)</f>
        <v>0</v>
      </c>
      <c r="AR55" s="194">
        <f>IF(ISNUMBER('Corrected energy balance step 1'!AR55),'Corrected energy balance step 1'!AR55,0)</f>
        <v>0</v>
      </c>
      <c r="AS55" s="194">
        <f>IF(ISNUMBER('Corrected energy balance step 1'!AS55),'Corrected energy balance step 1'!AS55,0)</f>
        <v>0</v>
      </c>
      <c r="AT55" s="194">
        <f>IF(ISNUMBER('Corrected energy balance step 1'!AT55),'Corrected energy balance step 1'!AT55,0)</f>
        <v>0</v>
      </c>
      <c r="AU55" s="194">
        <f>IF(ISNUMBER('Corrected energy balance step 1'!AU55),'Corrected energy balance step 1'!AU55,0)</f>
        <v>0</v>
      </c>
      <c r="AV55" s="194">
        <f>IF(ISNUMBER('Corrected energy balance step 1'!AV55),'Corrected energy balance step 1'!AV55,0)</f>
        <v>0</v>
      </c>
      <c r="AW55" s="194">
        <f>IF(ISNUMBER('Corrected energy balance step 1'!AW55),'Corrected energy balance step 1'!AW55,0)</f>
        <v>0</v>
      </c>
      <c r="AX55" s="194">
        <f>IF(ISNUMBER('Corrected energy balance step 1'!AX55),'Corrected energy balance step 1'!AX55,0)</f>
        <v>0</v>
      </c>
      <c r="AY55" s="194">
        <f>IF(ISNUMBER('Corrected energy balance step 1'!AY55),'Corrected energy balance step 1'!AY55,0)</f>
        <v>0</v>
      </c>
      <c r="AZ55" s="194">
        <f>IF(ISNUMBER('Corrected energy balance step 1'!AZ55),'Corrected energy balance step 1'!AZ55,0)</f>
        <v>0</v>
      </c>
      <c r="BA55" s="194">
        <f>IF(ISNUMBER('Corrected energy balance step 1'!BA55),'Corrected energy balance step 1'!BA55,0)</f>
        <v>0</v>
      </c>
      <c r="BB55" s="194">
        <f>IF(ISNUMBER('Corrected energy balance step 1'!BB55),'Corrected energy balance step 1'!BB55,0)</f>
        <v>0</v>
      </c>
      <c r="BC55" s="194">
        <f>IF(ISNUMBER('Corrected energy balance step 1'!BC55),'Corrected energy balance step 1'!BC55,0)</f>
        <v>0</v>
      </c>
      <c r="BD55" s="194">
        <f>IF(ISNUMBER('Corrected energy balance step 1'!BD55),'Corrected energy balance step 1'!BD55,0)</f>
        <v>0</v>
      </c>
      <c r="BE55" s="194">
        <f>IF(ISNUMBER('Corrected energy balance step 1'!BE55),'Corrected energy balance step 1'!BE55,0)</f>
        <v>0</v>
      </c>
      <c r="BF55" s="194">
        <f>IF(ISNUMBER('Corrected energy balance step 1'!BF55),'Corrected energy balance step 1'!BF55,0)</f>
        <v>0</v>
      </c>
      <c r="BG55" s="194">
        <f>IF(ISNUMBER('Corrected energy balance step 1'!BG55),'Corrected energy balance step 1'!BG55,0)</f>
        <v>0</v>
      </c>
      <c r="BH55" s="194">
        <f>IF(ISNUMBER('Corrected energy balance step 1'!BH55),'Corrected energy balance step 1'!BH55,0)</f>
        <v>0</v>
      </c>
      <c r="BI55" s="194">
        <f>IF(ISNUMBER('Corrected energy balance step 1'!BI55),'Corrected energy balance step 1'!BI55,0)</f>
        <v>0</v>
      </c>
      <c r="BJ55" s="194">
        <f>IF(ISNUMBER('Corrected energy balance step 1'!BJ55),'Corrected energy balance step 1'!BJ55,0)</f>
        <v>0</v>
      </c>
      <c r="BK55" s="194">
        <f>IF(ISNUMBER('Corrected energy balance step 1'!BK55),'Corrected energy balance step 1'!BK55,0)</f>
        <v>0</v>
      </c>
      <c r="BL55" s="194">
        <f>IF(ISNUMBER('Corrected energy balance step 1'!BL55),'Corrected energy balance step 1'!BL55,0)</f>
        <v>0</v>
      </c>
      <c r="BM55" s="194">
        <f>IF(ISNUMBER('Corrected energy balance step 1'!BM55),'Corrected energy balance step 1'!BM55,0)</f>
        <v>0</v>
      </c>
      <c r="BN55" s="192">
        <f t="shared" si="60"/>
        <v>0</v>
      </c>
      <c r="BO55" s="198">
        <f>'Corrected energy balance step 1'!BO55</f>
        <v>0</v>
      </c>
    </row>
    <row r="56" spans="2:69">
      <c r="B56" s="37" t="s">
        <v>82</v>
      </c>
      <c r="C56" s="194">
        <f>IF(ISNUMBER('Corrected energy balance step 1'!C56),'Corrected energy balance step 1'!C56,0)</f>
        <v>0</v>
      </c>
      <c r="D56" s="194">
        <f>IF(ISNUMBER('Corrected energy balance step 1'!D56),'Corrected energy balance step 1'!D56,0)</f>
        <v>0</v>
      </c>
      <c r="E56" s="194">
        <f>IF(ISNUMBER('Corrected energy balance step 1'!E56),'Corrected energy balance step 1'!E56,0)</f>
        <v>0</v>
      </c>
      <c r="F56" s="194">
        <f>IF(ISNUMBER('Corrected energy balance step 1'!F56),'Corrected energy balance step 1'!F56,0)</f>
        <v>0</v>
      </c>
      <c r="G56" s="194">
        <f>IF(ISNUMBER('Corrected energy balance step 1'!G56),'Corrected energy balance step 1'!G56,0)</f>
        <v>0</v>
      </c>
      <c r="H56" s="194">
        <f>IF(ISNUMBER('Corrected energy balance step 1'!H56),'Corrected energy balance step 1'!H56,0)</f>
        <v>0</v>
      </c>
      <c r="I56" s="194">
        <f>IF(ISNUMBER('Corrected energy balance step 1'!I56),'Corrected energy balance step 1'!I56,0)</f>
        <v>0</v>
      </c>
      <c r="J56" s="194">
        <f>IF(ISNUMBER('Corrected energy balance step 1'!J56),'Corrected energy balance step 1'!J56,0)</f>
        <v>0</v>
      </c>
      <c r="K56" s="194">
        <f>IF(ISNUMBER('Corrected energy balance step 1'!K56),'Corrected energy balance step 1'!K56,0)</f>
        <v>0</v>
      </c>
      <c r="L56" s="194">
        <f>IF(ISNUMBER('Corrected energy balance step 1'!L56),'Corrected energy balance step 1'!L56,0)</f>
        <v>0</v>
      </c>
      <c r="M56" s="194">
        <f>IF(ISNUMBER('Corrected energy balance step 1'!M56),'Corrected energy balance step 1'!M56,0)</f>
        <v>0</v>
      </c>
      <c r="N56" s="194">
        <f>IF(ISNUMBER('Corrected energy balance step 1'!N56),'Corrected energy balance step 1'!N56,0)</f>
        <v>0</v>
      </c>
      <c r="O56" s="194">
        <f>IF(ISNUMBER('Corrected energy balance step 1'!O56),'Corrected energy balance step 1'!O56,0)</f>
        <v>0</v>
      </c>
      <c r="P56" s="194">
        <f>IF(ISNUMBER('Corrected energy balance step 1'!P56),'Corrected energy balance step 1'!P56,0)</f>
        <v>0</v>
      </c>
      <c r="Q56" s="194">
        <f>IF(ISNUMBER('Corrected energy balance step 1'!Q56),'Corrected energy balance step 1'!Q56,0)</f>
        <v>0</v>
      </c>
      <c r="R56" s="194">
        <f>IF(ISNUMBER('Corrected energy balance step 1'!R56),'Corrected energy balance step 1'!R56,0)</f>
        <v>0</v>
      </c>
      <c r="S56" s="194">
        <f>IF(ISNUMBER('Corrected energy balance step 1'!S56),'Corrected energy balance step 1'!S56,0)</f>
        <v>0</v>
      </c>
      <c r="T56" s="194">
        <f>IF(ISNUMBER('Corrected energy balance step 1'!T56),'Corrected energy balance step 1'!T56,0)</f>
        <v>0</v>
      </c>
      <c r="U56" s="194">
        <f>IF(ISNUMBER('Corrected energy balance step 1'!U56),'Corrected energy balance step 1'!U56,0)</f>
        <v>0</v>
      </c>
      <c r="V56" s="194">
        <f>IF(ISNUMBER('Corrected energy balance step 1'!V56),'Corrected energy balance step 1'!V56,0)</f>
        <v>0</v>
      </c>
      <c r="W56" s="194">
        <f>IF(ISNUMBER('Corrected energy balance step 1'!W56),'Corrected energy balance step 1'!W56,0)</f>
        <v>0</v>
      </c>
      <c r="X56" s="194">
        <f>IF(ISNUMBER('Corrected energy balance step 1'!X56),'Corrected energy balance step 1'!X56,0)</f>
        <v>0</v>
      </c>
      <c r="Y56" s="194">
        <f>IF(ISNUMBER('Corrected energy balance step 1'!Y56),'Corrected energy balance step 1'!Y56,0)</f>
        <v>0</v>
      </c>
      <c r="Z56" s="194">
        <f>IF(ISNUMBER('Corrected energy balance step 1'!Z56),'Corrected energy balance step 1'!Z56,0)</f>
        <v>0</v>
      </c>
      <c r="AA56" s="194">
        <f>IF(ISNUMBER('Corrected energy balance step 1'!AA56),'Corrected energy balance step 1'!AA56,0)</f>
        <v>0</v>
      </c>
      <c r="AB56" s="194">
        <f>IF(ISNUMBER('Corrected energy balance step 1'!AB56),'Corrected energy balance step 1'!AB56,0)</f>
        <v>0</v>
      </c>
      <c r="AC56" s="194">
        <f>IF(ISNUMBER('Corrected energy balance step 1'!AC56),'Corrected energy balance step 1'!AC56,0)</f>
        <v>0</v>
      </c>
      <c r="AD56" s="194">
        <f>IF(ISNUMBER('Corrected energy balance step 1'!AD56),'Corrected energy balance step 1'!AD56,0)</f>
        <v>0</v>
      </c>
      <c r="AE56" s="194">
        <f>IF(ISNUMBER('Corrected energy balance step 1'!AE56),'Corrected energy balance step 1'!AE56,0)</f>
        <v>0</v>
      </c>
      <c r="AF56" s="194">
        <f>IF(ISNUMBER('Corrected energy balance step 1'!AF56),'Corrected energy balance step 1'!AF56,0)</f>
        <v>0</v>
      </c>
      <c r="AG56" s="194">
        <f>IF(ISNUMBER('Corrected energy balance step 1'!AG56),'Corrected energy balance step 1'!AG56,0)</f>
        <v>0</v>
      </c>
      <c r="AH56" s="194">
        <f>IF(ISNUMBER('Corrected energy balance step 1'!AH56),'Corrected energy balance step 1'!AH56,0)</f>
        <v>0</v>
      </c>
      <c r="AI56" s="194">
        <f>IF(ISNUMBER('Corrected energy balance step 1'!AI56),'Corrected energy balance step 1'!AI56,0)</f>
        <v>0</v>
      </c>
      <c r="AJ56" s="194">
        <f>IF(ISNUMBER('Corrected energy balance step 1'!AJ56),'Corrected energy balance step 1'!AJ56,0)</f>
        <v>0</v>
      </c>
      <c r="AK56" s="194">
        <f>IF(ISNUMBER('Corrected energy balance step 1'!AK56),'Corrected energy balance step 1'!AK56,0)</f>
        <v>0</v>
      </c>
      <c r="AL56" s="194">
        <f>IF(ISNUMBER('Corrected energy balance step 1'!AL56),'Corrected energy balance step 1'!AL56,0)</f>
        <v>0</v>
      </c>
      <c r="AM56" s="194">
        <f>IF(ISNUMBER('Corrected energy balance step 1'!AM56),'Corrected energy balance step 1'!AM56,0)</f>
        <v>0</v>
      </c>
      <c r="AN56" s="194">
        <f>IF(ISNUMBER('Corrected energy balance step 1'!AN56),'Corrected energy balance step 1'!AN56,0)</f>
        <v>0</v>
      </c>
      <c r="AO56" s="194">
        <f>IF(ISNUMBER('Corrected energy balance step 1'!AO56),'Corrected energy balance step 1'!AO56,0)</f>
        <v>0</v>
      </c>
      <c r="AP56" s="194">
        <f>IF(ISNUMBER('Corrected energy balance step 1'!AP56),'Corrected energy balance step 1'!AP56,0)</f>
        <v>0</v>
      </c>
      <c r="AQ56" s="194">
        <f>IF(ISNUMBER('Corrected energy balance step 1'!AQ56),'Corrected energy balance step 1'!AQ56,0)</f>
        <v>0</v>
      </c>
      <c r="AR56" s="194">
        <f>IF(ISNUMBER('Corrected energy balance step 1'!AR56),'Corrected energy balance step 1'!AR56,0)</f>
        <v>0</v>
      </c>
      <c r="AS56" s="194">
        <f>IF(ISNUMBER('Corrected energy balance step 1'!AS56),'Corrected energy balance step 1'!AS56,0)</f>
        <v>0</v>
      </c>
      <c r="AT56" s="194">
        <f>IF(ISNUMBER('Corrected energy balance step 1'!AT56),'Corrected energy balance step 1'!AT56,0)</f>
        <v>0</v>
      </c>
      <c r="AU56" s="194">
        <f>IF(ISNUMBER('Corrected energy balance step 1'!AU56),'Corrected energy balance step 1'!AU56,0)</f>
        <v>0</v>
      </c>
      <c r="AV56" s="194">
        <f>IF(ISNUMBER('Corrected energy balance step 1'!AV56),'Corrected energy balance step 1'!AV56,0)</f>
        <v>0</v>
      </c>
      <c r="AW56" s="194">
        <f>IF(ISNUMBER('Corrected energy balance step 1'!AW56),'Corrected energy balance step 1'!AW56,0)</f>
        <v>0</v>
      </c>
      <c r="AX56" s="194">
        <f>IF(ISNUMBER('Corrected energy balance step 1'!AX56),'Corrected energy balance step 1'!AX56,0)</f>
        <v>0</v>
      </c>
      <c r="AY56" s="194">
        <f>IF(ISNUMBER('Corrected energy balance step 1'!AY56),'Corrected energy balance step 1'!AY56,0)</f>
        <v>0</v>
      </c>
      <c r="AZ56" s="194">
        <f>IF(ISNUMBER('Corrected energy balance step 1'!AZ56),'Corrected energy balance step 1'!AZ56,0)</f>
        <v>0</v>
      </c>
      <c r="BA56" s="194">
        <f>IF(ISNUMBER('Corrected energy balance step 1'!BA56),'Corrected energy balance step 1'!BA56,0)</f>
        <v>0</v>
      </c>
      <c r="BB56" s="194">
        <f>IF(ISNUMBER('Corrected energy balance step 1'!BB56),'Corrected energy balance step 1'!BB56,0)</f>
        <v>0</v>
      </c>
      <c r="BC56" s="194">
        <f>IF(ISNUMBER('Corrected energy balance step 1'!BC56),'Corrected energy balance step 1'!BC56,0)</f>
        <v>0</v>
      </c>
      <c r="BD56" s="194">
        <f>IF(ISNUMBER('Corrected energy balance step 1'!BD56),'Corrected energy balance step 1'!BD56,0)</f>
        <v>0</v>
      </c>
      <c r="BE56" s="194">
        <f>IF(ISNUMBER('Corrected energy balance step 1'!BE56),'Corrected energy balance step 1'!BE56,0)</f>
        <v>0</v>
      </c>
      <c r="BF56" s="194">
        <f>IF(ISNUMBER('Corrected energy balance step 1'!BF56),'Corrected energy balance step 1'!BF56,0)</f>
        <v>0</v>
      </c>
      <c r="BG56" s="194">
        <f>IF(ISNUMBER('Corrected energy balance step 1'!BG56),'Corrected energy balance step 1'!BG56,0)</f>
        <v>0</v>
      </c>
      <c r="BH56" s="194">
        <f>IF(ISNUMBER('Corrected energy balance step 1'!BH56),'Corrected energy balance step 1'!BH56,0)</f>
        <v>0</v>
      </c>
      <c r="BI56" s="194">
        <f>IF(ISNUMBER('Corrected energy balance step 1'!BI56),'Corrected energy balance step 1'!BI56,0)</f>
        <v>0</v>
      </c>
      <c r="BJ56" s="194">
        <f>IF(ISNUMBER('Corrected energy balance step 1'!BJ56),'Corrected energy balance step 1'!BJ56,0)</f>
        <v>0</v>
      </c>
      <c r="BK56" s="194">
        <f>IF(ISNUMBER('Corrected energy balance step 1'!BK56),'Corrected energy balance step 1'!BK56,0)</f>
        <v>0</v>
      </c>
      <c r="BL56" s="194">
        <f>IF(ISNUMBER('Corrected energy balance step 1'!BL56),'Corrected energy balance step 1'!BL56,0)</f>
        <v>0</v>
      </c>
      <c r="BM56" s="194">
        <f>IF(ISNUMBER('Corrected energy balance step 1'!BM56),'Corrected energy balance step 1'!BM56,0)</f>
        <v>0</v>
      </c>
      <c r="BN56" s="192">
        <f t="shared" si="60"/>
        <v>0</v>
      </c>
      <c r="BO56" s="198">
        <f>'Corrected energy balance step 1'!BO56</f>
        <v>0</v>
      </c>
    </row>
    <row r="57" spans="2:69">
      <c r="B57" s="37" t="s">
        <v>92</v>
      </c>
      <c r="C57" s="194">
        <f>IF(ISNUMBER('Corrected energy balance step 1'!C57),'Corrected energy balance step 1'!C57,0)</f>
        <v>0</v>
      </c>
      <c r="D57" s="194">
        <f>IF(ISNUMBER('Corrected energy balance step 1'!D57),'Corrected energy balance step 1'!D57,0)</f>
        <v>0</v>
      </c>
      <c r="E57" s="194">
        <f>IF(ISNUMBER('Corrected energy balance step 1'!E57),'Corrected energy balance step 1'!E57,0)</f>
        <v>0</v>
      </c>
      <c r="F57" s="194">
        <f>IF(ISNUMBER('Corrected energy balance step 1'!F57),'Corrected energy balance step 1'!F57,0)</f>
        <v>0</v>
      </c>
      <c r="G57" s="194">
        <f>IF(ISNUMBER('Corrected energy balance step 1'!G57),'Corrected energy balance step 1'!G57,0)</f>
        <v>0</v>
      </c>
      <c r="H57" s="194">
        <f>IF(ISNUMBER('Corrected energy balance step 1'!H57),'Corrected energy balance step 1'!H57,0)</f>
        <v>0</v>
      </c>
      <c r="I57" s="194">
        <f>IF(ISNUMBER('Corrected energy balance step 1'!I57),'Corrected energy balance step 1'!I57,0)</f>
        <v>0</v>
      </c>
      <c r="J57" s="194">
        <f>IF(ISNUMBER('Corrected energy balance step 1'!J57),'Corrected energy balance step 1'!J57,0)</f>
        <v>0</v>
      </c>
      <c r="K57" s="194">
        <f>IF(ISNUMBER('Corrected energy balance step 1'!K57),'Corrected energy balance step 1'!K57,0)</f>
        <v>0</v>
      </c>
      <c r="L57" s="194">
        <f>IF(ISNUMBER('Corrected energy balance step 1'!L57),'Corrected energy balance step 1'!L57,0)</f>
        <v>0</v>
      </c>
      <c r="M57" s="194">
        <f>IF(ISNUMBER('Corrected energy balance step 1'!M57),'Corrected energy balance step 1'!M57,0)</f>
        <v>0</v>
      </c>
      <c r="N57" s="194">
        <f>IF(ISNUMBER('Corrected energy balance step 1'!N57),'Corrected energy balance step 1'!N57,0)</f>
        <v>0</v>
      </c>
      <c r="O57" s="194">
        <f>IF(ISNUMBER('Corrected energy balance step 1'!O57),'Corrected energy balance step 1'!O57,0)</f>
        <v>0</v>
      </c>
      <c r="P57" s="194">
        <f>IF(ISNUMBER('Corrected energy balance step 1'!P57),'Corrected energy balance step 1'!P57,0)</f>
        <v>0</v>
      </c>
      <c r="Q57" s="194">
        <f>IF(ISNUMBER('Corrected energy balance step 1'!Q57),'Corrected energy balance step 1'!Q57,0)</f>
        <v>0</v>
      </c>
      <c r="R57" s="194">
        <f>IF(ISNUMBER('Corrected energy balance step 1'!R57),'Corrected energy balance step 1'!R57,0)</f>
        <v>0</v>
      </c>
      <c r="S57" s="194">
        <f>IF(ISNUMBER('Corrected energy balance step 1'!S57),'Corrected energy balance step 1'!S57,0)</f>
        <v>0</v>
      </c>
      <c r="T57" s="194">
        <f>IF(ISNUMBER('Corrected energy balance step 1'!T57),'Corrected energy balance step 1'!T57,0)</f>
        <v>0</v>
      </c>
      <c r="U57" s="194">
        <f>IF(ISNUMBER('Corrected energy balance step 1'!U57),'Corrected energy balance step 1'!U57,0)</f>
        <v>0</v>
      </c>
      <c r="V57" s="194">
        <f>IF(ISNUMBER('Corrected energy balance step 1'!V57),'Corrected energy balance step 1'!V57,0)</f>
        <v>0</v>
      </c>
      <c r="W57" s="194">
        <f>IF(ISNUMBER('Corrected energy balance step 1'!W57),'Corrected energy balance step 1'!W57,0)</f>
        <v>0</v>
      </c>
      <c r="X57" s="194">
        <f>IF(ISNUMBER('Corrected energy balance step 1'!X57),'Corrected energy balance step 1'!X57,0)</f>
        <v>0</v>
      </c>
      <c r="Y57" s="194">
        <f>IF(ISNUMBER('Corrected energy balance step 1'!Y57),'Corrected energy balance step 1'!Y57,0)</f>
        <v>0</v>
      </c>
      <c r="Z57" s="194">
        <f>IF(ISNUMBER('Corrected energy balance step 1'!Z57),'Corrected energy balance step 1'!Z57,0)</f>
        <v>0</v>
      </c>
      <c r="AA57" s="194">
        <f>IF(ISNUMBER('Corrected energy balance step 1'!AA57),'Corrected energy balance step 1'!AA57,0)</f>
        <v>0</v>
      </c>
      <c r="AB57" s="194">
        <f>IF(ISNUMBER('Corrected energy balance step 1'!AB57),'Corrected energy balance step 1'!AB57,0)</f>
        <v>0</v>
      </c>
      <c r="AC57" s="194">
        <f>IF(ISNUMBER('Corrected energy balance step 1'!AC57),'Corrected energy balance step 1'!AC57,0)</f>
        <v>0</v>
      </c>
      <c r="AD57" s="194">
        <f>IF(ISNUMBER('Corrected energy balance step 1'!AD57),'Corrected energy balance step 1'!AD57,0)</f>
        <v>0</v>
      </c>
      <c r="AE57" s="194">
        <f>IF(ISNUMBER('Corrected energy balance step 1'!AE57),'Corrected energy balance step 1'!AE57,0)</f>
        <v>0</v>
      </c>
      <c r="AF57" s="194">
        <f>IF(ISNUMBER('Corrected energy balance step 1'!AF57),'Corrected energy balance step 1'!AF57,0)</f>
        <v>0</v>
      </c>
      <c r="AG57" s="194">
        <f>IF(ISNUMBER('Corrected energy balance step 1'!AG57),'Corrected energy balance step 1'!AG57,0)</f>
        <v>0</v>
      </c>
      <c r="AH57" s="194">
        <f>IF(ISNUMBER('Corrected energy balance step 1'!AH57),'Corrected energy balance step 1'!AH57,0)</f>
        <v>0</v>
      </c>
      <c r="AI57" s="194">
        <f>IF(ISNUMBER('Corrected energy balance step 1'!AI57),'Corrected energy balance step 1'!AI57,0)</f>
        <v>0</v>
      </c>
      <c r="AJ57" s="194">
        <f>IF(ISNUMBER('Corrected energy balance step 1'!AJ57),'Corrected energy balance step 1'!AJ57,0)</f>
        <v>0</v>
      </c>
      <c r="AK57" s="194">
        <f>IF(ISNUMBER('Corrected energy balance step 1'!AK57),'Corrected energy balance step 1'!AK57,0)</f>
        <v>0</v>
      </c>
      <c r="AL57" s="194">
        <f>IF(ISNUMBER('Corrected energy balance step 1'!AL57),'Corrected energy balance step 1'!AL57,0)</f>
        <v>0</v>
      </c>
      <c r="AM57" s="194">
        <f>IF(ISNUMBER('Corrected energy balance step 1'!AM57),'Corrected energy balance step 1'!AM57,0)</f>
        <v>0</v>
      </c>
      <c r="AN57" s="194">
        <f>IF(ISNUMBER('Corrected energy balance step 1'!AN57),'Corrected energy balance step 1'!AN57,0)</f>
        <v>0</v>
      </c>
      <c r="AO57" s="194">
        <f>IF(ISNUMBER('Corrected energy balance step 1'!AO57),'Corrected energy balance step 1'!AO57,0)</f>
        <v>0</v>
      </c>
      <c r="AP57" s="194">
        <f>IF(ISNUMBER('Corrected energy balance step 1'!AP57),'Corrected energy balance step 1'!AP57,0)</f>
        <v>0</v>
      </c>
      <c r="AQ57" s="194">
        <f>IF(ISNUMBER('Corrected energy balance step 1'!AQ57),'Corrected energy balance step 1'!AQ57,0)</f>
        <v>0</v>
      </c>
      <c r="AR57" s="194">
        <f>IF(ISNUMBER('Corrected energy balance step 1'!AR57),'Corrected energy balance step 1'!AR57,0)</f>
        <v>0</v>
      </c>
      <c r="AS57" s="194">
        <f>IF(ISNUMBER('Corrected energy balance step 1'!AS57),'Corrected energy balance step 1'!AS57,0)</f>
        <v>0</v>
      </c>
      <c r="AT57" s="194">
        <f>IF(ISNUMBER('Corrected energy balance step 1'!AT57),'Corrected energy balance step 1'!AT57,0)</f>
        <v>0</v>
      </c>
      <c r="AU57" s="194">
        <f>IF(ISNUMBER('Corrected energy balance step 1'!AU57),'Corrected energy balance step 1'!AU57,0)</f>
        <v>0</v>
      </c>
      <c r="AV57" s="194">
        <f>IF(ISNUMBER('Corrected energy balance step 1'!AV57),'Corrected energy balance step 1'!AV57,0)</f>
        <v>0</v>
      </c>
      <c r="AW57" s="194">
        <f>IF(ISNUMBER('Corrected energy balance step 1'!AW57),'Corrected energy balance step 1'!AW57,0)</f>
        <v>0</v>
      </c>
      <c r="AX57" s="194">
        <f>IF(ISNUMBER('Corrected energy balance step 1'!AX57),'Corrected energy balance step 1'!AX57,0)</f>
        <v>0</v>
      </c>
      <c r="AY57" s="194">
        <f>IF(ISNUMBER('Corrected energy balance step 1'!AY57),'Corrected energy balance step 1'!AY57,0)</f>
        <v>0</v>
      </c>
      <c r="AZ57" s="194">
        <f>IF(ISNUMBER('Corrected energy balance step 1'!AZ57),'Corrected energy balance step 1'!AZ57,0)</f>
        <v>0</v>
      </c>
      <c r="BA57" s="194">
        <f>IF(ISNUMBER('Corrected energy balance step 1'!BA57),'Corrected energy balance step 1'!BA57,0)</f>
        <v>0</v>
      </c>
      <c r="BB57" s="194">
        <f>IF(ISNUMBER('Corrected energy balance step 1'!BB57),'Corrected energy balance step 1'!BB57,0)</f>
        <v>0</v>
      </c>
      <c r="BC57" s="194">
        <f>IF(ISNUMBER('Corrected energy balance step 1'!BC57),'Corrected energy balance step 1'!BC57,0)</f>
        <v>0</v>
      </c>
      <c r="BD57" s="194">
        <f>IF(ISNUMBER('Corrected energy balance step 1'!BD57),'Corrected energy balance step 1'!BD57,0)</f>
        <v>0</v>
      </c>
      <c r="BE57" s="194">
        <f>IF(ISNUMBER('Corrected energy balance step 1'!BE57),'Corrected energy balance step 1'!BE57,0)</f>
        <v>0</v>
      </c>
      <c r="BF57" s="194">
        <f>IF(ISNUMBER('Corrected energy balance step 1'!BF57),'Corrected energy balance step 1'!BF57,0)</f>
        <v>0</v>
      </c>
      <c r="BG57" s="194">
        <f>IF(ISNUMBER('Corrected energy balance step 1'!BG57),'Corrected energy balance step 1'!BG57,0)</f>
        <v>0</v>
      </c>
      <c r="BH57" s="194">
        <f>IF(ISNUMBER('Corrected energy balance step 1'!BH57),'Corrected energy balance step 1'!BH57,0)</f>
        <v>0</v>
      </c>
      <c r="BI57" s="194">
        <f>IF(ISNUMBER('Corrected energy balance step 1'!BI57),'Corrected energy balance step 1'!BI57,0)</f>
        <v>0</v>
      </c>
      <c r="BJ57" s="194">
        <f>IF(ISNUMBER('Corrected energy balance step 1'!BJ57),'Corrected energy balance step 1'!BJ57,0)</f>
        <v>0</v>
      </c>
      <c r="BK57" s="194">
        <f>IF(ISNUMBER('Corrected energy balance step 1'!BK57),'Corrected energy balance step 1'!BK57,0)</f>
        <v>0</v>
      </c>
      <c r="BL57" s="194">
        <f>IF(ISNUMBER('Corrected energy balance step 1'!BL57),'Corrected energy balance step 1'!BL57,0)</f>
        <v>0</v>
      </c>
      <c r="BM57" s="194">
        <f>IF(ISNUMBER('Corrected energy balance step 1'!BM57),'Corrected energy balance step 1'!BM57,0)</f>
        <v>0</v>
      </c>
      <c r="BN57" s="192">
        <f t="shared" si="60"/>
        <v>0</v>
      </c>
      <c r="BO57" s="198">
        <f>'Corrected energy balance step 1'!BO57</f>
        <v>0</v>
      </c>
    </row>
    <row r="58" spans="2:69" ht="16" thickBot="1">
      <c r="B58" s="37" t="s">
        <v>93</v>
      </c>
      <c r="C58" s="194">
        <f>IF(ISNUMBER('Corrected energy balance step 1'!C58),'Corrected energy balance step 1'!C58,0)</f>
        <v>0</v>
      </c>
      <c r="D58" s="194">
        <f>IF(ISNUMBER('Corrected energy balance step 1'!D58),'Corrected energy balance step 1'!D58,0)</f>
        <v>0</v>
      </c>
      <c r="E58" s="194">
        <f>IF(ISNUMBER('Corrected energy balance step 1'!E58),'Corrected energy balance step 1'!E58,0)</f>
        <v>0</v>
      </c>
      <c r="F58" s="194">
        <f>IF(ISNUMBER('Corrected energy balance step 1'!F58),'Corrected energy balance step 1'!F58,0)</f>
        <v>0</v>
      </c>
      <c r="G58" s="194">
        <f>IF(ISNUMBER('Corrected energy balance step 1'!G58),'Corrected energy balance step 1'!G58,0)</f>
        <v>0</v>
      </c>
      <c r="H58" s="194">
        <f>IF(ISNUMBER('Corrected energy balance step 1'!H58),'Corrected energy balance step 1'!H58,0)</f>
        <v>0</v>
      </c>
      <c r="I58" s="194">
        <f>IF(ISNUMBER('Corrected energy balance step 1'!I58),'Corrected energy balance step 1'!I58,0)</f>
        <v>0</v>
      </c>
      <c r="J58" s="194">
        <f>IF(ISNUMBER('Corrected energy balance step 1'!J58),'Corrected energy balance step 1'!J58,0)</f>
        <v>0</v>
      </c>
      <c r="K58" s="194">
        <f>IF(ISNUMBER('Corrected energy balance step 1'!K58),'Corrected energy balance step 1'!K58,0)</f>
        <v>0</v>
      </c>
      <c r="L58" s="194">
        <f>IF(ISNUMBER('Corrected energy balance step 1'!L58),'Corrected energy balance step 1'!L58,0)</f>
        <v>0</v>
      </c>
      <c r="M58" s="194">
        <f>IF(ISNUMBER('Corrected energy balance step 1'!M58),'Corrected energy balance step 1'!M58,0)</f>
        <v>0</v>
      </c>
      <c r="N58" s="194">
        <f>IF(ISNUMBER('Corrected energy balance step 1'!N58),'Corrected energy balance step 1'!N58,0)</f>
        <v>0</v>
      </c>
      <c r="O58" s="194">
        <f>IF(ISNUMBER('Corrected energy balance step 1'!O58),'Corrected energy balance step 1'!O58,0)</f>
        <v>0</v>
      </c>
      <c r="P58" s="194">
        <f>IF(ISNUMBER('Corrected energy balance step 1'!P58),'Corrected energy balance step 1'!P58,0)</f>
        <v>0</v>
      </c>
      <c r="Q58" s="194">
        <f>IF(ISNUMBER('Corrected energy balance step 1'!Q58),'Corrected energy balance step 1'!Q58,0)</f>
        <v>0</v>
      </c>
      <c r="R58" s="194">
        <f>IF(ISNUMBER('Corrected energy balance step 1'!R58),'Corrected energy balance step 1'!R58,0)</f>
        <v>0</v>
      </c>
      <c r="S58" s="194">
        <f>IF(ISNUMBER('Corrected energy balance step 1'!S58),'Corrected energy balance step 1'!S58,0)</f>
        <v>0</v>
      </c>
      <c r="T58" s="194">
        <f>IF(ISNUMBER('Corrected energy balance step 1'!T58),'Corrected energy balance step 1'!T58,0)</f>
        <v>0</v>
      </c>
      <c r="U58" s="194">
        <f>IF(ISNUMBER('Corrected energy balance step 1'!U58),'Corrected energy balance step 1'!U58,0)</f>
        <v>0</v>
      </c>
      <c r="V58" s="194">
        <f>IF(ISNUMBER('Corrected energy balance step 1'!V58),'Corrected energy balance step 1'!V58,0)</f>
        <v>0</v>
      </c>
      <c r="W58" s="194">
        <f>IF(ISNUMBER('Corrected energy balance step 1'!W58),'Corrected energy balance step 1'!W58,0)</f>
        <v>0</v>
      </c>
      <c r="X58" s="194">
        <f>IF(ISNUMBER('Corrected energy balance step 1'!X58),'Corrected energy balance step 1'!X58,0)</f>
        <v>0</v>
      </c>
      <c r="Y58" s="194">
        <f>IF(ISNUMBER('Corrected energy balance step 1'!Y58),'Corrected energy balance step 1'!Y58,0)</f>
        <v>0</v>
      </c>
      <c r="Z58" s="194">
        <f>IF(ISNUMBER('Corrected energy balance step 1'!Z58),'Corrected energy balance step 1'!Z58,0)</f>
        <v>0</v>
      </c>
      <c r="AA58" s="194">
        <f>IF(ISNUMBER('Corrected energy balance step 1'!AA58),'Corrected energy balance step 1'!AA58,0)</f>
        <v>0</v>
      </c>
      <c r="AB58" s="194">
        <f>IF(ISNUMBER('Corrected energy balance step 1'!AB58),'Corrected energy balance step 1'!AB58,0)</f>
        <v>0</v>
      </c>
      <c r="AC58" s="194">
        <f>IF(ISNUMBER('Corrected energy balance step 1'!AC58),'Corrected energy balance step 1'!AC58,0)</f>
        <v>0</v>
      </c>
      <c r="AD58" s="194">
        <f>IF(ISNUMBER('Corrected energy balance step 1'!AD58),'Corrected energy balance step 1'!AD58,0)</f>
        <v>0</v>
      </c>
      <c r="AE58" s="194">
        <f>IF(ISNUMBER('Corrected energy balance step 1'!AE58),'Corrected energy balance step 1'!AE58,0)</f>
        <v>0</v>
      </c>
      <c r="AF58" s="194">
        <f>IF(ISNUMBER('Corrected energy balance step 1'!AF58),'Corrected energy balance step 1'!AF58,0)</f>
        <v>0</v>
      </c>
      <c r="AG58" s="194">
        <f>IF(ISNUMBER('Corrected energy balance step 1'!AG58),'Corrected energy balance step 1'!AG58,0)</f>
        <v>0</v>
      </c>
      <c r="AH58" s="194">
        <f>IF(ISNUMBER('Corrected energy balance step 1'!AH58),'Corrected energy balance step 1'!AH58,0)</f>
        <v>0</v>
      </c>
      <c r="AI58" s="194">
        <f>IF(ISNUMBER('Corrected energy balance step 1'!AI58),'Corrected energy balance step 1'!AI58,0)</f>
        <v>0</v>
      </c>
      <c r="AJ58" s="194">
        <f>IF(ISNUMBER('Corrected energy balance step 1'!AJ58),'Corrected energy balance step 1'!AJ58,0)</f>
        <v>0</v>
      </c>
      <c r="AK58" s="194">
        <f>IF(ISNUMBER('Corrected energy balance step 1'!AK58),'Corrected energy balance step 1'!AK58,0)</f>
        <v>0</v>
      </c>
      <c r="AL58" s="194">
        <f>IF(ISNUMBER('Corrected energy balance step 1'!AL58),'Corrected energy balance step 1'!AL58,0)</f>
        <v>0</v>
      </c>
      <c r="AM58" s="194">
        <f>IF(ISNUMBER('Corrected energy balance step 1'!AM58),'Corrected energy balance step 1'!AM58,0)</f>
        <v>0</v>
      </c>
      <c r="AN58" s="194">
        <f>IF(ISNUMBER('Corrected energy balance step 1'!AN58),'Corrected energy balance step 1'!AN58,0)</f>
        <v>0</v>
      </c>
      <c r="AO58" s="194">
        <f>IF(ISNUMBER('Corrected energy balance step 1'!AO58),'Corrected energy balance step 1'!AO58,0)</f>
        <v>0</v>
      </c>
      <c r="AP58" s="194">
        <f>IF(ISNUMBER('Corrected energy balance step 1'!AP58),'Corrected energy balance step 1'!AP58,0)</f>
        <v>0</v>
      </c>
      <c r="AQ58" s="194">
        <f>IF(ISNUMBER('Corrected energy balance step 1'!AQ58),'Corrected energy balance step 1'!AQ58,0)</f>
        <v>0</v>
      </c>
      <c r="AR58" s="194">
        <f>IF(ISNUMBER('Corrected energy balance step 1'!AR58),'Corrected energy balance step 1'!AR58,0)</f>
        <v>0</v>
      </c>
      <c r="AS58" s="194">
        <f>IF(ISNUMBER('Corrected energy balance step 1'!AS58),'Corrected energy balance step 1'!AS58,0)</f>
        <v>0</v>
      </c>
      <c r="AT58" s="194">
        <f>IF(ISNUMBER('Corrected energy balance step 1'!AT58),'Corrected energy balance step 1'!AT58,0)</f>
        <v>0</v>
      </c>
      <c r="AU58" s="194">
        <f>IF(ISNUMBER('Corrected energy balance step 1'!AU58),'Corrected energy balance step 1'!AU58,0)</f>
        <v>0</v>
      </c>
      <c r="AV58" s="194">
        <f>IF(ISNUMBER('Corrected energy balance step 1'!AV58),'Corrected energy balance step 1'!AV58,0)</f>
        <v>0</v>
      </c>
      <c r="AW58" s="194">
        <f>IF(ISNUMBER('Corrected energy balance step 1'!AW58),'Corrected energy balance step 1'!AW58,0)</f>
        <v>0</v>
      </c>
      <c r="AX58" s="194">
        <f>IF(ISNUMBER('Corrected energy balance step 1'!AX58),'Corrected energy balance step 1'!AX58,0)</f>
        <v>0</v>
      </c>
      <c r="AY58" s="194">
        <f>IF(ISNUMBER('Corrected energy balance step 1'!AY58),'Corrected energy balance step 1'!AY58,0)</f>
        <v>0</v>
      </c>
      <c r="AZ58" s="194">
        <f>IF(ISNUMBER('Corrected energy balance step 1'!AZ58),'Corrected energy balance step 1'!AZ58,0)</f>
        <v>0</v>
      </c>
      <c r="BA58" s="194">
        <f>IF(ISNUMBER('Corrected energy balance step 1'!BA58),'Corrected energy balance step 1'!BA58,0)</f>
        <v>0</v>
      </c>
      <c r="BB58" s="194">
        <f>IF(ISNUMBER('Corrected energy balance step 1'!BB58),'Corrected energy balance step 1'!BB58,0)</f>
        <v>0</v>
      </c>
      <c r="BC58" s="194">
        <f>IF(ISNUMBER('Corrected energy balance step 1'!BC58),'Corrected energy balance step 1'!BC58,0)</f>
        <v>0</v>
      </c>
      <c r="BD58" s="194">
        <f>IF(ISNUMBER('Corrected energy balance step 1'!BD58),'Corrected energy balance step 1'!BD58,0)</f>
        <v>0</v>
      </c>
      <c r="BE58" s="194">
        <f>IF(ISNUMBER('Corrected energy balance step 1'!BE58),'Corrected energy balance step 1'!BE58,0)</f>
        <v>0</v>
      </c>
      <c r="BF58" s="194">
        <f>IF(ISNUMBER('Corrected energy balance step 1'!BF58),'Corrected energy balance step 1'!BF58,0)</f>
        <v>0</v>
      </c>
      <c r="BG58" s="194">
        <f>IF(ISNUMBER('Corrected energy balance step 1'!BG58),'Corrected energy balance step 1'!BG58,0)</f>
        <v>0</v>
      </c>
      <c r="BH58" s="194">
        <f>IF(ISNUMBER('Corrected energy balance step 1'!BH58),'Corrected energy balance step 1'!BH58,0)</f>
        <v>0</v>
      </c>
      <c r="BI58" s="194">
        <f>IF(ISNUMBER('Corrected energy balance step 1'!BI58),'Corrected energy balance step 1'!BI58,0)</f>
        <v>0</v>
      </c>
      <c r="BJ58" s="194">
        <f>IF(ISNUMBER('Corrected energy balance step 1'!BJ58),'Corrected energy balance step 1'!BJ58,0)</f>
        <v>0</v>
      </c>
      <c r="BK58" s="194">
        <f>IF(ISNUMBER('Corrected energy balance step 1'!BK58),'Corrected energy balance step 1'!BK58,0)</f>
        <v>0</v>
      </c>
      <c r="BL58" s="194">
        <f>IF(ISNUMBER('Corrected energy balance step 1'!BL58),'Corrected energy balance step 1'!BL58,0)</f>
        <v>0</v>
      </c>
      <c r="BM58" s="194">
        <f>IF(ISNUMBER('Corrected energy balance step 1'!BM58),'Corrected energy balance step 1'!BM58,0)</f>
        <v>0</v>
      </c>
      <c r="BN58" s="192">
        <f t="shared" si="60"/>
        <v>0</v>
      </c>
      <c r="BO58" s="198">
        <f>'Corrected energy balance step 1'!BO58</f>
        <v>0</v>
      </c>
    </row>
    <row r="59" spans="2:69" ht="16" thickBot="1">
      <c r="B59" s="45" t="s">
        <v>94</v>
      </c>
      <c r="C59" s="189">
        <f>SUM(C60,C74,C81,C87)</f>
        <v>0</v>
      </c>
      <c r="D59" s="189">
        <f t="shared" ref="D59:BK59" si="61">SUM(D60,D74,D81,D87)</f>
        <v>0</v>
      </c>
      <c r="E59" s="199">
        <f t="shared" si="61"/>
        <v>0</v>
      </c>
      <c r="F59" s="199">
        <f t="shared" si="61"/>
        <v>0</v>
      </c>
      <c r="G59" s="199">
        <f t="shared" si="61"/>
        <v>0</v>
      </c>
      <c r="H59" s="199">
        <f t="shared" si="61"/>
        <v>0</v>
      </c>
      <c r="I59" s="199">
        <f t="shared" si="61"/>
        <v>0</v>
      </c>
      <c r="J59" s="199">
        <f t="shared" si="61"/>
        <v>0</v>
      </c>
      <c r="K59" s="199">
        <f t="shared" si="61"/>
        <v>0</v>
      </c>
      <c r="L59" s="199">
        <f t="shared" si="61"/>
        <v>0</v>
      </c>
      <c r="M59" s="199">
        <f t="shared" si="61"/>
        <v>0</v>
      </c>
      <c r="N59" s="199">
        <f t="shared" si="61"/>
        <v>0</v>
      </c>
      <c r="O59" s="199">
        <f t="shared" si="61"/>
        <v>0</v>
      </c>
      <c r="P59" s="199">
        <f t="shared" si="61"/>
        <v>0</v>
      </c>
      <c r="Q59" s="199">
        <f t="shared" si="61"/>
        <v>0</v>
      </c>
      <c r="R59" s="199">
        <f t="shared" si="61"/>
        <v>0</v>
      </c>
      <c r="S59" s="199">
        <f t="shared" si="61"/>
        <v>0</v>
      </c>
      <c r="T59" s="199">
        <f t="shared" si="61"/>
        <v>0</v>
      </c>
      <c r="U59" s="189">
        <f t="shared" si="61"/>
        <v>0</v>
      </c>
      <c r="V59" s="199">
        <f t="shared" si="61"/>
        <v>0</v>
      </c>
      <c r="W59" s="199">
        <f t="shared" si="61"/>
        <v>0</v>
      </c>
      <c r="X59" s="199">
        <f t="shared" si="61"/>
        <v>0</v>
      </c>
      <c r="Y59" s="199">
        <f t="shared" si="61"/>
        <v>0</v>
      </c>
      <c r="Z59" s="199">
        <f t="shared" si="61"/>
        <v>0</v>
      </c>
      <c r="AA59" s="199">
        <f t="shared" si="61"/>
        <v>0</v>
      </c>
      <c r="AB59" s="199">
        <f t="shared" si="61"/>
        <v>0</v>
      </c>
      <c r="AC59" s="199">
        <f t="shared" si="61"/>
        <v>0</v>
      </c>
      <c r="AD59" s="199">
        <f t="shared" si="61"/>
        <v>0</v>
      </c>
      <c r="AE59" s="199">
        <f t="shared" si="61"/>
        <v>0</v>
      </c>
      <c r="AF59" s="199">
        <f t="shared" si="61"/>
        <v>0</v>
      </c>
      <c r="AG59" s="199">
        <f t="shared" si="61"/>
        <v>0</v>
      </c>
      <c r="AH59" s="199">
        <f t="shared" si="61"/>
        <v>0</v>
      </c>
      <c r="AI59" s="199">
        <f t="shared" si="61"/>
        <v>0</v>
      </c>
      <c r="AJ59" s="199">
        <f t="shared" si="61"/>
        <v>0</v>
      </c>
      <c r="AK59" s="199">
        <f t="shared" si="61"/>
        <v>0</v>
      </c>
      <c r="AL59" s="199">
        <f t="shared" si="61"/>
        <v>0</v>
      </c>
      <c r="AM59" s="199">
        <f t="shared" si="61"/>
        <v>0</v>
      </c>
      <c r="AN59" s="199">
        <f t="shared" si="61"/>
        <v>0</v>
      </c>
      <c r="AO59" s="199">
        <f t="shared" si="61"/>
        <v>0</v>
      </c>
      <c r="AP59" s="199">
        <f t="shared" si="61"/>
        <v>0</v>
      </c>
      <c r="AQ59" s="199">
        <f t="shared" si="61"/>
        <v>0</v>
      </c>
      <c r="AR59" s="199">
        <f t="shared" si="61"/>
        <v>0</v>
      </c>
      <c r="AS59" s="199">
        <f t="shared" si="61"/>
        <v>0</v>
      </c>
      <c r="AT59" s="199">
        <f t="shared" si="61"/>
        <v>0</v>
      </c>
      <c r="AU59" s="199">
        <f t="shared" si="61"/>
        <v>0</v>
      </c>
      <c r="AV59" s="199">
        <f t="shared" si="61"/>
        <v>0</v>
      </c>
      <c r="AW59" s="199">
        <f t="shared" si="61"/>
        <v>0</v>
      </c>
      <c r="AX59" s="199">
        <f t="shared" si="61"/>
        <v>0</v>
      </c>
      <c r="AY59" s="199">
        <f t="shared" si="61"/>
        <v>0</v>
      </c>
      <c r="AZ59" s="199">
        <f t="shared" si="61"/>
        <v>0</v>
      </c>
      <c r="BA59" s="199">
        <f t="shared" si="61"/>
        <v>0</v>
      </c>
      <c r="BB59" s="199">
        <f t="shared" si="61"/>
        <v>0</v>
      </c>
      <c r="BC59" s="199">
        <f t="shared" si="61"/>
        <v>0</v>
      </c>
      <c r="BD59" s="199">
        <f t="shared" si="61"/>
        <v>0</v>
      </c>
      <c r="BE59" s="199">
        <f t="shared" si="61"/>
        <v>0</v>
      </c>
      <c r="BF59" s="199">
        <f t="shared" si="61"/>
        <v>0</v>
      </c>
      <c r="BG59" s="199">
        <f t="shared" si="61"/>
        <v>0</v>
      </c>
      <c r="BH59" s="199">
        <f t="shared" si="61"/>
        <v>0</v>
      </c>
      <c r="BI59" s="199">
        <f t="shared" si="61"/>
        <v>0</v>
      </c>
      <c r="BJ59" s="199">
        <f t="shared" si="61"/>
        <v>0</v>
      </c>
      <c r="BK59" s="199">
        <f t="shared" si="61"/>
        <v>0</v>
      </c>
      <c r="BL59" s="199">
        <f>SUM(BL60,BL74,BL81,BL87)</f>
        <v>0</v>
      </c>
      <c r="BM59" s="199">
        <f>SUM(BM60,BM74,BM81,BM87)</f>
        <v>0</v>
      </c>
      <c r="BN59" s="199">
        <f>SUM(BN60,BN74,BN81,BN87)</f>
        <v>0</v>
      </c>
      <c r="BO59" s="201">
        <f>'Corrected energy balance step 1'!BO59</f>
        <v>0</v>
      </c>
    </row>
    <row r="60" spans="2:69" ht="16" thickBot="1">
      <c r="B60" s="45" t="s">
        <v>50</v>
      </c>
      <c r="C60" s="199">
        <f>SUM(C61:C73)</f>
        <v>0</v>
      </c>
      <c r="D60" s="199">
        <f t="shared" ref="D60:BM60" si="62">SUM(D61:D73)</f>
        <v>0</v>
      </c>
      <c r="E60" s="199">
        <f t="shared" si="62"/>
        <v>0</v>
      </c>
      <c r="F60" s="199">
        <f t="shared" si="62"/>
        <v>0</v>
      </c>
      <c r="G60" s="199">
        <f t="shared" si="62"/>
        <v>0</v>
      </c>
      <c r="H60" s="199">
        <f t="shared" si="62"/>
        <v>0</v>
      </c>
      <c r="I60" s="199">
        <f t="shared" si="62"/>
        <v>0</v>
      </c>
      <c r="J60" s="199">
        <f t="shared" si="62"/>
        <v>0</v>
      </c>
      <c r="K60" s="199">
        <f t="shared" si="62"/>
        <v>0</v>
      </c>
      <c r="L60" s="199">
        <f t="shared" si="62"/>
        <v>0</v>
      </c>
      <c r="M60" s="199">
        <f t="shared" si="62"/>
        <v>0</v>
      </c>
      <c r="N60" s="199">
        <f t="shared" si="62"/>
        <v>0</v>
      </c>
      <c r="O60" s="199">
        <f t="shared" si="62"/>
        <v>0</v>
      </c>
      <c r="P60" s="199">
        <f t="shared" si="62"/>
        <v>0</v>
      </c>
      <c r="Q60" s="199">
        <f t="shared" si="62"/>
        <v>0</v>
      </c>
      <c r="R60" s="199">
        <f t="shared" si="62"/>
        <v>0</v>
      </c>
      <c r="S60" s="199">
        <f t="shared" si="62"/>
        <v>0</v>
      </c>
      <c r="T60" s="199">
        <f>SUM(T61:T73)</f>
        <v>0</v>
      </c>
      <c r="U60" s="199">
        <f t="shared" si="62"/>
        <v>0</v>
      </c>
      <c r="V60" s="199">
        <f t="shared" si="62"/>
        <v>0</v>
      </c>
      <c r="W60" s="199">
        <f t="shared" si="62"/>
        <v>0</v>
      </c>
      <c r="X60" s="199">
        <f t="shared" si="62"/>
        <v>0</v>
      </c>
      <c r="Y60" s="199">
        <f t="shared" si="62"/>
        <v>0</v>
      </c>
      <c r="Z60" s="199">
        <f t="shared" si="62"/>
        <v>0</v>
      </c>
      <c r="AA60" s="199">
        <f t="shared" si="62"/>
        <v>0</v>
      </c>
      <c r="AB60" s="199">
        <f t="shared" si="62"/>
        <v>0</v>
      </c>
      <c r="AC60" s="199">
        <f t="shared" si="62"/>
        <v>0</v>
      </c>
      <c r="AD60" s="199">
        <f t="shared" si="62"/>
        <v>0</v>
      </c>
      <c r="AE60" s="199">
        <f t="shared" si="62"/>
        <v>0</v>
      </c>
      <c r="AF60" s="199">
        <f t="shared" si="62"/>
        <v>0</v>
      </c>
      <c r="AG60" s="199">
        <f t="shared" si="62"/>
        <v>0</v>
      </c>
      <c r="AH60" s="199">
        <f t="shared" si="62"/>
        <v>0</v>
      </c>
      <c r="AI60" s="199">
        <f t="shared" si="62"/>
        <v>0</v>
      </c>
      <c r="AJ60" s="199">
        <f t="shared" si="62"/>
        <v>0</v>
      </c>
      <c r="AK60" s="199">
        <f t="shared" si="62"/>
        <v>0</v>
      </c>
      <c r="AL60" s="199">
        <f t="shared" si="62"/>
        <v>0</v>
      </c>
      <c r="AM60" s="199">
        <f t="shared" si="62"/>
        <v>0</v>
      </c>
      <c r="AN60" s="199">
        <f t="shared" si="62"/>
        <v>0</v>
      </c>
      <c r="AO60" s="199">
        <f t="shared" si="62"/>
        <v>0</v>
      </c>
      <c r="AP60" s="199">
        <f t="shared" si="62"/>
        <v>0</v>
      </c>
      <c r="AQ60" s="199">
        <f t="shared" si="62"/>
        <v>0</v>
      </c>
      <c r="AR60" s="199">
        <f t="shared" si="62"/>
        <v>0</v>
      </c>
      <c r="AS60" s="199">
        <f t="shared" si="62"/>
        <v>0</v>
      </c>
      <c r="AT60" s="199">
        <f t="shared" si="62"/>
        <v>0</v>
      </c>
      <c r="AU60" s="199">
        <f t="shared" si="62"/>
        <v>0</v>
      </c>
      <c r="AV60" s="199">
        <f t="shared" si="62"/>
        <v>0</v>
      </c>
      <c r="AW60" s="199">
        <f t="shared" si="62"/>
        <v>0</v>
      </c>
      <c r="AX60" s="199">
        <f t="shared" si="62"/>
        <v>0</v>
      </c>
      <c r="AY60" s="199">
        <f t="shared" si="62"/>
        <v>0</v>
      </c>
      <c r="AZ60" s="199">
        <f t="shared" si="62"/>
        <v>0</v>
      </c>
      <c r="BA60" s="199">
        <f t="shared" si="62"/>
        <v>0</v>
      </c>
      <c r="BB60" s="199">
        <f t="shared" si="62"/>
        <v>0</v>
      </c>
      <c r="BC60" s="199">
        <f t="shared" si="62"/>
        <v>0</v>
      </c>
      <c r="BD60" s="199">
        <f t="shared" si="62"/>
        <v>0</v>
      </c>
      <c r="BE60" s="199">
        <f t="shared" si="62"/>
        <v>0</v>
      </c>
      <c r="BF60" s="199">
        <f t="shared" si="62"/>
        <v>0</v>
      </c>
      <c r="BG60" s="199">
        <f t="shared" si="62"/>
        <v>0</v>
      </c>
      <c r="BH60" s="199">
        <f t="shared" si="62"/>
        <v>0</v>
      </c>
      <c r="BI60" s="199">
        <f t="shared" si="62"/>
        <v>0</v>
      </c>
      <c r="BJ60" s="199">
        <f t="shared" si="62"/>
        <v>0</v>
      </c>
      <c r="BK60" s="199">
        <f t="shared" si="62"/>
        <v>0</v>
      </c>
      <c r="BL60" s="199">
        <f t="shared" si="62"/>
        <v>0</v>
      </c>
      <c r="BM60" s="199">
        <f t="shared" si="62"/>
        <v>0</v>
      </c>
      <c r="BN60" s="200">
        <f t="shared" si="60"/>
        <v>0</v>
      </c>
      <c r="BO60" s="201">
        <f>'Corrected energy balance step 1'!BO60</f>
        <v>0</v>
      </c>
      <c r="BQ60" s="208"/>
    </row>
    <row r="61" spans="2:69">
      <c r="B61" s="37" t="s">
        <v>95</v>
      </c>
      <c r="C61" s="194">
        <f>IF(ISNUMBER('Corrected energy balance step 1'!C61),'Corrected energy balance step 1'!C61,0)</f>
        <v>0</v>
      </c>
      <c r="D61" s="194">
        <f>IF(ISNUMBER('Corrected energy balance step 1'!D61),'Corrected energy balance step 1'!D61,0)</f>
        <v>0</v>
      </c>
      <c r="E61" s="194">
        <f>IF(ISNUMBER('Corrected energy balance step 1'!E61),'Corrected energy balance step 1'!E61,0)</f>
        <v>0</v>
      </c>
      <c r="F61" s="194">
        <f>IF(ISNUMBER('Corrected energy balance step 1'!F61),'Corrected energy balance step 1'!F61,0)</f>
        <v>0</v>
      </c>
      <c r="G61" s="194">
        <f>IF(ISNUMBER('Corrected energy balance step 1'!G61),'Corrected energy balance step 1'!G61,0)</f>
        <v>0</v>
      </c>
      <c r="H61" s="194">
        <f>IF(ISNUMBER('Corrected energy balance step 1'!H61),'Corrected energy balance step 1'!H61,0)</f>
        <v>0</v>
      </c>
      <c r="I61" s="194">
        <f>IF(ISNUMBER('Corrected energy balance step 1'!I61),'Corrected energy balance step 1'!I61,0)</f>
        <v>0</v>
      </c>
      <c r="J61" s="194">
        <f>IF(ISNUMBER('Corrected energy balance step 1'!J61),'Corrected energy balance step 1'!J61,0)</f>
        <v>0</v>
      </c>
      <c r="K61" s="194">
        <f>IF(ISNUMBER('Corrected energy balance step 1'!K61),'Corrected energy balance step 1'!K61,0)</f>
        <v>0</v>
      </c>
      <c r="L61" s="194">
        <f>IF(ISNUMBER('Corrected energy balance step 1'!L61),'Corrected energy balance step 1'!L61,0)</f>
        <v>0</v>
      </c>
      <c r="M61" s="194">
        <f>IF(ISNUMBER('Corrected energy balance step 1'!M61),'Corrected energy balance step 1'!M61,0)</f>
        <v>0</v>
      </c>
      <c r="N61" s="194">
        <f>IF(ISNUMBER('Corrected energy balance step 1'!N61),'Corrected energy balance step 1'!N61,0)</f>
        <v>0</v>
      </c>
      <c r="O61" s="194">
        <f>IF(ISNUMBER('Corrected energy balance step 1'!O61),'Corrected energy balance step 1'!O61,0)</f>
        <v>0</v>
      </c>
      <c r="P61" s="194">
        <f>IF(ISNUMBER('Corrected energy balance step 1'!P61),'Corrected energy balance step 1'!P61,0)</f>
        <v>0</v>
      </c>
      <c r="Q61" s="194">
        <f>IF(ISNUMBER('Corrected energy balance step 1'!Q61),'Corrected energy balance step 1'!Q61,0)</f>
        <v>0</v>
      </c>
      <c r="R61" s="194">
        <f>IF(ISNUMBER('Corrected energy balance step 1'!R61),'Corrected energy balance step 1'!R61,0)</f>
        <v>0</v>
      </c>
      <c r="S61" s="194">
        <f>IF(ISNUMBER('Corrected energy balance step 1'!S61),'Corrected energy balance step 1'!S61,0)</f>
        <v>0</v>
      </c>
      <c r="T61" s="194">
        <f>IF(ISNUMBER('Corrected energy balance step 1'!T61),'Corrected energy balance step 1'!T61,0)</f>
        <v>0</v>
      </c>
      <c r="U61" s="194">
        <f>IF(ISNUMBER('Corrected energy balance step 1'!U61),'Corrected energy balance step 1'!U61,0)</f>
        <v>0</v>
      </c>
      <c r="V61" s="194">
        <f>IF(ISNUMBER('Corrected energy balance step 1'!V61),'Corrected energy balance step 1'!V61,0)</f>
        <v>0</v>
      </c>
      <c r="W61" s="194">
        <f>IF(ISNUMBER('Corrected energy balance step 1'!W61),'Corrected energy balance step 1'!W61,0)</f>
        <v>0</v>
      </c>
      <c r="X61" s="194">
        <f>IF(ISNUMBER('Corrected energy balance step 1'!X61),'Corrected energy balance step 1'!X61,0)</f>
        <v>0</v>
      </c>
      <c r="Y61" s="194">
        <f>IF(ISNUMBER('Corrected energy balance step 1'!Y61),'Corrected energy balance step 1'!Y61,0)</f>
        <v>0</v>
      </c>
      <c r="Z61" s="194">
        <f>IF(ISNUMBER('Corrected energy balance step 1'!Z61),'Corrected energy balance step 1'!Z61,0)</f>
        <v>0</v>
      </c>
      <c r="AA61" s="194">
        <f>IF(ISNUMBER('Corrected energy balance step 1'!AA61),'Corrected energy balance step 1'!AA61,0)</f>
        <v>0</v>
      </c>
      <c r="AB61" s="194">
        <f>IF(ISNUMBER('Corrected energy balance step 1'!AB61),'Corrected energy balance step 1'!AB61,0)</f>
        <v>0</v>
      </c>
      <c r="AC61" s="194">
        <f>IF(ISNUMBER('Corrected energy balance step 1'!AC61),'Corrected energy balance step 1'!AC61,0)</f>
        <v>0</v>
      </c>
      <c r="AD61" s="194">
        <f>IF(ISNUMBER('Corrected energy balance step 1'!AD61),'Corrected energy balance step 1'!AD61,0)</f>
        <v>0</v>
      </c>
      <c r="AE61" s="194">
        <f>IF(ISNUMBER('Corrected energy balance step 1'!AE61),'Corrected energy balance step 1'!AE61,0)</f>
        <v>0</v>
      </c>
      <c r="AF61" s="194">
        <f>IF(ISNUMBER('Corrected energy balance step 1'!AF61),'Corrected energy balance step 1'!AF61,0)</f>
        <v>0</v>
      </c>
      <c r="AG61" s="194">
        <f>IF(ISNUMBER('Corrected energy balance step 1'!AG61),'Corrected energy balance step 1'!AG61,0)</f>
        <v>0</v>
      </c>
      <c r="AH61" s="194">
        <f>IF(ISNUMBER('Corrected energy balance step 1'!AH61),'Corrected energy balance step 1'!AH61,0)</f>
        <v>0</v>
      </c>
      <c r="AI61" s="194">
        <f>IF(ISNUMBER('Corrected energy balance step 1'!AI61),'Corrected energy balance step 1'!AI61,0)</f>
        <v>0</v>
      </c>
      <c r="AJ61" s="194">
        <f>IF(ISNUMBER('Corrected energy balance step 1'!AJ61),'Corrected energy balance step 1'!AJ61,0)</f>
        <v>0</v>
      </c>
      <c r="AK61" s="194">
        <f>IF(ISNUMBER('Corrected energy balance step 1'!AK61),'Corrected energy balance step 1'!AK61,0)</f>
        <v>0</v>
      </c>
      <c r="AL61" s="194">
        <f>IF(ISNUMBER('Corrected energy balance step 1'!AL61),'Corrected energy balance step 1'!AL61,0)</f>
        <v>0</v>
      </c>
      <c r="AM61" s="194">
        <f>IF(ISNUMBER('Corrected energy balance step 1'!AM61),'Corrected energy balance step 1'!AM61,0)</f>
        <v>0</v>
      </c>
      <c r="AN61" s="194">
        <f>IF(ISNUMBER('Corrected energy balance step 1'!AN61),'Corrected energy balance step 1'!AN61,0)</f>
        <v>0</v>
      </c>
      <c r="AO61" s="194">
        <f>IF(ISNUMBER('Corrected energy balance step 1'!AO61),'Corrected energy balance step 1'!AO61,0)</f>
        <v>0</v>
      </c>
      <c r="AP61" s="194">
        <f>IF(ISNUMBER('Corrected energy balance step 1'!AP61),'Corrected energy balance step 1'!AP61,0)</f>
        <v>0</v>
      </c>
      <c r="AQ61" s="194">
        <f>IF(ISNUMBER('Corrected energy balance step 1'!AQ61),'Corrected energy balance step 1'!AQ61,0)</f>
        <v>0</v>
      </c>
      <c r="AR61" s="194">
        <f>IF(ISNUMBER('Corrected energy balance step 1'!AR61),'Corrected energy balance step 1'!AR61,0)</f>
        <v>0</v>
      </c>
      <c r="AS61" s="194">
        <f>IF(ISNUMBER('Corrected energy balance step 1'!AS61),'Corrected energy balance step 1'!AS61,0)</f>
        <v>0</v>
      </c>
      <c r="AT61" s="194">
        <f>IF(ISNUMBER('Corrected energy balance step 1'!AT61),'Corrected energy balance step 1'!AT61,0)</f>
        <v>0</v>
      </c>
      <c r="AU61" s="194">
        <f>IF(ISNUMBER('Corrected energy balance step 1'!AU61),'Corrected energy balance step 1'!AU61,0)</f>
        <v>0</v>
      </c>
      <c r="AV61" s="194">
        <f>IF(ISNUMBER('Corrected energy balance step 1'!AV61),'Corrected energy balance step 1'!AV61,0)</f>
        <v>0</v>
      </c>
      <c r="AW61" s="194">
        <f>IF(ISNUMBER('Corrected energy balance step 1'!AW61),'Corrected energy balance step 1'!AW61,0)</f>
        <v>0</v>
      </c>
      <c r="AX61" s="194">
        <f>IF(ISNUMBER('Corrected energy balance step 1'!AX61),'Corrected energy balance step 1'!AX61,0)</f>
        <v>0</v>
      </c>
      <c r="AY61" s="194">
        <f>IF(ISNUMBER('Corrected energy balance step 1'!AY61),'Corrected energy balance step 1'!AY61,0)</f>
        <v>0</v>
      </c>
      <c r="AZ61" s="194">
        <f>IF(ISNUMBER('Corrected energy balance step 1'!AZ61),'Corrected energy balance step 1'!AZ61,0)</f>
        <v>0</v>
      </c>
      <c r="BA61" s="194">
        <f>IF(ISNUMBER('Corrected energy balance step 1'!BA61),'Corrected energy balance step 1'!BA61,0)</f>
        <v>0</v>
      </c>
      <c r="BB61" s="194">
        <f>IF(ISNUMBER('Corrected energy balance step 1'!BB61),'Corrected energy balance step 1'!BB61,0)</f>
        <v>0</v>
      </c>
      <c r="BC61" s="194">
        <f>IF(ISNUMBER('Corrected energy balance step 1'!BC61),'Corrected energy balance step 1'!BC61,0)</f>
        <v>0</v>
      </c>
      <c r="BD61" s="194">
        <f>IF(ISNUMBER('Corrected energy balance step 1'!BD61),'Corrected energy balance step 1'!BD61,0)</f>
        <v>0</v>
      </c>
      <c r="BE61" s="194">
        <f>IF(ISNUMBER('Corrected energy balance step 1'!BE61),'Corrected energy balance step 1'!BE61,0)</f>
        <v>0</v>
      </c>
      <c r="BF61" s="194">
        <f>IF(ISNUMBER('Corrected energy balance step 1'!BF61),'Corrected energy balance step 1'!BF61,0)</f>
        <v>0</v>
      </c>
      <c r="BG61" s="194">
        <f>IF(ISNUMBER('Corrected energy balance step 1'!BG61),'Corrected energy balance step 1'!BG61,0)</f>
        <v>0</v>
      </c>
      <c r="BH61" s="194">
        <f>IF(ISNUMBER('Corrected energy balance step 1'!BH61),'Corrected energy balance step 1'!BH61,0)</f>
        <v>0</v>
      </c>
      <c r="BI61" s="194">
        <f>IF(ISNUMBER('Corrected energy balance step 1'!BI61),'Corrected energy balance step 1'!BI61,0)</f>
        <v>0</v>
      </c>
      <c r="BJ61" s="194">
        <f>IF(ISNUMBER('Corrected energy balance step 1'!BJ61),'Corrected energy balance step 1'!BJ61,0)</f>
        <v>0</v>
      </c>
      <c r="BK61" s="194">
        <f>IF(ISNUMBER('Corrected energy balance step 1'!BK61),'Corrected energy balance step 1'!BK61,0)</f>
        <v>0</v>
      </c>
      <c r="BL61" s="194">
        <f>IF(ISNUMBER('Corrected energy balance step 1'!BL61),'Corrected energy balance step 1'!BL61,0)</f>
        <v>0</v>
      </c>
      <c r="BM61" s="194">
        <f>IF(ISNUMBER('Corrected energy balance step 1'!BM61),'Corrected energy balance step 1'!BM61,0)</f>
        <v>0</v>
      </c>
      <c r="BN61" s="192">
        <f t="shared" si="60"/>
        <v>0</v>
      </c>
      <c r="BO61" s="198">
        <f>'Corrected energy balance step 1'!BO61</f>
        <v>0</v>
      </c>
    </row>
    <row r="62" spans="2:69">
      <c r="B62" s="37" t="s">
        <v>96</v>
      </c>
      <c r="C62" s="194">
        <f>IF(ISNUMBER('Corrected energy balance step 1'!C62),'Corrected energy balance step 1'!C62,0)</f>
        <v>0</v>
      </c>
      <c r="D62" s="194">
        <f>IF(ISNUMBER('Corrected energy balance step 1'!D62),'Corrected energy balance step 1'!D62,0)</f>
        <v>0</v>
      </c>
      <c r="E62" s="194">
        <f>IF(ISNUMBER('Corrected energy balance step 1'!E62),'Corrected energy balance step 1'!E62,0)</f>
        <v>0</v>
      </c>
      <c r="F62" s="194">
        <f>IF(ISNUMBER('Corrected energy balance step 1'!F62),'Corrected energy balance step 1'!F62,0)</f>
        <v>0</v>
      </c>
      <c r="G62" s="194">
        <f>IF(ISNUMBER('Corrected energy balance step 1'!G62),'Corrected energy balance step 1'!G62,0)</f>
        <v>0</v>
      </c>
      <c r="H62" s="194">
        <f>IF(ISNUMBER('Corrected energy balance step 1'!H62),'Corrected energy balance step 1'!H62,0)</f>
        <v>0</v>
      </c>
      <c r="I62" s="194">
        <f>IF(ISNUMBER('Corrected energy balance step 1'!I62),'Corrected energy balance step 1'!I62,0)</f>
        <v>0</v>
      </c>
      <c r="J62" s="194">
        <f>IF(ISNUMBER('Corrected energy balance step 1'!J62),'Corrected energy balance step 1'!J62,0)</f>
        <v>0</v>
      </c>
      <c r="K62" s="194">
        <f>IF(ISNUMBER('Corrected energy balance step 1'!K62),'Corrected energy balance step 1'!K62,0)</f>
        <v>0</v>
      </c>
      <c r="L62" s="194">
        <f>IF(ISNUMBER('Corrected energy balance step 1'!L62),'Corrected energy balance step 1'!L62,0)</f>
        <v>0</v>
      </c>
      <c r="M62" s="194">
        <f>IF(ISNUMBER('Corrected energy balance step 1'!M62),'Corrected energy balance step 1'!M62,0)</f>
        <v>0</v>
      </c>
      <c r="N62" s="194">
        <f>IF(ISNUMBER('Corrected energy balance step 1'!N62),'Corrected energy balance step 1'!N62,0)</f>
        <v>0</v>
      </c>
      <c r="O62" s="194">
        <f>IF(ISNUMBER('Corrected energy balance step 1'!O62),'Corrected energy balance step 1'!O62,0)</f>
        <v>0</v>
      </c>
      <c r="P62" s="194">
        <f>IF(ISNUMBER('Corrected energy balance step 1'!P62),'Corrected energy balance step 1'!P62,0)</f>
        <v>0</v>
      </c>
      <c r="Q62" s="194">
        <f>IF(ISNUMBER('Corrected energy balance step 1'!Q62),'Corrected energy balance step 1'!Q62,0)</f>
        <v>0</v>
      </c>
      <c r="R62" s="194">
        <f>IF(ISNUMBER('Corrected energy balance step 1'!R62),'Corrected energy balance step 1'!R62,0)</f>
        <v>0</v>
      </c>
      <c r="S62" s="194">
        <f>IF(ISNUMBER('Corrected energy balance step 1'!S62),'Corrected energy balance step 1'!S62,0)</f>
        <v>0</v>
      </c>
      <c r="T62" s="194">
        <f>IF(ISNUMBER('Corrected energy balance step 1'!T62),'Corrected energy balance step 1'!T62,0)</f>
        <v>0</v>
      </c>
      <c r="U62" s="194">
        <f>IF(ISNUMBER('Corrected energy balance step 1'!U62),'Corrected energy balance step 1'!U62,0)</f>
        <v>0</v>
      </c>
      <c r="V62" s="194">
        <f>IF(ISNUMBER('Corrected energy balance step 1'!V62),'Corrected energy balance step 1'!V62,0)</f>
        <v>0</v>
      </c>
      <c r="W62" s="194">
        <f>IF(ISNUMBER('Corrected energy balance step 1'!W62),'Corrected energy balance step 1'!W62,0)</f>
        <v>0</v>
      </c>
      <c r="X62" s="194">
        <f>IF(ISNUMBER('Corrected energy balance step 1'!X62),'Corrected energy balance step 1'!X62,0)</f>
        <v>0</v>
      </c>
      <c r="Y62" s="194">
        <f>IF(ISNUMBER('Corrected energy balance step 1'!Y62),'Corrected energy balance step 1'!Y62,0)</f>
        <v>0</v>
      </c>
      <c r="Z62" s="194">
        <f>IF(ISNUMBER('Corrected energy balance step 1'!Z62),'Corrected energy balance step 1'!Z62,0)</f>
        <v>0</v>
      </c>
      <c r="AA62" s="194">
        <f>IF(ISNUMBER('Corrected energy balance step 1'!AA62),'Corrected energy balance step 1'!AA62,0)</f>
        <v>0</v>
      </c>
      <c r="AB62" s="194">
        <f>IF(ISNUMBER('Corrected energy balance step 1'!AB62),'Corrected energy balance step 1'!AB62,0)</f>
        <v>0</v>
      </c>
      <c r="AC62" s="194">
        <f>IF(ISNUMBER('Corrected energy balance step 1'!AC62),'Corrected energy balance step 1'!AC62,0)</f>
        <v>0</v>
      </c>
      <c r="AD62" s="194">
        <f>IF(ISNUMBER('Corrected energy balance step 1'!AD62),'Corrected energy balance step 1'!AD62,0)</f>
        <v>0</v>
      </c>
      <c r="AE62" s="194">
        <f>IF(ISNUMBER('Corrected energy balance step 1'!AE62),'Corrected energy balance step 1'!AE62,0)</f>
        <v>0</v>
      </c>
      <c r="AF62" s="194">
        <f>IF(ISNUMBER('Corrected energy balance step 1'!AF62),'Corrected energy balance step 1'!AF62,0)</f>
        <v>0</v>
      </c>
      <c r="AG62" s="194">
        <f>IF(ISNUMBER('Corrected energy balance step 1'!AG62),'Corrected energy balance step 1'!AG62,0)</f>
        <v>0</v>
      </c>
      <c r="AH62" s="194">
        <f>IF(ISNUMBER('Corrected energy balance step 1'!AH62),'Corrected energy balance step 1'!AH62,0)</f>
        <v>0</v>
      </c>
      <c r="AI62" s="194">
        <f>IF(ISNUMBER('Corrected energy balance step 1'!AI62),'Corrected energy balance step 1'!AI62,0)</f>
        <v>0</v>
      </c>
      <c r="AJ62" s="194">
        <f>IF(ISNUMBER('Corrected energy balance step 1'!AJ62),'Corrected energy balance step 1'!AJ62,0)</f>
        <v>0</v>
      </c>
      <c r="AK62" s="194">
        <f>IF(ISNUMBER('Corrected energy balance step 1'!AK62),'Corrected energy balance step 1'!AK62,0)</f>
        <v>0</v>
      </c>
      <c r="AL62" s="194">
        <f>IF(ISNUMBER('Corrected energy balance step 1'!AL62),'Corrected energy balance step 1'!AL62,0)</f>
        <v>0</v>
      </c>
      <c r="AM62" s="194">
        <f>IF(ISNUMBER('Corrected energy balance step 1'!AM62),'Corrected energy balance step 1'!AM62,0)</f>
        <v>0</v>
      </c>
      <c r="AN62" s="194">
        <f>IF(ISNUMBER('Corrected energy balance step 1'!AN62),'Corrected energy balance step 1'!AN62,0)</f>
        <v>0</v>
      </c>
      <c r="AO62" s="194">
        <f>IF(ISNUMBER('Corrected energy balance step 1'!AO62),'Corrected energy balance step 1'!AO62,0)</f>
        <v>0</v>
      </c>
      <c r="AP62" s="194">
        <f>IF(ISNUMBER('Corrected energy balance step 1'!AP62),'Corrected energy balance step 1'!AP62,0)</f>
        <v>0</v>
      </c>
      <c r="AQ62" s="194">
        <f>IF(ISNUMBER('Corrected energy balance step 1'!AQ62),'Corrected energy balance step 1'!AQ62,0)</f>
        <v>0</v>
      </c>
      <c r="AR62" s="194">
        <f>IF(ISNUMBER('Corrected energy balance step 1'!AR62),'Corrected energy balance step 1'!AR62,0)</f>
        <v>0</v>
      </c>
      <c r="AS62" s="194">
        <f>IF(ISNUMBER('Corrected energy balance step 1'!AS62),'Corrected energy balance step 1'!AS62,0)</f>
        <v>0</v>
      </c>
      <c r="AT62" s="194">
        <f>IF(ISNUMBER('Corrected energy balance step 1'!AT62),'Corrected energy balance step 1'!AT62,0)</f>
        <v>0</v>
      </c>
      <c r="AU62" s="194">
        <f>IF(ISNUMBER('Corrected energy balance step 1'!AU62),'Corrected energy balance step 1'!AU62,0)</f>
        <v>0</v>
      </c>
      <c r="AV62" s="194">
        <f>IF(ISNUMBER('Corrected energy balance step 1'!AV62),'Corrected energy balance step 1'!AV62,0)</f>
        <v>0</v>
      </c>
      <c r="AW62" s="194">
        <f>IF(ISNUMBER('Corrected energy balance step 1'!AW62),'Corrected energy balance step 1'!AW62,0)</f>
        <v>0</v>
      </c>
      <c r="AX62" s="194">
        <f>IF(ISNUMBER('Corrected energy balance step 1'!AX62),'Corrected energy balance step 1'!AX62,0)</f>
        <v>0</v>
      </c>
      <c r="AY62" s="194">
        <f>IF(ISNUMBER('Corrected energy balance step 1'!AY62),'Corrected energy balance step 1'!AY62,0)</f>
        <v>0</v>
      </c>
      <c r="AZ62" s="194">
        <f>IF(ISNUMBER('Corrected energy balance step 1'!AZ62),'Corrected energy balance step 1'!AZ62,0)</f>
        <v>0</v>
      </c>
      <c r="BA62" s="194">
        <f>IF(ISNUMBER('Corrected energy balance step 1'!BA62),'Corrected energy balance step 1'!BA62,0)</f>
        <v>0</v>
      </c>
      <c r="BB62" s="194">
        <f>IF(ISNUMBER('Corrected energy balance step 1'!BB62),'Corrected energy balance step 1'!BB62,0)</f>
        <v>0</v>
      </c>
      <c r="BC62" s="194">
        <f>IF(ISNUMBER('Corrected energy balance step 1'!BC62),'Corrected energy balance step 1'!BC62,0)</f>
        <v>0</v>
      </c>
      <c r="BD62" s="194">
        <f>IF(ISNUMBER('Corrected energy balance step 1'!BD62),'Corrected energy balance step 1'!BD62,0)</f>
        <v>0</v>
      </c>
      <c r="BE62" s="194">
        <f>IF(ISNUMBER('Corrected energy balance step 1'!BE62),'Corrected energy balance step 1'!BE62,0)</f>
        <v>0</v>
      </c>
      <c r="BF62" s="194">
        <f>IF(ISNUMBER('Corrected energy balance step 1'!BF62),'Corrected energy balance step 1'!BF62,0)</f>
        <v>0</v>
      </c>
      <c r="BG62" s="194">
        <f>IF(ISNUMBER('Corrected energy balance step 1'!BG62),'Corrected energy balance step 1'!BG62,0)</f>
        <v>0</v>
      </c>
      <c r="BH62" s="194">
        <f>IF(ISNUMBER('Corrected energy balance step 1'!BH62),'Corrected energy balance step 1'!BH62,0)</f>
        <v>0</v>
      </c>
      <c r="BI62" s="194">
        <f>IF(ISNUMBER('Corrected energy balance step 1'!BI62),'Corrected energy balance step 1'!BI62,0)</f>
        <v>0</v>
      </c>
      <c r="BJ62" s="194">
        <f>IF(ISNUMBER('Corrected energy balance step 1'!BJ62),'Corrected energy balance step 1'!BJ62,0)</f>
        <v>0</v>
      </c>
      <c r="BK62" s="194">
        <f>IF(ISNUMBER('Corrected energy balance step 1'!BK62),'Corrected energy balance step 1'!BK62,0)</f>
        <v>0</v>
      </c>
      <c r="BL62" s="194">
        <f>IF(ISNUMBER('Corrected energy balance step 1'!BL62),'Corrected energy balance step 1'!BL62,0)</f>
        <v>0</v>
      </c>
      <c r="BM62" s="194">
        <f>IF(ISNUMBER('Corrected energy balance step 1'!BM62),'Corrected energy balance step 1'!BM62,0)</f>
        <v>0</v>
      </c>
      <c r="BN62" s="192">
        <f t="shared" si="60"/>
        <v>0</v>
      </c>
      <c r="BO62" s="198">
        <f>'Corrected energy balance step 1'!BO62</f>
        <v>0</v>
      </c>
    </row>
    <row r="63" spans="2:69">
      <c r="B63" s="37" t="s">
        <v>97</v>
      </c>
      <c r="C63" s="194">
        <f>IF(ISNUMBER('Corrected energy balance step 1'!C63),'Corrected energy balance step 1'!C63,0)</f>
        <v>0</v>
      </c>
      <c r="D63" s="194">
        <f>IF(ISNUMBER('Corrected energy balance step 1'!D63),'Corrected energy balance step 1'!D63,0)</f>
        <v>0</v>
      </c>
      <c r="E63" s="194">
        <f>IF(ISNUMBER('Corrected energy balance step 1'!E63),'Corrected energy balance step 1'!E63,0)</f>
        <v>0</v>
      </c>
      <c r="F63" s="194">
        <f>IF(ISNUMBER('Corrected energy balance step 1'!F63),'Corrected energy balance step 1'!F63,0)</f>
        <v>0</v>
      </c>
      <c r="G63" s="194">
        <f>IF(ISNUMBER('Corrected energy balance step 1'!G63),'Corrected energy balance step 1'!G63,0)</f>
        <v>0</v>
      </c>
      <c r="H63" s="194">
        <f>IF(ISNUMBER('Corrected energy balance step 1'!H63),'Corrected energy balance step 1'!H63,0)</f>
        <v>0</v>
      </c>
      <c r="I63" s="194">
        <f>IF(ISNUMBER('Corrected energy balance step 1'!I63),'Corrected energy balance step 1'!I63,0)</f>
        <v>0</v>
      </c>
      <c r="J63" s="194">
        <f>IF(ISNUMBER('Corrected energy balance step 1'!J63),'Corrected energy balance step 1'!J63,0)</f>
        <v>0</v>
      </c>
      <c r="K63" s="194">
        <f>IF(ISNUMBER('Corrected energy balance step 1'!K63),'Corrected energy balance step 1'!K63,0)</f>
        <v>0</v>
      </c>
      <c r="L63" s="194">
        <f>IF(ISNUMBER('Corrected energy balance step 1'!L63),'Corrected energy balance step 1'!L63,0)</f>
        <v>0</v>
      </c>
      <c r="M63" s="194">
        <f>IF(ISNUMBER('Corrected energy balance step 1'!M63),'Corrected energy balance step 1'!M63,0)</f>
        <v>0</v>
      </c>
      <c r="N63" s="194">
        <f>IF(ISNUMBER('Corrected energy balance step 1'!N63),'Corrected energy balance step 1'!N63,0)</f>
        <v>0</v>
      </c>
      <c r="O63" s="194">
        <f>IF(ISNUMBER('Corrected energy balance step 1'!O63),'Corrected energy balance step 1'!O63,0)</f>
        <v>0</v>
      </c>
      <c r="P63" s="194">
        <f>IF(ISNUMBER('Corrected energy balance step 1'!P63),'Corrected energy balance step 1'!P63,0)</f>
        <v>0</v>
      </c>
      <c r="Q63" s="194">
        <f>IF(ISNUMBER('Corrected energy balance step 1'!Q63),'Corrected energy balance step 1'!Q63,0)</f>
        <v>0</v>
      </c>
      <c r="R63" s="194">
        <f>IF(ISNUMBER('Corrected energy balance step 1'!R63),'Corrected energy balance step 1'!R63,0)</f>
        <v>0</v>
      </c>
      <c r="S63" s="194">
        <f>IF(ISNUMBER('Corrected energy balance step 1'!S63),'Corrected energy balance step 1'!S63,0)</f>
        <v>0</v>
      </c>
      <c r="T63" s="194">
        <f>IF(ISNUMBER('Corrected energy balance step 1'!T63),'Corrected energy balance step 1'!T63,0)</f>
        <v>0</v>
      </c>
      <c r="U63" s="194">
        <f>IF(ISNUMBER('Corrected energy balance step 1'!U63),'Corrected energy balance step 1'!U63,0)</f>
        <v>0</v>
      </c>
      <c r="V63" s="194">
        <f>IF(ISNUMBER('Corrected energy balance step 1'!V63),'Corrected energy balance step 1'!V63,0)</f>
        <v>0</v>
      </c>
      <c r="W63" s="194">
        <f>IF(ISNUMBER('Corrected energy balance step 1'!W63),'Corrected energy balance step 1'!W63,0)</f>
        <v>0</v>
      </c>
      <c r="X63" s="194">
        <f>IF(ISNUMBER('Corrected energy balance step 1'!X63),'Corrected energy balance step 1'!X63,0)</f>
        <v>0</v>
      </c>
      <c r="Y63" s="194">
        <f>IF(ISNUMBER('Corrected energy balance step 1'!Y63),'Corrected energy balance step 1'!Y63,0)</f>
        <v>0</v>
      </c>
      <c r="Z63" s="194">
        <f>IF(ISNUMBER('Corrected energy balance step 1'!Z63),'Corrected energy balance step 1'!Z63,0)</f>
        <v>0</v>
      </c>
      <c r="AA63" s="194">
        <f>IF(ISNUMBER('Corrected energy balance step 1'!AA63),'Corrected energy balance step 1'!AA63,0)</f>
        <v>0</v>
      </c>
      <c r="AB63" s="194">
        <f>IF(ISNUMBER('Corrected energy balance step 1'!AB63),'Corrected energy balance step 1'!AB63,0)</f>
        <v>0</v>
      </c>
      <c r="AC63" s="194">
        <f>IF(ISNUMBER('Corrected energy balance step 1'!AC63),'Corrected energy balance step 1'!AC63,0)</f>
        <v>0</v>
      </c>
      <c r="AD63" s="194">
        <f>IF(ISNUMBER('Corrected energy balance step 1'!AD63),'Corrected energy balance step 1'!AD63,0)</f>
        <v>0</v>
      </c>
      <c r="AE63" s="194">
        <f>IF(ISNUMBER('Corrected energy balance step 1'!AE63),'Corrected energy balance step 1'!AE63,0)</f>
        <v>0</v>
      </c>
      <c r="AF63" s="194">
        <f>IF(ISNUMBER('Corrected energy balance step 1'!AF63),'Corrected energy balance step 1'!AF63,0)</f>
        <v>0</v>
      </c>
      <c r="AG63" s="194">
        <f>IF(ISNUMBER('Corrected energy balance step 1'!AG63),'Corrected energy balance step 1'!AG63,0)</f>
        <v>0</v>
      </c>
      <c r="AH63" s="194">
        <f>IF(ISNUMBER('Corrected energy balance step 1'!AH63),'Corrected energy balance step 1'!AH63,0)</f>
        <v>0</v>
      </c>
      <c r="AI63" s="194">
        <f>IF(ISNUMBER('Corrected energy balance step 1'!AI63),'Corrected energy balance step 1'!AI63,0)</f>
        <v>0</v>
      </c>
      <c r="AJ63" s="194">
        <f>IF(ISNUMBER('Corrected energy balance step 1'!AJ63),'Corrected energy balance step 1'!AJ63,0)</f>
        <v>0</v>
      </c>
      <c r="AK63" s="194">
        <f>IF(ISNUMBER('Corrected energy balance step 1'!AK63),'Corrected energy balance step 1'!AK63,0)</f>
        <v>0</v>
      </c>
      <c r="AL63" s="194">
        <f>IF(ISNUMBER('Corrected energy balance step 1'!AL63),'Corrected energy balance step 1'!AL63,0)</f>
        <v>0</v>
      </c>
      <c r="AM63" s="194">
        <f>IF(ISNUMBER('Corrected energy balance step 1'!AM63),'Corrected energy balance step 1'!AM63,0)</f>
        <v>0</v>
      </c>
      <c r="AN63" s="194">
        <f>IF(ISNUMBER('Corrected energy balance step 1'!AN63),'Corrected energy balance step 1'!AN63,0)</f>
        <v>0</v>
      </c>
      <c r="AO63" s="194">
        <f>IF(ISNUMBER('Corrected energy balance step 1'!AO63),'Corrected energy balance step 1'!AO63,0)</f>
        <v>0</v>
      </c>
      <c r="AP63" s="194">
        <f>IF(ISNUMBER('Corrected energy balance step 1'!AP63),'Corrected energy balance step 1'!AP63,0)</f>
        <v>0</v>
      </c>
      <c r="AQ63" s="194">
        <f>IF(ISNUMBER('Corrected energy balance step 1'!AQ63),'Corrected energy balance step 1'!AQ63,0)</f>
        <v>0</v>
      </c>
      <c r="AR63" s="194">
        <f>IF(ISNUMBER('Corrected energy balance step 1'!AR63),'Corrected energy balance step 1'!AR63,0)</f>
        <v>0</v>
      </c>
      <c r="AS63" s="194">
        <f>IF(ISNUMBER('Corrected energy balance step 1'!AS63),'Corrected energy balance step 1'!AS63,0)</f>
        <v>0</v>
      </c>
      <c r="AT63" s="194">
        <f>IF(ISNUMBER('Corrected energy balance step 1'!AT63),'Corrected energy balance step 1'!AT63,0)</f>
        <v>0</v>
      </c>
      <c r="AU63" s="194">
        <f>IF(ISNUMBER('Corrected energy balance step 1'!AU63),'Corrected energy balance step 1'!AU63,0)</f>
        <v>0</v>
      </c>
      <c r="AV63" s="194">
        <f>IF(ISNUMBER('Corrected energy balance step 1'!AV63),'Corrected energy balance step 1'!AV63,0)</f>
        <v>0</v>
      </c>
      <c r="AW63" s="194">
        <f>IF(ISNUMBER('Corrected energy balance step 1'!AW63),'Corrected energy balance step 1'!AW63,0)</f>
        <v>0</v>
      </c>
      <c r="AX63" s="194">
        <f>IF(ISNUMBER('Corrected energy balance step 1'!AX63),'Corrected energy balance step 1'!AX63,0)</f>
        <v>0</v>
      </c>
      <c r="AY63" s="194">
        <f>IF(ISNUMBER('Corrected energy balance step 1'!AY63),'Corrected energy balance step 1'!AY63,0)</f>
        <v>0</v>
      </c>
      <c r="AZ63" s="194">
        <f>IF(ISNUMBER('Corrected energy balance step 1'!AZ63),'Corrected energy balance step 1'!AZ63,0)</f>
        <v>0</v>
      </c>
      <c r="BA63" s="194">
        <f>IF(ISNUMBER('Corrected energy balance step 1'!BA63),'Corrected energy balance step 1'!BA63,0)</f>
        <v>0</v>
      </c>
      <c r="BB63" s="194">
        <f>IF(ISNUMBER('Corrected energy balance step 1'!BB63),'Corrected energy balance step 1'!BB63,0)</f>
        <v>0</v>
      </c>
      <c r="BC63" s="194">
        <f>IF(ISNUMBER('Corrected energy balance step 1'!BC63),'Corrected energy balance step 1'!BC63,0)</f>
        <v>0</v>
      </c>
      <c r="BD63" s="194">
        <f>IF(ISNUMBER('Corrected energy balance step 1'!BD63),'Corrected energy balance step 1'!BD63,0)</f>
        <v>0</v>
      </c>
      <c r="BE63" s="194">
        <f>IF(ISNUMBER('Corrected energy balance step 1'!BE63),'Corrected energy balance step 1'!BE63,0)</f>
        <v>0</v>
      </c>
      <c r="BF63" s="194">
        <f>IF(ISNUMBER('Corrected energy balance step 1'!BF63),'Corrected energy balance step 1'!BF63,0)</f>
        <v>0</v>
      </c>
      <c r="BG63" s="194">
        <f>IF(ISNUMBER('Corrected energy balance step 1'!BG63),'Corrected energy balance step 1'!BG63,0)</f>
        <v>0</v>
      </c>
      <c r="BH63" s="194">
        <f>IF(ISNUMBER('Corrected energy balance step 1'!BH63),'Corrected energy balance step 1'!BH63,0)</f>
        <v>0</v>
      </c>
      <c r="BI63" s="194">
        <f>IF(ISNUMBER('Corrected energy balance step 1'!BI63),'Corrected energy balance step 1'!BI63,0)</f>
        <v>0</v>
      </c>
      <c r="BJ63" s="194">
        <f>IF(ISNUMBER('Corrected energy balance step 1'!BJ63),'Corrected energy balance step 1'!BJ63,0)</f>
        <v>0</v>
      </c>
      <c r="BK63" s="194">
        <f>IF(ISNUMBER('Corrected energy balance step 1'!BK63),'Corrected energy balance step 1'!BK63,0)</f>
        <v>0</v>
      </c>
      <c r="BL63" s="194">
        <f>IF(ISNUMBER('Corrected energy balance step 1'!BL63),'Corrected energy balance step 1'!BL63,0)</f>
        <v>0</v>
      </c>
      <c r="BM63" s="194">
        <f>IF(ISNUMBER('Corrected energy balance step 1'!BM63),'Corrected energy balance step 1'!BM63,0)</f>
        <v>0</v>
      </c>
      <c r="BN63" s="192">
        <f t="shared" si="60"/>
        <v>0</v>
      </c>
      <c r="BO63" s="198">
        <f>'Corrected energy balance step 1'!BO63</f>
        <v>0</v>
      </c>
    </row>
    <row r="64" spans="2:69">
      <c r="B64" s="37" t="s">
        <v>98</v>
      </c>
      <c r="C64" s="194">
        <f>IF(ISNUMBER('Corrected energy balance step 1'!C64),'Corrected energy balance step 1'!C64,0)</f>
        <v>0</v>
      </c>
      <c r="D64" s="194">
        <f>IF(ISNUMBER('Corrected energy balance step 1'!D64),'Corrected energy balance step 1'!D64,0)</f>
        <v>0</v>
      </c>
      <c r="E64" s="194">
        <f>IF(ISNUMBER('Corrected energy balance step 1'!E64),'Corrected energy balance step 1'!E64,0)</f>
        <v>0</v>
      </c>
      <c r="F64" s="194">
        <f>IF(ISNUMBER('Corrected energy balance step 1'!F64),'Corrected energy balance step 1'!F64,0)</f>
        <v>0</v>
      </c>
      <c r="G64" s="194">
        <f>IF(ISNUMBER('Corrected energy balance step 1'!G64),'Corrected energy balance step 1'!G64,0)</f>
        <v>0</v>
      </c>
      <c r="H64" s="194">
        <f>IF(ISNUMBER('Corrected energy balance step 1'!H64),'Corrected energy balance step 1'!H64,0)</f>
        <v>0</v>
      </c>
      <c r="I64" s="194">
        <f>IF(ISNUMBER('Corrected energy balance step 1'!I64),'Corrected energy balance step 1'!I64,0)</f>
        <v>0</v>
      </c>
      <c r="J64" s="194">
        <f>IF(ISNUMBER('Corrected energy balance step 1'!J64),'Corrected energy balance step 1'!J64,0)</f>
        <v>0</v>
      </c>
      <c r="K64" s="194">
        <f>IF(ISNUMBER('Corrected energy balance step 1'!K64),'Corrected energy balance step 1'!K64,0)</f>
        <v>0</v>
      </c>
      <c r="L64" s="194">
        <f>IF(ISNUMBER('Corrected energy balance step 1'!L64),'Corrected energy balance step 1'!L64,0)</f>
        <v>0</v>
      </c>
      <c r="M64" s="194">
        <f>IF(ISNUMBER('Corrected energy balance step 1'!M64),'Corrected energy balance step 1'!M64,0)</f>
        <v>0</v>
      </c>
      <c r="N64" s="194">
        <f>IF(ISNUMBER('Corrected energy balance step 1'!N64),'Corrected energy balance step 1'!N64,0)</f>
        <v>0</v>
      </c>
      <c r="O64" s="194">
        <f>IF(ISNUMBER('Corrected energy balance step 1'!O64),'Corrected energy balance step 1'!O64,0)</f>
        <v>0</v>
      </c>
      <c r="P64" s="194">
        <f>IF(ISNUMBER('Corrected energy balance step 1'!P64),'Corrected energy balance step 1'!P64,0)</f>
        <v>0</v>
      </c>
      <c r="Q64" s="194">
        <f>IF(ISNUMBER('Corrected energy balance step 1'!Q64),'Corrected energy balance step 1'!Q64,0)</f>
        <v>0</v>
      </c>
      <c r="R64" s="194">
        <f>IF(ISNUMBER('Corrected energy balance step 1'!R64),'Corrected energy balance step 1'!R64,0)</f>
        <v>0</v>
      </c>
      <c r="S64" s="194">
        <f>IF(ISNUMBER('Corrected energy balance step 1'!S64),'Corrected energy balance step 1'!S64,0)</f>
        <v>0</v>
      </c>
      <c r="T64" s="194">
        <f>IF(ISNUMBER('Corrected energy balance step 1'!T64),'Corrected energy balance step 1'!T64,0)</f>
        <v>0</v>
      </c>
      <c r="U64" s="194">
        <f>IF(ISNUMBER('Corrected energy balance step 1'!U64),'Corrected energy balance step 1'!U64,0)</f>
        <v>0</v>
      </c>
      <c r="V64" s="194">
        <f>IF(ISNUMBER('Corrected energy balance step 1'!V64),'Corrected energy balance step 1'!V64,0)</f>
        <v>0</v>
      </c>
      <c r="W64" s="194">
        <f>IF(ISNUMBER('Corrected energy balance step 1'!W64),'Corrected energy balance step 1'!W64,0)</f>
        <v>0</v>
      </c>
      <c r="X64" s="194">
        <f>IF(ISNUMBER('Corrected energy balance step 1'!X64),'Corrected energy balance step 1'!X64,0)</f>
        <v>0</v>
      </c>
      <c r="Y64" s="194">
        <f>IF(ISNUMBER('Corrected energy balance step 1'!Y64),'Corrected energy balance step 1'!Y64,0)</f>
        <v>0</v>
      </c>
      <c r="Z64" s="194">
        <f>IF(ISNUMBER('Corrected energy balance step 1'!Z64),'Corrected energy balance step 1'!Z64,0)</f>
        <v>0</v>
      </c>
      <c r="AA64" s="194">
        <f>IF(ISNUMBER('Corrected energy balance step 1'!AA64),'Corrected energy balance step 1'!AA64,0)</f>
        <v>0</v>
      </c>
      <c r="AB64" s="194">
        <f>IF(ISNUMBER('Corrected energy balance step 1'!AB64),'Corrected energy balance step 1'!AB64,0)</f>
        <v>0</v>
      </c>
      <c r="AC64" s="194">
        <f>IF(ISNUMBER('Corrected energy balance step 1'!AC64),'Corrected energy balance step 1'!AC64,0)</f>
        <v>0</v>
      </c>
      <c r="AD64" s="194">
        <f>IF(ISNUMBER('Corrected energy balance step 1'!AD64),'Corrected energy balance step 1'!AD64,0)</f>
        <v>0</v>
      </c>
      <c r="AE64" s="194">
        <f>IF(ISNUMBER('Corrected energy balance step 1'!AE64),'Corrected energy balance step 1'!AE64,0)</f>
        <v>0</v>
      </c>
      <c r="AF64" s="194">
        <f>IF(ISNUMBER('Corrected energy balance step 1'!AF64),'Corrected energy balance step 1'!AF64,0)</f>
        <v>0</v>
      </c>
      <c r="AG64" s="194">
        <f>IF(ISNUMBER('Corrected energy balance step 1'!AG64),'Corrected energy balance step 1'!AG64,0)</f>
        <v>0</v>
      </c>
      <c r="AH64" s="194">
        <f>IF(ISNUMBER('Corrected energy balance step 1'!AH64),'Corrected energy balance step 1'!AH64,0)</f>
        <v>0</v>
      </c>
      <c r="AI64" s="194">
        <f>IF(ISNUMBER('Corrected energy balance step 1'!AI64),'Corrected energy balance step 1'!AI64,0)</f>
        <v>0</v>
      </c>
      <c r="AJ64" s="194">
        <f>IF(ISNUMBER('Corrected energy balance step 1'!AJ64),'Corrected energy balance step 1'!AJ64,0)</f>
        <v>0</v>
      </c>
      <c r="AK64" s="194">
        <f>IF(ISNUMBER('Corrected energy balance step 1'!AK64),'Corrected energy balance step 1'!AK64,0)</f>
        <v>0</v>
      </c>
      <c r="AL64" s="194">
        <f>IF(ISNUMBER('Corrected energy balance step 1'!AL64),'Corrected energy balance step 1'!AL64,0)</f>
        <v>0</v>
      </c>
      <c r="AM64" s="194">
        <f>IF(ISNUMBER('Corrected energy balance step 1'!AM64),'Corrected energy balance step 1'!AM64,0)</f>
        <v>0</v>
      </c>
      <c r="AN64" s="194">
        <f>IF(ISNUMBER('Corrected energy balance step 1'!AN64),'Corrected energy balance step 1'!AN64,0)</f>
        <v>0</v>
      </c>
      <c r="AO64" s="194">
        <f>IF(ISNUMBER('Corrected energy balance step 1'!AO64),'Corrected energy balance step 1'!AO64,0)</f>
        <v>0</v>
      </c>
      <c r="AP64" s="194">
        <f>IF(ISNUMBER('Corrected energy balance step 1'!AP64),'Corrected energy balance step 1'!AP64,0)</f>
        <v>0</v>
      </c>
      <c r="AQ64" s="194">
        <f>IF(ISNUMBER('Corrected energy balance step 1'!AQ64),'Corrected energy balance step 1'!AQ64,0)</f>
        <v>0</v>
      </c>
      <c r="AR64" s="194">
        <f>IF(ISNUMBER('Corrected energy balance step 1'!AR64),'Corrected energy balance step 1'!AR64,0)</f>
        <v>0</v>
      </c>
      <c r="AS64" s="194">
        <f>IF(ISNUMBER('Corrected energy balance step 1'!AS64),'Corrected energy balance step 1'!AS64,0)</f>
        <v>0</v>
      </c>
      <c r="AT64" s="194">
        <f>IF(ISNUMBER('Corrected energy balance step 1'!AT64),'Corrected energy balance step 1'!AT64,0)</f>
        <v>0</v>
      </c>
      <c r="AU64" s="194">
        <f>IF(ISNUMBER('Corrected energy balance step 1'!AU64),'Corrected energy balance step 1'!AU64,0)</f>
        <v>0</v>
      </c>
      <c r="AV64" s="194">
        <f>IF(ISNUMBER('Corrected energy balance step 1'!AV64),'Corrected energy balance step 1'!AV64,0)</f>
        <v>0</v>
      </c>
      <c r="AW64" s="194">
        <f>IF(ISNUMBER('Corrected energy balance step 1'!AW64),'Corrected energy balance step 1'!AW64,0)</f>
        <v>0</v>
      </c>
      <c r="AX64" s="194">
        <f>IF(ISNUMBER('Corrected energy balance step 1'!AX64),'Corrected energy balance step 1'!AX64,0)</f>
        <v>0</v>
      </c>
      <c r="AY64" s="194">
        <f>IF(ISNUMBER('Corrected energy balance step 1'!AY64),'Corrected energy balance step 1'!AY64,0)</f>
        <v>0</v>
      </c>
      <c r="AZ64" s="194">
        <f>IF(ISNUMBER('Corrected energy balance step 1'!AZ64),'Corrected energy balance step 1'!AZ64,0)</f>
        <v>0</v>
      </c>
      <c r="BA64" s="194">
        <f>IF(ISNUMBER('Corrected energy balance step 1'!BA64),'Corrected energy balance step 1'!BA64,0)</f>
        <v>0</v>
      </c>
      <c r="BB64" s="194">
        <f>IF(ISNUMBER('Corrected energy balance step 1'!BB64),'Corrected energy balance step 1'!BB64,0)</f>
        <v>0</v>
      </c>
      <c r="BC64" s="194">
        <f>IF(ISNUMBER('Corrected energy balance step 1'!BC64),'Corrected energy balance step 1'!BC64,0)</f>
        <v>0</v>
      </c>
      <c r="BD64" s="194">
        <f>IF(ISNUMBER('Corrected energy balance step 1'!BD64),'Corrected energy balance step 1'!BD64,0)</f>
        <v>0</v>
      </c>
      <c r="BE64" s="194">
        <f>IF(ISNUMBER('Corrected energy balance step 1'!BE64),'Corrected energy balance step 1'!BE64,0)</f>
        <v>0</v>
      </c>
      <c r="BF64" s="194">
        <f>IF(ISNUMBER('Corrected energy balance step 1'!BF64),'Corrected energy balance step 1'!BF64,0)</f>
        <v>0</v>
      </c>
      <c r="BG64" s="194">
        <f>IF(ISNUMBER('Corrected energy balance step 1'!BG64),'Corrected energy balance step 1'!BG64,0)</f>
        <v>0</v>
      </c>
      <c r="BH64" s="194">
        <f>IF(ISNUMBER('Corrected energy balance step 1'!BH64),'Corrected energy balance step 1'!BH64,0)</f>
        <v>0</v>
      </c>
      <c r="BI64" s="194">
        <f>IF(ISNUMBER('Corrected energy balance step 1'!BI64),'Corrected energy balance step 1'!BI64,0)</f>
        <v>0</v>
      </c>
      <c r="BJ64" s="194">
        <f>IF(ISNUMBER('Corrected energy balance step 1'!BJ64),'Corrected energy balance step 1'!BJ64,0)</f>
        <v>0</v>
      </c>
      <c r="BK64" s="194">
        <f>IF(ISNUMBER('Corrected energy balance step 1'!BK64),'Corrected energy balance step 1'!BK64,0)</f>
        <v>0</v>
      </c>
      <c r="BL64" s="194">
        <f>IF(ISNUMBER('Corrected energy balance step 1'!BL64),'Corrected energy balance step 1'!BL64,0)</f>
        <v>0</v>
      </c>
      <c r="BM64" s="194">
        <f>IF(ISNUMBER('Corrected energy balance step 1'!BM64),'Corrected energy balance step 1'!BM64,0)</f>
        <v>0</v>
      </c>
      <c r="BN64" s="192">
        <f t="shared" si="60"/>
        <v>0</v>
      </c>
      <c r="BO64" s="198">
        <f>'Corrected energy balance step 1'!BO64</f>
        <v>0</v>
      </c>
    </row>
    <row r="65" spans="2:67">
      <c r="B65" s="37" t="s">
        <v>99</v>
      </c>
      <c r="C65" s="194">
        <f>IF(ISNUMBER('Corrected energy balance step 1'!C65),'Corrected energy balance step 1'!C65,0)</f>
        <v>0</v>
      </c>
      <c r="D65" s="194">
        <f>IF(ISNUMBER('Corrected energy balance step 1'!D65),'Corrected energy balance step 1'!D65,0)</f>
        <v>0</v>
      </c>
      <c r="E65" s="194">
        <f>IF(ISNUMBER('Corrected energy balance step 1'!E65),'Corrected energy balance step 1'!E65,0)</f>
        <v>0</v>
      </c>
      <c r="F65" s="194">
        <f>IF(ISNUMBER('Corrected energy balance step 1'!F65),'Corrected energy balance step 1'!F65,0)</f>
        <v>0</v>
      </c>
      <c r="G65" s="194">
        <f>IF(ISNUMBER('Corrected energy balance step 1'!G65),'Corrected energy balance step 1'!G65,0)</f>
        <v>0</v>
      </c>
      <c r="H65" s="194">
        <f>IF(ISNUMBER('Corrected energy balance step 1'!H65),'Corrected energy balance step 1'!H65,0)</f>
        <v>0</v>
      </c>
      <c r="I65" s="194">
        <f>IF(ISNUMBER('Corrected energy balance step 1'!I65),'Corrected energy balance step 1'!I65,0)</f>
        <v>0</v>
      </c>
      <c r="J65" s="194">
        <f>IF(ISNUMBER('Corrected energy balance step 1'!J65),'Corrected energy balance step 1'!J65,0)</f>
        <v>0</v>
      </c>
      <c r="K65" s="194">
        <f>IF(ISNUMBER('Corrected energy balance step 1'!K65),'Corrected energy balance step 1'!K65,0)</f>
        <v>0</v>
      </c>
      <c r="L65" s="194">
        <f>IF(ISNUMBER('Corrected energy balance step 1'!L65),'Corrected energy balance step 1'!L65,0)</f>
        <v>0</v>
      </c>
      <c r="M65" s="194">
        <f>IF(ISNUMBER('Corrected energy balance step 1'!M65),'Corrected energy balance step 1'!M65,0)</f>
        <v>0</v>
      </c>
      <c r="N65" s="194">
        <f>IF(ISNUMBER('Corrected energy balance step 1'!N65),'Corrected energy balance step 1'!N65,0)</f>
        <v>0</v>
      </c>
      <c r="O65" s="194">
        <f>IF(ISNUMBER('Corrected energy balance step 1'!O65),'Corrected energy balance step 1'!O65,0)</f>
        <v>0</v>
      </c>
      <c r="P65" s="194">
        <f>IF(ISNUMBER('Corrected energy balance step 1'!P65),'Corrected energy balance step 1'!P65,0)</f>
        <v>0</v>
      </c>
      <c r="Q65" s="194">
        <f>IF(ISNUMBER('Corrected energy balance step 1'!Q65),'Corrected energy balance step 1'!Q65,0)</f>
        <v>0</v>
      </c>
      <c r="R65" s="194">
        <f>IF(ISNUMBER('Corrected energy balance step 1'!R65),'Corrected energy balance step 1'!R65,0)</f>
        <v>0</v>
      </c>
      <c r="S65" s="194">
        <f>IF(ISNUMBER('Corrected energy balance step 1'!S65),'Corrected energy balance step 1'!S65,0)</f>
        <v>0</v>
      </c>
      <c r="T65" s="194">
        <f>IF(ISNUMBER('Corrected energy balance step 1'!T65),'Corrected energy balance step 1'!T65,0)</f>
        <v>0</v>
      </c>
      <c r="U65" s="194">
        <f>IF(ISNUMBER('Corrected energy balance step 1'!U65),'Corrected energy balance step 1'!U65,0)</f>
        <v>0</v>
      </c>
      <c r="V65" s="194">
        <f>IF(ISNUMBER('Corrected energy balance step 1'!V65),'Corrected energy balance step 1'!V65,0)</f>
        <v>0</v>
      </c>
      <c r="W65" s="194">
        <f>IF(ISNUMBER('Corrected energy balance step 1'!W65),'Corrected energy balance step 1'!W65,0)</f>
        <v>0</v>
      </c>
      <c r="X65" s="194">
        <f>IF(ISNUMBER('Corrected energy balance step 1'!X65),'Corrected energy balance step 1'!X65,0)</f>
        <v>0</v>
      </c>
      <c r="Y65" s="194">
        <f>IF(ISNUMBER('Corrected energy balance step 1'!Y65),'Corrected energy balance step 1'!Y65,0)</f>
        <v>0</v>
      </c>
      <c r="Z65" s="194">
        <f>IF(ISNUMBER('Corrected energy balance step 1'!Z65),'Corrected energy balance step 1'!Z65,0)</f>
        <v>0</v>
      </c>
      <c r="AA65" s="194">
        <f>IF(ISNUMBER('Corrected energy balance step 1'!AA65),'Corrected energy balance step 1'!AA65,0)</f>
        <v>0</v>
      </c>
      <c r="AB65" s="194">
        <f>IF(ISNUMBER('Corrected energy balance step 1'!AB65),'Corrected energy balance step 1'!AB65,0)</f>
        <v>0</v>
      </c>
      <c r="AC65" s="194">
        <f>IF(ISNUMBER('Corrected energy balance step 1'!AC65),'Corrected energy balance step 1'!AC65,0)</f>
        <v>0</v>
      </c>
      <c r="AD65" s="194">
        <f>IF(ISNUMBER('Corrected energy balance step 1'!AD65),'Corrected energy balance step 1'!AD65,0)</f>
        <v>0</v>
      </c>
      <c r="AE65" s="194">
        <f>IF(ISNUMBER('Corrected energy balance step 1'!AE65),'Corrected energy balance step 1'!AE65,0)</f>
        <v>0</v>
      </c>
      <c r="AF65" s="194">
        <f>IF(ISNUMBER('Corrected energy balance step 1'!AF65),'Corrected energy balance step 1'!AF65,0)</f>
        <v>0</v>
      </c>
      <c r="AG65" s="194">
        <f>IF(ISNUMBER('Corrected energy balance step 1'!AG65),'Corrected energy balance step 1'!AG65,0)</f>
        <v>0</v>
      </c>
      <c r="AH65" s="194">
        <f>IF(ISNUMBER('Corrected energy balance step 1'!AH65),'Corrected energy balance step 1'!AH65,0)</f>
        <v>0</v>
      </c>
      <c r="AI65" s="194">
        <f>IF(ISNUMBER('Corrected energy balance step 1'!AI65),'Corrected energy balance step 1'!AI65,0)</f>
        <v>0</v>
      </c>
      <c r="AJ65" s="194">
        <f>IF(ISNUMBER('Corrected energy balance step 1'!AJ65),'Corrected energy balance step 1'!AJ65,0)</f>
        <v>0</v>
      </c>
      <c r="AK65" s="194">
        <f>IF(ISNUMBER('Corrected energy balance step 1'!AK65),'Corrected energy balance step 1'!AK65,0)</f>
        <v>0</v>
      </c>
      <c r="AL65" s="194">
        <f>IF(ISNUMBER('Corrected energy balance step 1'!AL65),'Corrected energy balance step 1'!AL65,0)</f>
        <v>0</v>
      </c>
      <c r="AM65" s="194">
        <f>IF(ISNUMBER('Corrected energy balance step 1'!AM65),'Corrected energy balance step 1'!AM65,0)</f>
        <v>0</v>
      </c>
      <c r="AN65" s="194">
        <f>IF(ISNUMBER('Corrected energy balance step 1'!AN65),'Corrected energy balance step 1'!AN65,0)</f>
        <v>0</v>
      </c>
      <c r="AO65" s="194">
        <f>IF(ISNUMBER('Corrected energy balance step 1'!AO65),'Corrected energy balance step 1'!AO65,0)</f>
        <v>0</v>
      </c>
      <c r="AP65" s="194">
        <f>IF(ISNUMBER('Corrected energy balance step 1'!AP65),'Corrected energy balance step 1'!AP65,0)</f>
        <v>0</v>
      </c>
      <c r="AQ65" s="194">
        <f>IF(ISNUMBER('Corrected energy balance step 1'!AQ65),'Corrected energy balance step 1'!AQ65,0)</f>
        <v>0</v>
      </c>
      <c r="AR65" s="194">
        <f>IF(ISNUMBER('Corrected energy balance step 1'!AR65),'Corrected energy balance step 1'!AR65,0)</f>
        <v>0</v>
      </c>
      <c r="AS65" s="194">
        <f>IF(ISNUMBER('Corrected energy balance step 1'!AS65),'Corrected energy balance step 1'!AS65,0)</f>
        <v>0</v>
      </c>
      <c r="AT65" s="194">
        <f>IF(ISNUMBER('Corrected energy balance step 1'!AT65),'Corrected energy balance step 1'!AT65,0)</f>
        <v>0</v>
      </c>
      <c r="AU65" s="194">
        <f>IF(ISNUMBER('Corrected energy balance step 1'!AU65),'Corrected energy balance step 1'!AU65,0)</f>
        <v>0</v>
      </c>
      <c r="AV65" s="194">
        <f>IF(ISNUMBER('Corrected energy balance step 1'!AV65),'Corrected energy balance step 1'!AV65,0)</f>
        <v>0</v>
      </c>
      <c r="AW65" s="194">
        <f>IF(ISNUMBER('Corrected energy balance step 1'!AW65),'Corrected energy balance step 1'!AW65,0)</f>
        <v>0</v>
      </c>
      <c r="AX65" s="194">
        <f>IF(ISNUMBER('Corrected energy balance step 1'!AX65),'Corrected energy balance step 1'!AX65,0)</f>
        <v>0</v>
      </c>
      <c r="AY65" s="194">
        <f>IF(ISNUMBER('Corrected energy balance step 1'!AY65),'Corrected energy balance step 1'!AY65,0)</f>
        <v>0</v>
      </c>
      <c r="AZ65" s="194">
        <f>IF(ISNUMBER('Corrected energy balance step 1'!AZ65),'Corrected energy balance step 1'!AZ65,0)</f>
        <v>0</v>
      </c>
      <c r="BA65" s="194">
        <f>IF(ISNUMBER('Corrected energy balance step 1'!BA65),'Corrected energy balance step 1'!BA65,0)</f>
        <v>0</v>
      </c>
      <c r="BB65" s="194">
        <f>IF(ISNUMBER('Corrected energy balance step 1'!BB65),'Corrected energy balance step 1'!BB65,0)</f>
        <v>0</v>
      </c>
      <c r="BC65" s="194">
        <f>IF(ISNUMBER('Corrected energy balance step 1'!BC65),'Corrected energy balance step 1'!BC65,0)</f>
        <v>0</v>
      </c>
      <c r="BD65" s="194">
        <f>IF(ISNUMBER('Corrected energy balance step 1'!BD65),'Corrected energy balance step 1'!BD65,0)</f>
        <v>0</v>
      </c>
      <c r="BE65" s="194">
        <f>IF(ISNUMBER('Corrected energy balance step 1'!BE65),'Corrected energy balance step 1'!BE65,0)</f>
        <v>0</v>
      </c>
      <c r="BF65" s="194">
        <f>IF(ISNUMBER('Corrected energy balance step 1'!BF65),'Corrected energy balance step 1'!BF65,0)</f>
        <v>0</v>
      </c>
      <c r="BG65" s="194">
        <f>IF(ISNUMBER('Corrected energy balance step 1'!BG65),'Corrected energy balance step 1'!BG65,0)</f>
        <v>0</v>
      </c>
      <c r="BH65" s="194">
        <f>IF(ISNUMBER('Corrected energy balance step 1'!BH65),'Corrected energy balance step 1'!BH65,0)</f>
        <v>0</v>
      </c>
      <c r="BI65" s="194">
        <f>IF(ISNUMBER('Corrected energy balance step 1'!BI65),'Corrected energy balance step 1'!BI65,0)</f>
        <v>0</v>
      </c>
      <c r="BJ65" s="194">
        <f>IF(ISNUMBER('Corrected energy balance step 1'!BJ65),'Corrected energy balance step 1'!BJ65,0)</f>
        <v>0</v>
      </c>
      <c r="BK65" s="194">
        <f>IF(ISNUMBER('Corrected energy balance step 1'!BK65),'Corrected energy balance step 1'!BK65,0)</f>
        <v>0</v>
      </c>
      <c r="BL65" s="194">
        <f>IF(ISNUMBER('Corrected energy balance step 1'!BL65),'Corrected energy balance step 1'!BL65,0)</f>
        <v>0</v>
      </c>
      <c r="BM65" s="194">
        <f>IF(ISNUMBER('Corrected energy balance step 1'!BM65),'Corrected energy balance step 1'!BM65,0)</f>
        <v>0</v>
      </c>
      <c r="BN65" s="192">
        <f t="shared" si="60"/>
        <v>0</v>
      </c>
      <c r="BO65" s="198">
        <f>'Corrected energy balance step 1'!BO65</f>
        <v>0</v>
      </c>
    </row>
    <row r="66" spans="2:67">
      <c r="B66" s="37" t="s">
        <v>100</v>
      </c>
      <c r="C66" s="194">
        <f>IF(ISNUMBER('Corrected energy balance step 1'!C66),'Corrected energy balance step 1'!C66,0)</f>
        <v>0</v>
      </c>
      <c r="D66" s="194">
        <f>IF(ISNUMBER('Corrected energy balance step 1'!D66),'Corrected energy balance step 1'!D66,0)</f>
        <v>0</v>
      </c>
      <c r="E66" s="194">
        <f>IF(ISNUMBER('Corrected energy balance step 1'!E66),'Corrected energy balance step 1'!E66,0)</f>
        <v>0</v>
      </c>
      <c r="F66" s="194">
        <f>IF(ISNUMBER('Corrected energy balance step 1'!F66),'Corrected energy balance step 1'!F66,0)</f>
        <v>0</v>
      </c>
      <c r="G66" s="194">
        <f>IF(ISNUMBER('Corrected energy balance step 1'!G66),'Corrected energy balance step 1'!G66,0)</f>
        <v>0</v>
      </c>
      <c r="H66" s="194">
        <f>IF(ISNUMBER('Corrected energy balance step 1'!H66),'Corrected energy balance step 1'!H66,0)</f>
        <v>0</v>
      </c>
      <c r="I66" s="194">
        <f>IF(ISNUMBER('Corrected energy balance step 1'!I66),'Corrected energy balance step 1'!I66,0)</f>
        <v>0</v>
      </c>
      <c r="J66" s="194">
        <f>IF(ISNUMBER('Corrected energy balance step 1'!J66),'Corrected energy balance step 1'!J66,0)</f>
        <v>0</v>
      </c>
      <c r="K66" s="194">
        <f>IF(ISNUMBER('Corrected energy balance step 1'!K66),'Corrected energy balance step 1'!K66,0)</f>
        <v>0</v>
      </c>
      <c r="L66" s="194">
        <f>IF(ISNUMBER('Corrected energy balance step 1'!L66),'Corrected energy balance step 1'!L66,0)</f>
        <v>0</v>
      </c>
      <c r="M66" s="194">
        <f>IF(ISNUMBER('Corrected energy balance step 1'!M66),'Corrected energy balance step 1'!M66,0)</f>
        <v>0</v>
      </c>
      <c r="N66" s="194">
        <f>IF(ISNUMBER('Corrected energy balance step 1'!N66),'Corrected energy balance step 1'!N66,0)</f>
        <v>0</v>
      </c>
      <c r="O66" s="194">
        <f>IF(ISNUMBER('Corrected energy balance step 1'!O66),'Corrected energy balance step 1'!O66,0)</f>
        <v>0</v>
      </c>
      <c r="P66" s="194">
        <f>IF(ISNUMBER('Corrected energy balance step 1'!P66),'Corrected energy balance step 1'!P66,0)</f>
        <v>0</v>
      </c>
      <c r="Q66" s="194">
        <f>IF(ISNUMBER('Corrected energy balance step 1'!Q66),'Corrected energy balance step 1'!Q66,0)</f>
        <v>0</v>
      </c>
      <c r="R66" s="194">
        <f>IF(ISNUMBER('Corrected energy balance step 1'!R66),'Corrected energy balance step 1'!R66,0)</f>
        <v>0</v>
      </c>
      <c r="S66" s="194">
        <f>IF(ISNUMBER('Corrected energy balance step 1'!S66),'Corrected energy balance step 1'!S66,0)</f>
        <v>0</v>
      </c>
      <c r="T66" s="194">
        <f>IF(ISNUMBER('Corrected energy balance step 1'!T66),'Corrected energy balance step 1'!T66,0)</f>
        <v>0</v>
      </c>
      <c r="U66" s="194">
        <f>IF(ISNUMBER('Corrected energy balance step 1'!U66),'Corrected energy balance step 1'!U66,0)</f>
        <v>0</v>
      </c>
      <c r="V66" s="194">
        <f>IF(ISNUMBER('Corrected energy balance step 1'!V66),'Corrected energy balance step 1'!V66,0)</f>
        <v>0</v>
      </c>
      <c r="W66" s="194">
        <f>IF(ISNUMBER('Corrected energy balance step 1'!W66),'Corrected energy balance step 1'!W66,0)</f>
        <v>0</v>
      </c>
      <c r="X66" s="194">
        <f>IF(ISNUMBER('Corrected energy balance step 1'!X66),'Corrected energy balance step 1'!X66,0)</f>
        <v>0</v>
      </c>
      <c r="Y66" s="194">
        <f>IF(ISNUMBER('Corrected energy balance step 1'!Y66),'Corrected energy balance step 1'!Y66,0)</f>
        <v>0</v>
      </c>
      <c r="Z66" s="194">
        <f>IF(ISNUMBER('Corrected energy balance step 1'!Z66),'Corrected energy balance step 1'!Z66,0)</f>
        <v>0</v>
      </c>
      <c r="AA66" s="194">
        <f>IF(ISNUMBER('Corrected energy balance step 1'!AA66),'Corrected energy balance step 1'!AA66,0)</f>
        <v>0</v>
      </c>
      <c r="AB66" s="194">
        <f>IF(ISNUMBER('Corrected energy balance step 1'!AB66),'Corrected energy balance step 1'!AB66,0)</f>
        <v>0</v>
      </c>
      <c r="AC66" s="194">
        <f>IF(ISNUMBER('Corrected energy balance step 1'!AC66),'Corrected energy balance step 1'!AC66,0)</f>
        <v>0</v>
      </c>
      <c r="AD66" s="194">
        <f>IF(ISNUMBER('Corrected energy balance step 1'!AD66),'Corrected energy balance step 1'!AD66,0)</f>
        <v>0</v>
      </c>
      <c r="AE66" s="194">
        <f>IF(ISNUMBER('Corrected energy balance step 1'!AE66),'Corrected energy balance step 1'!AE66,0)</f>
        <v>0</v>
      </c>
      <c r="AF66" s="194">
        <f>IF(ISNUMBER('Corrected energy balance step 1'!AF66),'Corrected energy balance step 1'!AF66,0)</f>
        <v>0</v>
      </c>
      <c r="AG66" s="194">
        <f>IF(ISNUMBER('Corrected energy balance step 1'!AG66),'Corrected energy balance step 1'!AG66,0)</f>
        <v>0</v>
      </c>
      <c r="AH66" s="194">
        <f>IF(ISNUMBER('Corrected energy balance step 1'!AH66),'Corrected energy balance step 1'!AH66,0)</f>
        <v>0</v>
      </c>
      <c r="AI66" s="194">
        <f>IF(ISNUMBER('Corrected energy balance step 1'!AI66),'Corrected energy balance step 1'!AI66,0)</f>
        <v>0</v>
      </c>
      <c r="AJ66" s="194">
        <f>IF(ISNUMBER('Corrected energy balance step 1'!AJ66),'Corrected energy balance step 1'!AJ66,0)</f>
        <v>0</v>
      </c>
      <c r="AK66" s="194">
        <f>IF(ISNUMBER('Corrected energy balance step 1'!AK66),'Corrected energy balance step 1'!AK66,0)</f>
        <v>0</v>
      </c>
      <c r="AL66" s="194">
        <f>IF(ISNUMBER('Corrected energy balance step 1'!AL66),'Corrected energy balance step 1'!AL66,0)</f>
        <v>0</v>
      </c>
      <c r="AM66" s="194">
        <f>IF(ISNUMBER('Corrected energy balance step 1'!AM66),'Corrected energy balance step 1'!AM66,0)</f>
        <v>0</v>
      </c>
      <c r="AN66" s="194">
        <f>IF(ISNUMBER('Corrected energy balance step 1'!AN66),'Corrected energy balance step 1'!AN66,0)</f>
        <v>0</v>
      </c>
      <c r="AO66" s="194">
        <f>IF(ISNUMBER('Corrected energy balance step 1'!AO66),'Corrected energy balance step 1'!AO66,0)</f>
        <v>0</v>
      </c>
      <c r="AP66" s="194">
        <f>IF(ISNUMBER('Corrected energy balance step 1'!AP66),'Corrected energy balance step 1'!AP66,0)</f>
        <v>0</v>
      </c>
      <c r="AQ66" s="194">
        <f>IF(ISNUMBER('Corrected energy balance step 1'!AQ66),'Corrected energy balance step 1'!AQ66,0)</f>
        <v>0</v>
      </c>
      <c r="AR66" s="194">
        <f>IF(ISNUMBER('Corrected energy balance step 1'!AR66),'Corrected energy balance step 1'!AR66,0)</f>
        <v>0</v>
      </c>
      <c r="AS66" s="194">
        <f>IF(ISNUMBER('Corrected energy balance step 1'!AS66),'Corrected energy balance step 1'!AS66,0)</f>
        <v>0</v>
      </c>
      <c r="AT66" s="194">
        <f>IF(ISNUMBER('Corrected energy balance step 1'!AT66),'Corrected energy balance step 1'!AT66,0)</f>
        <v>0</v>
      </c>
      <c r="AU66" s="194">
        <f>IF(ISNUMBER('Corrected energy balance step 1'!AU66),'Corrected energy balance step 1'!AU66,0)</f>
        <v>0</v>
      </c>
      <c r="AV66" s="194">
        <f>IF(ISNUMBER('Corrected energy balance step 1'!AV66),'Corrected energy balance step 1'!AV66,0)</f>
        <v>0</v>
      </c>
      <c r="AW66" s="194">
        <f>IF(ISNUMBER('Corrected energy balance step 1'!AW66),'Corrected energy balance step 1'!AW66,0)</f>
        <v>0</v>
      </c>
      <c r="AX66" s="194">
        <f>IF(ISNUMBER('Corrected energy balance step 1'!AX66),'Corrected energy balance step 1'!AX66,0)</f>
        <v>0</v>
      </c>
      <c r="AY66" s="194">
        <f>IF(ISNUMBER('Corrected energy balance step 1'!AY66),'Corrected energy balance step 1'!AY66,0)</f>
        <v>0</v>
      </c>
      <c r="AZ66" s="194">
        <f>IF(ISNUMBER('Corrected energy balance step 1'!AZ66),'Corrected energy balance step 1'!AZ66,0)</f>
        <v>0</v>
      </c>
      <c r="BA66" s="194">
        <f>IF(ISNUMBER('Corrected energy balance step 1'!BA66),'Corrected energy balance step 1'!BA66,0)</f>
        <v>0</v>
      </c>
      <c r="BB66" s="194">
        <f>IF(ISNUMBER('Corrected energy balance step 1'!BB66),'Corrected energy balance step 1'!BB66,0)</f>
        <v>0</v>
      </c>
      <c r="BC66" s="194">
        <f>IF(ISNUMBER('Corrected energy balance step 1'!BC66),'Corrected energy balance step 1'!BC66,0)</f>
        <v>0</v>
      </c>
      <c r="BD66" s="194">
        <f>IF(ISNUMBER('Corrected energy balance step 1'!BD66),'Corrected energy balance step 1'!BD66,0)</f>
        <v>0</v>
      </c>
      <c r="BE66" s="194">
        <f>IF(ISNUMBER('Corrected energy balance step 1'!BE66),'Corrected energy balance step 1'!BE66,0)</f>
        <v>0</v>
      </c>
      <c r="BF66" s="194">
        <f>IF(ISNUMBER('Corrected energy balance step 1'!BF66),'Corrected energy balance step 1'!BF66,0)</f>
        <v>0</v>
      </c>
      <c r="BG66" s="194">
        <f>IF(ISNUMBER('Corrected energy balance step 1'!BG66),'Corrected energy balance step 1'!BG66,0)</f>
        <v>0</v>
      </c>
      <c r="BH66" s="194">
        <f>IF(ISNUMBER('Corrected energy balance step 1'!BH66),'Corrected energy balance step 1'!BH66,0)</f>
        <v>0</v>
      </c>
      <c r="BI66" s="194">
        <f>IF(ISNUMBER('Corrected energy balance step 1'!BI66),'Corrected energy balance step 1'!BI66,0)</f>
        <v>0</v>
      </c>
      <c r="BJ66" s="194">
        <f>IF(ISNUMBER('Corrected energy balance step 1'!BJ66),'Corrected energy balance step 1'!BJ66,0)</f>
        <v>0</v>
      </c>
      <c r="BK66" s="194">
        <f>IF(ISNUMBER('Corrected energy balance step 1'!BK66),'Corrected energy balance step 1'!BK66,0)</f>
        <v>0</v>
      </c>
      <c r="BL66" s="194">
        <f>IF(ISNUMBER('Corrected energy balance step 1'!BL66),'Corrected energy balance step 1'!BL66,0)</f>
        <v>0</v>
      </c>
      <c r="BM66" s="194">
        <f>IF(ISNUMBER('Corrected energy balance step 1'!BM66),'Corrected energy balance step 1'!BM66,0)</f>
        <v>0</v>
      </c>
      <c r="BN66" s="192">
        <f t="shared" si="60"/>
        <v>0</v>
      </c>
      <c r="BO66" s="198">
        <f>'Corrected energy balance step 1'!BO66</f>
        <v>0</v>
      </c>
    </row>
    <row r="67" spans="2:67">
      <c r="B67" s="37" t="s">
        <v>101</v>
      </c>
      <c r="C67" s="194">
        <f>IF(ISNUMBER('Corrected energy balance step 1'!C67),'Corrected energy balance step 1'!C67,0)</f>
        <v>0</v>
      </c>
      <c r="D67" s="194">
        <f>IF(ISNUMBER('Corrected energy balance step 1'!D67),'Corrected energy balance step 1'!D67,0)</f>
        <v>0</v>
      </c>
      <c r="E67" s="194">
        <f>IF(ISNUMBER('Corrected energy balance step 1'!E67),'Corrected energy balance step 1'!E67,0)</f>
        <v>0</v>
      </c>
      <c r="F67" s="194">
        <f>IF(ISNUMBER('Corrected energy balance step 1'!F67),'Corrected energy balance step 1'!F67,0)</f>
        <v>0</v>
      </c>
      <c r="G67" s="194">
        <f>IF(ISNUMBER('Corrected energy balance step 1'!G67),'Corrected energy balance step 1'!G67,0)</f>
        <v>0</v>
      </c>
      <c r="H67" s="194">
        <f>IF(ISNUMBER('Corrected energy balance step 1'!H67),'Corrected energy balance step 1'!H67,0)</f>
        <v>0</v>
      </c>
      <c r="I67" s="194">
        <f>IF(ISNUMBER('Corrected energy balance step 1'!I67),'Corrected energy balance step 1'!I67,0)</f>
        <v>0</v>
      </c>
      <c r="J67" s="194">
        <f>IF(ISNUMBER('Corrected energy balance step 1'!J67),'Corrected energy balance step 1'!J67,0)</f>
        <v>0</v>
      </c>
      <c r="K67" s="194">
        <f>IF(ISNUMBER('Corrected energy balance step 1'!K67),'Corrected energy balance step 1'!K67,0)</f>
        <v>0</v>
      </c>
      <c r="L67" s="194">
        <f>IF(ISNUMBER('Corrected energy balance step 1'!L67),'Corrected energy balance step 1'!L67,0)</f>
        <v>0</v>
      </c>
      <c r="M67" s="194">
        <f>IF(ISNUMBER('Corrected energy balance step 1'!M67),'Corrected energy balance step 1'!M67,0)</f>
        <v>0</v>
      </c>
      <c r="N67" s="194">
        <f>IF(ISNUMBER('Corrected energy balance step 1'!N67),'Corrected energy balance step 1'!N67,0)</f>
        <v>0</v>
      </c>
      <c r="O67" s="194">
        <f>IF(ISNUMBER('Corrected energy balance step 1'!O67),'Corrected energy balance step 1'!O67,0)</f>
        <v>0</v>
      </c>
      <c r="P67" s="194">
        <f>IF(ISNUMBER('Corrected energy balance step 1'!P67),'Corrected energy balance step 1'!P67,0)</f>
        <v>0</v>
      </c>
      <c r="Q67" s="194">
        <f>IF(ISNUMBER('Corrected energy balance step 1'!Q67),'Corrected energy balance step 1'!Q67,0)</f>
        <v>0</v>
      </c>
      <c r="R67" s="194">
        <f>IF(ISNUMBER('Corrected energy balance step 1'!R67),'Corrected energy balance step 1'!R67,0)</f>
        <v>0</v>
      </c>
      <c r="S67" s="194">
        <f>IF(ISNUMBER('Corrected energy balance step 1'!S67),'Corrected energy balance step 1'!S67,0)</f>
        <v>0</v>
      </c>
      <c r="T67" s="194">
        <f>IF(ISNUMBER('Corrected energy balance step 1'!T67),'Corrected energy balance step 1'!T67,0)</f>
        <v>0</v>
      </c>
      <c r="U67" s="194">
        <f>IF(ISNUMBER('Corrected energy balance step 1'!U67),'Corrected energy balance step 1'!U67,0)</f>
        <v>0</v>
      </c>
      <c r="V67" s="194">
        <f>IF(ISNUMBER('Corrected energy balance step 1'!V67),'Corrected energy balance step 1'!V67,0)</f>
        <v>0</v>
      </c>
      <c r="W67" s="194">
        <f>IF(ISNUMBER('Corrected energy balance step 1'!W67),'Corrected energy balance step 1'!W67,0)</f>
        <v>0</v>
      </c>
      <c r="X67" s="194">
        <f>IF(ISNUMBER('Corrected energy balance step 1'!X67),'Corrected energy balance step 1'!X67,0)</f>
        <v>0</v>
      </c>
      <c r="Y67" s="194">
        <f>IF(ISNUMBER('Corrected energy balance step 1'!Y67),'Corrected energy balance step 1'!Y67,0)</f>
        <v>0</v>
      </c>
      <c r="Z67" s="194">
        <f>IF(ISNUMBER('Corrected energy balance step 1'!Z67),'Corrected energy balance step 1'!Z67,0)</f>
        <v>0</v>
      </c>
      <c r="AA67" s="194">
        <f>IF(ISNUMBER('Corrected energy balance step 1'!AA67),'Corrected energy balance step 1'!AA67,0)</f>
        <v>0</v>
      </c>
      <c r="AB67" s="194">
        <f>IF(ISNUMBER('Corrected energy balance step 1'!AB67),'Corrected energy balance step 1'!AB67,0)</f>
        <v>0</v>
      </c>
      <c r="AC67" s="194">
        <f>IF(ISNUMBER('Corrected energy balance step 1'!AC67),'Corrected energy balance step 1'!AC67,0)</f>
        <v>0</v>
      </c>
      <c r="AD67" s="194">
        <f>IF(ISNUMBER('Corrected energy balance step 1'!AD67),'Corrected energy balance step 1'!AD67,0)</f>
        <v>0</v>
      </c>
      <c r="AE67" s="194">
        <f>IF(ISNUMBER('Corrected energy balance step 1'!AE67),'Corrected energy balance step 1'!AE67,0)</f>
        <v>0</v>
      </c>
      <c r="AF67" s="194">
        <f>IF(ISNUMBER('Corrected energy balance step 1'!AF67),'Corrected energy balance step 1'!AF67,0)</f>
        <v>0</v>
      </c>
      <c r="AG67" s="194">
        <f>IF(ISNUMBER('Corrected energy balance step 1'!AG67),'Corrected energy balance step 1'!AG67,0)</f>
        <v>0</v>
      </c>
      <c r="AH67" s="194">
        <f>IF(ISNUMBER('Corrected energy balance step 1'!AH67),'Corrected energy balance step 1'!AH67,0)</f>
        <v>0</v>
      </c>
      <c r="AI67" s="194">
        <f>IF(ISNUMBER('Corrected energy balance step 1'!AI67),'Corrected energy balance step 1'!AI67,0)</f>
        <v>0</v>
      </c>
      <c r="AJ67" s="194">
        <f>IF(ISNUMBER('Corrected energy balance step 1'!AJ67),'Corrected energy balance step 1'!AJ67,0)</f>
        <v>0</v>
      </c>
      <c r="AK67" s="194">
        <f>IF(ISNUMBER('Corrected energy balance step 1'!AK67),'Corrected energy balance step 1'!AK67,0)</f>
        <v>0</v>
      </c>
      <c r="AL67" s="194">
        <f>IF(ISNUMBER('Corrected energy balance step 1'!AL67),'Corrected energy balance step 1'!AL67,0)</f>
        <v>0</v>
      </c>
      <c r="AM67" s="194">
        <f>IF(ISNUMBER('Corrected energy balance step 1'!AM67),'Corrected energy balance step 1'!AM67,0)</f>
        <v>0</v>
      </c>
      <c r="AN67" s="194">
        <f>IF(ISNUMBER('Corrected energy balance step 1'!AN67),'Corrected energy balance step 1'!AN67,0)</f>
        <v>0</v>
      </c>
      <c r="AO67" s="194">
        <f>IF(ISNUMBER('Corrected energy balance step 1'!AO67),'Corrected energy balance step 1'!AO67,0)</f>
        <v>0</v>
      </c>
      <c r="AP67" s="194">
        <f>IF(ISNUMBER('Corrected energy balance step 1'!AP67),'Corrected energy balance step 1'!AP67,0)</f>
        <v>0</v>
      </c>
      <c r="AQ67" s="194">
        <f>IF(ISNUMBER('Corrected energy balance step 1'!AQ67),'Corrected energy balance step 1'!AQ67,0)</f>
        <v>0</v>
      </c>
      <c r="AR67" s="194">
        <f>IF(ISNUMBER('Corrected energy balance step 1'!AR67),'Corrected energy balance step 1'!AR67,0)</f>
        <v>0</v>
      </c>
      <c r="AS67" s="194">
        <f>IF(ISNUMBER('Corrected energy balance step 1'!AS67),'Corrected energy balance step 1'!AS67,0)</f>
        <v>0</v>
      </c>
      <c r="AT67" s="194">
        <f>IF(ISNUMBER('Corrected energy balance step 1'!AT67),'Corrected energy balance step 1'!AT67,0)</f>
        <v>0</v>
      </c>
      <c r="AU67" s="194">
        <f>IF(ISNUMBER('Corrected energy balance step 1'!AU67),'Corrected energy balance step 1'!AU67,0)</f>
        <v>0</v>
      </c>
      <c r="AV67" s="194">
        <f>IF(ISNUMBER('Corrected energy balance step 1'!AV67),'Corrected energy balance step 1'!AV67,0)</f>
        <v>0</v>
      </c>
      <c r="AW67" s="194">
        <f>IF(ISNUMBER('Corrected energy balance step 1'!AW67),'Corrected energy balance step 1'!AW67,0)</f>
        <v>0</v>
      </c>
      <c r="AX67" s="194">
        <f>IF(ISNUMBER('Corrected energy balance step 1'!AX67),'Corrected energy balance step 1'!AX67,0)</f>
        <v>0</v>
      </c>
      <c r="AY67" s="194">
        <f>IF(ISNUMBER('Corrected energy balance step 1'!AY67),'Corrected energy balance step 1'!AY67,0)</f>
        <v>0</v>
      </c>
      <c r="AZ67" s="194">
        <f>IF(ISNUMBER('Corrected energy balance step 1'!AZ67),'Corrected energy balance step 1'!AZ67,0)</f>
        <v>0</v>
      </c>
      <c r="BA67" s="194">
        <f>IF(ISNUMBER('Corrected energy balance step 1'!BA67),'Corrected energy balance step 1'!BA67,0)</f>
        <v>0</v>
      </c>
      <c r="BB67" s="194">
        <f>IF(ISNUMBER('Corrected energy balance step 1'!BB67),'Corrected energy balance step 1'!BB67,0)</f>
        <v>0</v>
      </c>
      <c r="BC67" s="194">
        <f>IF(ISNUMBER('Corrected energy balance step 1'!BC67),'Corrected energy balance step 1'!BC67,0)</f>
        <v>0</v>
      </c>
      <c r="BD67" s="194">
        <f>IF(ISNUMBER('Corrected energy balance step 1'!BD67),'Corrected energy balance step 1'!BD67,0)</f>
        <v>0</v>
      </c>
      <c r="BE67" s="194">
        <f>IF(ISNUMBER('Corrected energy balance step 1'!BE67),'Corrected energy balance step 1'!BE67,0)</f>
        <v>0</v>
      </c>
      <c r="BF67" s="194">
        <f>IF(ISNUMBER('Corrected energy balance step 1'!BF67),'Corrected energy balance step 1'!BF67,0)</f>
        <v>0</v>
      </c>
      <c r="BG67" s="194">
        <f>IF(ISNUMBER('Corrected energy balance step 1'!BG67),'Corrected energy balance step 1'!BG67,0)</f>
        <v>0</v>
      </c>
      <c r="BH67" s="194">
        <f>IF(ISNUMBER('Corrected energy balance step 1'!BH67),'Corrected energy balance step 1'!BH67,0)</f>
        <v>0</v>
      </c>
      <c r="BI67" s="194">
        <f>IF(ISNUMBER('Corrected energy balance step 1'!BI67),'Corrected energy balance step 1'!BI67,0)</f>
        <v>0</v>
      </c>
      <c r="BJ67" s="194">
        <f>IF(ISNUMBER('Corrected energy balance step 1'!BJ67),'Corrected energy balance step 1'!BJ67,0)</f>
        <v>0</v>
      </c>
      <c r="BK67" s="194">
        <f>IF(ISNUMBER('Corrected energy balance step 1'!BK67),'Corrected energy balance step 1'!BK67,0)</f>
        <v>0</v>
      </c>
      <c r="BL67" s="194">
        <f>IF(ISNUMBER('Corrected energy balance step 1'!BL67),'Corrected energy balance step 1'!BL67,0)</f>
        <v>0</v>
      </c>
      <c r="BM67" s="194">
        <f>IF(ISNUMBER('Corrected energy balance step 1'!BM67),'Corrected energy balance step 1'!BM67,0)</f>
        <v>0</v>
      </c>
      <c r="BN67" s="192">
        <f t="shared" si="60"/>
        <v>0</v>
      </c>
      <c r="BO67" s="198">
        <f>'Corrected energy balance step 1'!BO67</f>
        <v>0</v>
      </c>
    </row>
    <row r="68" spans="2:67">
      <c r="B68" s="37" t="s">
        <v>102</v>
      </c>
      <c r="C68" s="194">
        <f>IF(ISNUMBER('Corrected energy balance step 1'!C68),'Corrected energy balance step 1'!C68,0)</f>
        <v>0</v>
      </c>
      <c r="D68" s="194">
        <f>IF(ISNUMBER('Corrected energy balance step 1'!D68),'Corrected energy balance step 1'!D68,0)</f>
        <v>0</v>
      </c>
      <c r="E68" s="194">
        <f>IF(ISNUMBER('Corrected energy balance step 1'!E68),'Corrected energy balance step 1'!E68,0)</f>
        <v>0</v>
      </c>
      <c r="F68" s="194">
        <f>IF(ISNUMBER('Corrected energy balance step 1'!F68),'Corrected energy balance step 1'!F68,0)</f>
        <v>0</v>
      </c>
      <c r="G68" s="194">
        <f>IF(ISNUMBER('Corrected energy balance step 1'!G68),'Corrected energy balance step 1'!G68,0)</f>
        <v>0</v>
      </c>
      <c r="H68" s="194">
        <f>IF(ISNUMBER('Corrected energy balance step 1'!H68),'Corrected energy balance step 1'!H68,0)</f>
        <v>0</v>
      </c>
      <c r="I68" s="194">
        <f>IF(ISNUMBER('Corrected energy balance step 1'!I68),'Corrected energy balance step 1'!I68,0)</f>
        <v>0</v>
      </c>
      <c r="J68" s="194">
        <f>IF(ISNUMBER('Corrected energy balance step 1'!J68),'Corrected energy balance step 1'!J68,0)</f>
        <v>0</v>
      </c>
      <c r="K68" s="194">
        <f>IF(ISNUMBER('Corrected energy balance step 1'!K68),'Corrected energy balance step 1'!K68,0)</f>
        <v>0</v>
      </c>
      <c r="L68" s="194">
        <f>IF(ISNUMBER('Corrected energy balance step 1'!L68),'Corrected energy balance step 1'!L68,0)</f>
        <v>0</v>
      </c>
      <c r="M68" s="194">
        <f>IF(ISNUMBER('Corrected energy balance step 1'!M68),'Corrected energy balance step 1'!M68,0)</f>
        <v>0</v>
      </c>
      <c r="N68" s="194">
        <f>IF(ISNUMBER('Corrected energy balance step 1'!N68),'Corrected energy balance step 1'!N68,0)</f>
        <v>0</v>
      </c>
      <c r="O68" s="194">
        <f>IF(ISNUMBER('Corrected energy balance step 1'!O68),'Corrected energy balance step 1'!O68,0)</f>
        <v>0</v>
      </c>
      <c r="P68" s="194">
        <f>IF(ISNUMBER('Corrected energy balance step 1'!P68),'Corrected energy balance step 1'!P68,0)</f>
        <v>0</v>
      </c>
      <c r="Q68" s="194">
        <f>IF(ISNUMBER('Corrected energy balance step 1'!Q68),'Corrected energy balance step 1'!Q68,0)</f>
        <v>0</v>
      </c>
      <c r="R68" s="194">
        <f>IF(ISNUMBER('Corrected energy balance step 1'!R68),'Corrected energy balance step 1'!R68,0)</f>
        <v>0</v>
      </c>
      <c r="S68" s="194">
        <f>IF(ISNUMBER('Corrected energy balance step 1'!S68),'Corrected energy balance step 1'!S68,0)</f>
        <v>0</v>
      </c>
      <c r="T68" s="194">
        <f>IF(ISNUMBER('Corrected energy balance step 1'!T68),'Corrected energy balance step 1'!T68,0)</f>
        <v>0</v>
      </c>
      <c r="U68" s="194">
        <f>IF(ISNUMBER('Corrected energy balance step 1'!U68),'Corrected energy balance step 1'!U68,0)</f>
        <v>0</v>
      </c>
      <c r="V68" s="194">
        <f>IF(ISNUMBER('Corrected energy balance step 1'!V68),'Corrected energy balance step 1'!V68,0)</f>
        <v>0</v>
      </c>
      <c r="W68" s="194">
        <f>IF(ISNUMBER('Corrected energy balance step 1'!W68),'Corrected energy balance step 1'!W68,0)</f>
        <v>0</v>
      </c>
      <c r="X68" s="194">
        <f>IF(ISNUMBER('Corrected energy balance step 1'!X68),'Corrected energy balance step 1'!X68,0)</f>
        <v>0</v>
      </c>
      <c r="Y68" s="194">
        <f>IF(ISNUMBER('Corrected energy balance step 1'!Y68),'Corrected energy balance step 1'!Y68,0)</f>
        <v>0</v>
      </c>
      <c r="Z68" s="194">
        <f>IF(ISNUMBER('Corrected energy balance step 1'!Z68),'Corrected energy balance step 1'!Z68,0)</f>
        <v>0</v>
      </c>
      <c r="AA68" s="194">
        <f>IF(ISNUMBER('Corrected energy balance step 1'!AA68),'Corrected energy balance step 1'!AA68,0)</f>
        <v>0</v>
      </c>
      <c r="AB68" s="194">
        <f>IF(ISNUMBER('Corrected energy balance step 1'!AB68),'Corrected energy balance step 1'!AB68,0)</f>
        <v>0</v>
      </c>
      <c r="AC68" s="194">
        <f>IF(ISNUMBER('Corrected energy balance step 1'!AC68),'Corrected energy balance step 1'!AC68,0)</f>
        <v>0</v>
      </c>
      <c r="AD68" s="194">
        <f>IF(ISNUMBER('Corrected energy balance step 1'!AD68),'Corrected energy balance step 1'!AD68,0)</f>
        <v>0</v>
      </c>
      <c r="AE68" s="194">
        <f>IF(ISNUMBER('Corrected energy balance step 1'!AE68),'Corrected energy balance step 1'!AE68,0)</f>
        <v>0</v>
      </c>
      <c r="AF68" s="194">
        <f>IF(ISNUMBER('Corrected energy balance step 1'!AF68),'Corrected energy balance step 1'!AF68,0)</f>
        <v>0</v>
      </c>
      <c r="AG68" s="194">
        <f>IF(ISNUMBER('Corrected energy balance step 1'!AG68),'Corrected energy balance step 1'!AG68,0)</f>
        <v>0</v>
      </c>
      <c r="AH68" s="194">
        <f>IF(ISNUMBER('Corrected energy balance step 1'!AH68),'Corrected energy balance step 1'!AH68,0)</f>
        <v>0</v>
      </c>
      <c r="AI68" s="194">
        <f>IF(ISNUMBER('Corrected energy balance step 1'!AI68),'Corrected energy balance step 1'!AI68,0)</f>
        <v>0</v>
      </c>
      <c r="AJ68" s="194">
        <f>IF(ISNUMBER('Corrected energy balance step 1'!AJ68),'Corrected energy balance step 1'!AJ68,0)</f>
        <v>0</v>
      </c>
      <c r="AK68" s="194">
        <f>IF(ISNUMBER('Corrected energy balance step 1'!AK68),'Corrected energy balance step 1'!AK68,0)</f>
        <v>0</v>
      </c>
      <c r="AL68" s="194">
        <f>IF(ISNUMBER('Corrected energy balance step 1'!AL68),'Corrected energy balance step 1'!AL68,0)</f>
        <v>0</v>
      </c>
      <c r="AM68" s="194">
        <f>IF(ISNUMBER('Corrected energy balance step 1'!AM68),'Corrected energy balance step 1'!AM68,0)</f>
        <v>0</v>
      </c>
      <c r="AN68" s="194">
        <f>IF(ISNUMBER('Corrected energy balance step 1'!AN68),'Corrected energy balance step 1'!AN68,0)</f>
        <v>0</v>
      </c>
      <c r="AO68" s="194">
        <f>IF(ISNUMBER('Corrected energy balance step 1'!AO68),'Corrected energy balance step 1'!AO68,0)</f>
        <v>0</v>
      </c>
      <c r="AP68" s="194">
        <f>IF(ISNUMBER('Corrected energy balance step 1'!AP68),'Corrected energy balance step 1'!AP68,0)</f>
        <v>0</v>
      </c>
      <c r="AQ68" s="194">
        <f>IF(ISNUMBER('Corrected energy balance step 1'!AQ68),'Corrected energy balance step 1'!AQ68,0)</f>
        <v>0</v>
      </c>
      <c r="AR68" s="194">
        <f>IF(ISNUMBER('Corrected energy balance step 1'!AR68),'Corrected energy balance step 1'!AR68,0)</f>
        <v>0</v>
      </c>
      <c r="AS68" s="194">
        <f>IF(ISNUMBER('Corrected energy balance step 1'!AS68),'Corrected energy balance step 1'!AS68,0)</f>
        <v>0</v>
      </c>
      <c r="AT68" s="194">
        <f>IF(ISNUMBER('Corrected energy balance step 1'!AT68),'Corrected energy balance step 1'!AT68,0)</f>
        <v>0</v>
      </c>
      <c r="AU68" s="194">
        <f>IF(ISNUMBER('Corrected energy balance step 1'!AU68),'Corrected energy balance step 1'!AU68,0)</f>
        <v>0</v>
      </c>
      <c r="AV68" s="194">
        <f>IF(ISNUMBER('Corrected energy balance step 1'!AV68),'Corrected energy balance step 1'!AV68,0)</f>
        <v>0</v>
      </c>
      <c r="AW68" s="194">
        <f>IF(ISNUMBER('Corrected energy balance step 1'!AW68),'Corrected energy balance step 1'!AW68,0)</f>
        <v>0</v>
      </c>
      <c r="AX68" s="194">
        <f>IF(ISNUMBER('Corrected energy balance step 1'!AX68),'Corrected energy balance step 1'!AX68,0)</f>
        <v>0</v>
      </c>
      <c r="AY68" s="194">
        <f>IF(ISNUMBER('Corrected energy balance step 1'!AY68),'Corrected energy balance step 1'!AY68,0)</f>
        <v>0</v>
      </c>
      <c r="AZ68" s="194">
        <f>IF(ISNUMBER('Corrected energy balance step 1'!AZ68),'Corrected energy balance step 1'!AZ68,0)</f>
        <v>0</v>
      </c>
      <c r="BA68" s="194">
        <f>IF(ISNUMBER('Corrected energy balance step 1'!BA68),'Corrected energy balance step 1'!BA68,0)</f>
        <v>0</v>
      </c>
      <c r="BB68" s="194">
        <f>IF(ISNUMBER('Corrected energy balance step 1'!BB68),'Corrected energy balance step 1'!BB68,0)</f>
        <v>0</v>
      </c>
      <c r="BC68" s="194">
        <f>IF(ISNUMBER('Corrected energy balance step 1'!BC68),'Corrected energy balance step 1'!BC68,0)</f>
        <v>0</v>
      </c>
      <c r="BD68" s="194">
        <f>IF(ISNUMBER('Corrected energy balance step 1'!BD68),'Corrected energy balance step 1'!BD68,0)</f>
        <v>0</v>
      </c>
      <c r="BE68" s="194">
        <f>IF(ISNUMBER('Corrected energy balance step 1'!BE68),'Corrected energy balance step 1'!BE68,0)</f>
        <v>0</v>
      </c>
      <c r="BF68" s="194">
        <f>IF(ISNUMBER('Corrected energy balance step 1'!BF68),'Corrected energy balance step 1'!BF68,0)</f>
        <v>0</v>
      </c>
      <c r="BG68" s="194">
        <f>IF(ISNUMBER('Corrected energy balance step 1'!BG68),'Corrected energy balance step 1'!BG68,0)</f>
        <v>0</v>
      </c>
      <c r="BH68" s="194">
        <f>IF(ISNUMBER('Corrected energy balance step 1'!BH68),'Corrected energy balance step 1'!BH68,0)</f>
        <v>0</v>
      </c>
      <c r="BI68" s="194">
        <f>IF(ISNUMBER('Corrected energy balance step 1'!BI68),'Corrected energy balance step 1'!BI68,0)</f>
        <v>0</v>
      </c>
      <c r="BJ68" s="194">
        <f>IF(ISNUMBER('Corrected energy balance step 1'!BJ68),'Corrected energy balance step 1'!BJ68,0)</f>
        <v>0</v>
      </c>
      <c r="BK68" s="194">
        <f>IF(ISNUMBER('Corrected energy balance step 1'!BK68),'Corrected energy balance step 1'!BK68,0)</f>
        <v>0</v>
      </c>
      <c r="BL68" s="194">
        <f>IF(ISNUMBER('Corrected energy balance step 1'!BL68),'Corrected energy balance step 1'!BL68,0)</f>
        <v>0</v>
      </c>
      <c r="BM68" s="194">
        <f>IF(ISNUMBER('Corrected energy balance step 1'!BM68),'Corrected energy balance step 1'!BM68,0)</f>
        <v>0</v>
      </c>
      <c r="BN68" s="192">
        <f t="shared" si="60"/>
        <v>0</v>
      </c>
      <c r="BO68" s="198">
        <f>'Corrected energy balance step 1'!BO68</f>
        <v>0</v>
      </c>
    </row>
    <row r="69" spans="2:67">
      <c r="B69" s="37" t="s">
        <v>103</v>
      </c>
      <c r="C69" s="194">
        <f>IF(ISNUMBER('Corrected energy balance step 1'!C69),'Corrected energy balance step 1'!C69,0)</f>
        <v>0</v>
      </c>
      <c r="D69" s="194">
        <f>IF(ISNUMBER('Corrected energy balance step 1'!D69),'Corrected energy balance step 1'!D69,0)</f>
        <v>0</v>
      </c>
      <c r="E69" s="194">
        <f>IF(ISNUMBER('Corrected energy balance step 1'!E69),'Corrected energy balance step 1'!E69,0)</f>
        <v>0</v>
      </c>
      <c r="F69" s="194">
        <f>IF(ISNUMBER('Corrected energy balance step 1'!F69),'Corrected energy balance step 1'!F69,0)</f>
        <v>0</v>
      </c>
      <c r="G69" s="194">
        <f>IF(ISNUMBER('Corrected energy balance step 1'!G69),'Corrected energy balance step 1'!G69,0)</f>
        <v>0</v>
      </c>
      <c r="H69" s="194">
        <f>IF(ISNUMBER('Corrected energy balance step 1'!H69),'Corrected energy balance step 1'!H69,0)</f>
        <v>0</v>
      </c>
      <c r="I69" s="194">
        <f>IF(ISNUMBER('Corrected energy balance step 1'!I69),'Corrected energy balance step 1'!I69,0)</f>
        <v>0</v>
      </c>
      <c r="J69" s="194">
        <f>IF(ISNUMBER('Corrected energy balance step 1'!J69),'Corrected energy balance step 1'!J69,0)</f>
        <v>0</v>
      </c>
      <c r="K69" s="194">
        <f>IF(ISNUMBER('Corrected energy balance step 1'!K69),'Corrected energy balance step 1'!K69,0)</f>
        <v>0</v>
      </c>
      <c r="L69" s="194">
        <f>IF(ISNUMBER('Corrected energy balance step 1'!L69),'Corrected energy balance step 1'!L69,0)</f>
        <v>0</v>
      </c>
      <c r="M69" s="194">
        <f>IF(ISNUMBER('Corrected energy balance step 1'!M69),'Corrected energy balance step 1'!M69,0)</f>
        <v>0</v>
      </c>
      <c r="N69" s="194">
        <f>IF(ISNUMBER('Corrected energy balance step 1'!N69),'Corrected energy balance step 1'!N69,0)</f>
        <v>0</v>
      </c>
      <c r="O69" s="194">
        <f>IF(ISNUMBER('Corrected energy balance step 1'!O69),'Corrected energy balance step 1'!O69,0)</f>
        <v>0</v>
      </c>
      <c r="P69" s="194">
        <f>IF(ISNUMBER('Corrected energy balance step 1'!P69),'Corrected energy balance step 1'!P69,0)</f>
        <v>0</v>
      </c>
      <c r="Q69" s="194">
        <f>IF(ISNUMBER('Corrected energy balance step 1'!Q69),'Corrected energy balance step 1'!Q69,0)</f>
        <v>0</v>
      </c>
      <c r="R69" s="194">
        <f>IF(ISNUMBER('Corrected energy balance step 1'!R69),'Corrected energy balance step 1'!R69,0)</f>
        <v>0</v>
      </c>
      <c r="S69" s="194">
        <f>IF(ISNUMBER('Corrected energy balance step 1'!S69),'Corrected energy balance step 1'!S69,0)</f>
        <v>0</v>
      </c>
      <c r="T69" s="194">
        <f>IF(ISNUMBER('Corrected energy balance step 1'!T69),'Corrected energy balance step 1'!T69,0)</f>
        <v>0</v>
      </c>
      <c r="U69" s="194">
        <f>IF(ISNUMBER('Corrected energy balance step 1'!U69),'Corrected energy balance step 1'!U69,0)</f>
        <v>0</v>
      </c>
      <c r="V69" s="194">
        <f>IF(ISNUMBER('Corrected energy balance step 1'!V69),'Corrected energy balance step 1'!V69,0)</f>
        <v>0</v>
      </c>
      <c r="W69" s="194">
        <f>IF(ISNUMBER('Corrected energy balance step 1'!W69),'Corrected energy balance step 1'!W69,0)</f>
        <v>0</v>
      </c>
      <c r="X69" s="194">
        <f>IF(ISNUMBER('Corrected energy balance step 1'!X69),'Corrected energy balance step 1'!X69,0)</f>
        <v>0</v>
      </c>
      <c r="Y69" s="194">
        <f>IF(ISNUMBER('Corrected energy balance step 1'!Y69),'Corrected energy balance step 1'!Y69,0)</f>
        <v>0</v>
      </c>
      <c r="Z69" s="194">
        <f>IF(ISNUMBER('Corrected energy balance step 1'!Z69),'Corrected energy balance step 1'!Z69,0)</f>
        <v>0</v>
      </c>
      <c r="AA69" s="194">
        <f>IF(ISNUMBER('Corrected energy balance step 1'!AA69),'Corrected energy balance step 1'!AA69,0)</f>
        <v>0</v>
      </c>
      <c r="AB69" s="194">
        <f>IF(ISNUMBER('Corrected energy balance step 1'!AB69),'Corrected energy balance step 1'!AB69,0)</f>
        <v>0</v>
      </c>
      <c r="AC69" s="194">
        <f>IF(ISNUMBER('Corrected energy balance step 1'!AC69),'Corrected energy balance step 1'!AC69,0)</f>
        <v>0</v>
      </c>
      <c r="AD69" s="194">
        <f>IF(ISNUMBER('Corrected energy balance step 1'!AD69),'Corrected energy balance step 1'!AD69,0)</f>
        <v>0</v>
      </c>
      <c r="AE69" s="194">
        <f>IF(ISNUMBER('Corrected energy balance step 1'!AE69),'Corrected energy balance step 1'!AE69,0)</f>
        <v>0</v>
      </c>
      <c r="AF69" s="194">
        <f>IF(ISNUMBER('Corrected energy balance step 1'!AF69),'Corrected energy balance step 1'!AF69,0)</f>
        <v>0</v>
      </c>
      <c r="AG69" s="194">
        <f>IF(ISNUMBER('Corrected energy balance step 1'!AG69),'Corrected energy balance step 1'!AG69,0)</f>
        <v>0</v>
      </c>
      <c r="AH69" s="194">
        <f>IF(ISNUMBER('Corrected energy balance step 1'!AH69),'Corrected energy balance step 1'!AH69,0)</f>
        <v>0</v>
      </c>
      <c r="AI69" s="194">
        <f>IF(ISNUMBER('Corrected energy balance step 1'!AI69),'Corrected energy balance step 1'!AI69,0)</f>
        <v>0</v>
      </c>
      <c r="AJ69" s="194">
        <f>IF(ISNUMBER('Corrected energy balance step 1'!AJ69),'Corrected energy balance step 1'!AJ69,0)</f>
        <v>0</v>
      </c>
      <c r="AK69" s="194">
        <f>IF(ISNUMBER('Corrected energy balance step 1'!AK69),'Corrected energy balance step 1'!AK69,0)</f>
        <v>0</v>
      </c>
      <c r="AL69" s="194">
        <f>IF(ISNUMBER('Corrected energy balance step 1'!AL69),'Corrected energy balance step 1'!AL69,0)</f>
        <v>0</v>
      </c>
      <c r="AM69" s="194">
        <f>IF(ISNUMBER('Corrected energy balance step 1'!AM69),'Corrected energy balance step 1'!AM69,0)</f>
        <v>0</v>
      </c>
      <c r="AN69" s="194">
        <f>IF(ISNUMBER('Corrected energy balance step 1'!AN69),'Corrected energy balance step 1'!AN69,0)</f>
        <v>0</v>
      </c>
      <c r="AO69" s="194">
        <f>IF(ISNUMBER('Corrected energy balance step 1'!AO69),'Corrected energy balance step 1'!AO69,0)</f>
        <v>0</v>
      </c>
      <c r="AP69" s="194">
        <f>IF(ISNUMBER('Corrected energy balance step 1'!AP69),'Corrected energy balance step 1'!AP69,0)</f>
        <v>0</v>
      </c>
      <c r="AQ69" s="194">
        <f>IF(ISNUMBER('Corrected energy balance step 1'!AQ69),'Corrected energy balance step 1'!AQ69,0)</f>
        <v>0</v>
      </c>
      <c r="AR69" s="194">
        <f>IF(ISNUMBER('Corrected energy balance step 1'!AR69),'Corrected energy balance step 1'!AR69,0)</f>
        <v>0</v>
      </c>
      <c r="AS69" s="194">
        <f>IF(ISNUMBER('Corrected energy balance step 1'!AS69),'Corrected energy balance step 1'!AS69,0)</f>
        <v>0</v>
      </c>
      <c r="AT69" s="194">
        <f>IF(ISNUMBER('Corrected energy balance step 1'!AT69),'Corrected energy balance step 1'!AT69,0)</f>
        <v>0</v>
      </c>
      <c r="AU69" s="194">
        <f>IF(ISNUMBER('Corrected energy balance step 1'!AU69),'Corrected energy balance step 1'!AU69,0)</f>
        <v>0</v>
      </c>
      <c r="AV69" s="194">
        <f>IF(ISNUMBER('Corrected energy balance step 1'!AV69),'Corrected energy balance step 1'!AV69,0)</f>
        <v>0</v>
      </c>
      <c r="AW69" s="194">
        <f>IF(ISNUMBER('Corrected energy balance step 1'!AW69),'Corrected energy balance step 1'!AW69,0)</f>
        <v>0</v>
      </c>
      <c r="AX69" s="194">
        <f>IF(ISNUMBER('Corrected energy balance step 1'!AX69),'Corrected energy balance step 1'!AX69,0)</f>
        <v>0</v>
      </c>
      <c r="AY69" s="194">
        <f>IF(ISNUMBER('Corrected energy balance step 1'!AY69),'Corrected energy balance step 1'!AY69,0)</f>
        <v>0</v>
      </c>
      <c r="AZ69" s="194">
        <f>IF(ISNUMBER('Corrected energy balance step 1'!AZ69),'Corrected energy balance step 1'!AZ69,0)</f>
        <v>0</v>
      </c>
      <c r="BA69" s="194">
        <f>IF(ISNUMBER('Corrected energy balance step 1'!BA69),'Corrected energy balance step 1'!BA69,0)</f>
        <v>0</v>
      </c>
      <c r="BB69" s="194">
        <f>IF(ISNUMBER('Corrected energy balance step 1'!BB69),'Corrected energy balance step 1'!BB69,0)</f>
        <v>0</v>
      </c>
      <c r="BC69" s="194">
        <f>IF(ISNUMBER('Corrected energy balance step 1'!BC69),'Corrected energy balance step 1'!BC69,0)</f>
        <v>0</v>
      </c>
      <c r="BD69" s="194">
        <f>IF(ISNUMBER('Corrected energy balance step 1'!BD69),'Corrected energy balance step 1'!BD69,0)</f>
        <v>0</v>
      </c>
      <c r="BE69" s="194">
        <f>IF(ISNUMBER('Corrected energy balance step 1'!BE69),'Corrected energy balance step 1'!BE69,0)</f>
        <v>0</v>
      </c>
      <c r="BF69" s="194">
        <f>IF(ISNUMBER('Corrected energy balance step 1'!BF69),'Corrected energy balance step 1'!BF69,0)</f>
        <v>0</v>
      </c>
      <c r="BG69" s="194">
        <f>IF(ISNUMBER('Corrected energy balance step 1'!BG69),'Corrected energy balance step 1'!BG69,0)</f>
        <v>0</v>
      </c>
      <c r="BH69" s="194">
        <f>IF(ISNUMBER('Corrected energy balance step 1'!BH69),'Corrected energy balance step 1'!BH69,0)</f>
        <v>0</v>
      </c>
      <c r="BI69" s="194">
        <f>IF(ISNUMBER('Corrected energy balance step 1'!BI69),'Corrected energy balance step 1'!BI69,0)</f>
        <v>0</v>
      </c>
      <c r="BJ69" s="194">
        <f>IF(ISNUMBER('Corrected energy balance step 1'!BJ69),'Corrected energy balance step 1'!BJ69,0)</f>
        <v>0</v>
      </c>
      <c r="BK69" s="194">
        <f>IF(ISNUMBER('Corrected energy balance step 1'!BK69),'Corrected energy balance step 1'!BK69,0)</f>
        <v>0</v>
      </c>
      <c r="BL69" s="194">
        <f>IF(ISNUMBER('Corrected energy balance step 1'!BL69),'Corrected energy balance step 1'!BL69,0)</f>
        <v>0</v>
      </c>
      <c r="BM69" s="194">
        <f>IF(ISNUMBER('Corrected energy balance step 1'!BM69),'Corrected energy balance step 1'!BM69,0)</f>
        <v>0</v>
      </c>
      <c r="BN69" s="192">
        <f t="shared" si="60"/>
        <v>0</v>
      </c>
      <c r="BO69" s="198">
        <f>'Corrected energy balance step 1'!BO69</f>
        <v>0</v>
      </c>
    </row>
    <row r="70" spans="2:67">
      <c r="B70" s="37" t="s">
        <v>104</v>
      </c>
      <c r="C70" s="194">
        <f>IF(ISNUMBER('Corrected energy balance step 1'!C70),'Corrected energy balance step 1'!C70,0)</f>
        <v>0</v>
      </c>
      <c r="D70" s="194">
        <f>IF(ISNUMBER('Corrected energy balance step 1'!D70),'Corrected energy balance step 1'!D70,0)</f>
        <v>0</v>
      </c>
      <c r="E70" s="194">
        <f>IF(ISNUMBER('Corrected energy balance step 1'!E70),'Corrected energy balance step 1'!E70,0)</f>
        <v>0</v>
      </c>
      <c r="F70" s="194">
        <f>IF(ISNUMBER('Corrected energy balance step 1'!F70),'Corrected energy balance step 1'!F70,0)</f>
        <v>0</v>
      </c>
      <c r="G70" s="194">
        <f>IF(ISNUMBER('Corrected energy balance step 1'!G70),'Corrected energy balance step 1'!G70,0)</f>
        <v>0</v>
      </c>
      <c r="H70" s="194">
        <f>IF(ISNUMBER('Corrected energy balance step 1'!H70),'Corrected energy balance step 1'!H70,0)</f>
        <v>0</v>
      </c>
      <c r="I70" s="194">
        <f>IF(ISNUMBER('Corrected energy balance step 1'!I70),'Corrected energy balance step 1'!I70,0)</f>
        <v>0</v>
      </c>
      <c r="J70" s="194">
        <f>IF(ISNUMBER('Corrected energy balance step 1'!J70),'Corrected energy balance step 1'!J70,0)</f>
        <v>0</v>
      </c>
      <c r="K70" s="194">
        <f>IF(ISNUMBER('Corrected energy balance step 1'!K70),'Corrected energy balance step 1'!K70,0)</f>
        <v>0</v>
      </c>
      <c r="L70" s="194">
        <f>IF(ISNUMBER('Corrected energy balance step 1'!L70),'Corrected energy balance step 1'!L70,0)</f>
        <v>0</v>
      </c>
      <c r="M70" s="194">
        <f>IF(ISNUMBER('Corrected energy balance step 1'!M70),'Corrected energy balance step 1'!M70,0)</f>
        <v>0</v>
      </c>
      <c r="N70" s="194">
        <f>IF(ISNUMBER('Corrected energy balance step 1'!N70),'Corrected energy balance step 1'!N70,0)</f>
        <v>0</v>
      </c>
      <c r="O70" s="194">
        <f>IF(ISNUMBER('Corrected energy balance step 1'!O70),'Corrected energy balance step 1'!O70,0)</f>
        <v>0</v>
      </c>
      <c r="P70" s="194">
        <f>IF(ISNUMBER('Corrected energy balance step 1'!P70),'Corrected energy balance step 1'!P70,0)</f>
        <v>0</v>
      </c>
      <c r="Q70" s="194">
        <f>IF(ISNUMBER('Corrected energy balance step 1'!Q70),'Corrected energy balance step 1'!Q70,0)</f>
        <v>0</v>
      </c>
      <c r="R70" s="194">
        <f>IF(ISNUMBER('Corrected energy balance step 1'!R70),'Corrected energy balance step 1'!R70,0)</f>
        <v>0</v>
      </c>
      <c r="S70" s="194">
        <f>IF(ISNUMBER('Corrected energy balance step 1'!S70),'Corrected energy balance step 1'!S70,0)</f>
        <v>0</v>
      </c>
      <c r="T70" s="194">
        <f>IF(ISNUMBER('Corrected energy balance step 1'!T70),'Corrected energy balance step 1'!T70,0)</f>
        <v>0</v>
      </c>
      <c r="U70" s="194">
        <f>IF(ISNUMBER('Corrected energy balance step 1'!U70),'Corrected energy balance step 1'!U70,0)</f>
        <v>0</v>
      </c>
      <c r="V70" s="194">
        <f>IF(ISNUMBER('Corrected energy balance step 1'!V70),'Corrected energy balance step 1'!V70,0)</f>
        <v>0</v>
      </c>
      <c r="W70" s="194">
        <f>IF(ISNUMBER('Corrected energy balance step 1'!W70),'Corrected energy balance step 1'!W70,0)</f>
        <v>0</v>
      </c>
      <c r="X70" s="194">
        <f>IF(ISNUMBER('Corrected energy balance step 1'!X70),'Corrected energy balance step 1'!X70,0)</f>
        <v>0</v>
      </c>
      <c r="Y70" s="194">
        <f>IF(ISNUMBER('Corrected energy balance step 1'!Y70),'Corrected energy balance step 1'!Y70,0)</f>
        <v>0</v>
      </c>
      <c r="Z70" s="194">
        <f>IF(ISNUMBER('Corrected energy balance step 1'!Z70),'Corrected energy balance step 1'!Z70,0)</f>
        <v>0</v>
      </c>
      <c r="AA70" s="194">
        <f>IF(ISNUMBER('Corrected energy balance step 1'!AA70),'Corrected energy balance step 1'!AA70,0)</f>
        <v>0</v>
      </c>
      <c r="AB70" s="194">
        <f>IF(ISNUMBER('Corrected energy balance step 1'!AB70),'Corrected energy balance step 1'!AB70,0)</f>
        <v>0</v>
      </c>
      <c r="AC70" s="194">
        <f>IF(ISNUMBER('Corrected energy balance step 1'!AC70),'Corrected energy balance step 1'!AC70,0)</f>
        <v>0</v>
      </c>
      <c r="AD70" s="194">
        <f>IF(ISNUMBER('Corrected energy balance step 1'!AD70),'Corrected energy balance step 1'!AD70,0)</f>
        <v>0</v>
      </c>
      <c r="AE70" s="194">
        <f>IF(ISNUMBER('Corrected energy balance step 1'!AE70),'Corrected energy balance step 1'!AE70,0)</f>
        <v>0</v>
      </c>
      <c r="AF70" s="194">
        <f>IF(ISNUMBER('Corrected energy balance step 1'!AF70),'Corrected energy balance step 1'!AF70,0)</f>
        <v>0</v>
      </c>
      <c r="AG70" s="194">
        <f>IF(ISNUMBER('Corrected energy balance step 1'!AG70),'Corrected energy balance step 1'!AG70,0)</f>
        <v>0</v>
      </c>
      <c r="AH70" s="194">
        <f>IF(ISNUMBER('Corrected energy balance step 1'!AH70),'Corrected energy balance step 1'!AH70,0)</f>
        <v>0</v>
      </c>
      <c r="AI70" s="194">
        <f>IF(ISNUMBER('Corrected energy balance step 1'!AI70),'Corrected energy balance step 1'!AI70,0)</f>
        <v>0</v>
      </c>
      <c r="AJ70" s="194">
        <f>IF(ISNUMBER('Corrected energy balance step 1'!AJ70),'Corrected energy balance step 1'!AJ70,0)</f>
        <v>0</v>
      </c>
      <c r="AK70" s="194">
        <f>IF(ISNUMBER('Corrected energy balance step 1'!AK70),'Corrected energy balance step 1'!AK70,0)</f>
        <v>0</v>
      </c>
      <c r="AL70" s="194">
        <f>IF(ISNUMBER('Corrected energy balance step 1'!AL70),'Corrected energy balance step 1'!AL70,0)</f>
        <v>0</v>
      </c>
      <c r="AM70" s="194">
        <f>IF(ISNUMBER('Corrected energy balance step 1'!AM70),'Corrected energy balance step 1'!AM70,0)</f>
        <v>0</v>
      </c>
      <c r="AN70" s="194">
        <f>IF(ISNUMBER('Corrected energy balance step 1'!AN70),'Corrected energy balance step 1'!AN70,0)</f>
        <v>0</v>
      </c>
      <c r="AO70" s="194">
        <f>IF(ISNUMBER('Corrected energy balance step 1'!AO70),'Corrected energy balance step 1'!AO70,0)</f>
        <v>0</v>
      </c>
      <c r="AP70" s="194">
        <f>IF(ISNUMBER('Corrected energy balance step 1'!AP70),'Corrected energy balance step 1'!AP70,0)</f>
        <v>0</v>
      </c>
      <c r="AQ70" s="194">
        <f>IF(ISNUMBER('Corrected energy balance step 1'!AQ70),'Corrected energy balance step 1'!AQ70,0)</f>
        <v>0</v>
      </c>
      <c r="AR70" s="194">
        <f>IF(ISNUMBER('Corrected energy balance step 1'!AR70),'Corrected energy balance step 1'!AR70,0)</f>
        <v>0</v>
      </c>
      <c r="AS70" s="194">
        <f>IF(ISNUMBER('Corrected energy balance step 1'!AS70),'Corrected energy balance step 1'!AS70,0)</f>
        <v>0</v>
      </c>
      <c r="AT70" s="194">
        <f>IF(ISNUMBER('Corrected energy balance step 1'!AT70),'Corrected energy balance step 1'!AT70,0)</f>
        <v>0</v>
      </c>
      <c r="AU70" s="194">
        <f>IF(ISNUMBER('Corrected energy balance step 1'!AU70),'Corrected energy balance step 1'!AU70,0)</f>
        <v>0</v>
      </c>
      <c r="AV70" s="194">
        <f>IF(ISNUMBER('Corrected energy balance step 1'!AV70),'Corrected energy balance step 1'!AV70,0)</f>
        <v>0</v>
      </c>
      <c r="AW70" s="194">
        <f>IF(ISNUMBER('Corrected energy balance step 1'!AW70),'Corrected energy balance step 1'!AW70,0)</f>
        <v>0</v>
      </c>
      <c r="AX70" s="194">
        <f>IF(ISNUMBER('Corrected energy balance step 1'!AX70),'Corrected energy balance step 1'!AX70,0)</f>
        <v>0</v>
      </c>
      <c r="AY70" s="194">
        <f>IF(ISNUMBER('Corrected energy balance step 1'!AY70),'Corrected energy balance step 1'!AY70,0)</f>
        <v>0</v>
      </c>
      <c r="AZ70" s="194">
        <f>IF(ISNUMBER('Corrected energy balance step 1'!AZ70),'Corrected energy balance step 1'!AZ70,0)</f>
        <v>0</v>
      </c>
      <c r="BA70" s="194">
        <f>IF(ISNUMBER('Corrected energy balance step 1'!BA70),'Corrected energy balance step 1'!BA70,0)</f>
        <v>0</v>
      </c>
      <c r="BB70" s="194">
        <f>IF(ISNUMBER('Corrected energy balance step 1'!BB70),'Corrected energy balance step 1'!BB70,0)</f>
        <v>0</v>
      </c>
      <c r="BC70" s="194">
        <f>IF(ISNUMBER('Corrected energy balance step 1'!BC70),'Corrected energy balance step 1'!BC70,0)</f>
        <v>0</v>
      </c>
      <c r="BD70" s="194">
        <f>IF(ISNUMBER('Corrected energy balance step 1'!BD70),'Corrected energy balance step 1'!BD70,0)</f>
        <v>0</v>
      </c>
      <c r="BE70" s="194">
        <f>IF(ISNUMBER('Corrected energy balance step 1'!BE70),'Corrected energy balance step 1'!BE70,0)</f>
        <v>0</v>
      </c>
      <c r="BF70" s="194">
        <f>IF(ISNUMBER('Corrected energy balance step 1'!BF70),'Corrected energy balance step 1'!BF70,0)</f>
        <v>0</v>
      </c>
      <c r="BG70" s="194">
        <f>IF(ISNUMBER('Corrected energy balance step 1'!BG70),'Corrected energy balance step 1'!BG70,0)</f>
        <v>0</v>
      </c>
      <c r="BH70" s="194">
        <f>IF(ISNUMBER('Corrected energy balance step 1'!BH70),'Corrected energy balance step 1'!BH70,0)</f>
        <v>0</v>
      </c>
      <c r="BI70" s="194">
        <f>IF(ISNUMBER('Corrected energy balance step 1'!BI70),'Corrected energy balance step 1'!BI70,0)</f>
        <v>0</v>
      </c>
      <c r="BJ70" s="194">
        <f>IF(ISNUMBER('Corrected energy balance step 1'!BJ70),'Corrected energy balance step 1'!BJ70,0)</f>
        <v>0</v>
      </c>
      <c r="BK70" s="194">
        <f>IF(ISNUMBER('Corrected energy balance step 1'!BK70),'Corrected energy balance step 1'!BK70,0)</f>
        <v>0</v>
      </c>
      <c r="BL70" s="194">
        <f>IF(ISNUMBER('Corrected energy balance step 1'!BL70),'Corrected energy balance step 1'!BL70,0)</f>
        <v>0</v>
      </c>
      <c r="BM70" s="194">
        <f>IF(ISNUMBER('Corrected energy balance step 1'!BM70),'Corrected energy balance step 1'!BM70,0)</f>
        <v>0</v>
      </c>
      <c r="BN70" s="192">
        <f t="shared" si="60"/>
        <v>0</v>
      </c>
      <c r="BO70" s="198">
        <f>'Corrected energy balance step 1'!BO70</f>
        <v>0</v>
      </c>
    </row>
    <row r="71" spans="2:67">
      <c r="B71" s="37" t="s">
        <v>105</v>
      </c>
      <c r="C71" s="194">
        <f>IF(ISNUMBER('Corrected energy balance step 1'!C71),'Corrected energy balance step 1'!C71,0)</f>
        <v>0</v>
      </c>
      <c r="D71" s="194">
        <f>IF(ISNUMBER('Corrected energy balance step 1'!D71),'Corrected energy balance step 1'!D71,0)</f>
        <v>0</v>
      </c>
      <c r="E71" s="194">
        <f>IF(ISNUMBER('Corrected energy balance step 1'!E71),'Corrected energy balance step 1'!E71,0)</f>
        <v>0</v>
      </c>
      <c r="F71" s="194">
        <f>IF(ISNUMBER('Corrected energy balance step 1'!F71),'Corrected energy balance step 1'!F71,0)</f>
        <v>0</v>
      </c>
      <c r="G71" s="194">
        <f>IF(ISNUMBER('Corrected energy balance step 1'!G71),'Corrected energy balance step 1'!G71,0)</f>
        <v>0</v>
      </c>
      <c r="H71" s="194">
        <f>IF(ISNUMBER('Corrected energy balance step 1'!H71),'Corrected energy balance step 1'!H71,0)</f>
        <v>0</v>
      </c>
      <c r="I71" s="194">
        <f>IF(ISNUMBER('Corrected energy balance step 1'!I71),'Corrected energy balance step 1'!I71,0)</f>
        <v>0</v>
      </c>
      <c r="J71" s="194">
        <f>IF(ISNUMBER('Corrected energy balance step 1'!J71),'Corrected energy balance step 1'!J71,0)</f>
        <v>0</v>
      </c>
      <c r="K71" s="194">
        <f>IF(ISNUMBER('Corrected energy balance step 1'!K71),'Corrected energy balance step 1'!K71,0)</f>
        <v>0</v>
      </c>
      <c r="L71" s="194">
        <f>IF(ISNUMBER('Corrected energy balance step 1'!L71),'Corrected energy balance step 1'!L71,0)</f>
        <v>0</v>
      </c>
      <c r="M71" s="194">
        <f>IF(ISNUMBER('Corrected energy balance step 1'!M71),'Corrected energy balance step 1'!M71,0)</f>
        <v>0</v>
      </c>
      <c r="N71" s="194">
        <f>IF(ISNUMBER('Corrected energy balance step 1'!N71),'Corrected energy balance step 1'!N71,0)</f>
        <v>0</v>
      </c>
      <c r="O71" s="194">
        <f>IF(ISNUMBER('Corrected energy balance step 1'!O71),'Corrected energy balance step 1'!O71,0)</f>
        <v>0</v>
      </c>
      <c r="P71" s="194">
        <f>IF(ISNUMBER('Corrected energy balance step 1'!P71),'Corrected energy balance step 1'!P71,0)</f>
        <v>0</v>
      </c>
      <c r="Q71" s="194">
        <f>IF(ISNUMBER('Corrected energy balance step 1'!Q71),'Corrected energy balance step 1'!Q71,0)</f>
        <v>0</v>
      </c>
      <c r="R71" s="194">
        <f>IF(ISNUMBER('Corrected energy balance step 1'!R71),'Corrected energy balance step 1'!R71,0)</f>
        <v>0</v>
      </c>
      <c r="S71" s="194">
        <f>IF(ISNUMBER('Corrected energy balance step 1'!S71),'Corrected energy balance step 1'!S71,0)</f>
        <v>0</v>
      </c>
      <c r="T71" s="194">
        <f>IF(ISNUMBER('Corrected energy balance step 1'!T71),'Corrected energy balance step 1'!T71,0)</f>
        <v>0</v>
      </c>
      <c r="U71" s="194">
        <f>IF(ISNUMBER('Corrected energy balance step 1'!U71),'Corrected energy balance step 1'!U71,0)</f>
        <v>0</v>
      </c>
      <c r="V71" s="194">
        <f>IF(ISNUMBER('Corrected energy balance step 1'!V71),'Corrected energy balance step 1'!V71,0)</f>
        <v>0</v>
      </c>
      <c r="W71" s="194">
        <f>IF(ISNUMBER('Corrected energy balance step 1'!W71),'Corrected energy balance step 1'!W71,0)</f>
        <v>0</v>
      </c>
      <c r="X71" s="194">
        <f>IF(ISNUMBER('Corrected energy balance step 1'!X71),'Corrected energy balance step 1'!X71,0)</f>
        <v>0</v>
      </c>
      <c r="Y71" s="194">
        <f>IF(ISNUMBER('Corrected energy balance step 1'!Y71),'Corrected energy balance step 1'!Y71,0)</f>
        <v>0</v>
      </c>
      <c r="Z71" s="194">
        <f>IF(ISNUMBER('Corrected energy balance step 1'!Z71),'Corrected energy balance step 1'!Z71,0)</f>
        <v>0</v>
      </c>
      <c r="AA71" s="194">
        <f>IF(ISNUMBER('Corrected energy balance step 1'!AA71),'Corrected energy balance step 1'!AA71,0)</f>
        <v>0</v>
      </c>
      <c r="AB71" s="194">
        <f>IF(ISNUMBER('Corrected energy balance step 1'!AB71),'Corrected energy balance step 1'!AB71,0)</f>
        <v>0</v>
      </c>
      <c r="AC71" s="194">
        <f>IF(ISNUMBER('Corrected energy balance step 1'!AC71),'Corrected energy balance step 1'!AC71,0)</f>
        <v>0</v>
      </c>
      <c r="AD71" s="194">
        <f>IF(ISNUMBER('Corrected energy balance step 1'!AD71),'Corrected energy balance step 1'!AD71,0)</f>
        <v>0</v>
      </c>
      <c r="AE71" s="194">
        <f>IF(ISNUMBER('Corrected energy balance step 1'!AE71),'Corrected energy balance step 1'!AE71,0)</f>
        <v>0</v>
      </c>
      <c r="AF71" s="194">
        <f>IF(ISNUMBER('Corrected energy balance step 1'!AF71),'Corrected energy balance step 1'!AF71,0)</f>
        <v>0</v>
      </c>
      <c r="AG71" s="194">
        <f>IF(ISNUMBER('Corrected energy balance step 1'!AG71),'Corrected energy balance step 1'!AG71,0)</f>
        <v>0</v>
      </c>
      <c r="AH71" s="194">
        <f>IF(ISNUMBER('Corrected energy balance step 1'!AH71),'Corrected energy balance step 1'!AH71,0)</f>
        <v>0</v>
      </c>
      <c r="AI71" s="194">
        <f>IF(ISNUMBER('Corrected energy balance step 1'!AI71),'Corrected energy balance step 1'!AI71,0)</f>
        <v>0</v>
      </c>
      <c r="AJ71" s="194">
        <f>IF(ISNUMBER('Corrected energy balance step 1'!AJ71),'Corrected energy balance step 1'!AJ71,0)</f>
        <v>0</v>
      </c>
      <c r="AK71" s="194">
        <f>IF(ISNUMBER('Corrected energy balance step 1'!AK71),'Corrected energy balance step 1'!AK71,0)</f>
        <v>0</v>
      </c>
      <c r="AL71" s="194">
        <f>IF(ISNUMBER('Corrected energy balance step 1'!AL71),'Corrected energy balance step 1'!AL71,0)</f>
        <v>0</v>
      </c>
      <c r="AM71" s="194">
        <f>IF(ISNUMBER('Corrected energy balance step 1'!AM71),'Corrected energy balance step 1'!AM71,0)</f>
        <v>0</v>
      </c>
      <c r="AN71" s="194">
        <f>IF(ISNUMBER('Corrected energy balance step 1'!AN71),'Corrected energy balance step 1'!AN71,0)</f>
        <v>0</v>
      </c>
      <c r="AO71" s="194">
        <f>IF(ISNUMBER('Corrected energy balance step 1'!AO71),'Corrected energy balance step 1'!AO71,0)</f>
        <v>0</v>
      </c>
      <c r="AP71" s="194">
        <f>IF(ISNUMBER('Corrected energy balance step 1'!AP71),'Corrected energy balance step 1'!AP71,0)</f>
        <v>0</v>
      </c>
      <c r="AQ71" s="194">
        <f>IF(ISNUMBER('Corrected energy balance step 1'!AQ71),'Corrected energy balance step 1'!AQ71,0)</f>
        <v>0</v>
      </c>
      <c r="AR71" s="194">
        <f>IF(ISNUMBER('Corrected energy balance step 1'!AR71),'Corrected energy balance step 1'!AR71,0)</f>
        <v>0</v>
      </c>
      <c r="AS71" s="194">
        <f>IF(ISNUMBER('Corrected energy balance step 1'!AS71),'Corrected energy balance step 1'!AS71,0)</f>
        <v>0</v>
      </c>
      <c r="AT71" s="194">
        <f>IF(ISNUMBER('Corrected energy balance step 1'!AT71),'Corrected energy balance step 1'!AT71,0)</f>
        <v>0</v>
      </c>
      <c r="AU71" s="194">
        <f>IF(ISNUMBER('Corrected energy balance step 1'!AU71),'Corrected energy balance step 1'!AU71,0)</f>
        <v>0</v>
      </c>
      <c r="AV71" s="194">
        <f>IF(ISNUMBER('Corrected energy balance step 1'!AV71),'Corrected energy balance step 1'!AV71,0)</f>
        <v>0</v>
      </c>
      <c r="AW71" s="194">
        <f>IF(ISNUMBER('Corrected energy balance step 1'!AW71),'Corrected energy balance step 1'!AW71,0)</f>
        <v>0</v>
      </c>
      <c r="AX71" s="194">
        <f>IF(ISNUMBER('Corrected energy balance step 1'!AX71),'Corrected energy balance step 1'!AX71,0)</f>
        <v>0</v>
      </c>
      <c r="AY71" s="194">
        <f>IF(ISNUMBER('Corrected energy balance step 1'!AY71),'Corrected energy balance step 1'!AY71,0)</f>
        <v>0</v>
      </c>
      <c r="AZ71" s="194">
        <f>IF(ISNUMBER('Corrected energy balance step 1'!AZ71),'Corrected energy balance step 1'!AZ71,0)</f>
        <v>0</v>
      </c>
      <c r="BA71" s="194">
        <f>IF(ISNUMBER('Corrected energy balance step 1'!BA71),'Corrected energy balance step 1'!BA71,0)</f>
        <v>0</v>
      </c>
      <c r="BB71" s="194">
        <f>IF(ISNUMBER('Corrected energy balance step 1'!BB71),'Corrected energy balance step 1'!BB71,0)</f>
        <v>0</v>
      </c>
      <c r="BC71" s="194">
        <f>IF(ISNUMBER('Corrected energy balance step 1'!BC71),'Corrected energy balance step 1'!BC71,0)</f>
        <v>0</v>
      </c>
      <c r="BD71" s="194">
        <f>IF(ISNUMBER('Corrected energy balance step 1'!BD71),'Corrected energy balance step 1'!BD71,0)</f>
        <v>0</v>
      </c>
      <c r="BE71" s="194">
        <f>IF(ISNUMBER('Corrected energy balance step 1'!BE71),'Corrected energy balance step 1'!BE71,0)</f>
        <v>0</v>
      </c>
      <c r="BF71" s="194">
        <f>IF(ISNUMBER('Corrected energy balance step 1'!BF71),'Corrected energy balance step 1'!BF71,0)</f>
        <v>0</v>
      </c>
      <c r="BG71" s="194">
        <f>IF(ISNUMBER('Corrected energy balance step 1'!BG71),'Corrected energy balance step 1'!BG71,0)</f>
        <v>0</v>
      </c>
      <c r="BH71" s="194">
        <f>IF(ISNUMBER('Corrected energy balance step 1'!BH71),'Corrected energy balance step 1'!BH71,0)</f>
        <v>0</v>
      </c>
      <c r="BI71" s="194">
        <f>IF(ISNUMBER('Corrected energy balance step 1'!BI71),'Corrected energy balance step 1'!BI71,0)</f>
        <v>0</v>
      </c>
      <c r="BJ71" s="194">
        <f>IF(ISNUMBER('Corrected energy balance step 1'!BJ71),'Corrected energy balance step 1'!BJ71,0)</f>
        <v>0</v>
      </c>
      <c r="BK71" s="194">
        <f>IF(ISNUMBER('Corrected energy balance step 1'!BK71),'Corrected energy balance step 1'!BK71,0)</f>
        <v>0</v>
      </c>
      <c r="BL71" s="194">
        <f>IF(ISNUMBER('Corrected energy balance step 1'!BL71),'Corrected energy balance step 1'!BL71,0)</f>
        <v>0</v>
      </c>
      <c r="BM71" s="194">
        <f>IF(ISNUMBER('Corrected energy balance step 1'!BM71),'Corrected energy balance step 1'!BM71,0)</f>
        <v>0</v>
      </c>
      <c r="BN71" s="192">
        <f t="shared" si="60"/>
        <v>0</v>
      </c>
      <c r="BO71" s="198">
        <f>'Corrected energy balance step 1'!BO71</f>
        <v>0</v>
      </c>
    </row>
    <row r="72" spans="2:67">
      <c r="B72" s="37" t="s">
        <v>106</v>
      </c>
      <c r="C72" s="194">
        <f>IF(ISNUMBER('Corrected energy balance step 1'!C72),'Corrected energy balance step 1'!C72,0)</f>
        <v>0</v>
      </c>
      <c r="D72" s="194">
        <f>IF(ISNUMBER('Corrected energy balance step 1'!D72),'Corrected energy balance step 1'!D72,0)</f>
        <v>0</v>
      </c>
      <c r="E72" s="194">
        <f>IF(ISNUMBER('Corrected energy balance step 1'!E72),'Corrected energy balance step 1'!E72,0)</f>
        <v>0</v>
      </c>
      <c r="F72" s="194">
        <f>IF(ISNUMBER('Corrected energy balance step 1'!F72),'Corrected energy balance step 1'!F72,0)</f>
        <v>0</v>
      </c>
      <c r="G72" s="194">
        <f>IF(ISNUMBER('Corrected energy balance step 1'!G72),'Corrected energy balance step 1'!G72,0)</f>
        <v>0</v>
      </c>
      <c r="H72" s="194">
        <f>IF(ISNUMBER('Corrected energy balance step 1'!H72),'Corrected energy balance step 1'!H72,0)</f>
        <v>0</v>
      </c>
      <c r="I72" s="194">
        <f>IF(ISNUMBER('Corrected energy balance step 1'!I72),'Corrected energy balance step 1'!I72,0)</f>
        <v>0</v>
      </c>
      <c r="J72" s="194">
        <f>IF(ISNUMBER('Corrected energy balance step 1'!J72),'Corrected energy balance step 1'!J72,0)</f>
        <v>0</v>
      </c>
      <c r="K72" s="194">
        <f>IF(ISNUMBER('Corrected energy balance step 1'!K72),'Corrected energy balance step 1'!K72,0)</f>
        <v>0</v>
      </c>
      <c r="L72" s="194">
        <f>IF(ISNUMBER('Corrected energy balance step 1'!L72),'Corrected energy balance step 1'!L72,0)</f>
        <v>0</v>
      </c>
      <c r="M72" s="194">
        <f>IF(ISNUMBER('Corrected energy balance step 1'!M72),'Corrected energy balance step 1'!M72,0)</f>
        <v>0</v>
      </c>
      <c r="N72" s="194">
        <f>IF(ISNUMBER('Corrected energy balance step 1'!N72),'Corrected energy balance step 1'!N72,0)</f>
        <v>0</v>
      </c>
      <c r="O72" s="194">
        <f>IF(ISNUMBER('Corrected energy balance step 1'!O72),'Corrected energy balance step 1'!O72,0)</f>
        <v>0</v>
      </c>
      <c r="P72" s="194">
        <f>IF(ISNUMBER('Corrected energy balance step 1'!P72),'Corrected energy balance step 1'!P72,0)</f>
        <v>0</v>
      </c>
      <c r="Q72" s="194">
        <f>IF(ISNUMBER('Corrected energy balance step 1'!Q72),'Corrected energy balance step 1'!Q72,0)</f>
        <v>0</v>
      </c>
      <c r="R72" s="194">
        <f>IF(ISNUMBER('Corrected energy balance step 1'!R72),'Corrected energy balance step 1'!R72,0)</f>
        <v>0</v>
      </c>
      <c r="S72" s="194">
        <f>IF(ISNUMBER('Corrected energy balance step 1'!S72),'Corrected energy balance step 1'!S72,0)</f>
        <v>0</v>
      </c>
      <c r="T72" s="194">
        <f>IF(ISNUMBER('Corrected energy balance step 1'!T72),'Corrected energy balance step 1'!T72,0)</f>
        <v>0</v>
      </c>
      <c r="U72" s="194">
        <f>IF(ISNUMBER('Corrected energy balance step 1'!U72),'Corrected energy balance step 1'!U72,0)</f>
        <v>0</v>
      </c>
      <c r="V72" s="194">
        <f>IF(ISNUMBER('Corrected energy balance step 1'!V72),'Corrected energy balance step 1'!V72,0)</f>
        <v>0</v>
      </c>
      <c r="W72" s="194">
        <f>IF(ISNUMBER('Corrected energy balance step 1'!W72),'Corrected energy balance step 1'!W72,0)</f>
        <v>0</v>
      </c>
      <c r="X72" s="194">
        <f>IF(ISNUMBER('Corrected energy balance step 1'!X72),'Corrected energy balance step 1'!X72,0)</f>
        <v>0</v>
      </c>
      <c r="Y72" s="194">
        <f>IF(ISNUMBER('Corrected energy balance step 1'!Y72),'Corrected energy balance step 1'!Y72,0)</f>
        <v>0</v>
      </c>
      <c r="Z72" s="194">
        <f>IF(ISNUMBER('Corrected energy balance step 1'!Z72),'Corrected energy balance step 1'!Z72,0)</f>
        <v>0</v>
      </c>
      <c r="AA72" s="194">
        <f>IF(ISNUMBER('Corrected energy balance step 1'!AA72),'Corrected energy balance step 1'!AA72,0)</f>
        <v>0</v>
      </c>
      <c r="AB72" s="194">
        <f>IF(ISNUMBER('Corrected energy balance step 1'!AB72),'Corrected energy balance step 1'!AB72,0)</f>
        <v>0</v>
      </c>
      <c r="AC72" s="194">
        <f>IF(ISNUMBER('Corrected energy balance step 1'!AC72),'Corrected energy balance step 1'!AC72,0)</f>
        <v>0</v>
      </c>
      <c r="AD72" s="194">
        <f>IF(ISNUMBER('Corrected energy balance step 1'!AD72),'Corrected energy balance step 1'!AD72,0)</f>
        <v>0</v>
      </c>
      <c r="AE72" s="194">
        <f>IF(ISNUMBER('Corrected energy balance step 1'!AE72),'Corrected energy balance step 1'!AE72,0)</f>
        <v>0</v>
      </c>
      <c r="AF72" s="194">
        <f>IF(ISNUMBER('Corrected energy balance step 1'!AF72),'Corrected energy balance step 1'!AF72,0)</f>
        <v>0</v>
      </c>
      <c r="AG72" s="194">
        <f>IF(ISNUMBER('Corrected energy balance step 1'!AG72),'Corrected energy balance step 1'!AG72,0)</f>
        <v>0</v>
      </c>
      <c r="AH72" s="194">
        <f>IF(ISNUMBER('Corrected energy balance step 1'!AH72),'Corrected energy balance step 1'!AH72,0)</f>
        <v>0</v>
      </c>
      <c r="AI72" s="194">
        <f>IF(ISNUMBER('Corrected energy balance step 1'!AI72),'Corrected energy balance step 1'!AI72,0)</f>
        <v>0</v>
      </c>
      <c r="AJ72" s="194">
        <f>IF(ISNUMBER('Corrected energy balance step 1'!AJ72),'Corrected energy balance step 1'!AJ72,0)</f>
        <v>0</v>
      </c>
      <c r="AK72" s="194">
        <f>IF(ISNUMBER('Corrected energy balance step 1'!AK72),'Corrected energy balance step 1'!AK72,0)</f>
        <v>0</v>
      </c>
      <c r="AL72" s="194">
        <f>IF(ISNUMBER('Corrected energy balance step 1'!AL72),'Corrected energy balance step 1'!AL72,0)</f>
        <v>0</v>
      </c>
      <c r="AM72" s="194">
        <f>IF(ISNUMBER('Corrected energy balance step 1'!AM72),'Corrected energy balance step 1'!AM72,0)</f>
        <v>0</v>
      </c>
      <c r="AN72" s="194">
        <f>IF(ISNUMBER('Corrected energy balance step 1'!AN72),'Corrected energy balance step 1'!AN72,0)</f>
        <v>0</v>
      </c>
      <c r="AO72" s="194">
        <f>IF(ISNUMBER('Corrected energy balance step 1'!AO72),'Corrected energy balance step 1'!AO72,0)</f>
        <v>0</v>
      </c>
      <c r="AP72" s="194">
        <f>IF(ISNUMBER('Corrected energy balance step 1'!AP72),'Corrected energy balance step 1'!AP72,0)</f>
        <v>0</v>
      </c>
      <c r="AQ72" s="194">
        <f>IF(ISNUMBER('Corrected energy balance step 1'!AQ72),'Corrected energy balance step 1'!AQ72,0)</f>
        <v>0</v>
      </c>
      <c r="AR72" s="194">
        <f>IF(ISNUMBER('Corrected energy balance step 1'!AR72),'Corrected energy balance step 1'!AR72,0)</f>
        <v>0</v>
      </c>
      <c r="AS72" s="194">
        <f>IF(ISNUMBER('Corrected energy balance step 1'!AS72),'Corrected energy balance step 1'!AS72,0)</f>
        <v>0</v>
      </c>
      <c r="AT72" s="194">
        <f>IF(ISNUMBER('Corrected energy balance step 1'!AT72),'Corrected energy balance step 1'!AT72,0)</f>
        <v>0</v>
      </c>
      <c r="AU72" s="194">
        <f>IF(ISNUMBER('Corrected energy balance step 1'!AU72),'Corrected energy balance step 1'!AU72,0)</f>
        <v>0</v>
      </c>
      <c r="AV72" s="194">
        <f>IF(ISNUMBER('Corrected energy balance step 1'!AV72),'Corrected energy balance step 1'!AV72,0)</f>
        <v>0</v>
      </c>
      <c r="AW72" s="194">
        <f>IF(ISNUMBER('Corrected energy balance step 1'!AW72),'Corrected energy balance step 1'!AW72,0)</f>
        <v>0</v>
      </c>
      <c r="AX72" s="194">
        <f>IF(ISNUMBER('Corrected energy balance step 1'!AX72),'Corrected energy balance step 1'!AX72,0)</f>
        <v>0</v>
      </c>
      <c r="AY72" s="194">
        <f>IF(ISNUMBER('Corrected energy balance step 1'!AY72),'Corrected energy balance step 1'!AY72,0)</f>
        <v>0</v>
      </c>
      <c r="AZ72" s="194">
        <f>IF(ISNUMBER('Corrected energy balance step 1'!AZ72),'Corrected energy balance step 1'!AZ72,0)</f>
        <v>0</v>
      </c>
      <c r="BA72" s="194">
        <f>IF(ISNUMBER('Corrected energy balance step 1'!BA72),'Corrected energy balance step 1'!BA72,0)</f>
        <v>0</v>
      </c>
      <c r="BB72" s="194">
        <f>IF(ISNUMBER('Corrected energy balance step 1'!BB72),'Corrected energy balance step 1'!BB72,0)</f>
        <v>0</v>
      </c>
      <c r="BC72" s="194">
        <f>IF(ISNUMBER('Corrected energy balance step 1'!BC72),'Corrected energy balance step 1'!BC72,0)</f>
        <v>0</v>
      </c>
      <c r="BD72" s="194">
        <f>IF(ISNUMBER('Corrected energy balance step 1'!BD72),'Corrected energy balance step 1'!BD72,0)</f>
        <v>0</v>
      </c>
      <c r="BE72" s="194">
        <f>IF(ISNUMBER('Corrected energy balance step 1'!BE72),'Corrected energy balance step 1'!BE72,0)</f>
        <v>0</v>
      </c>
      <c r="BF72" s="194">
        <f>IF(ISNUMBER('Corrected energy balance step 1'!BF72),'Corrected energy balance step 1'!BF72,0)</f>
        <v>0</v>
      </c>
      <c r="BG72" s="194">
        <f>IF(ISNUMBER('Corrected energy balance step 1'!BG72),'Corrected energy balance step 1'!BG72,0)</f>
        <v>0</v>
      </c>
      <c r="BH72" s="194">
        <f>IF(ISNUMBER('Corrected energy balance step 1'!BH72),'Corrected energy balance step 1'!BH72,0)</f>
        <v>0</v>
      </c>
      <c r="BI72" s="194">
        <f>IF(ISNUMBER('Corrected energy balance step 1'!BI72),'Corrected energy balance step 1'!BI72,0)</f>
        <v>0</v>
      </c>
      <c r="BJ72" s="194">
        <f>IF(ISNUMBER('Corrected energy balance step 1'!BJ72),'Corrected energy balance step 1'!BJ72,0)</f>
        <v>0</v>
      </c>
      <c r="BK72" s="194">
        <f>IF(ISNUMBER('Corrected energy balance step 1'!BK72),'Corrected energy balance step 1'!BK72,0)</f>
        <v>0</v>
      </c>
      <c r="BL72" s="194">
        <f>IF(ISNUMBER('Corrected energy balance step 1'!BL72),'Corrected energy balance step 1'!BL72,0)</f>
        <v>0</v>
      </c>
      <c r="BM72" s="194">
        <f>IF(ISNUMBER('Corrected energy balance step 1'!BM72),'Corrected energy balance step 1'!BM72,0)</f>
        <v>0</v>
      </c>
      <c r="BN72" s="192">
        <f t="shared" si="60"/>
        <v>0</v>
      </c>
      <c r="BO72" s="198">
        <f>'Corrected energy balance step 1'!BO72</f>
        <v>0</v>
      </c>
    </row>
    <row r="73" spans="2:67" ht="16" thickBot="1">
      <c r="B73" s="37" t="s">
        <v>107</v>
      </c>
      <c r="C73" s="194">
        <f>IF(ISNUMBER('Corrected energy balance step 1'!C73),'Corrected energy balance step 1'!C73,0)</f>
        <v>0</v>
      </c>
      <c r="D73" s="194">
        <f>IF(ISNUMBER('Corrected energy balance step 1'!D73),'Corrected energy balance step 1'!D73,0)</f>
        <v>0</v>
      </c>
      <c r="E73" s="194">
        <f>IF(ISNUMBER('Corrected energy balance step 1'!E73),'Corrected energy balance step 1'!E73,0)</f>
        <v>0</v>
      </c>
      <c r="F73" s="194">
        <f>IF(ISNUMBER('Corrected energy balance step 1'!F73),'Corrected energy balance step 1'!F73,0)</f>
        <v>0</v>
      </c>
      <c r="G73" s="194">
        <f>IF(ISNUMBER('Corrected energy balance step 1'!G73),'Corrected energy balance step 1'!G73,0)</f>
        <v>0</v>
      </c>
      <c r="H73" s="194">
        <f>IF(ISNUMBER('Corrected energy balance step 1'!H73),'Corrected energy balance step 1'!H73,0)</f>
        <v>0</v>
      </c>
      <c r="I73" s="194">
        <f>IF(ISNUMBER('Corrected energy balance step 1'!I73),'Corrected energy balance step 1'!I73,0)</f>
        <v>0</v>
      </c>
      <c r="J73" s="194">
        <f>IF(ISNUMBER('Corrected energy balance step 1'!J73),'Corrected energy balance step 1'!J73,0)</f>
        <v>0</v>
      </c>
      <c r="K73" s="194">
        <f>IF(ISNUMBER('Corrected energy balance step 1'!K73),'Corrected energy balance step 1'!K73,0)</f>
        <v>0</v>
      </c>
      <c r="L73" s="194">
        <f>IF(ISNUMBER('Corrected energy balance step 1'!L73),'Corrected energy balance step 1'!L73,0)</f>
        <v>0</v>
      </c>
      <c r="M73" s="194">
        <f>IF(ISNUMBER('Corrected energy balance step 1'!M73),'Corrected energy balance step 1'!M73,0)</f>
        <v>0</v>
      </c>
      <c r="N73" s="194">
        <f>IF(ISNUMBER('Corrected energy balance step 1'!N73),'Corrected energy balance step 1'!N73,0)</f>
        <v>0</v>
      </c>
      <c r="O73" s="194">
        <f>IF(ISNUMBER('Corrected energy balance step 1'!O73),'Corrected energy balance step 1'!O73,0)</f>
        <v>0</v>
      </c>
      <c r="P73" s="194">
        <f>IF(ISNUMBER('Corrected energy balance step 1'!P73),'Corrected energy balance step 1'!P73,0)</f>
        <v>0</v>
      </c>
      <c r="Q73" s="194">
        <f>IF(ISNUMBER('Corrected energy balance step 1'!Q73),'Corrected energy balance step 1'!Q73,0)</f>
        <v>0</v>
      </c>
      <c r="R73" s="194">
        <f>IF(ISNUMBER('Corrected energy balance step 1'!R73),'Corrected energy balance step 1'!R73,0)</f>
        <v>0</v>
      </c>
      <c r="S73" s="194">
        <f>IF(ISNUMBER('Corrected energy balance step 1'!S73),'Corrected energy balance step 1'!S73,0)</f>
        <v>0</v>
      </c>
      <c r="T73" s="194">
        <f>IF(ISNUMBER('Corrected energy balance step 1'!T73),'Corrected energy balance step 1'!T73,0)</f>
        <v>0</v>
      </c>
      <c r="U73" s="194">
        <f>IF(ISNUMBER('Corrected energy balance step 1'!U73),'Corrected energy balance step 1'!U73,0)</f>
        <v>0</v>
      </c>
      <c r="V73" s="194">
        <f>IF(ISNUMBER('Corrected energy balance step 1'!V73),'Corrected energy balance step 1'!V73,0)</f>
        <v>0</v>
      </c>
      <c r="W73" s="194">
        <f>IF(ISNUMBER('Corrected energy balance step 1'!W73),'Corrected energy balance step 1'!W73,0)</f>
        <v>0</v>
      </c>
      <c r="X73" s="194">
        <f>IF(ISNUMBER('Corrected energy balance step 1'!X73),'Corrected energy balance step 1'!X73,0)</f>
        <v>0</v>
      </c>
      <c r="Y73" s="194">
        <f>IF(ISNUMBER('Corrected energy balance step 1'!Y73),'Corrected energy balance step 1'!Y73,0)</f>
        <v>0</v>
      </c>
      <c r="Z73" s="194">
        <f>IF(ISNUMBER('Corrected energy balance step 1'!Z73),'Corrected energy balance step 1'!Z73,0)</f>
        <v>0</v>
      </c>
      <c r="AA73" s="194">
        <f>IF(ISNUMBER('Corrected energy balance step 1'!AA73),'Corrected energy balance step 1'!AA73,0)</f>
        <v>0</v>
      </c>
      <c r="AB73" s="194">
        <f>IF(ISNUMBER('Corrected energy balance step 1'!AB73),'Corrected energy balance step 1'!AB73,0)</f>
        <v>0</v>
      </c>
      <c r="AC73" s="194">
        <f>IF(ISNUMBER('Corrected energy balance step 1'!AC73),'Corrected energy balance step 1'!AC73,0)</f>
        <v>0</v>
      </c>
      <c r="AD73" s="194">
        <f>IF(ISNUMBER('Corrected energy balance step 1'!AD73),'Corrected energy balance step 1'!AD73,0)</f>
        <v>0</v>
      </c>
      <c r="AE73" s="194">
        <f>IF(ISNUMBER('Corrected energy balance step 1'!AE73),'Corrected energy balance step 1'!AE73,0)</f>
        <v>0</v>
      </c>
      <c r="AF73" s="194">
        <f>IF(ISNUMBER('Corrected energy balance step 1'!AF73),'Corrected energy balance step 1'!AF73,0)</f>
        <v>0</v>
      </c>
      <c r="AG73" s="194">
        <f>IF(ISNUMBER('Corrected energy balance step 1'!AG73),'Corrected energy balance step 1'!AG73,0)</f>
        <v>0</v>
      </c>
      <c r="AH73" s="194">
        <f>IF(ISNUMBER('Corrected energy balance step 1'!AH73),'Corrected energy balance step 1'!AH73,0)</f>
        <v>0</v>
      </c>
      <c r="AI73" s="194">
        <f>IF(ISNUMBER('Corrected energy balance step 1'!AI73),'Corrected energy balance step 1'!AI73,0)</f>
        <v>0</v>
      </c>
      <c r="AJ73" s="194">
        <f>IF(ISNUMBER('Corrected energy balance step 1'!AJ73),'Corrected energy balance step 1'!AJ73,0)</f>
        <v>0</v>
      </c>
      <c r="AK73" s="194">
        <f>IF(ISNUMBER('Corrected energy balance step 1'!AK73),'Corrected energy balance step 1'!AK73,0)</f>
        <v>0</v>
      </c>
      <c r="AL73" s="194">
        <f>IF(ISNUMBER('Corrected energy balance step 1'!AL73),'Corrected energy balance step 1'!AL73,0)</f>
        <v>0</v>
      </c>
      <c r="AM73" s="194">
        <f>IF(ISNUMBER('Corrected energy balance step 1'!AM73),'Corrected energy balance step 1'!AM73,0)</f>
        <v>0</v>
      </c>
      <c r="AN73" s="194">
        <f>IF(ISNUMBER('Corrected energy balance step 1'!AN73),'Corrected energy balance step 1'!AN73,0)</f>
        <v>0</v>
      </c>
      <c r="AO73" s="194">
        <f>IF(ISNUMBER('Corrected energy balance step 1'!AO73),'Corrected energy balance step 1'!AO73,0)</f>
        <v>0</v>
      </c>
      <c r="AP73" s="194">
        <f>IF(ISNUMBER('Corrected energy balance step 1'!AP73),'Corrected energy balance step 1'!AP73,0)</f>
        <v>0</v>
      </c>
      <c r="AQ73" s="194">
        <f>IF(ISNUMBER('Corrected energy balance step 1'!AQ73),'Corrected energy balance step 1'!AQ73,0)</f>
        <v>0</v>
      </c>
      <c r="AR73" s="194">
        <f>IF(ISNUMBER('Corrected energy balance step 1'!AR73),'Corrected energy balance step 1'!AR73,0)</f>
        <v>0</v>
      </c>
      <c r="AS73" s="194">
        <f>IF(ISNUMBER('Corrected energy balance step 1'!AS73),'Corrected energy balance step 1'!AS73,0)</f>
        <v>0</v>
      </c>
      <c r="AT73" s="194">
        <f>IF(ISNUMBER('Corrected energy balance step 1'!AT73),'Corrected energy balance step 1'!AT73,0)</f>
        <v>0</v>
      </c>
      <c r="AU73" s="194">
        <f>IF(ISNUMBER('Corrected energy balance step 1'!AU73),'Corrected energy balance step 1'!AU73,0)</f>
        <v>0</v>
      </c>
      <c r="AV73" s="194">
        <f>IF(ISNUMBER('Corrected energy balance step 1'!AV73),'Corrected energy balance step 1'!AV73,0)</f>
        <v>0</v>
      </c>
      <c r="AW73" s="194">
        <f>IF(ISNUMBER('Corrected energy balance step 1'!AW73),'Corrected energy balance step 1'!AW73,0)</f>
        <v>0</v>
      </c>
      <c r="AX73" s="194">
        <f>IF(ISNUMBER('Corrected energy balance step 1'!AX73),'Corrected energy balance step 1'!AX73,0)</f>
        <v>0</v>
      </c>
      <c r="AY73" s="194">
        <f>IF(ISNUMBER('Corrected energy balance step 1'!AY73),'Corrected energy balance step 1'!AY73,0)</f>
        <v>0</v>
      </c>
      <c r="AZ73" s="194">
        <f>IF(ISNUMBER('Corrected energy balance step 1'!AZ73),'Corrected energy balance step 1'!AZ73,0)</f>
        <v>0</v>
      </c>
      <c r="BA73" s="194">
        <f>IF(ISNUMBER('Corrected energy balance step 1'!BA73),'Corrected energy balance step 1'!BA73,0)</f>
        <v>0</v>
      </c>
      <c r="BB73" s="194">
        <f>IF(ISNUMBER('Corrected energy balance step 1'!BB73),'Corrected energy balance step 1'!BB73,0)</f>
        <v>0</v>
      </c>
      <c r="BC73" s="194">
        <f>IF(ISNUMBER('Corrected energy balance step 1'!BC73),'Corrected energy balance step 1'!BC73,0)</f>
        <v>0</v>
      </c>
      <c r="BD73" s="194">
        <f>IF(ISNUMBER('Corrected energy balance step 1'!BD73),'Corrected energy balance step 1'!BD73,0)</f>
        <v>0</v>
      </c>
      <c r="BE73" s="194">
        <f>IF(ISNUMBER('Corrected energy balance step 1'!BE73),'Corrected energy balance step 1'!BE73,0)</f>
        <v>0</v>
      </c>
      <c r="BF73" s="194">
        <f>IF(ISNUMBER('Corrected energy balance step 1'!BF73),'Corrected energy balance step 1'!BF73,0)</f>
        <v>0</v>
      </c>
      <c r="BG73" s="194">
        <f>IF(ISNUMBER('Corrected energy balance step 1'!BG73),'Corrected energy balance step 1'!BG73,0)</f>
        <v>0</v>
      </c>
      <c r="BH73" s="194">
        <f>IF(ISNUMBER('Corrected energy balance step 1'!BH73),'Corrected energy balance step 1'!BH73,0)</f>
        <v>0</v>
      </c>
      <c r="BI73" s="194">
        <f>IF(ISNUMBER('Corrected energy balance step 1'!BI73),'Corrected energy balance step 1'!BI73,0)</f>
        <v>0</v>
      </c>
      <c r="BJ73" s="194">
        <f>IF(ISNUMBER('Corrected energy balance step 1'!BJ73),'Corrected energy balance step 1'!BJ73,0)</f>
        <v>0</v>
      </c>
      <c r="BK73" s="194">
        <f>IF(ISNUMBER('Corrected energy balance step 1'!BK73),'Corrected energy balance step 1'!BK73,0)</f>
        <v>0</v>
      </c>
      <c r="BL73" s="194">
        <f>IF(ISNUMBER('Corrected energy balance step 1'!BL73),'Corrected energy balance step 1'!BL73,0)</f>
        <v>0</v>
      </c>
      <c r="BM73" s="194">
        <f>IF(ISNUMBER('Corrected energy balance step 1'!BM73),'Corrected energy balance step 1'!BM73,0)</f>
        <v>0</v>
      </c>
      <c r="BN73" s="192">
        <f t="shared" si="60"/>
        <v>0</v>
      </c>
      <c r="BO73" s="198">
        <f>'Corrected energy balance step 1'!BO73</f>
        <v>0</v>
      </c>
    </row>
    <row r="74" spans="2:67" ht="16" thickBot="1">
      <c r="B74" s="45" t="s">
        <v>108</v>
      </c>
      <c r="C74" s="199">
        <f>SUM(C75:C80)</f>
        <v>0</v>
      </c>
      <c r="D74" s="199">
        <f t="shared" ref="D74:BM74" si="63">SUM(D75:D80)</f>
        <v>0</v>
      </c>
      <c r="E74" s="199">
        <f t="shared" si="63"/>
        <v>0</v>
      </c>
      <c r="F74" s="199">
        <f t="shared" si="63"/>
        <v>0</v>
      </c>
      <c r="G74" s="199">
        <f t="shared" si="63"/>
        <v>0</v>
      </c>
      <c r="H74" s="199">
        <f t="shared" si="63"/>
        <v>0</v>
      </c>
      <c r="I74" s="199">
        <f t="shared" si="63"/>
        <v>0</v>
      </c>
      <c r="J74" s="199">
        <f t="shared" si="63"/>
        <v>0</v>
      </c>
      <c r="K74" s="199">
        <f t="shared" si="63"/>
        <v>0</v>
      </c>
      <c r="L74" s="199">
        <f t="shared" si="63"/>
        <v>0</v>
      </c>
      <c r="M74" s="199">
        <f t="shared" si="63"/>
        <v>0</v>
      </c>
      <c r="N74" s="199">
        <f t="shared" si="63"/>
        <v>0</v>
      </c>
      <c r="O74" s="199">
        <f t="shared" si="63"/>
        <v>0</v>
      </c>
      <c r="P74" s="199">
        <f t="shared" si="63"/>
        <v>0</v>
      </c>
      <c r="Q74" s="199">
        <f t="shared" si="63"/>
        <v>0</v>
      </c>
      <c r="R74" s="199">
        <f t="shared" si="63"/>
        <v>0</v>
      </c>
      <c r="S74" s="199">
        <f t="shared" si="63"/>
        <v>0</v>
      </c>
      <c r="T74" s="199">
        <f t="shared" si="63"/>
        <v>0</v>
      </c>
      <c r="U74" s="199">
        <f t="shared" si="63"/>
        <v>0</v>
      </c>
      <c r="V74" s="199">
        <f t="shared" si="63"/>
        <v>0</v>
      </c>
      <c r="W74" s="199">
        <f t="shared" si="63"/>
        <v>0</v>
      </c>
      <c r="X74" s="199">
        <f t="shared" si="63"/>
        <v>0</v>
      </c>
      <c r="Y74" s="199">
        <f t="shared" si="63"/>
        <v>0</v>
      </c>
      <c r="Z74" s="199">
        <f t="shared" si="63"/>
        <v>0</v>
      </c>
      <c r="AA74" s="199">
        <f t="shared" si="63"/>
        <v>0</v>
      </c>
      <c r="AB74" s="199">
        <f t="shared" si="63"/>
        <v>0</v>
      </c>
      <c r="AC74" s="199">
        <f t="shared" si="63"/>
        <v>0</v>
      </c>
      <c r="AD74" s="199">
        <f t="shared" si="63"/>
        <v>0</v>
      </c>
      <c r="AE74" s="199">
        <f t="shared" si="63"/>
        <v>0</v>
      </c>
      <c r="AF74" s="199">
        <f t="shared" si="63"/>
        <v>0</v>
      </c>
      <c r="AG74" s="199">
        <f t="shared" si="63"/>
        <v>0</v>
      </c>
      <c r="AH74" s="199">
        <f t="shared" si="63"/>
        <v>0</v>
      </c>
      <c r="AI74" s="199">
        <f t="shared" si="63"/>
        <v>0</v>
      </c>
      <c r="AJ74" s="199">
        <f t="shared" si="63"/>
        <v>0</v>
      </c>
      <c r="AK74" s="199">
        <f t="shared" si="63"/>
        <v>0</v>
      </c>
      <c r="AL74" s="199">
        <f t="shared" si="63"/>
        <v>0</v>
      </c>
      <c r="AM74" s="199">
        <f t="shared" si="63"/>
        <v>0</v>
      </c>
      <c r="AN74" s="199">
        <f t="shared" si="63"/>
        <v>0</v>
      </c>
      <c r="AO74" s="199">
        <f t="shared" si="63"/>
        <v>0</v>
      </c>
      <c r="AP74" s="199">
        <f t="shared" si="63"/>
        <v>0</v>
      </c>
      <c r="AQ74" s="199">
        <f t="shared" si="63"/>
        <v>0</v>
      </c>
      <c r="AR74" s="199">
        <f t="shared" si="63"/>
        <v>0</v>
      </c>
      <c r="AS74" s="199">
        <f t="shared" si="63"/>
        <v>0</v>
      </c>
      <c r="AT74" s="199">
        <f t="shared" si="63"/>
        <v>0</v>
      </c>
      <c r="AU74" s="199">
        <f t="shared" si="63"/>
        <v>0</v>
      </c>
      <c r="AV74" s="199">
        <f t="shared" si="63"/>
        <v>0</v>
      </c>
      <c r="AW74" s="199">
        <f t="shared" si="63"/>
        <v>0</v>
      </c>
      <c r="AX74" s="199">
        <f t="shared" si="63"/>
        <v>0</v>
      </c>
      <c r="AY74" s="199">
        <f t="shared" si="63"/>
        <v>0</v>
      </c>
      <c r="AZ74" s="199">
        <f t="shared" si="63"/>
        <v>0</v>
      </c>
      <c r="BA74" s="199">
        <f t="shared" si="63"/>
        <v>0</v>
      </c>
      <c r="BB74" s="199">
        <f t="shared" si="63"/>
        <v>0</v>
      </c>
      <c r="BC74" s="199">
        <f t="shared" si="63"/>
        <v>0</v>
      </c>
      <c r="BD74" s="199">
        <f t="shared" si="63"/>
        <v>0</v>
      </c>
      <c r="BE74" s="199">
        <f t="shared" si="63"/>
        <v>0</v>
      </c>
      <c r="BF74" s="199">
        <f t="shared" si="63"/>
        <v>0</v>
      </c>
      <c r="BG74" s="199">
        <f t="shared" si="63"/>
        <v>0</v>
      </c>
      <c r="BH74" s="199">
        <f t="shared" si="63"/>
        <v>0</v>
      </c>
      <c r="BI74" s="199">
        <f t="shared" si="63"/>
        <v>0</v>
      </c>
      <c r="BJ74" s="199">
        <f t="shared" si="63"/>
        <v>0</v>
      </c>
      <c r="BK74" s="199">
        <f t="shared" si="63"/>
        <v>0</v>
      </c>
      <c r="BL74" s="199">
        <f t="shared" si="63"/>
        <v>0</v>
      </c>
      <c r="BM74" s="199">
        <f t="shared" si="63"/>
        <v>0</v>
      </c>
      <c r="BN74" s="200">
        <f t="shared" si="60"/>
        <v>0</v>
      </c>
      <c r="BO74" s="204">
        <f>'Corrected energy balance step 1'!BO74</f>
        <v>0</v>
      </c>
    </row>
    <row r="75" spans="2:67">
      <c r="B75" s="37" t="s">
        <v>109</v>
      </c>
      <c r="C75" s="194">
        <f>IF(ISNUMBER('Corrected energy balance step 1'!C75),'Corrected energy balance step 1'!C75,0)</f>
        <v>0</v>
      </c>
      <c r="D75" s="194">
        <f>IF(ISNUMBER('Corrected energy balance step 1'!D75),'Corrected energy balance step 1'!D75,0)</f>
        <v>0</v>
      </c>
      <c r="E75" s="194">
        <f>IF(ISNUMBER('Corrected energy balance step 1'!E75),'Corrected energy balance step 1'!E75,0)</f>
        <v>0</v>
      </c>
      <c r="F75" s="194">
        <f>IF(ISNUMBER('Corrected energy balance step 1'!F75),'Corrected energy balance step 1'!F75,0)</f>
        <v>0</v>
      </c>
      <c r="G75" s="194">
        <f>IF(ISNUMBER('Corrected energy balance step 1'!G75),'Corrected energy balance step 1'!G75,0)</f>
        <v>0</v>
      </c>
      <c r="H75" s="194">
        <f>IF(ISNUMBER('Corrected energy balance step 1'!H75),'Corrected energy balance step 1'!H75,0)</f>
        <v>0</v>
      </c>
      <c r="I75" s="194">
        <f>IF(ISNUMBER('Corrected energy balance step 1'!I75),'Corrected energy balance step 1'!I75,0)</f>
        <v>0</v>
      </c>
      <c r="J75" s="194">
        <f>IF(ISNUMBER('Corrected energy balance step 1'!J75),'Corrected energy balance step 1'!J75,0)</f>
        <v>0</v>
      </c>
      <c r="K75" s="194">
        <f>IF(ISNUMBER('Corrected energy balance step 1'!K75),'Corrected energy balance step 1'!K75,0)</f>
        <v>0</v>
      </c>
      <c r="L75" s="194">
        <f>IF(ISNUMBER('Corrected energy balance step 1'!L75),'Corrected energy balance step 1'!L75,0)</f>
        <v>0</v>
      </c>
      <c r="M75" s="194">
        <f>IF(ISNUMBER('Corrected energy balance step 1'!M75),'Corrected energy balance step 1'!M75,0)</f>
        <v>0</v>
      </c>
      <c r="N75" s="194">
        <f>IF(ISNUMBER('Corrected energy balance step 1'!N75),'Corrected energy balance step 1'!N75,0)</f>
        <v>0</v>
      </c>
      <c r="O75" s="194">
        <f>IF(ISNUMBER('Corrected energy balance step 1'!O75),'Corrected energy balance step 1'!O75,0)</f>
        <v>0</v>
      </c>
      <c r="P75" s="194">
        <f>IF(ISNUMBER('Corrected energy balance step 1'!P75),'Corrected energy balance step 1'!P75,0)</f>
        <v>0</v>
      </c>
      <c r="Q75" s="194">
        <f>IF(ISNUMBER('Corrected energy balance step 1'!Q75),'Corrected energy balance step 1'!Q75,0)</f>
        <v>0</v>
      </c>
      <c r="R75" s="194">
        <f>IF(ISNUMBER('Corrected energy balance step 1'!R75),'Corrected energy balance step 1'!R75,0)</f>
        <v>0</v>
      </c>
      <c r="S75" s="194">
        <f>IF(ISNUMBER('Corrected energy balance step 1'!S75),'Corrected energy balance step 1'!S75,0)</f>
        <v>0</v>
      </c>
      <c r="T75" s="194">
        <f>IF(ISNUMBER('Corrected energy balance step 1'!T75),'Corrected energy balance step 1'!T75,0)</f>
        <v>0</v>
      </c>
      <c r="U75" s="194">
        <f>IF(ISNUMBER('Corrected energy balance step 1'!U75),'Corrected energy balance step 1'!U75,0)</f>
        <v>0</v>
      </c>
      <c r="V75" s="194">
        <f>IF(ISNUMBER('Corrected energy balance step 1'!V75),'Corrected energy balance step 1'!V75,0)</f>
        <v>0</v>
      </c>
      <c r="W75" s="194">
        <f>IF(ISNUMBER('Corrected energy balance step 1'!W75),'Corrected energy balance step 1'!W75,0)</f>
        <v>0</v>
      </c>
      <c r="X75" s="194">
        <f>IF(ISNUMBER('Corrected energy balance step 1'!X75),'Corrected energy balance step 1'!X75,0)</f>
        <v>0</v>
      </c>
      <c r="Y75" s="194">
        <f>IF(ISNUMBER('Corrected energy balance step 1'!Y75),'Corrected energy balance step 1'!Y75,0)</f>
        <v>0</v>
      </c>
      <c r="Z75" s="194">
        <f>IF(ISNUMBER('Corrected energy balance step 1'!Z75),'Corrected energy balance step 1'!Z75,0)</f>
        <v>0</v>
      </c>
      <c r="AA75" s="194">
        <f>IF(ISNUMBER('Corrected energy balance step 1'!AA75),'Corrected energy balance step 1'!AA75,0)</f>
        <v>0</v>
      </c>
      <c r="AB75" s="194">
        <f>IF(ISNUMBER('Corrected energy balance step 1'!AB75),'Corrected energy balance step 1'!AB75,0)</f>
        <v>0</v>
      </c>
      <c r="AC75" s="194">
        <f>IF(ISNUMBER('Corrected energy balance step 1'!AC75),'Corrected energy balance step 1'!AC75,0)</f>
        <v>0</v>
      </c>
      <c r="AD75" s="194">
        <f>IF(ISNUMBER('Corrected energy balance step 1'!AD75),'Corrected energy balance step 1'!AD75,0)</f>
        <v>0</v>
      </c>
      <c r="AE75" s="194">
        <f>IF(ISNUMBER('Corrected energy balance step 1'!AE75),'Corrected energy balance step 1'!AE75,0)</f>
        <v>0</v>
      </c>
      <c r="AF75" s="194">
        <f>IF(ISNUMBER('Corrected energy balance step 1'!AF75),'Corrected energy balance step 1'!AF75,0)</f>
        <v>0</v>
      </c>
      <c r="AG75" s="194">
        <f>IF(ISNUMBER('Corrected energy balance step 1'!AG75),'Corrected energy balance step 1'!AG75,0)</f>
        <v>0</v>
      </c>
      <c r="AH75" s="194">
        <f>IF(ISNUMBER('Corrected energy balance step 1'!AH75),'Corrected energy balance step 1'!AH75,0)</f>
        <v>0</v>
      </c>
      <c r="AI75" s="194">
        <f>IF(ISNUMBER('Corrected energy balance step 1'!AI75),'Corrected energy balance step 1'!AI75,0)</f>
        <v>0</v>
      </c>
      <c r="AJ75" s="194">
        <f>IF(ISNUMBER('Corrected energy balance step 1'!AJ75),'Corrected energy balance step 1'!AJ75,0)</f>
        <v>0</v>
      </c>
      <c r="AK75" s="194">
        <f>IF(ISNUMBER('Corrected energy balance step 1'!AK75),'Corrected energy balance step 1'!AK75,0)</f>
        <v>0</v>
      </c>
      <c r="AL75" s="194">
        <f>IF(ISNUMBER('Corrected energy balance step 1'!AL75),'Corrected energy balance step 1'!AL75,0)</f>
        <v>0</v>
      </c>
      <c r="AM75" s="194">
        <f>IF(ISNUMBER('Corrected energy balance step 1'!AM75),'Corrected energy balance step 1'!AM75,0)</f>
        <v>0</v>
      </c>
      <c r="AN75" s="194">
        <f>IF(ISNUMBER('Corrected energy balance step 1'!AN75),'Corrected energy balance step 1'!AN75,0)</f>
        <v>0</v>
      </c>
      <c r="AO75" s="194">
        <f>IF(ISNUMBER('Corrected energy balance step 1'!AO75),'Corrected energy balance step 1'!AO75,0)</f>
        <v>0</v>
      </c>
      <c r="AP75" s="194">
        <f>IF(ISNUMBER('Corrected energy balance step 1'!AP75),'Corrected energy balance step 1'!AP75,0)</f>
        <v>0</v>
      </c>
      <c r="AQ75" s="194">
        <f>IF(ISNUMBER('Corrected energy balance step 1'!AQ75),'Corrected energy balance step 1'!AQ75,0)</f>
        <v>0</v>
      </c>
      <c r="AR75" s="194">
        <f>IF(ISNUMBER('Corrected energy balance step 1'!AR75),'Corrected energy balance step 1'!AR75,0)</f>
        <v>0</v>
      </c>
      <c r="AS75" s="194">
        <f>IF(ISNUMBER('Corrected energy balance step 1'!AS75),'Corrected energy balance step 1'!AS75,0)</f>
        <v>0</v>
      </c>
      <c r="AT75" s="194">
        <f>IF(ISNUMBER('Corrected energy balance step 1'!AT75),'Corrected energy balance step 1'!AT75,0)</f>
        <v>0</v>
      </c>
      <c r="AU75" s="194">
        <f>IF(ISNUMBER('Corrected energy balance step 1'!AU75),'Corrected energy balance step 1'!AU75,0)</f>
        <v>0</v>
      </c>
      <c r="AV75" s="194">
        <f>IF(ISNUMBER('Corrected energy balance step 1'!AV75),'Corrected energy balance step 1'!AV75,0)</f>
        <v>0</v>
      </c>
      <c r="AW75" s="194">
        <f>IF(ISNUMBER('Corrected energy balance step 1'!AW75),'Corrected energy balance step 1'!AW75,0)</f>
        <v>0</v>
      </c>
      <c r="AX75" s="194">
        <f>IF(ISNUMBER('Corrected energy balance step 1'!AX75),'Corrected energy balance step 1'!AX75,0)</f>
        <v>0</v>
      </c>
      <c r="AY75" s="194">
        <f>IF(ISNUMBER('Corrected energy balance step 1'!AY75),'Corrected energy balance step 1'!AY75,0)</f>
        <v>0</v>
      </c>
      <c r="AZ75" s="194">
        <f>IF(ISNUMBER('Corrected energy balance step 1'!AZ75),'Corrected energy balance step 1'!AZ75,0)</f>
        <v>0</v>
      </c>
      <c r="BA75" s="194">
        <f>IF(ISNUMBER('Corrected energy balance step 1'!BA75),'Corrected energy balance step 1'!BA75,0)</f>
        <v>0</v>
      </c>
      <c r="BB75" s="194">
        <f>IF(ISNUMBER('Corrected energy balance step 1'!BB75),'Corrected energy balance step 1'!BB75,0)</f>
        <v>0</v>
      </c>
      <c r="BC75" s="194">
        <f>IF(ISNUMBER('Corrected energy balance step 1'!BC75),'Corrected energy balance step 1'!BC75,0)</f>
        <v>0</v>
      </c>
      <c r="BD75" s="194">
        <f>IF(ISNUMBER('Corrected energy balance step 1'!BD75),'Corrected energy balance step 1'!BD75,0)</f>
        <v>0</v>
      </c>
      <c r="BE75" s="194">
        <f>IF(ISNUMBER('Corrected energy balance step 1'!BE75),'Corrected energy balance step 1'!BE75,0)</f>
        <v>0</v>
      </c>
      <c r="BF75" s="194">
        <f>IF(ISNUMBER('Corrected energy balance step 1'!BF75),'Corrected energy balance step 1'!BF75,0)</f>
        <v>0</v>
      </c>
      <c r="BG75" s="194">
        <f>IF(ISNUMBER('Corrected energy balance step 1'!BG75),'Corrected energy balance step 1'!BG75,0)</f>
        <v>0</v>
      </c>
      <c r="BH75" s="194">
        <f>IF(ISNUMBER('Corrected energy balance step 1'!BH75),'Corrected energy balance step 1'!BH75,0)</f>
        <v>0</v>
      </c>
      <c r="BI75" s="194">
        <f>IF(ISNUMBER('Corrected energy balance step 1'!BI75),'Corrected energy balance step 1'!BI75,0)</f>
        <v>0</v>
      </c>
      <c r="BJ75" s="194">
        <f>IF(ISNUMBER('Corrected energy balance step 1'!BJ75),'Corrected energy balance step 1'!BJ75,0)</f>
        <v>0</v>
      </c>
      <c r="BK75" s="194">
        <f>IF(ISNUMBER('Corrected energy balance step 1'!BK75),'Corrected energy balance step 1'!BK75,0)</f>
        <v>0</v>
      </c>
      <c r="BL75" s="194">
        <f>IF(ISNUMBER('Corrected energy balance step 1'!BL75),'Corrected energy balance step 1'!BL75,0)</f>
        <v>0</v>
      </c>
      <c r="BM75" s="194">
        <f>IF(ISNUMBER('Corrected energy balance step 1'!BM75),'Corrected energy balance step 1'!BM75,0)</f>
        <v>0</v>
      </c>
      <c r="BN75" s="192">
        <f t="shared" si="60"/>
        <v>0</v>
      </c>
      <c r="BO75" s="195">
        <f>'Corrected energy balance step 1'!BO75</f>
        <v>0</v>
      </c>
    </row>
    <row r="76" spans="2:67">
      <c r="B76" s="37" t="s">
        <v>110</v>
      </c>
      <c r="C76" s="194">
        <f>IF(ISNUMBER('Corrected energy balance step 1'!C76),'Corrected energy balance step 1'!C76,0)</f>
        <v>0</v>
      </c>
      <c r="D76" s="194">
        <f>IF(ISNUMBER('Corrected energy balance step 1'!D76),'Corrected energy balance step 1'!D76,0)</f>
        <v>0</v>
      </c>
      <c r="E76" s="194">
        <f>IF(ISNUMBER('Corrected energy balance step 1'!E76),'Corrected energy balance step 1'!E76,0)</f>
        <v>0</v>
      </c>
      <c r="F76" s="194">
        <f>IF(ISNUMBER('Corrected energy balance step 1'!F76),'Corrected energy balance step 1'!F76,0)</f>
        <v>0</v>
      </c>
      <c r="G76" s="194">
        <f>IF(ISNUMBER('Corrected energy balance step 1'!G76),'Corrected energy balance step 1'!G76,0)</f>
        <v>0</v>
      </c>
      <c r="H76" s="194">
        <f>IF(ISNUMBER('Corrected energy balance step 1'!H76),'Corrected energy balance step 1'!H76,0)</f>
        <v>0</v>
      </c>
      <c r="I76" s="194">
        <f>IF(ISNUMBER('Corrected energy balance step 1'!I76),'Corrected energy balance step 1'!I76,0)</f>
        <v>0</v>
      </c>
      <c r="J76" s="194">
        <f>IF(ISNUMBER('Corrected energy balance step 1'!J76),'Corrected energy balance step 1'!J76,0)</f>
        <v>0</v>
      </c>
      <c r="K76" s="194">
        <f>IF(ISNUMBER('Corrected energy balance step 1'!K76),'Corrected energy balance step 1'!K76,0)</f>
        <v>0</v>
      </c>
      <c r="L76" s="194">
        <f>IF(ISNUMBER('Corrected energy balance step 1'!L76),'Corrected energy balance step 1'!L76,0)</f>
        <v>0</v>
      </c>
      <c r="M76" s="194">
        <f>IF(ISNUMBER('Corrected energy balance step 1'!M76),'Corrected energy balance step 1'!M76,0)</f>
        <v>0</v>
      </c>
      <c r="N76" s="194">
        <f>IF(ISNUMBER('Corrected energy balance step 1'!N76),'Corrected energy balance step 1'!N76,0)</f>
        <v>0</v>
      </c>
      <c r="O76" s="194">
        <f>IF(ISNUMBER('Corrected energy balance step 1'!O76),'Corrected energy balance step 1'!O76,0)</f>
        <v>0</v>
      </c>
      <c r="P76" s="194">
        <f>IF(ISNUMBER('Corrected energy balance step 1'!P76),'Corrected energy balance step 1'!P76,0)</f>
        <v>0</v>
      </c>
      <c r="Q76" s="194">
        <f>IF(ISNUMBER('Corrected energy balance step 1'!Q76),'Corrected energy balance step 1'!Q76,0)</f>
        <v>0</v>
      </c>
      <c r="R76" s="194">
        <f>IF(ISNUMBER('Corrected energy balance step 1'!R76),'Corrected energy balance step 1'!R76,0)</f>
        <v>0</v>
      </c>
      <c r="S76" s="194">
        <f>IF(ISNUMBER('Corrected energy balance step 1'!S76),'Corrected energy balance step 1'!S76,0)</f>
        <v>0</v>
      </c>
      <c r="T76" s="194">
        <f>IF(ISNUMBER('Corrected energy balance step 1'!T76),'Corrected energy balance step 1'!T76,0)</f>
        <v>0</v>
      </c>
      <c r="U76" s="194">
        <f>IF(ISNUMBER('Corrected energy balance step 1'!U76),'Corrected energy balance step 1'!U76,0)</f>
        <v>0</v>
      </c>
      <c r="V76" s="194">
        <f>IF(ISNUMBER('Corrected energy balance step 1'!V76),'Corrected energy balance step 1'!V76,0)</f>
        <v>0</v>
      </c>
      <c r="W76" s="194">
        <f>IF(ISNUMBER('Corrected energy balance step 1'!W76),'Corrected energy balance step 1'!W76,0)</f>
        <v>0</v>
      </c>
      <c r="X76" s="194">
        <f>IF(ISNUMBER('Corrected energy balance step 1'!X76),'Corrected energy balance step 1'!X76,0)</f>
        <v>0</v>
      </c>
      <c r="Y76" s="194">
        <f>IF(ISNUMBER('Corrected energy balance step 1'!Y76),'Corrected energy balance step 1'!Y76,0)</f>
        <v>0</v>
      </c>
      <c r="Z76" s="194">
        <f>IF(ISNUMBER('Corrected energy balance step 1'!Z76),'Corrected energy balance step 1'!Z76,0)</f>
        <v>0</v>
      </c>
      <c r="AA76" s="194">
        <f>IF(ISNUMBER('Corrected energy balance step 1'!AA76),'Corrected energy balance step 1'!AA76,0)</f>
        <v>0</v>
      </c>
      <c r="AB76" s="194">
        <f>IF(ISNUMBER('Corrected energy balance step 1'!AB76),'Corrected energy balance step 1'!AB76,0)</f>
        <v>0</v>
      </c>
      <c r="AC76" s="194">
        <f>IF(ISNUMBER('Corrected energy balance step 1'!AC76),'Corrected energy balance step 1'!AC76,0)</f>
        <v>0</v>
      </c>
      <c r="AD76" s="194">
        <f>IF(ISNUMBER('Corrected energy balance step 1'!AD76),'Corrected energy balance step 1'!AD76,0)</f>
        <v>0</v>
      </c>
      <c r="AE76" s="194">
        <f>IF(ISNUMBER('Corrected energy balance step 1'!AE76),'Corrected energy balance step 1'!AE76,0)</f>
        <v>0</v>
      </c>
      <c r="AF76" s="194">
        <f>IF(ISNUMBER('Corrected energy balance step 1'!AF76),'Corrected energy balance step 1'!AF76,0)</f>
        <v>0</v>
      </c>
      <c r="AG76" s="194">
        <f>IF(ISNUMBER('Corrected energy balance step 1'!AG76),'Corrected energy balance step 1'!AG76,0)</f>
        <v>0</v>
      </c>
      <c r="AH76" s="194">
        <f>IF(ISNUMBER('Corrected energy balance step 1'!AH76),'Corrected energy balance step 1'!AH76,0)</f>
        <v>0</v>
      </c>
      <c r="AI76" s="194">
        <f>IF(ISNUMBER('Corrected energy balance step 1'!AI76),'Corrected energy balance step 1'!AI76,0)</f>
        <v>0</v>
      </c>
      <c r="AJ76" s="194">
        <f>IF(ISNUMBER('Corrected energy balance step 1'!AJ76),'Corrected energy balance step 1'!AJ76,0)</f>
        <v>0</v>
      </c>
      <c r="AK76" s="194">
        <f>IF(ISNUMBER('Corrected energy balance step 1'!AK76),'Corrected energy balance step 1'!AK76,0)</f>
        <v>0</v>
      </c>
      <c r="AL76" s="194">
        <f>IF(ISNUMBER('Corrected energy balance step 1'!AL76),'Corrected energy balance step 1'!AL76,0)</f>
        <v>0</v>
      </c>
      <c r="AM76" s="194">
        <f>IF(ISNUMBER('Corrected energy balance step 1'!AM76),'Corrected energy balance step 1'!AM76,0)</f>
        <v>0</v>
      </c>
      <c r="AN76" s="194">
        <f>IF(ISNUMBER('Corrected energy balance step 1'!AN76),'Corrected energy balance step 1'!AN76,0)</f>
        <v>0</v>
      </c>
      <c r="AO76" s="194">
        <f>IF(ISNUMBER('Corrected energy balance step 1'!AO76),'Corrected energy balance step 1'!AO76,0)</f>
        <v>0</v>
      </c>
      <c r="AP76" s="194">
        <f>IF(ISNUMBER('Corrected energy balance step 1'!AP76),'Corrected energy balance step 1'!AP76,0)</f>
        <v>0</v>
      </c>
      <c r="AQ76" s="194">
        <f>IF(ISNUMBER('Corrected energy balance step 1'!AQ76),'Corrected energy balance step 1'!AQ76,0)</f>
        <v>0</v>
      </c>
      <c r="AR76" s="194">
        <f>IF(ISNUMBER('Corrected energy balance step 1'!AR76),'Corrected energy balance step 1'!AR76,0)</f>
        <v>0</v>
      </c>
      <c r="AS76" s="194">
        <f>IF(ISNUMBER('Corrected energy balance step 1'!AS76),'Corrected energy balance step 1'!AS76,0)</f>
        <v>0</v>
      </c>
      <c r="AT76" s="194">
        <f>IF(ISNUMBER('Corrected energy balance step 1'!AT76),'Corrected energy balance step 1'!AT76,0)</f>
        <v>0</v>
      </c>
      <c r="AU76" s="194">
        <f>IF(ISNUMBER('Corrected energy balance step 1'!AU76),'Corrected energy balance step 1'!AU76,0)</f>
        <v>0</v>
      </c>
      <c r="AV76" s="194">
        <f>IF(ISNUMBER('Corrected energy balance step 1'!AV76),'Corrected energy balance step 1'!AV76,0)</f>
        <v>0</v>
      </c>
      <c r="AW76" s="194">
        <f>IF(ISNUMBER('Corrected energy balance step 1'!AW76),'Corrected energy balance step 1'!AW76,0)</f>
        <v>0</v>
      </c>
      <c r="AX76" s="194">
        <f>IF(ISNUMBER('Corrected energy balance step 1'!AX76),'Corrected energy balance step 1'!AX76,0)</f>
        <v>0</v>
      </c>
      <c r="AY76" s="194">
        <f>IF(ISNUMBER('Corrected energy balance step 1'!AY76),'Corrected energy balance step 1'!AY76,0)</f>
        <v>0</v>
      </c>
      <c r="AZ76" s="194">
        <f>IF(ISNUMBER('Corrected energy balance step 1'!AZ76),'Corrected energy balance step 1'!AZ76,0)</f>
        <v>0</v>
      </c>
      <c r="BA76" s="194">
        <f>IF(ISNUMBER('Corrected energy balance step 1'!BA76),'Corrected energy balance step 1'!BA76,0)</f>
        <v>0</v>
      </c>
      <c r="BB76" s="194">
        <f>IF(ISNUMBER('Corrected energy balance step 1'!BB76),'Corrected energy balance step 1'!BB76,0)</f>
        <v>0</v>
      </c>
      <c r="BC76" s="194">
        <f>IF(ISNUMBER('Corrected energy balance step 1'!BC76),'Corrected energy balance step 1'!BC76,0)</f>
        <v>0</v>
      </c>
      <c r="BD76" s="194">
        <f>IF(ISNUMBER('Corrected energy balance step 1'!BD76),'Corrected energy balance step 1'!BD76,0)</f>
        <v>0</v>
      </c>
      <c r="BE76" s="194">
        <f>IF(ISNUMBER('Corrected energy balance step 1'!BE76),'Corrected energy balance step 1'!BE76,0)</f>
        <v>0</v>
      </c>
      <c r="BF76" s="194">
        <f>IF(ISNUMBER('Corrected energy balance step 1'!BF76),'Corrected energy balance step 1'!BF76,0)</f>
        <v>0</v>
      </c>
      <c r="BG76" s="194">
        <f>IF(ISNUMBER('Corrected energy balance step 1'!BG76),'Corrected energy balance step 1'!BG76,0)</f>
        <v>0</v>
      </c>
      <c r="BH76" s="194">
        <f>IF(ISNUMBER('Corrected energy balance step 1'!BH76),'Corrected energy balance step 1'!BH76,0)</f>
        <v>0</v>
      </c>
      <c r="BI76" s="194">
        <f>IF(ISNUMBER('Corrected energy balance step 1'!BI76),'Corrected energy balance step 1'!BI76,0)</f>
        <v>0</v>
      </c>
      <c r="BJ76" s="194">
        <f>IF(ISNUMBER('Corrected energy balance step 1'!BJ76),'Corrected energy balance step 1'!BJ76,0)</f>
        <v>0</v>
      </c>
      <c r="BK76" s="194">
        <f>IF(ISNUMBER('Corrected energy balance step 1'!BK76),'Corrected energy balance step 1'!BK76,0)</f>
        <v>0</v>
      </c>
      <c r="BL76" s="194">
        <f>IF(ISNUMBER('Corrected energy balance step 1'!BL76),'Corrected energy balance step 1'!BL76,0)</f>
        <v>0</v>
      </c>
      <c r="BM76" s="194">
        <f>IF(ISNUMBER('Corrected energy balance step 1'!BM76),'Corrected energy balance step 1'!BM76,0)</f>
        <v>0</v>
      </c>
      <c r="BN76" s="192">
        <f t="shared" si="60"/>
        <v>0</v>
      </c>
      <c r="BO76" s="195">
        <f>'Corrected energy balance step 1'!BO76</f>
        <v>0</v>
      </c>
    </row>
    <row r="77" spans="2:67">
      <c r="B77" s="37" t="s">
        <v>111</v>
      </c>
      <c r="C77" s="194">
        <f>IF(ISNUMBER('Corrected energy balance step 1'!C77),'Corrected energy balance step 1'!C77,0)</f>
        <v>0</v>
      </c>
      <c r="D77" s="194">
        <f>IF(ISNUMBER('Corrected energy balance step 1'!D77),'Corrected energy balance step 1'!D77,0)</f>
        <v>0</v>
      </c>
      <c r="E77" s="194">
        <f>IF(ISNUMBER('Corrected energy balance step 1'!E77),'Corrected energy balance step 1'!E77,0)</f>
        <v>0</v>
      </c>
      <c r="F77" s="194">
        <f>IF(ISNUMBER('Corrected energy balance step 1'!F77),'Corrected energy balance step 1'!F77,0)</f>
        <v>0</v>
      </c>
      <c r="G77" s="194">
        <f>IF(ISNUMBER('Corrected energy balance step 1'!G77),'Corrected energy balance step 1'!G77,0)</f>
        <v>0</v>
      </c>
      <c r="H77" s="194">
        <f>IF(ISNUMBER('Corrected energy balance step 1'!H77),'Corrected energy balance step 1'!H77,0)</f>
        <v>0</v>
      </c>
      <c r="I77" s="194">
        <f>IF(ISNUMBER('Corrected energy balance step 1'!I77),'Corrected energy balance step 1'!I77,0)</f>
        <v>0</v>
      </c>
      <c r="J77" s="194">
        <f>IF(ISNUMBER('Corrected energy balance step 1'!J77),'Corrected energy balance step 1'!J77,0)</f>
        <v>0</v>
      </c>
      <c r="K77" s="194">
        <f>IF(ISNUMBER('Corrected energy balance step 1'!K77),'Corrected energy balance step 1'!K77,0)</f>
        <v>0</v>
      </c>
      <c r="L77" s="194">
        <f>IF(ISNUMBER('Corrected energy balance step 1'!L77),'Corrected energy balance step 1'!L77,0)</f>
        <v>0</v>
      </c>
      <c r="M77" s="194">
        <f>IF(ISNUMBER('Corrected energy balance step 1'!M77),'Corrected energy balance step 1'!M77,0)</f>
        <v>0</v>
      </c>
      <c r="N77" s="194">
        <f>IF(ISNUMBER('Corrected energy balance step 1'!N77),'Corrected energy balance step 1'!N77,0)</f>
        <v>0</v>
      </c>
      <c r="O77" s="194">
        <f>IF(ISNUMBER('Corrected energy balance step 1'!O77),'Corrected energy balance step 1'!O77,0)</f>
        <v>0</v>
      </c>
      <c r="P77" s="194">
        <f>IF(ISNUMBER('Corrected energy balance step 1'!P77),'Corrected energy balance step 1'!P77,0)</f>
        <v>0</v>
      </c>
      <c r="Q77" s="194">
        <f>IF(ISNUMBER('Corrected energy balance step 1'!Q77),'Corrected energy balance step 1'!Q77,0)</f>
        <v>0</v>
      </c>
      <c r="R77" s="194">
        <f>IF(ISNUMBER('Corrected energy balance step 1'!R77),'Corrected energy balance step 1'!R77,0)</f>
        <v>0</v>
      </c>
      <c r="S77" s="194">
        <f>IF(ISNUMBER('Corrected energy balance step 1'!S77),'Corrected energy balance step 1'!S77,0)</f>
        <v>0</v>
      </c>
      <c r="T77" s="194">
        <f>IF(ISNUMBER('Corrected energy balance step 1'!T77),'Corrected energy balance step 1'!T77,0)</f>
        <v>0</v>
      </c>
      <c r="U77" s="194">
        <f>IF(ISNUMBER('Corrected energy balance step 1'!U77),'Corrected energy balance step 1'!U77,0)</f>
        <v>0</v>
      </c>
      <c r="V77" s="194">
        <f>IF(ISNUMBER('Corrected energy balance step 1'!V77),'Corrected energy balance step 1'!V77,0)</f>
        <v>0</v>
      </c>
      <c r="W77" s="194">
        <f>IF(ISNUMBER('Corrected energy balance step 1'!W77),'Corrected energy balance step 1'!W77,0)</f>
        <v>0</v>
      </c>
      <c r="X77" s="194">
        <f>IF(ISNUMBER('Corrected energy balance step 1'!X77),'Corrected energy balance step 1'!X77,0)</f>
        <v>0</v>
      </c>
      <c r="Y77" s="194">
        <f>IF(ISNUMBER('Corrected energy balance step 1'!Y77),'Corrected energy balance step 1'!Y77,0)</f>
        <v>0</v>
      </c>
      <c r="Z77" s="194">
        <f>IF(ISNUMBER('Corrected energy balance step 1'!Z77),'Corrected energy balance step 1'!Z77,0)</f>
        <v>0</v>
      </c>
      <c r="AA77" s="194">
        <f>IF(ISNUMBER('Corrected energy balance step 1'!AA77),'Corrected energy balance step 1'!AA77,0)</f>
        <v>0</v>
      </c>
      <c r="AB77" s="194">
        <f>IF(ISNUMBER('Corrected energy balance step 1'!AB77),'Corrected energy balance step 1'!AB77,0)</f>
        <v>0</v>
      </c>
      <c r="AC77" s="194">
        <f>IF(ISNUMBER('Corrected energy balance step 1'!AC77),'Corrected energy balance step 1'!AC77,0)</f>
        <v>0</v>
      </c>
      <c r="AD77" s="194">
        <f>IF(ISNUMBER('Corrected energy balance step 1'!AD77),'Corrected energy balance step 1'!AD77,0)</f>
        <v>0</v>
      </c>
      <c r="AE77" s="194">
        <f>IF(ISNUMBER('Corrected energy balance step 1'!AE77),'Corrected energy balance step 1'!AE77,0)</f>
        <v>0</v>
      </c>
      <c r="AF77" s="194">
        <f>IF(ISNUMBER('Corrected energy balance step 1'!AF77),'Corrected energy balance step 1'!AF77,0)</f>
        <v>0</v>
      </c>
      <c r="AG77" s="194">
        <f>IF(ISNUMBER('Corrected energy balance step 1'!AG77),'Corrected energy balance step 1'!AG77,0)</f>
        <v>0</v>
      </c>
      <c r="AH77" s="194">
        <f>IF(ISNUMBER('Corrected energy balance step 1'!AH77),'Corrected energy balance step 1'!AH77,0)</f>
        <v>0</v>
      </c>
      <c r="AI77" s="194">
        <f>IF(ISNUMBER('Corrected energy balance step 1'!AI77),'Corrected energy balance step 1'!AI77,0)</f>
        <v>0</v>
      </c>
      <c r="AJ77" s="194">
        <f>IF(ISNUMBER('Corrected energy balance step 1'!AJ77),'Corrected energy balance step 1'!AJ77,0)</f>
        <v>0</v>
      </c>
      <c r="AK77" s="194">
        <f>IF(ISNUMBER('Corrected energy balance step 1'!AK77),'Corrected energy balance step 1'!AK77,0)</f>
        <v>0</v>
      </c>
      <c r="AL77" s="194">
        <f>IF(ISNUMBER('Corrected energy balance step 1'!AL77),'Corrected energy balance step 1'!AL77,0)</f>
        <v>0</v>
      </c>
      <c r="AM77" s="194">
        <f>IF(ISNUMBER('Corrected energy balance step 1'!AM77),'Corrected energy balance step 1'!AM77,0)</f>
        <v>0</v>
      </c>
      <c r="AN77" s="194">
        <f>IF(ISNUMBER('Corrected energy balance step 1'!AN77),'Corrected energy balance step 1'!AN77,0)</f>
        <v>0</v>
      </c>
      <c r="AO77" s="194">
        <f>IF(ISNUMBER('Corrected energy balance step 1'!AO77),'Corrected energy balance step 1'!AO77,0)</f>
        <v>0</v>
      </c>
      <c r="AP77" s="194">
        <f>IF(ISNUMBER('Corrected energy balance step 1'!AP77),'Corrected energy balance step 1'!AP77,0)</f>
        <v>0</v>
      </c>
      <c r="AQ77" s="194">
        <f>IF(ISNUMBER('Corrected energy balance step 1'!AQ77),'Corrected energy balance step 1'!AQ77,0)</f>
        <v>0</v>
      </c>
      <c r="AR77" s="194">
        <f>IF(ISNUMBER('Corrected energy balance step 1'!AR77),'Corrected energy balance step 1'!AR77,0)</f>
        <v>0</v>
      </c>
      <c r="AS77" s="194">
        <f>IF(ISNUMBER('Corrected energy balance step 1'!AS77),'Corrected energy balance step 1'!AS77,0)</f>
        <v>0</v>
      </c>
      <c r="AT77" s="194">
        <f>IF(ISNUMBER('Corrected energy balance step 1'!AT77),'Corrected energy balance step 1'!AT77,0)</f>
        <v>0</v>
      </c>
      <c r="AU77" s="194">
        <f>IF(ISNUMBER('Corrected energy balance step 1'!AU77),'Corrected energy balance step 1'!AU77,0)</f>
        <v>0</v>
      </c>
      <c r="AV77" s="194">
        <f>IF(ISNUMBER('Corrected energy balance step 1'!AV77),'Corrected energy balance step 1'!AV77,0)</f>
        <v>0</v>
      </c>
      <c r="AW77" s="194">
        <f>IF(ISNUMBER('Corrected energy balance step 1'!AW77),'Corrected energy balance step 1'!AW77,0)</f>
        <v>0</v>
      </c>
      <c r="AX77" s="194">
        <f>IF(ISNUMBER('Corrected energy balance step 1'!AX77),'Corrected energy balance step 1'!AX77,0)</f>
        <v>0</v>
      </c>
      <c r="AY77" s="194">
        <f>IF(ISNUMBER('Corrected energy balance step 1'!AY77),'Corrected energy balance step 1'!AY77,0)</f>
        <v>0</v>
      </c>
      <c r="AZ77" s="194">
        <f>IF(ISNUMBER('Corrected energy balance step 1'!AZ77),'Corrected energy balance step 1'!AZ77,0)</f>
        <v>0</v>
      </c>
      <c r="BA77" s="194">
        <f>IF(ISNUMBER('Corrected energy balance step 1'!BA77),'Corrected energy balance step 1'!BA77,0)</f>
        <v>0</v>
      </c>
      <c r="BB77" s="194">
        <f>IF(ISNUMBER('Corrected energy balance step 1'!BB77),'Corrected energy balance step 1'!BB77,0)</f>
        <v>0</v>
      </c>
      <c r="BC77" s="194">
        <f>IF(ISNUMBER('Corrected energy balance step 1'!BC77),'Corrected energy balance step 1'!BC77,0)</f>
        <v>0</v>
      </c>
      <c r="BD77" s="194">
        <f>IF(ISNUMBER('Corrected energy balance step 1'!BD77),'Corrected energy balance step 1'!BD77,0)</f>
        <v>0</v>
      </c>
      <c r="BE77" s="194">
        <f>IF(ISNUMBER('Corrected energy balance step 1'!BE77),'Corrected energy balance step 1'!BE77,0)</f>
        <v>0</v>
      </c>
      <c r="BF77" s="194">
        <f>IF(ISNUMBER('Corrected energy balance step 1'!BF77),'Corrected energy balance step 1'!BF77,0)</f>
        <v>0</v>
      </c>
      <c r="BG77" s="194">
        <f>IF(ISNUMBER('Corrected energy balance step 1'!BG77),'Corrected energy balance step 1'!BG77,0)</f>
        <v>0</v>
      </c>
      <c r="BH77" s="194">
        <f>IF(ISNUMBER('Corrected energy balance step 1'!BH77),'Corrected energy balance step 1'!BH77,0)</f>
        <v>0</v>
      </c>
      <c r="BI77" s="194">
        <f>IF(ISNUMBER('Corrected energy balance step 1'!BI77),'Corrected energy balance step 1'!BI77,0)</f>
        <v>0</v>
      </c>
      <c r="BJ77" s="194">
        <f>IF(ISNUMBER('Corrected energy balance step 1'!BJ77),'Corrected energy balance step 1'!BJ77,0)</f>
        <v>0</v>
      </c>
      <c r="BK77" s="194">
        <f>IF(ISNUMBER('Corrected energy balance step 1'!BK77),'Corrected energy balance step 1'!BK77,0)</f>
        <v>0</v>
      </c>
      <c r="BL77" s="194">
        <f>IF(ISNUMBER('Corrected energy balance step 1'!BL77),'Corrected energy balance step 1'!BL77,0)</f>
        <v>0</v>
      </c>
      <c r="BM77" s="194">
        <f>IF(ISNUMBER('Corrected energy balance step 1'!BM77),'Corrected energy balance step 1'!BM77,0)</f>
        <v>0</v>
      </c>
      <c r="BN77" s="192">
        <f t="shared" si="60"/>
        <v>0</v>
      </c>
      <c r="BO77" s="195">
        <f>'Corrected energy balance step 1'!BO77</f>
        <v>0</v>
      </c>
    </row>
    <row r="78" spans="2:67">
      <c r="B78" s="37" t="s">
        <v>112</v>
      </c>
      <c r="C78" s="194">
        <f>IF(ISNUMBER('Corrected energy balance step 1'!C78),'Corrected energy balance step 1'!C78,0)</f>
        <v>0</v>
      </c>
      <c r="D78" s="194">
        <f>IF(ISNUMBER('Corrected energy balance step 1'!D78),'Corrected energy balance step 1'!D78,0)</f>
        <v>0</v>
      </c>
      <c r="E78" s="194">
        <f>IF(ISNUMBER('Corrected energy balance step 1'!E78),'Corrected energy balance step 1'!E78,0)</f>
        <v>0</v>
      </c>
      <c r="F78" s="194">
        <f>IF(ISNUMBER('Corrected energy balance step 1'!F78),'Corrected energy balance step 1'!F78,0)</f>
        <v>0</v>
      </c>
      <c r="G78" s="194">
        <f>IF(ISNUMBER('Corrected energy balance step 1'!G78),'Corrected energy balance step 1'!G78,0)</f>
        <v>0</v>
      </c>
      <c r="H78" s="194">
        <f>IF(ISNUMBER('Corrected energy balance step 1'!H78),'Corrected energy balance step 1'!H78,0)</f>
        <v>0</v>
      </c>
      <c r="I78" s="194">
        <f>IF(ISNUMBER('Corrected energy balance step 1'!I78),'Corrected energy balance step 1'!I78,0)</f>
        <v>0</v>
      </c>
      <c r="J78" s="194">
        <f>IF(ISNUMBER('Corrected energy balance step 1'!J78),'Corrected energy balance step 1'!J78,0)</f>
        <v>0</v>
      </c>
      <c r="K78" s="194">
        <f>IF(ISNUMBER('Corrected energy balance step 1'!K78),'Corrected energy balance step 1'!K78,0)</f>
        <v>0</v>
      </c>
      <c r="L78" s="194">
        <f>IF(ISNUMBER('Corrected energy balance step 1'!L78),'Corrected energy balance step 1'!L78,0)</f>
        <v>0</v>
      </c>
      <c r="M78" s="194">
        <f>IF(ISNUMBER('Corrected energy balance step 1'!M78),'Corrected energy balance step 1'!M78,0)</f>
        <v>0</v>
      </c>
      <c r="N78" s="194">
        <f>IF(ISNUMBER('Corrected energy balance step 1'!N78),'Corrected energy balance step 1'!N78,0)</f>
        <v>0</v>
      </c>
      <c r="O78" s="194">
        <f>IF(ISNUMBER('Corrected energy balance step 1'!O78),'Corrected energy balance step 1'!O78,0)</f>
        <v>0</v>
      </c>
      <c r="P78" s="194">
        <f>IF(ISNUMBER('Corrected energy balance step 1'!P78),'Corrected energy balance step 1'!P78,0)</f>
        <v>0</v>
      </c>
      <c r="Q78" s="194">
        <f>IF(ISNUMBER('Corrected energy balance step 1'!Q78),'Corrected energy balance step 1'!Q78,0)</f>
        <v>0</v>
      </c>
      <c r="R78" s="194">
        <f>IF(ISNUMBER('Corrected energy balance step 1'!R78),'Corrected energy balance step 1'!R78,0)</f>
        <v>0</v>
      </c>
      <c r="S78" s="194">
        <f>IF(ISNUMBER('Corrected energy balance step 1'!S78),'Corrected energy balance step 1'!S78,0)</f>
        <v>0</v>
      </c>
      <c r="T78" s="194">
        <f>IF(ISNUMBER('Corrected energy balance step 1'!T78),'Corrected energy balance step 1'!T78,0)</f>
        <v>0</v>
      </c>
      <c r="U78" s="194">
        <f>IF(ISNUMBER('Corrected energy balance step 1'!U78),'Corrected energy balance step 1'!U78,0)</f>
        <v>0</v>
      </c>
      <c r="V78" s="194">
        <f>IF(ISNUMBER('Corrected energy balance step 1'!V78),'Corrected energy balance step 1'!V78,0)</f>
        <v>0</v>
      </c>
      <c r="W78" s="194">
        <f>IF(ISNUMBER('Corrected energy balance step 1'!W78),'Corrected energy balance step 1'!W78,0)</f>
        <v>0</v>
      </c>
      <c r="X78" s="194">
        <f>IF(ISNUMBER('Corrected energy balance step 1'!X78),'Corrected energy balance step 1'!X78,0)</f>
        <v>0</v>
      </c>
      <c r="Y78" s="194">
        <f>IF(ISNUMBER('Corrected energy balance step 1'!Y78),'Corrected energy balance step 1'!Y78,0)</f>
        <v>0</v>
      </c>
      <c r="Z78" s="194">
        <f>IF(ISNUMBER('Corrected energy balance step 1'!Z78),'Corrected energy balance step 1'!Z78,0)</f>
        <v>0</v>
      </c>
      <c r="AA78" s="194">
        <f>IF(ISNUMBER('Corrected energy balance step 1'!AA78),'Corrected energy balance step 1'!AA78,0)</f>
        <v>0</v>
      </c>
      <c r="AB78" s="194">
        <f>IF(ISNUMBER('Corrected energy balance step 1'!AB78),'Corrected energy balance step 1'!AB78,0)</f>
        <v>0</v>
      </c>
      <c r="AC78" s="194">
        <f>IF(ISNUMBER('Corrected energy balance step 1'!AC78),'Corrected energy balance step 1'!AC78,0)</f>
        <v>0</v>
      </c>
      <c r="AD78" s="194">
        <f>IF(ISNUMBER('Corrected energy balance step 1'!AD78),'Corrected energy balance step 1'!AD78,0)</f>
        <v>0</v>
      </c>
      <c r="AE78" s="194">
        <f>IF(ISNUMBER('Corrected energy balance step 1'!AE78),'Corrected energy balance step 1'!AE78,0)</f>
        <v>0</v>
      </c>
      <c r="AF78" s="194">
        <f>IF(ISNUMBER('Corrected energy balance step 1'!AF78),'Corrected energy balance step 1'!AF78,0)</f>
        <v>0</v>
      </c>
      <c r="AG78" s="194">
        <f>IF(ISNUMBER('Corrected energy balance step 1'!AG78),'Corrected energy balance step 1'!AG78,0)</f>
        <v>0</v>
      </c>
      <c r="AH78" s="194">
        <f>IF(ISNUMBER('Corrected energy balance step 1'!AH78),'Corrected energy balance step 1'!AH78,0)</f>
        <v>0</v>
      </c>
      <c r="AI78" s="194">
        <f>IF(ISNUMBER('Corrected energy balance step 1'!AI78),'Corrected energy balance step 1'!AI78,0)</f>
        <v>0</v>
      </c>
      <c r="AJ78" s="194">
        <f>IF(ISNUMBER('Corrected energy balance step 1'!AJ78),'Corrected energy balance step 1'!AJ78,0)</f>
        <v>0</v>
      </c>
      <c r="AK78" s="194">
        <f>IF(ISNUMBER('Corrected energy balance step 1'!AK78),'Corrected energy balance step 1'!AK78,0)</f>
        <v>0</v>
      </c>
      <c r="AL78" s="194">
        <f>IF(ISNUMBER('Corrected energy balance step 1'!AL78),'Corrected energy balance step 1'!AL78,0)</f>
        <v>0</v>
      </c>
      <c r="AM78" s="194">
        <f>IF(ISNUMBER('Corrected energy balance step 1'!AM78),'Corrected energy balance step 1'!AM78,0)</f>
        <v>0</v>
      </c>
      <c r="AN78" s="194">
        <f>IF(ISNUMBER('Corrected energy balance step 1'!AN78),'Corrected energy balance step 1'!AN78,0)</f>
        <v>0</v>
      </c>
      <c r="AO78" s="194">
        <f>IF(ISNUMBER('Corrected energy balance step 1'!AO78),'Corrected energy balance step 1'!AO78,0)</f>
        <v>0</v>
      </c>
      <c r="AP78" s="194">
        <f>IF(ISNUMBER('Corrected energy balance step 1'!AP78),'Corrected energy balance step 1'!AP78,0)</f>
        <v>0</v>
      </c>
      <c r="AQ78" s="194">
        <f>IF(ISNUMBER('Corrected energy balance step 1'!AQ78),'Corrected energy balance step 1'!AQ78,0)</f>
        <v>0</v>
      </c>
      <c r="AR78" s="194">
        <f>IF(ISNUMBER('Corrected energy balance step 1'!AR78),'Corrected energy balance step 1'!AR78,0)</f>
        <v>0</v>
      </c>
      <c r="AS78" s="194">
        <f>IF(ISNUMBER('Corrected energy balance step 1'!AS78),'Corrected energy balance step 1'!AS78,0)</f>
        <v>0</v>
      </c>
      <c r="AT78" s="194">
        <f>IF(ISNUMBER('Corrected energy balance step 1'!AT78),'Corrected energy balance step 1'!AT78,0)</f>
        <v>0</v>
      </c>
      <c r="AU78" s="194">
        <f>IF(ISNUMBER('Corrected energy balance step 1'!AU78),'Corrected energy balance step 1'!AU78,0)</f>
        <v>0</v>
      </c>
      <c r="AV78" s="194">
        <f>IF(ISNUMBER('Corrected energy balance step 1'!AV78),'Corrected energy balance step 1'!AV78,0)</f>
        <v>0</v>
      </c>
      <c r="AW78" s="194">
        <f>IF(ISNUMBER('Corrected energy balance step 1'!AW78),'Corrected energy balance step 1'!AW78,0)</f>
        <v>0</v>
      </c>
      <c r="AX78" s="194">
        <f>IF(ISNUMBER('Corrected energy balance step 1'!AX78),'Corrected energy balance step 1'!AX78,0)</f>
        <v>0</v>
      </c>
      <c r="AY78" s="194">
        <f>IF(ISNUMBER('Corrected energy balance step 1'!AY78),'Corrected energy balance step 1'!AY78,0)</f>
        <v>0</v>
      </c>
      <c r="AZ78" s="194">
        <f>IF(ISNUMBER('Corrected energy balance step 1'!AZ78),'Corrected energy balance step 1'!AZ78,0)</f>
        <v>0</v>
      </c>
      <c r="BA78" s="194">
        <f>IF(ISNUMBER('Corrected energy balance step 1'!BA78),'Corrected energy balance step 1'!BA78,0)</f>
        <v>0</v>
      </c>
      <c r="BB78" s="194">
        <f>IF(ISNUMBER('Corrected energy balance step 1'!BB78),'Corrected energy balance step 1'!BB78,0)</f>
        <v>0</v>
      </c>
      <c r="BC78" s="194">
        <f>IF(ISNUMBER('Corrected energy balance step 1'!BC78),'Corrected energy balance step 1'!BC78,0)</f>
        <v>0</v>
      </c>
      <c r="BD78" s="194">
        <f>IF(ISNUMBER('Corrected energy balance step 1'!BD78),'Corrected energy balance step 1'!BD78,0)</f>
        <v>0</v>
      </c>
      <c r="BE78" s="194">
        <f>IF(ISNUMBER('Corrected energy balance step 1'!BE78),'Corrected energy balance step 1'!BE78,0)</f>
        <v>0</v>
      </c>
      <c r="BF78" s="194">
        <f>IF(ISNUMBER('Corrected energy balance step 1'!BF78),'Corrected energy balance step 1'!BF78,0)</f>
        <v>0</v>
      </c>
      <c r="BG78" s="194">
        <f>IF(ISNUMBER('Corrected energy balance step 1'!BG78),'Corrected energy balance step 1'!BG78,0)</f>
        <v>0</v>
      </c>
      <c r="BH78" s="194">
        <f>IF(ISNUMBER('Corrected energy balance step 1'!BH78),'Corrected energy balance step 1'!BH78,0)</f>
        <v>0</v>
      </c>
      <c r="BI78" s="194">
        <f>IF(ISNUMBER('Corrected energy balance step 1'!BI78),'Corrected energy balance step 1'!BI78,0)</f>
        <v>0</v>
      </c>
      <c r="BJ78" s="194">
        <f>IF(ISNUMBER('Corrected energy balance step 1'!BJ78),'Corrected energy balance step 1'!BJ78,0)</f>
        <v>0</v>
      </c>
      <c r="BK78" s="194">
        <f>IF(ISNUMBER('Corrected energy balance step 1'!BK78),'Corrected energy balance step 1'!BK78,0)</f>
        <v>0</v>
      </c>
      <c r="BL78" s="194">
        <f>IF(ISNUMBER('Corrected energy balance step 1'!BL78),'Corrected energy balance step 1'!BL78,0)</f>
        <v>0</v>
      </c>
      <c r="BM78" s="194">
        <f>IF(ISNUMBER('Corrected energy balance step 1'!BM78),'Corrected energy balance step 1'!BM78,0)</f>
        <v>0</v>
      </c>
      <c r="BN78" s="192">
        <f t="shared" si="60"/>
        <v>0</v>
      </c>
      <c r="BO78" s="195">
        <f>'Corrected energy balance step 1'!BO78</f>
        <v>0</v>
      </c>
    </row>
    <row r="79" spans="2:67">
      <c r="B79" s="37" t="s">
        <v>113</v>
      </c>
      <c r="C79" s="194">
        <f>IF(ISNUMBER('Corrected energy balance step 1'!C79),'Corrected energy balance step 1'!C79,0)</f>
        <v>0</v>
      </c>
      <c r="D79" s="194">
        <f>IF(ISNUMBER('Corrected energy balance step 1'!D79),'Corrected energy balance step 1'!D79,0)</f>
        <v>0</v>
      </c>
      <c r="E79" s="194">
        <f>IF(ISNUMBER('Corrected energy balance step 1'!E79),'Corrected energy balance step 1'!E79,0)</f>
        <v>0</v>
      </c>
      <c r="F79" s="194">
        <f>IF(ISNUMBER('Corrected energy balance step 1'!F79),'Corrected energy balance step 1'!F79,0)</f>
        <v>0</v>
      </c>
      <c r="G79" s="194">
        <f>IF(ISNUMBER('Corrected energy balance step 1'!G79),'Corrected energy balance step 1'!G79,0)</f>
        <v>0</v>
      </c>
      <c r="H79" s="194">
        <f>IF(ISNUMBER('Corrected energy balance step 1'!H79),'Corrected energy balance step 1'!H79,0)</f>
        <v>0</v>
      </c>
      <c r="I79" s="194">
        <f>IF(ISNUMBER('Corrected energy balance step 1'!I79),'Corrected energy balance step 1'!I79,0)</f>
        <v>0</v>
      </c>
      <c r="J79" s="194">
        <f>IF(ISNUMBER('Corrected energy balance step 1'!J79),'Corrected energy balance step 1'!J79,0)</f>
        <v>0</v>
      </c>
      <c r="K79" s="194">
        <f>IF(ISNUMBER('Corrected energy balance step 1'!K79),'Corrected energy balance step 1'!K79,0)</f>
        <v>0</v>
      </c>
      <c r="L79" s="194">
        <f>IF(ISNUMBER('Corrected energy balance step 1'!L79),'Corrected energy balance step 1'!L79,0)</f>
        <v>0</v>
      </c>
      <c r="M79" s="194">
        <f>IF(ISNUMBER('Corrected energy balance step 1'!M79),'Corrected energy balance step 1'!M79,0)</f>
        <v>0</v>
      </c>
      <c r="N79" s="194">
        <f>IF(ISNUMBER('Corrected energy balance step 1'!N79),'Corrected energy balance step 1'!N79,0)</f>
        <v>0</v>
      </c>
      <c r="O79" s="194">
        <f>IF(ISNUMBER('Corrected energy balance step 1'!O79),'Corrected energy balance step 1'!O79,0)</f>
        <v>0</v>
      </c>
      <c r="P79" s="194">
        <f>IF(ISNUMBER('Corrected energy balance step 1'!P79),'Corrected energy balance step 1'!P79,0)</f>
        <v>0</v>
      </c>
      <c r="Q79" s="194">
        <f>IF(ISNUMBER('Corrected energy balance step 1'!Q79),'Corrected energy balance step 1'!Q79,0)</f>
        <v>0</v>
      </c>
      <c r="R79" s="194">
        <f>IF(ISNUMBER('Corrected energy balance step 1'!R79),'Corrected energy balance step 1'!R79,0)</f>
        <v>0</v>
      </c>
      <c r="S79" s="194">
        <f>IF(ISNUMBER('Corrected energy balance step 1'!S79),'Corrected energy balance step 1'!S79,0)</f>
        <v>0</v>
      </c>
      <c r="T79" s="194">
        <f>IF(ISNUMBER('Corrected energy balance step 1'!T79),'Corrected energy balance step 1'!T79,0)</f>
        <v>0</v>
      </c>
      <c r="U79" s="194">
        <f>IF(ISNUMBER('Corrected energy balance step 1'!U79),'Corrected energy balance step 1'!U79,0)</f>
        <v>0</v>
      </c>
      <c r="V79" s="194">
        <f>IF(ISNUMBER('Corrected energy balance step 1'!V79),'Corrected energy balance step 1'!V79,0)</f>
        <v>0</v>
      </c>
      <c r="W79" s="194">
        <f>IF(ISNUMBER('Corrected energy balance step 1'!W79),'Corrected energy balance step 1'!W79,0)</f>
        <v>0</v>
      </c>
      <c r="X79" s="194">
        <f>IF(ISNUMBER('Corrected energy balance step 1'!X79),'Corrected energy balance step 1'!X79,0)</f>
        <v>0</v>
      </c>
      <c r="Y79" s="194">
        <f>IF(ISNUMBER('Corrected energy balance step 1'!Y79),'Corrected energy balance step 1'!Y79,0)</f>
        <v>0</v>
      </c>
      <c r="Z79" s="194">
        <f>IF(ISNUMBER('Corrected energy balance step 1'!Z79),'Corrected energy balance step 1'!Z79,0)</f>
        <v>0</v>
      </c>
      <c r="AA79" s="194">
        <f>IF(ISNUMBER('Corrected energy balance step 1'!AA79),'Corrected energy balance step 1'!AA79,0)</f>
        <v>0</v>
      </c>
      <c r="AB79" s="194">
        <f>IF(ISNUMBER('Corrected energy balance step 1'!AB79),'Corrected energy balance step 1'!AB79,0)</f>
        <v>0</v>
      </c>
      <c r="AC79" s="194">
        <f>IF(ISNUMBER('Corrected energy balance step 1'!AC79),'Corrected energy balance step 1'!AC79,0)</f>
        <v>0</v>
      </c>
      <c r="AD79" s="194">
        <f>IF(ISNUMBER('Corrected energy balance step 1'!AD79),'Corrected energy balance step 1'!AD79,0)</f>
        <v>0</v>
      </c>
      <c r="AE79" s="194">
        <f>IF(ISNUMBER('Corrected energy balance step 1'!AE79),'Corrected energy balance step 1'!AE79,0)</f>
        <v>0</v>
      </c>
      <c r="AF79" s="194">
        <f>IF(ISNUMBER('Corrected energy balance step 1'!AF79),'Corrected energy balance step 1'!AF79,0)</f>
        <v>0</v>
      </c>
      <c r="AG79" s="194">
        <f>IF(ISNUMBER('Corrected energy balance step 1'!AG79),'Corrected energy balance step 1'!AG79,0)</f>
        <v>0</v>
      </c>
      <c r="AH79" s="194">
        <f>IF(ISNUMBER('Corrected energy balance step 1'!AH79),'Corrected energy balance step 1'!AH79,0)</f>
        <v>0</v>
      </c>
      <c r="AI79" s="194">
        <f>IF(ISNUMBER('Corrected energy balance step 1'!AI79),'Corrected energy balance step 1'!AI79,0)</f>
        <v>0</v>
      </c>
      <c r="AJ79" s="194">
        <f>IF(ISNUMBER('Corrected energy balance step 1'!AJ79),'Corrected energy balance step 1'!AJ79,0)</f>
        <v>0</v>
      </c>
      <c r="AK79" s="194">
        <f>IF(ISNUMBER('Corrected energy balance step 1'!AK79),'Corrected energy balance step 1'!AK79,0)</f>
        <v>0</v>
      </c>
      <c r="AL79" s="194">
        <f>IF(ISNUMBER('Corrected energy balance step 1'!AL79),'Corrected energy balance step 1'!AL79,0)</f>
        <v>0</v>
      </c>
      <c r="AM79" s="194">
        <f>IF(ISNUMBER('Corrected energy balance step 1'!AM79),'Corrected energy balance step 1'!AM79,0)</f>
        <v>0</v>
      </c>
      <c r="AN79" s="194">
        <f>IF(ISNUMBER('Corrected energy balance step 1'!AN79),'Corrected energy balance step 1'!AN79,0)</f>
        <v>0</v>
      </c>
      <c r="AO79" s="194">
        <f>IF(ISNUMBER('Corrected energy balance step 1'!AO79),'Corrected energy balance step 1'!AO79,0)</f>
        <v>0</v>
      </c>
      <c r="AP79" s="194">
        <f>IF(ISNUMBER('Corrected energy balance step 1'!AP79),'Corrected energy balance step 1'!AP79,0)</f>
        <v>0</v>
      </c>
      <c r="AQ79" s="194">
        <f>IF(ISNUMBER('Corrected energy balance step 1'!AQ79),'Corrected energy balance step 1'!AQ79,0)</f>
        <v>0</v>
      </c>
      <c r="AR79" s="194">
        <f>IF(ISNUMBER('Corrected energy balance step 1'!AR79),'Corrected energy balance step 1'!AR79,0)</f>
        <v>0</v>
      </c>
      <c r="AS79" s="194">
        <f>IF(ISNUMBER('Corrected energy balance step 1'!AS79),'Corrected energy balance step 1'!AS79,0)</f>
        <v>0</v>
      </c>
      <c r="AT79" s="194">
        <f>IF(ISNUMBER('Corrected energy balance step 1'!AT79),'Corrected energy balance step 1'!AT79,0)</f>
        <v>0</v>
      </c>
      <c r="AU79" s="194">
        <f>IF(ISNUMBER('Corrected energy balance step 1'!AU79),'Corrected energy balance step 1'!AU79,0)</f>
        <v>0</v>
      </c>
      <c r="AV79" s="194">
        <f>IF(ISNUMBER('Corrected energy balance step 1'!AV79),'Corrected energy balance step 1'!AV79,0)</f>
        <v>0</v>
      </c>
      <c r="AW79" s="194">
        <f>IF(ISNUMBER('Corrected energy balance step 1'!AW79),'Corrected energy balance step 1'!AW79,0)</f>
        <v>0</v>
      </c>
      <c r="AX79" s="194">
        <f>IF(ISNUMBER('Corrected energy balance step 1'!AX79),'Corrected energy balance step 1'!AX79,0)</f>
        <v>0</v>
      </c>
      <c r="AY79" s="194">
        <f>IF(ISNUMBER('Corrected energy balance step 1'!AY79),'Corrected energy balance step 1'!AY79,0)</f>
        <v>0</v>
      </c>
      <c r="AZ79" s="194">
        <f>IF(ISNUMBER('Corrected energy balance step 1'!AZ79),'Corrected energy balance step 1'!AZ79,0)</f>
        <v>0</v>
      </c>
      <c r="BA79" s="194">
        <f>IF(ISNUMBER('Corrected energy balance step 1'!BA79),'Corrected energy balance step 1'!BA79,0)</f>
        <v>0</v>
      </c>
      <c r="BB79" s="194">
        <f>IF(ISNUMBER('Corrected energy balance step 1'!BB79),'Corrected energy balance step 1'!BB79,0)</f>
        <v>0</v>
      </c>
      <c r="BC79" s="194">
        <f>IF(ISNUMBER('Corrected energy balance step 1'!BC79),'Corrected energy balance step 1'!BC79,0)</f>
        <v>0</v>
      </c>
      <c r="BD79" s="194">
        <f>IF(ISNUMBER('Corrected energy balance step 1'!BD79),'Corrected energy balance step 1'!BD79,0)</f>
        <v>0</v>
      </c>
      <c r="BE79" s="194">
        <f>IF(ISNUMBER('Corrected energy balance step 1'!BE79),'Corrected energy balance step 1'!BE79,0)</f>
        <v>0</v>
      </c>
      <c r="BF79" s="194">
        <f>IF(ISNUMBER('Corrected energy balance step 1'!BF79),'Corrected energy balance step 1'!BF79,0)</f>
        <v>0</v>
      </c>
      <c r="BG79" s="194">
        <f>IF(ISNUMBER('Corrected energy balance step 1'!BG79),'Corrected energy balance step 1'!BG79,0)</f>
        <v>0</v>
      </c>
      <c r="BH79" s="194">
        <f>IF(ISNUMBER('Corrected energy balance step 1'!BH79),'Corrected energy balance step 1'!BH79,0)</f>
        <v>0</v>
      </c>
      <c r="BI79" s="194">
        <f>IF(ISNUMBER('Corrected energy balance step 1'!BI79),'Corrected energy balance step 1'!BI79,0)</f>
        <v>0</v>
      </c>
      <c r="BJ79" s="194">
        <f>IF(ISNUMBER('Corrected energy balance step 1'!BJ79),'Corrected energy balance step 1'!BJ79,0)</f>
        <v>0</v>
      </c>
      <c r="BK79" s="194">
        <f>IF(ISNUMBER('Corrected energy balance step 1'!BK79),'Corrected energy balance step 1'!BK79,0)</f>
        <v>0</v>
      </c>
      <c r="BL79" s="194">
        <f>IF(ISNUMBER('Corrected energy balance step 1'!BL79),'Corrected energy balance step 1'!BL79,0)</f>
        <v>0</v>
      </c>
      <c r="BM79" s="194">
        <f>IF(ISNUMBER('Corrected energy balance step 1'!BM79),'Corrected energy balance step 1'!BM79,0)</f>
        <v>0</v>
      </c>
      <c r="BN79" s="192">
        <f t="shared" si="60"/>
        <v>0</v>
      </c>
      <c r="BO79" s="195">
        <f>'Corrected energy balance step 1'!BO79</f>
        <v>0</v>
      </c>
    </row>
    <row r="80" spans="2:67" ht="16" thickBot="1">
      <c r="B80" s="37" t="s">
        <v>114</v>
      </c>
      <c r="C80" s="194">
        <f>IF(ISNUMBER('Corrected energy balance step 1'!C80),'Corrected energy balance step 1'!C80,0)</f>
        <v>0</v>
      </c>
      <c r="D80" s="194">
        <f>IF(ISNUMBER('Corrected energy balance step 1'!D80),'Corrected energy balance step 1'!D80,0)</f>
        <v>0</v>
      </c>
      <c r="E80" s="194">
        <f>IF(ISNUMBER('Corrected energy balance step 1'!E80),'Corrected energy balance step 1'!E80,0)</f>
        <v>0</v>
      </c>
      <c r="F80" s="194">
        <f>IF(ISNUMBER('Corrected energy balance step 1'!F80),'Corrected energy balance step 1'!F80,0)</f>
        <v>0</v>
      </c>
      <c r="G80" s="194">
        <f>IF(ISNUMBER('Corrected energy balance step 1'!G80),'Corrected energy balance step 1'!G80,0)</f>
        <v>0</v>
      </c>
      <c r="H80" s="194">
        <f>IF(ISNUMBER('Corrected energy balance step 1'!H80),'Corrected energy balance step 1'!H80,0)</f>
        <v>0</v>
      </c>
      <c r="I80" s="194">
        <f>IF(ISNUMBER('Corrected energy balance step 1'!I80),'Corrected energy balance step 1'!I80,0)</f>
        <v>0</v>
      </c>
      <c r="J80" s="194">
        <f>IF(ISNUMBER('Corrected energy balance step 1'!J80),'Corrected energy balance step 1'!J80,0)</f>
        <v>0</v>
      </c>
      <c r="K80" s="194">
        <f>IF(ISNUMBER('Corrected energy balance step 1'!K80),'Corrected energy balance step 1'!K80,0)</f>
        <v>0</v>
      </c>
      <c r="L80" s="194">
        <f>IF(ISNUMBER('Corrected energy balance step 1'!L80),'Corrected energy balance step 1'!L80,0)</f>
        <v>0</v>
      </c>
      <c r="M80" s="194">
        <f>IF(ISNUMBER('Corrected energy balance step 1'!M80),'Corrected energy balance step 1'!M80,0)</f>
        <v>0</v>
      </c>
      <c r="N80" s="194">
        <f>IF(ISNUMBER('Corrected energy balance step 1'!N80),'Corrected energy balance step 1'!N80,0)</f>
        <v>0</v>
      </c>
      <c r="O80" s="194">
        <f>IF(ISNUMBER('Corrected energy balance step 1'!O80),'Corrected energy balance step 1'!O80,0)</f>
        <v>0</v>
      </c>
      <c r="P80" s="194">
        <f>IF(ISNUMBER('Corrected energy balance step 1'!P80),'Corrected energy balance step 1'!P80,0)</f>
        <v>0</v>
      </c>
      <c r="Q80" s="194">
        <f>IF(ISNUMBER('Corrected energy balance step 1'!Q80),'Corrected energy balance step 1'!Q80,0)</f>
        <v>0</v>
      </c>
      <c r="R80" s="194">
        <f>IF(ISNUMBER('Corrected energy balance step 1'!R80),'Corrected energy balance step 1'!R80,0)</f>
        <v>0</v>
      </c>
      <c r="S80" s="194">
        <f>IF(ISNUMBER('Corrected energy balance step 1'!S80),'Corrected energy balance step 1'!S80,0)</f>
        <v>0</v>
      </c>
      <c r="T80" s="194">
        <f>IF(ISNUMBER('Corrected energy balance step 1'!T80),'Corrected energy balance step 1'!T80,0)</f>
        <v>0</v>
      </c>
      <c r="U80" s="194">
        <f>IF(ISNUMBER('Corrected energy balance step 1'!U80),'Corrected energy balance step 1'!U80,0)</f>
        <v>0</v>
      </c>
      <c r="V80" s="194">
        <f>IF(ISNUMBER('Corrected energy balance step 1'!V80),'Corrected energy balance step 1'!V80,0)</f>
        <v>0</v>
      </c>
      <c r="W80" s="194">
        <f>IF(ISNUMBER('Corrected energy balance step 1'!W80),'Corrected energy balance step 1'!W80,0)</f>
        <v>0</v>
      </c>
      <c r="X80" s="194">
        <f>IF(ISNUMBER('Corrected energy balance step 1'!X80),'Corrected energy balance step 1'!X80,0)</f>
        <v>0</v>
      </c>
      <c r="Y80" s="194">
        <f>IF(ISNUMBER('Corrected energy balance step 1'!Y80),'Corrected energy balance step 1'!Y80,0)</f>
        <v>0</v>
      </c>
      <c r="Z80" s="194">
        <f>IF(ISNUMBER('Corrected energy balance step 1'!Z80),'Corrected energy balance step 1'!Z80,0)</f>
        <v>0</v>
      </c>
      <c r="AA80" s="194">
        <f>IF(ISNUMBER('Corrected energy balance step 1'!AA80),'Corrected energy balance step 1'!AA80,0)</f>
        <v>0</v>
      </c>
      <c r="AB80" s="194">
        <f>IF(ISNUMBER('Corrected energy balance step 1'!AB80),'Corrected energy balance step 1'!AB80,0)</f>
        <v>0</v>
      </c>
      <c r="AC80" s="194">
        <f>IF(ISNUMBER('Corrected energy balance step 1'!AC80),'Corrected energy balance step 1'!AC80,0)</f>
        <v>0</v>
      </c>
      <c r="AD80" s="194">
        <f>IF(ISNUMBER('Corrected energy balance step 1'!AD80),'Corrected energy balance step 1'!AD80,0)</f>
        <v>0</v>
      </c>
      <c r="AE80" s="194">
        <f>IF(ISNUMBER('Corrected energy balance step 1'!AE80),'Corrected energy balance step 1'!AE80,0)</f>
        <v>0</v>
      </c>
      <c r="AF80" s="194">
        <f>IF(ISNUMBER('Corrected energy balance step 1'!AF80),'Corrected energy balance step 1'!AF80,0)</f>
        <v>0</v>
      </c>
      <c r="AG80" s="194">
        <f>IF(ISNUMBER('Corrected energy balance step 1'!AG80),'Corrected energy balance step 1'!AG80,0)</f>
        <v>0</v>
      </c>
      <c r="AH80" s="194">
        <f>IF(ISNUMBER('Corrected energy balance step 1'!AH80),'Corrected energy balance step 1'!AH80,0)</f>
        <v>0</v>
      </c>
      <c r="AI80" s="194">
        <f>IF(ISNUMBER('Corrected energy balance step 1'!AI80),'Corrected energy balance step 1'!AI80,0)</f>
        <v>0</v>
      </c>
      <c r="AJ80" s="194">
        <f>IF(ISNUMBER('Corrected energy balance step 1'!AJ80),'Corrected energy balance step 1'!AJ80,0)</f>
        <v>0</v>
      </c>
      <c r="AK80" s="194">
        <f>IF(ISNUMBER('Corrected energy balance step 1'!AK80),'Corrected energy balance step 1'!AK80,0)</f>
        <v>0</v>
      </c>
      <c r="AL80" s="194">
        <f>IF(ISNUMBER('Corrected energy balance step 1'!AL80),'Corrected energy balance step 1'!AL80,0)</f>
        <v>0</v>
      </c>
      <c r="AM80" s="194">
        <f>IF(ISNUMBER('Corrected energy balance step 1'!AM80),'Corrected energy balance step 1'!AM80,0)</f>
        <v>0</v>
      </c>
      <c r="AN80" s="194">
        <f>IF(ISNUMBER('Corrected energy balance step 1'!AN80),'Corrected energy balance step 1'!AN80,0)</f>
        <v>0</v>
      </c>
      <c r="AO80" s="194">
        <f>IF(ISNUMBER('Corrected energy balance step 1'!AO80),'Corrected energy balance step 1'!AO80,0)</f>
        <v>0</v>
      </c>
      <c r="AP80" s="194">
        <f>IF(ISNUMBER('Corrected energy balance step 1'!AP80),'Corrected energy balance step 1'!AP80,0)</f>
        <v>0</v>
      </c>
      <c r="AQ80" s="194">
        <f>IF(ISNUMBER('Corrected energy balance step 1'!AQ80),'Corrected energy balance step 1'!AQ80,0)</f>
        <v>0</v>
      </c>
      <c r="AR80" s="194">
        <f>IF(ISNUMBER('Corrected energy balance step 1'!AR80),'Corrected energy balance step 1'!AR80,0)</f>
        <v>0</v>
      </c>
      <c r="AS80" s="194">
        <f>IF(ISNUMBER('Corrected energy balance step 1'!AS80),'Corrected energy balance step 1'!AS80,0)</f>
        <v>0</v>
      </c>
      <c r="AT80" s="194">
        <f>IF(ISNUMBER('Corrected energy balance step 1'!AT80),'Corrected energy balance step 1'!AT80,0)</f>
        <v>0</v>
      </c>
      <c r="AU80" s="194">
        <f>IF(ISNUMBER('Corrected energy balance step 1'!AU80),'Corrected energy balance step 1'!AU80,0)</f>
        <v>0</v>
      </c>
      <c r="AV80" s="194">
        <f>IF(ISNUMBER('Corrected energy balance step 1'!AV80),'Corrected energy balance step 1'!AV80,0)</f>
        <v>0</v>
      </c>
      <c r="AW80" s="194">
        <f>IF(ISNUMBER('Corrected energy balance step 1'!AW80),'Corrected energy balance step 1'!AW80,0)</f>
        <v>0</v>
      </c>
      <c r="AX80" s="194">
        <f>IF(ISNUMBER('Corrected energy balance step 1'!AX80),'Corrected energy balance step 1'!AX80,0)</f>
        <v>0</v>
      </c>
      <c r="AY80" s="194">
        <f>IF(ISNUMBER('Corrected energy balance step 1'!AY80),'Corrected energy balance step 1'!AY80,0)</f>
        <v>0</v>
      </c>
      <c r="AZ80" s="194">
        <f>IF(ISNUMBER('Corrected energy balance step 1'!AZ80),'Corrected energy balance step 1'!AZ80,0)</f>
        <v>0</v>
      </c>
      <c r="BA80" s="194">
        <f>IF(ISNUMBER('Corrected energy balance step 1'!BA80),'Corrected energy balance step 1'!BA80,0)</f>
        <v>0</v>
      </c>
      <c r="BB80" s="194">
        <f>IF(ISNUMBER('Corrected energy balance step 1'!BB80),'Corrected energy balance step 1'!BB80,0)</f>
        <v>0</v>
      </c>
      <c r="BC80" s="194">
        <f>IF(ISNUMBER('Corrected energy balance step 1'!BC80),'Corrected energy balance step 1'!BC80,0)</f>
        <v>0</v>
      </c>
      <c r="BD80" s="194">
        <f>IF(ISNUMBER('Corrected energy balance step 1'!BD80),'Corrected energy balance step 1'!BD80,0)</f>
        <v>0</v>
      </c>
      <c r="BE80" s="194">
        <f>IF(ISNUMBER('Corrected energy balance step 1'!BE80),'Corrected energy balance step 1'!BE80,0)</f>
        <v>0</v>
      </c>
      <c r="BF80" s="194">
        <f>IF(ISNUMBER('Corrected energy balance step 1'!BF80),'Corrected energy balance step 1'!BF80,0)</f>
        <v>0</v>
      </c>
      <c r="BG80" s="194">
        <f>IF(ISNUMBER('Corrected energy balance step 1'!BG80),'Corrected energy balance step 1'!BG80,0)</f>
        <v>0</v>
      </c>
      <c r="BH80" s="194">
        <f>IF(ISNUMBER('Corrected energy balance step 1'!BH80),'Corrected energy balance step 1'!BH80,0)</f>
        <v>0</v>
      </c>
      <c r="BI80" s="194">
        <f>IF(ISNUMBER('Corrected energy balance step 1'!BI80),'Corrected energy balance step 1'!BI80,0)</f>
        <v>0</v>
      </c>
      <c r="BJ80" s="194">
        <f>IF(ISNUMBER('Corrected energy balance step 1'!BJ80),'Corrected energy balance step 1'!BJ80,0)</f>
        <v>0</v>
      </c>
      <c r="BK80" s="194">
        <f>IF(ISNUMBER('Corrected energy balance step 1'!BK80),'Corrected energy balance step 1'!BK80,0)</f>
        <v>0</v>
      </c>
      <c r="BL80" s="194">
        <f>IF(ISNUMBER('Corrected energy balance step 1'!BL80),'Corrected energy balance step 1'!BL80,0)</f>
        <v>0</v>
      </c>
      <c r="BM80" s="194">
        <f>IF(ISNUMBER('Corrected energy balance step 1'!BM80),'Corrected energy balance step 1'!BM80,0)</f>
        <v>0</v>
      </c>
      <c r="BN80" s="192">
        <f t="shared" si="60"/>
        <v>0</v>
      </c>
      <c r="BO80" s="195">
        <f>'Corrected energy balance step 1'!BO80</f>
        <v>0</v>
      </c>
    </row>
    <row r="81" spans="2:67" ht="16" thickBot="1">
      <c r="B81" s="45" t="s">
        <v>115</v>
      </c>
      <c r="C81" s="189">
        <f>SUM(C82:C86)</f>
        <v>0</v>
      </c>
      <c r="D81" s="189">
        <f>SUM(D82:D86)</f>
        <v>0</v>
      </c>
      <c r="E81" s="199">
        <f t="shared" ref="E81:BL81" si="64">SUM(E82:E86)</f>
        <v>0</v>
      </c>
      <c r="F81" s="199">
        <f t="shared" si="64"/>
        <v>0</v>
      </c>
      <c r="G81" s="199">
        <f t="shared" si="64"/>
        <v>0</v>
      </c>
      <c r="H81" s="199">
        <f t="shared" si="64"/>
        <v>0</v>
      </c>
      <c r="I81" s="199">
        <f t="shared" si="64"/>
        <v>0</v>
      </c>
      <c r="J81" s="199">
        <f t="shared" si="64"/>
        <v>0</v>
      </c>
      <c r="K81" s="199">
        <f t="shared" si="64"/>
        <v>0</v>
      </c>
      <c r="L81" s="199">
        <f t="shared" si="64"/>
        <v>0</v>
      </c>
      <c r="M81" s="199">
        <f t="shared" si="64"/>
        <v>0</v>
      </c>
      <c r="N81" s="199">
        <f t="shared" si="64"/>
        <v>0</v>
      </c>
      <c r="O81" s="199">
        <f t="shared" si="64"/>
        <v>0</v>
      </c>
      <c r="P81" s="199">
        <f t="shared" si="64"/>
        <v>0</v>
      </c>
      <c r="Q81" s="199">
        <f t="shared" si="64"/>
        <v>0</v>
      </c>
      <c r="R81" s="199">
        <f t="shared" si="64"/>
        <v>0</v>
      </c>
      <c r="S81" s="199">
        <f t="shared" si="64"/>
        <v>0</v>
      </c>
      <c r="T81" s="199">
        <f t="shared" si="64"/>
        <v>0</v>
      </c>
      <c r="U81" s="189">
        <f t="shared" si="64"/>
        <v>0</v>
      </c>
      <c r="V81" s="199">
        <f t="shared" si="64"/>
        <v>0</v>
      </c>
      <c r="W81" s="199">
        <f t="shared" si="64"/>
        <v>0</v>
      </c>
      <c r="X81" s="199">
        <f t="shared" si="64"/>
        <v>0</v>
      </c>
      <c r="Y81" s="199">
        <f t="shared" si="64"/>
        <v>0</v>
      </c>
      <c r="Z81" s="199">
        <f t="shared" si="64"/>
        <v>0</v>
      </c>
      <c r="AA81" s="199">
        <f t="shared" si="64"/>
        <v>0</v>
      </c>
      <c r="AB81" s="199">
        <f t="shared" si="64"/>
        <v>0</v>
      </c>
      <c r="AC81" s="199">
        <f t="shared" si="64"/>
        <v>0</v>
      </c>
      <c r="AD81" s="199">
        <f t="shared" si="64"/>
        <v>0</v>
      </c>
      <c r="AE81" s="199">
        <f t="shared" si="64"/>
        <v>0</v>
      </c>
      <c r="AF81" s="199">
        <f t="shared" si="64"/>
        <v>0</v>
      </c>
      <c r="AG81" s="199">
        <f t="shared" si="64"/>
        <v>0</v>
      </c>
      <c r="AH81" s="199">
        <f t="shared" si="64"/>
        <v>0</v>
      </c>
      <c r="AI81" s="199">
        <f t="shared" si="64"/>
        <v>0</v>
      </c>
      <c r="AJ81" s="199">
        <f t="shared" si="64"/>
        <v>0</v>
      </c>
      <c r="AK81" s="199">
        <f t="shared" si="64"/>
        <v>0</v>
      </c>
      <c r="AL81" s="199">
        <f t="shared" si="64"/>
        <v>0</v>
      </c>
      <c r="AM81" s="199">
        <f t="shared" si="64"/>
        <v>0</v>
      </c>
      <c r="AN81" s="199">
        <f t="shared" si="64"/>
        <v>0</v>
      </c>
      <c r="AO81" s="199">
        <f t="shared" si="64"/>
        <v>0</v>
      </c>
      <c r="AP81" s="199">
        <f t="shared" si="64"/>
        <v>0</v>
      </c>
      <c r="AQ81" s="199">
        <f t="shared" si="64"/>
        <v>0</v>
      </c>
      <c r="AR81" s="199">
        <f t="shared" si="64"/>
        <v>0</v>
      </c>
      <c r="AS81" s="199">
        <f t="shared" si="64"/>
        <v>0</v>
      </c>
      <c r="AT81" s="199">
        <f t="shared" si="64"/>
        <v>0</v>
      </c>
      <c r="AU81" s="199">
        <f t="shared" si="64"/>
        <v>0</v>
      </c>
      <c r="AV81" s="199">
        <f t="shared" si="64"/>
        <v>0</v>
      </c>
      <c r="AW81" s="199">
        <f t="shared" si="64"/>
        <v>0</v>
      </c>
      <c r="AX81" s="199">
        <f t="shared" si="64"/>
        <v>0</v>
      </c>
      <c r="AY81" s="199">
        <f t="shared" si="64"/>
        <v>0</v>
      </c>
      <c r="AZ81" s="199">
        <f t="shared" si="64"/>
        <v>0</v>
      </c>
      <c r="BA81" s="199">
        <f t="shared" si="64"/>
        <v>0</v>
      </c>
      <c r="BB81" s="199">
        <f t="shared" si="64"/>
        <v>0</v>
      </c>
      <c r="BC81" s="199">
        <f t="shared" si="64"/>
        <v>0</v>
      </c>
      <c r="BD81" s="199">
        <f t="shared" si="64"/>
        <v>0</v>
      </c>
      <c r="BE81" s="199">
        <f t="shared" si="64"/>
        <v>0</v>
      </c>
      <c r="BF81" s="199">
        <f t="shared" si="64"/>
        <v>0</v>
      </c>
      <c r="BG81" s="199">
        <f t="shared" si="64"/>
        <v>0</v>
      </c>
      <c r="BH81" s="199">
        <f t="shared" si="64"/>
        <v>0</v>
      </c>
      <c r="BI81" s="199">
        <f t="shared" si="64"/>
        <v>0</v>
      </c>
      <c r="BJ81" s="199">
        <f t="shared" si="64"/>
        <v>0</v>
      </c>
      <c r="BK81" s="199">
        <f t="shared" si="64"/>
        <v>0</v>
      </c>
      <c r="BL81" s="199">
        <f t="shared" si="64"/>
        <v>0</v>
      </c>
      <c r="BM81" s="199">
        <f>SUM(BM82:BM86)</f>
        <v>0</v>
      </c>
      <c r="BN81" s="200">
        <f t="shared" si="60"/>
        <v>0</v>
      </c>
      <c r="BO81" s="201">
        <f>'Corrected energy balance step 1'!BO81</f>
        <v>0</v>
      </c>
    </row>
    <row r="82" spans="2:67">
      <c r="B82" s="37" t="s">
        <v>116</v>
      </c>
      <c r="C82" s="194">
        <f>IF(ISNUMBER('Corrected energy balance step 1'!C82),'Corrected energy balance step 1'!C82,0)</f>
        <v>0</v>
      </c>
      <c r="D82" s="194">
        <f>IF(ISNUMBER('Corrected energy balance step 1'!D82),'Corrected energy balance step 1'!D82,0)</f>
        <v>0</v>
      </c>
      <c r="E82" s="194">
        <f>IF(ISNUMBER('Corrected energy balance step 1'!E82),'Corrected energy balance step 1'!E82,0)</f>
        <v>0</v>
      </c>
      <c r="F82" s="194">
        <f>IF(ISNUMBER('Corrected energy balance step 1'!F82),'Corrected energy balance step 1'!F82,0)</f>
        <v>0</v>
      </c>
      <c r="G82" s="194">
        <f>IF(ISNUMBER('Corrected energy balance step 1'!G82),'Corrected energy balance step 1'!G82,0)</f>
        <v>0</v>
      </c>
      <c r="H82" s="194">
        <f>IF(ISNUMBER('Corrected energy balance step 1'!H82),'Corrected energy balance step 1'!H82,0)</f>
        <v>0</v>
      </c>
      <c r="I82" s="194">
        <f>IF(ISNUMBER('Corrected energy balance step 1'!I82),'Corrected energy balance step 1'!I82,0)</f>
        <v>0</v>
      </c>
      <c r="J82" s="194">
        <f>IF(ISNUMBER('Corrected energy balance step 1'!J82),'Corrected energy balance step 1'!J82,0)</f>
        <v>0</v>
      </c>
      <c r="K82" s="194">
        <f>IF(ISNUMBER('Corrected energy balance step 1'!K82),'Corrected energy balance step 1'!K82,0)</f>
        <v>0</v>
      </c>
      <c r="L82" s="194">
        <f>IF(ISNUMBER('Corrected energy balance step 1'!L82),'Corrected energy balance step 1'!L82,0)</f>
        <v>0</v>
      </c>
      <c r="M82" s="194">
        <f>IF(ISNUMBER('Corrected energy balance step 1'!M82),'Corrected energy balance step 1'!M82,0)</f>
        <v>0</v>
      </c>
      <c r="N82" s="194">
        <f>IF(ISNUMBER('Corrected energy balance step 1'!N82),'Corrected energy balance step 1'!N82,0)</f>
        <v>0</v>
      </c>
      <c r="O82" s="194">
        <f>IF(ISNUMBER('Corrected energy balance step 1'!O82),'Corrected energy balance step 1'!O82,0)</f>
        <v>0</v>
      </c>
      <c r="P82" s="194">
        <f>IF(ISNUMBER('Corrected energy balance step 1'!P82),'Corrected energy balance step 1'!P82,0)</f>
        <v>0</v>
      </c>
      <c r="Q82" s="194">
        <f>IF(ISNUMBER('Corrected energy balance step 1'!Q82),'Corrected energy balance step 1'!Q82,0)</f>
        <v>0</v>
      </c>
      <c r="R82" s="194">
        <f>IF(ISNUMBER('Corrected energy balance step 1'!R82),'Corrected energy balance step 1'!R82,0)</f>
        <v>0</v>
      </c>
      <c r="S82" s="194">
        <f>IF(ISNUMBER('Corrected energy balance step 1'!S82),'Corrected energy balance step 1'!S82,0)</f>
        <v>0</v>
      </c>
      <c r="T82" s="194">
        <f>IF(ISNUMBER('Corrected energy balance step 1'!T82),'Corrected energy balance step 1'!T82,0)</f>
        <v>0</v>
      </c>
      <c r="U82" s="194">
        <f>IF(ISNUMBER('Corrected energy balance step 1'!U82),'Corrected energy balance step 1'!U82,0)</f>
        <v>0</v>
      </c>
      <c r="V82" s="194">
        <f>IF(ISNUMBER('Corrected energy balance step 1'!V82),'Corrected energy balance step 1'!V82,0)</f>
        <v>0</v>
      </c>
      <c r="W82" s="194">
        <f>IF(ISNUMBER('Corrected energy balance step 1'!W82),'Corrected energy balance step 1'!W82,0)</f>
        <v>0</v>
      </c>
      <c r="X82" s="194">
        <f>IF(ISNUMBER('Corrected energy balance step 1'!X82),'Corrected energy balance step 1'!X82,0)</f>
        <v>0</v>
      </c>
      <c r="Y82" s="194">
        <f>IF(ISNUMBER('Corrected energy balance step 1'!Y82),'Corrected energy balance step 1'!Y82,0)</f>
        <v>0</v>
      </c>
      <c r="Z82" s="194">
        <f>IF(ISNUMBER('Corrected energy balance step 1'!Z82),'Corrected energy balance step 1'!Z82,0)</f>
        <v>0</v>
      </c>
      <c r="AA82" s="194">
        <f>IF(ISNUMBER('Corrected energy balance step 1'!AA82),'Corrected energy balance step 1'!AA82,0)</f>
        <v>0</v>
      </c>
      <c r="AB82" s="194">
        <f>IF(ISNUMBER('Corrected energy balance step 1'!AB82),'Corrected energy balance step 1'!AB82,0)</f>
        <v>0</v>
      </c>
      <c r="AC82" s="194">
        <f>IF(ISNUMBER('Corrected energy balance step 1'!AC82),'Corrected energy balance step 1'!AC82,0)</f>
        <v>0</v>
      </c>
      <c r="AD82" s="194">
        <f>IF(ISNUMBER('Corrected energy balance step 1'!AD82),'Corrected energy balance step 1'!AD82,0)</f>
        <v>0</v>
      </c>
      <c r="AE82" s="194">
        <f>IF(ISNUMBER('Corrected energy balance step 1'!AE82),'Corrected energy balance step 1'!AE82,0)</f>
        <v>0</v>
      </c>
      <c r="AF82" s="194">
        <f>IF(ISNUMBER('Corrected energy balance step 1'!AF82),'Corrected energy balance step 1'!AF82,0)</f>
        <v>0</v>
      </c>
      <c r="AG82" s="194">
        <f>IF(ISNUMBER('Corrected energy balance step 1'!AG82),'Corrected energy balance step 1'!AG82,0)</f>
        <v>0</v>
      </c>
      <c r="AH82" s="194">
        <f>IF(ISNUMBER('Corrected energy balance step 1'!AH82),'Corrected energy balance step 1'!AH82,0)</f>
        <v>0</v>
      </c>
      <c r="AI82" s="194">
        <f>IF(ISNUMBER('Corrected energy balance step 1'!AI82),'Corrected energy balance step 1'!AI82,0)</f>
        <v>0</v>
      </c>
      <c r="AJ82" s="194">
        <f>IF(ISNUMBER('Corrected energy balance step 1'!AJ82),'Corrected energy balance step 1'!AJ82,0)</f>
        <v>0</v>
      </c>
      <c r="AK82" s="194">
        <f>IF(ISNUMBER('Corrected energy balance step 1'!AK82),'Corrected energy balance step 1'!AK82,0)</f>
        <v>0</v>
      </c>
      <c r="AL82" s="194">
        <f>IF(ISNUMBER('Corrected energy balance step 1'!AL82),'Corrected energy balance step 1'!AL82,0)</f>
        <v>0</v>
      </c>
      <c r="AM82" s="194">
        <f>IF(ISNUMBER('Corrected energy balance step 1'!AM82),'Corrected energy balance step 1'!AM82,0)</f>
        <v>0</v>
      </c>
      <c r="AN82" s="194">
        <f>IF(ISNUMBER('Corrected energy balance step 1'!AN82),'Corrected energy balance step 1'!AN82,0)</f>
        <v>0</v>
      </c>
      <c r="AO82" s="194">
        <f>IF(ISNUMBER('Corrected energy balance step 1'!AO82),'Corrected energy balance step 1'!AO82,0)</f>
        <v>0</v>
      </c>
      <c r="AP82" s="194">
        <f>IF(ISNUMBER('Corrected energy balance step 1'!AP82),'Corrected energy balance step 1'!AP82,0)</f>
        <v>0</v>
      </c>
      <c r="AQ82" s="194">
        <f>IF(ISNUMBER('Corrected energy balance step 1'!AQ82),'Corrected energy balance step 1'!AQ82,0)</f>
        <v>0</v>
      </c>
      <c r="AR82" s="194">
        <f>IF(ISNUMBER('Corrected energy balance step 1'!AR82),'Corrected energy balance step 1'!AR82,0)</f>
        <v>0</v>
      </c>
      <c r="AS82" s="194">
        <f>IF(ISNUMBER('Corrected energy balance step 1'!AS82),'Corrected energy balance step 1'!AS82,0)</f>
        <v>0</v>
      </c>
      <c r="AT82" s="194">
        <f>IF(ISNUMBER('Corrected energy balance step 1'!AT82),'Corrected energy balance step 1'!AT82,0)</f>
        <v>0</v>
      </c>
      <c r="AU82" s="194">
        <f>IF(ISNUMBER('Corrected energy balance step 1'!AU82),'Corrected energy balance step 1'!AU82,0)</f>
        <v>0</v>
      </c>
      <c r="AV82" s="194">
        <f>IF(ISNUMBER('Corrected energy balance step 1'!AV82),'Corrected energy balance step 1'!AV82,0)</f>
        <v>0</v>
      </c>
      <c r="AW82" s="194">
        <f>IF(ISNUMBER('Corrected energy balance step 1'!AW82),'Corrected energy balance step 1'!AW82,0)</f>
        <v>0</v>
      </c>
      <c r="AX82" s="194">
        <f>IF(ISNUMBER('Corrected energy balance step 1'!AX82),'Corrected energy balance step 1'!AX82,0)</f>
        <v>0</v>
      </c>
      <c r="AY82" s="194">
        <f>IF(ISNUMBER('Corrected energy balance step 1'!AY82),'Corrected energy balance step 1'!AY82,0)</f>
        <v>0</v>
      </c>
      <c r="AZ82" s="194">
        <f>IF(ISNUMBER('Corrected energy balance step 1'!AZ82),'Corrected energy balance step 1'!AZ82,0)</f>
        <v>0</v>
      </c>
      <c r="BA82" s="194">
        <f>IF(ISNUMBER('Corrected energy balance step 1'!BA82),'Corrected energy balance step 1'!BA82,0)</f>
        <v>0</v>
      </c>
      <c r="BB82" s="194">
        <f>IF(ISNUMBER('Corrected energy balance step 1'!BB82),'Corrected energy balance step 1'!BB82,0)</f>
        <v>0</v>
      </c>
      <c r="BC82" s="194">
        <f>IF(ISNUMBER('Corrected energy balance step 1'!BC82),'Corrected energy balance step 1'!BC82,0)</f>
        <v>0</v>
      </c>
      <c r="BD82" s="194">
        <f>IF(ISNUMBER('Corrected energy balance step 1'!BD82),'Corrected energy balance step 1'!BD82,0)</f>
        <v>0</v>
      </c>
      <c r="BE82" s="194">
        <f>IF(ISNUMBER('Corrected energy balance step 1'!BE82),'Corrected energy balance step 1'!BE82,0)</f>
        <v>0</v>
      </c>
      <c r="BF82" s="194">
        <f>IF(ISNUMBER('Corrected energy balance step 1'!BF82),'Corrected energy balance step 1'!BF82,0)</f>
        <v>0</v>
      </c>
      <c r="BG82" s="194">
        <f>IF(ISNUMBER('Corrected energy balance step 1'!BG82),'Corrected energy balance step 1'!BG82,0)</f>
        <v>0</v>
      </c>
      <c r="BH82" s="194">
        <f>IF(ISNUMBER('Corrected energy balance step 1'!BH82),'Corrected energy balance step 1'!BH82,0)</f>
        <v>0</v>
      </c>
      <c r="BI82" s="194">
        <f>IF(ISNUMBER('Corrected energy balance step 1'!BI82),'Corrected energy balance step 1'!BI82,0)</f>
        <v>0</v>
      </c>
      <c r="BJ82" s="194">
        <f>IF(ISNUMBER('Corrected energy balance step 1'!BJ82),'Corrected energy balance step 1'!BJ82,0)</f>
        <v>0</v>
      </c>
      <c r="BK82" s="194">
        <f>IF(ISNUMBER('Corrected energy balance step 1'!BK82),'Corrected energy balance step 1'!BK82,0)</f>
        <v>0</v>
      </c>
      <c r="BL82" s="194">
        <f>IF(ISNUMBER('Corrected energy balance step 1'!BL82),'Corrected energy balance step 1'!BL82,0)</f>
        <v>0</v>
      </c>
      <c r="BM82" s="194">
        <f>IF(ISNUMBER('Corrected energy balance step 1'!BM82),'Corrected energy balance step 1'!BM82,0)</f>
        <v>0</v>
      </c>
      <c r="BN82" s="192">
        <f t="shared" si="60"/>
        <v>0</v>
      </c>
      <c r="BO82" s="198">
        <f>'Corrected energy balance step 1'!BO82</f>
        <v>0</v>
      </c>
    </row>
    <row r="83" spans="2:67">
      <c r="B83" s="37" t="s">
        <v>117</v>
      </c>
      <c r="C83" s="194">
        <f>IF(ISNUMBER('Corrected energy balance step 1'!C83),'Corrected energy balance step 1'!C83,0)</f>
        <v>0</v>
      </c>
      <c r="D83" s="194">
        <f>IF(ISNUMBER('Corrected energy balance step 1'!D83),'Corrected energy balance step 1'!D83,0)</f>
        <v>0</v>
      </c>
      <c r="E83" s="194">
        <f>IF(ISNUMBER('Corrected energy balance step 1'!E83),'Corrected energy balance step 1'!E83,0)</f>
        <v>0</v>
      </c>
      <c r="F83" s="194">
        <f>IF(ISNUMBER('Corrected energy balance step 1'!F83),'Corrected energy balance step 1'!F83,0)</f>
        <v>0</v>
      </c>
      <c r="G83" s="194">
        <f>IF(ISNUMBER('Corrected energy balance step 1'!G83),'Corrected energy balance step 1'!G83,0)</f>
        <v>0</v>
      </c>
      <c r="H83" s="194">
        <f>IF(ISNUMBER('Corrected energy balance step 1'!H83),'Corrected energy balance step 1'!H83,0)</f>
        <v>0</v>
      </c>
      <c r="I83" s="194">
        <f>IF(ISNUMBER('Corrected energy balance step 1'!I83),'Corrected energy balance step 1'!I83,0)</f>
        <v>0</v>
      </c>
      <c r="J83" s="194">
        <f>IF(ISNUMBER('Corrected energy balance step 1'!J83),'Corrected energy balance step 1'!J83,0)</f>
        <v>0</v>
      </c>
      <c r="K83" s="194">
        <f>IF(ISNUMBER('Corrected energy balance step 1'!K83),'Corrected energy balance step 1'!K83,0)</f>
        <v>0</v>
      </c>
      <c r="L83" s="194">
        <f>IF(ISNUMBER('Corrected energy balance step 1'!L83),'Corrected energy balance step 1'!L83,0)</f>
        <v>0</v>
      </c>
      <c r="M83" s="194">
        <f>IF(ISNUMBER('Corrected energy balance step 1'!M83),'Corrected energy balance step 1'!M83,0)</f>
        <v>0</v>
      </c>
      <c r="N83" s="194">
        <f>IF(ISNUMBER('Corrected energy balance step 1'!N83),'Corrected energy balance step 1'!N83,0)</f>
        <v>0</v>
      </c>
      <c r="O83" s="194">
        <f>IF(ISNUMBER('Corrected energy balance step 1'!O83),'Corrected energy balance step 1'!O83,0)</f>
        <v>0</v>
      </c>
      <c r="P83" s="194">
        <f>IF(ISNUMBER('Corrected energy balance step 1'!P83),'Corrected energy balance step 1'!P83,0)</f>
        <v>0</v>
      </c>
      <c r="Q83" s="194">
        <f>IF(ISNUMBER('Corrected energy balance step 1'!Q83),'Corrected energy balance step 1'!Q83,0)</f>
        <v>0</v>
      </c>
      <c r="R83" s="194">
        <f>IF(ISNUMBER('Corrected energy balance step 1'!R83),'Corrected energy balance step 1'!R83,0)</f>
        <v>0</v>
      </c>
      <c r="S83" s="194">
        <f>IF(ISNUMBER('Corrected energy balance step 1'!S83),'Corrected energy balance step 1'!S83,0)</f>
        <v>0</v>
      </c>
      <c r="T83" s="194">
        <f>IF(ISNUMBER('Corrected energy balance step 1'!T83),'Corrected energy balance step 1'!T83,0)</f>
        <v>0</v>
      </c>
      <c r="U83" s="194">
        <f>IF(ISNUMBER('Corrected energy balance step 1'!U83),'Corrected energy balance step 1'!U83,0)</f>
        <v>0</v>
      </c>
      <c r="V83" s="194">
        <f>IF(ISNUMBER('Corrected energy balance step 1'!V83),'Corrected energy balance step 1'!V83,0)</f>
        <v>0</v>
      </c>
      <c r="W83" s="194">
        <f>IF(ISNUMBER('Corrected energy balance step 1'!W83),'Corrected energy balance step 1'!W83,0)</f>
        <v>0</v>
      </c>
      <c r="X83" s="194">
        <f>IF(ISNUMBER('Corrected energy balance step 1'!X83),'Corrected energy balance step 1'!X83,0)</f>
        <v>0</v>
      </c>
      <c r="Y83" s="194">
        <f>IF(ISNUMBER('Corrected energy balance step 1'!Y83),'Corrected energy balance step 1'!Y83,0)</f>
        <v>0</v>
      </c>
      <c r="Z83" s="194">
        <f>IF(ISNUMBER('Corrected energy balance step 1'!Z83),'Corrected energy balance step 1'!Z83,0)</f>
        <v>0</v>
      </c>
      <c r="AA83" s="194">
        <f>IF(ISNUMBER('Corrected energy balance step 1'!AA83),'Corrected energy balance step 1'!AA83,0)</f>
        <v>0</v>
      </c>
      <c r="AB83" s="194">
        <f>IF(ISNUMBER('Corrected energy balance step 1'!AB83),'Corrected energy balance step 1'!AB83,0)</f>
        <v>0</v>
      </c>
      <c r="AC83" s="194">
        <f>IF(ISNUMBER('Corrected energy balance step 1'!AC83),'Corrected energy balance step 1'!AC83,0)</f>
        <v>0</v>
      </c>
      <c r="AD83" s="194">
        <f>IF(ISNUMBER('Corrected energy balance step 1'!AD83),'Corrected energy balance step 1'!AD83,0)</f>
        <v>0</v>
      </c>
      <c r="AE83" s="194">
        <f>IF(ISNUMBER('Corrected energy balance step 1'!AE83),'Corrected energy balance step 1'!AE83,0)</f>
        <v>0</v>
      </c>
      <c r="AF83" s="194">
        <f>IF(ISNUMBER('Corrected energy balance step 1'!AF83),'Corrected energy balance step 1'!AF83,0)</f>
        <v>0</v>
      </c>
      <c r="AG83" s="194">
        <f>IF(ISNUMBER('Corrected energy balance step 1'!AG83),'Corrected energy balance step 1'!AG83,0)</f>
        <v>0</v>
      </c>
      <c r="AH83" s="194">
        <f>IF(ISNUMBER('Corrected energy balance step 1'!AH83),'Corrected energy balance step 1'!AH83,0)</f>
        <v>0</v>
      </c>
      <c r="AI83" s="194">
        <f>IF(ISNUMBER('Corrected energy balance step 1'!AI83),'Corrected energy balance step 1'!AI83,0)</f>
        <v>0</v>
      </c>
      <c r="AJ83" s="194">
        <f>IF(ISNUMBER('Corrected energy balance step 1'!AJ83),'Corrected energy balance step 1'!AJ83,0)</f>
        <v>0</v>
      </c>
      <c r="AK83" s="194">
        <f>IF(ISNUMBER('Corrected energy balance step 1'!AK83),'Corrected energy balance step 1'!AK83,0)</f>
        <v>0</v>
      </c>
      <c r="AL83" s="194">
        <f>IF(ISNUMBER('Corrected energy balance step 1'!AL83),'Corrected energy balance step 1'!AL83,0)</f>
        <v>0</v>
      </c>
      <c r="AM83" s="194">
        <f>IF(ISNUMBER('Corrected energy balance step 1'!AM83),'Corrected energy balance step 1'!AM83,0)</f>
        <v>0</v>
      </c>
      <c r="AN83" s="194">
        <f>IF(ISNUMBER('Corrected energy balance step 1'!AN83),'Corrected energy balance step 1'!AN83,0)</f>
        <v>0</v>
      </c>
      <c r="AO83" s="194">
        <f>IF(ISNUMBER('Corrected energy balance step 1'!AO83),'Corrected energy balance step 1'!AO83,0)</f>
        <v>0</v>
      </c>
      <c r="AP83" s="194">
        <f>IF(ISNUMBER('Corrected energy balance step 1'!AP83),'Corrected energy balance step 1'!AP83,0)</f>
        <v>0</v>
      </c>
      <c r="AQ83" s="194">
        <f>IF(ISNUMBER('Corrected energy balance step 1'!AQ83),'Corrected energy balance step 1'!AQ83,0)</f>
        <v>0</v>
      </c>
      <c r="AR83" s="194">
        <f>IF(ISNUMBER('Corrected energy balance step 1'!AR83),'Corrected energy balance step 1'!AR83,0)</f>
        <v>0</v>
      </c>
      <c r="AS83" s="194">
        <f>IF(ISNUMBER('Corrected energy balance step 1'!AS83),'Corrected energy balance step 1'!AS83,0)</f>
        <v>0</v>
      </c>
      <c r="AT83" s="194">
        <f>IF(ISNUMBER('Corrected energy balance step 1'!AT83),'Corrected energy balance step 1'!AT83,0)</f>
        <v>0</v>
      </c>
      <c r="AU83" s="194">
        <f>IF(ISNUMBER('Corrected energy balance step 1'!AU83),'Corrected energy balance step 1'!AU83,0)</f>
        <v>0</v>
      </c>
      <c r="AV83" s="194">
        <f>IF(ISNUMBER('Corrected energy balance step 1'!AV83),'Corrected energy balance step 1'!AV83,0)</f>
        <v>0</v>
      </c>
      <c r="AW83" s="194">
        <f>IF(ISNUMBER('Corrected energy balance step 1'!AW83),'Corrected energy balance step 1'!AW83,0)</f>
        <v>0</v>
      </c>
      <c r="AX83" s="194">
        <f>IF(ISNUMBER('Corrected energy balance step 1'!AX83),'Corrected energy balance step 1'!AX83,0)</f>
        <v>0</v>
      </c>
      <c r="AY83" s="194">
        <f>IF(ISNUMBER('Corrected energy balance step 1'!AY83),'Corrected energy balance step 1'!AY83,0)</f>
        <v>0</v>
      </c>
      <c r="AZ83" s="194">
        <f>IF(ISNUMBER('Corrected energy balance step 1'!AZ83),'Corrected energy balance step 1'!AZ83,0)</f>
        <v>0</v>
      </c>
      <c r="BA83" s="194">
        <f>IF(ISNUMBER('Corrected energy balance step 1'!BA83),'Corrected energy balance step 1'!BA83,0)</f>
        <v>0</v>
      </c>
      <c r="BB83" s="194">
        <f>IF(ISNUMBER('Corrected energy balance step 1'!BB83),'Corrected energy balance step 1'!BB83,0)</f>
        <v>0</v>
      </c>
      <c r="BC83" s="194">
        <f>IF(ISNUMBER('Corrected energy balance step 1'!BC83),'Corrected energy balance step 1'!BC83,0)</f>
        <v>0</v>
      </c>
      <c r="BD83" s="194">
        <f>IF(ISNUMBER('Corrected energy balance step 1'!BD83),'Corrected energy balance step 1'!BD83,0)</f>
        <v>0</v>
      </c>
      <c r="BE83" s="194">
        <f>IF(ISNUMBER('Corrected energy balance step 1'!BE83),'Corrected energy balance step 1'!BE83,0)</f>
        <v>0</v>
      </c>
      <c r="BF83" s="194">
        <f>IF(ISNUMBER('Corrected energy balance step 1'!BF83),'Corrected energy balance step 1'!BF83,0)</f>
        <v>0</v>
      </c>
      <c r="BG83" s="194">
        <f>IF(ISNUMBER('Corrected energy balance step 1'!BG83),'Corrected energy balance step 1'!BG83,0)</f>
        <v>0</v>
      </c>
      <c r="BH83" s="194">
        <f>IF(ISNUMBER('Corrected energy balance step 1'!BH83),'Corrected energy balance step 1'!BH83,0)</f>
        <v>0</v>
      </c>
      <c r="BI83" s="194">
        <f>IF(ISNUMBER('Corrected energy balance step 1'!BI83),'Corrected energy balance step 1'!BI83,0)</f>
        <v>0</v>
      </c>
      <c r="BJ83" s="194">
        <f>IF(ISNUMBER('Corrected energy balance step 1'!BJ83),'Corrected energy balance step 1'!BJ83,0)</f>
        <v>0</v>
      </c>
      <c r="BK83" s="194">
        <f>IF(ISNUMBER('Corrected energy balance step 1'!BK83),'Corrected energy balance step 1'!BK83,0)</f>
        <v>0</v>
      </c>
      <c r="BL83" s="194">
        <f>IF(ISNUMBER('Corrected energy balance step 1'!BL83),'Corrected energy balance step 1'!BL83,0)</f>
        <v>0</v>
      </c>
      <c r="BM83" s="194">
        <f>IF(ISNUMBER('Corrected energy balance step 1'!BM83),'Corrected energy balance step 1'!BM83,0)</f>
        <v>0</v>
      </c>
      <c r="BN83" s="192">
        <f t="shared" si="60"/>
        <v>0</v>
      </c>
      <c r="BO83" s="198">
        <f>'Corrected energy balance step 1'!BO83</f>
        <v>0</v>
      </c>
    </row>
    <row r="84" spans="2:67">
      <c r="B84" s="37" t="s">
        <v>118</v>
      </c>
      <c r="C84" s="194">
        <f>IF(ISNUMBER('Corrected energy balance step 1'!C84),'Corrected energy balance step 1'!C84,0)</f>
        <v>0</v>
      </c>
      <c r="D84" s="194">
        <f>IF(ISNUMBER('Corrected energy balance step 1'!D84),'Corrected energy balance step 1'!D84,0)</f>
        <v>0</v>
      </c>
      <c r="E84" s="194">
        <f>IF(ISNUMBER('Corrected energy balance step 1'!E84),'Corrected energy balance step 1'!E84,0)</f>
        <v>0</v>
      </c>
      <c r="F84" s="194">
        <f>IF(ISNUMBER('Corrected energy balance step 1'!F84),'Corrected energy balance step 1'!F84,0)</f>
        <v>0</v>
      </c>
      <c r="G84" s="194">
        <f>IF(ISNUMBER('Corrected energy balance step 1'!G84),'Corrected energy balance step 1'!G84,0)</f>
        <v>0</v>
      </c>
      <c r="H84" s="194">
        <f>IF(ISNUMBER('Corrected energy balance step 1'!H84),'Corrected energy balance step 1'!H84,0)</f>
        <v>0</v>
      </c>
      <c r="I84" s="194">
        <f>IF(ISNUMBER('Corrected energy balance step 1'!I84),'Corrected energy balance step 1'!I84,0)</f>
        <v>0</v>
      </c>
      <c r="J84" s="194">
        <f>IF(ISNUMBER('Corrected energy balance step 1'!J84),'Corrected energy balance step 1'!J84,0)</f>
        <v>0</v>
      </c>
      <c r="K84" s="194">
        <f>IF(ISNUMBER('Corrected energy balance step 1'!K84),'Corrected energy balance step 1'!K84,0)</f>
        <v>0</v>
      </c>
      <c r="L84" s="194">
        <f>IF(ISNUMBER('Corrected energy balance step 1'!L84),'Corrected energy balance step 1'!L84,0)</f>
        <v>0</v>
      </c>
      <c r="M84" s="194">
        <f>IF(ISNUMBER('Corrected energy balance step 1'!M84),'Corrected energy balance step 1'!M84,0)</f>
        <v>0</v>
      </c>
      <c r="N84" s="194">
        <f>IF(ISNUMBER('Corrected energy balance step 1'!N84),'Corrected energy balance step 1'!N84,0)</f>
        <v>0</v>
      </c>
      <c r="O84" s="194">
        <f>IF(ISNUMBER('Corrected energy balance step 1'!O84),'Corrected energy balance step 1'!O84,0)</f>
        <v>0</v>
      </c>
      <c r="P84" s="194">
        <f>IF(ISNUMBER('Corrected energy balance step 1'!P84),'Corrected energy balance step 1'!P84,0)</f>
        <v>0</v>
      </c>
      <c r="Q84" s="194">
        <f>IF(ISNUMBER('Corrected energy balance step 1'!Q84),'Corrected energy balance step 1'!Q84,0)</f>
        <v>0</v>
      </c>
      <c r="R84" s="194">
        <f>IF(ISNUMBER('Corrected energy balance step 1'!R84),'Corrected energy balance step 1'!R84,0)</f>
        <v>0</v>
      </c>
      <c r="S84" s="194">
        <f>IF(ISNUMBER('Corrected energy balance step 1'!S84),'Corrected energy balance step 1'!S84,0)</f>
        <v>0</v>
      </c>
      <c r="T84" s="194">
        <f>IF(ISNUMBER('Corrected energy balance step 1'!T84),'Corrected energy balance step 1'!T84,0)</f>
        <v>0</v>
      </c>
      <c r="U84" s="194">
        <f>IF(ISNUMBER('Corrected energy balance step 1'!U84),'Corrected energy balance step 1'!U84,0)</f>
        <v>0</v>
      </c>
      <c r="V84" s="194">
        <f>IF(ISNUMBER('Corrected energy balance step 1'!V84),'Corrected energy balance step 1'!V84,0)</f>
        <v>0</v>
      </c>
      <c r="W84" s="194">
        <f>IF(ISNUMBER('Corrected energy balance step 1'!W84),'Corrected energy balance step 1'!W84,0)</f>
        <v>0</v>
      </c>
      <c r="X84" s="194">
        <f>IF(ISNUMBER('Corrected energy balance step 1'!X84),'Corrected energy balance step 1'!X84,0)</f>
        <v>0</v>
      </c>
      <c r="Y84" s="194">
        <f>IF(ISNUMBER('Corrected energy balance step 1'!Y84),'Corrected energy balance step 1'!Y84,0)</f>
        <v>0</v>
      </c>
      <c r="Z84" s="194">
        <f>IF(ISNUMBER('Corrected energy balance step 1'!Z84),'Corrected energy balance step 1'!Z84,0)</f>
        <v>0</v>
      </c>
      <c r="AA84" s="194">
        <f>IF(ISNUMBER('Corrected energy balance step 1'!AA84),'Corrected energy balance step 1'!AA84,0)</f>
        <v>0</v>
      </c>
      <c r="AB84" s="194">
        <f>IF(ISNUMBER('Corrected energy balance step 1'!AB84),'Corrected energy balance step 1'!AB84,0)</f>
        <v>0</v>
      </c>
      <c r="AC84" s="194">
        <f>IF(ISNUMBER('Corrected energy balance step 1'!AC84),'Corrected energy balance step 1'!AC84,0)</f>
        <v>0</v>
      </c>
      <c r="AD84" s="194">
        <f>IF(ISNUMBER('Corrected energy balance step 1'!AD84),'Corrected energy balance step 1'!AD84,0)</f>
        <v>0</v>
      </c>
      <c r="AE84" s="194">
        <f>IF(ISNUMBER('Corrected energy balance step 1'!AE84),'Corrected energy balance step 1'!AE84,0)</f>
        <v>0</v>
      </c>
      <c r="AF84" s="194">
        <f>IF(ISNUMBER('Corrected energy balance step 1'!AF84),'Corrected energy balance step 1'!AF84,0)</f>
        <v>0</v>
      </c>
      <c r="AG84" s="194">
        <f>IF(ISNUMBER('Corrected energy balance step 1'!AG84),'Corrected energy balance step 1'!AG84,0)</f>
        <v>0</v>
      </c>
      <c r="AH84" s="194">
        <f>IF(ISNUMBER('Corrected energy balance step 1'!AH84),'Corrected energy balance step 1'!AH84,0)</f>
        <v>0</v>
      </c>
      <c r="AI84" s="194">
        <f>IF(ISNUMBER('Corrected energy balance step 1'!AI84),'Corrected energy balance step 1'!AI84,0)</f>
        <v>0</v>
      </c>
      <c r="AJ84" s="194">
        <f>IF(ISNUMBER('Corrected energy balance step 1'!AJ84),'Corrected energy balance step 1'!AJ84,0)</f>
        <v>0</v>
      </c>
      <c r="AK84" s="194">
        <f>IF(ISNUMBER('Corrected energy balance step 1'!AK84),'Corrected energy balance step 1'!AK84,0)</f>
        <v>0</v>
      </c>
      <c r="AL84" s="194">
        <f>IF(ISNUMBER('Corrected energy balance step 1'!AL84),'Corrected energy balance step 1'!AL84,0)</f>
        <v>0</v>
      </c>
      <c r="AM84" s="194">
        <f>IF(ISNUMBER('Corrected energy balance step 1'!AM84),'Corrected energy balance step 1'!AM84,0)</f>
        <v>0</v>
      </c>
      <c r="AN84" s="194">
        <f>IF(ISNUMBER('Corrected energy balance step 1'!AN84),'Corrected energy balance step 1'!AN84,0)</f>
        <v>0</v>
      </c>
      <c r="AO84" s="194">
        <f>IF(ISNUMBER('Corrected energy balance step 1'!AO84),'Corrected energy balance step 1'!AO84,0)</f>
        <v>0</v>
      </c>
      <c r="AP84" s="194">
        <f>IF(ISNUMBER('Corrected energy balance step 1'!AP84),'Corrected energy balance step 1'!AP84,0)</f>
        <v>0</v>
      </c>
      <c r="AQ84" s="194">
        <f>IF(ISNUMBER('Corrected energy balance step 1'!AQ84),'Corrected energy balance step 1'!AQ84,0)</f>
        <v>0</v>
      </c>
      <c r="AR84" s="194">
        <f>IF(ISNUMBER('Corrected energy balance step 1'!AR84),'Corrected energy balance step 1'!AR84,0)</f>
        <v>0</v>
      </c>
      <c r="AS84" s="194">
        <f>IF(ISNUMBER('Corrected energy balance step 1'!AS84),'Corrected energy balance step 1'!AS84,0)</f>
        <v>0</v>
      </c>
      <c r="AT84" s="194">
        <f>IF(ISNUMBER('Corrected energy balance step 1'!AT84),'Corrected energy balance step 1'!AT84,0)</f>
        <v>0</v>
      </c>
      <c r="AU84" s="194">
        <f>IF(ISNUMBER('Corrected energy balance step 1'!AU84),'Corrected energy balance step 1'!AU84,0)</f>
        <v>0</v>
      </c>
      <c r="AV84" s="194">
        <f>IF(ISNUMBER('Corrected energy balance step 1'!AV84),'Corrected energy balance step 1'!AV84,0)</f>
        <v>0</v>
      </c>
      <c r="AW84" s="194">
        <f>IF(ISNUMBER('Corrected energy balance step 1'!AW84),'Corrected energy balance step 1'!AW84,0)</f>
        <v>0</v>
      </c>
      <c r="AX84" s="194">
        <f>IF(ISNUMBER('Corrected energy balance step 1'!AX84),'Corrected energy balance step 1'!AX84,0)</f>
        <v>0</v>
      </c>
      <c r="AY84" s="194">
        <f>IF(ISNUMBER('Corrected energy balance step 1'!AY84),'Corrected energy balance step 1'!AY84,0)</f>
        <v>0</v>
      </c>
      <c r="AZ84" s="194">
        <f>IF(ISNUMBER('Corrected energy balance step 1'!AZ84),'Corrected energy balance step 1'!AZ84,0)</f>
        <v>0</v>
      </c>
      <c r="BA84" s="194">
        <f>IF(ISNUMBER('Corrected energy balance step 1'!BA84),'Corrected energy balance step 1'!BA84,0)</f>
        <v>0</v>
      </c>
      <c r="BB84" s="194">
        <f>IF(ISNUMBER('Corrected energy balance step 1'!BB84),'Corrected energy balance step 1'!BB84,0)</f>
        <v>0</v>
      </c>
      <c r="BC84" s="194">
        <f>IF(ISNUMBER('Corrected energy balance step 1'!BC84),'Corrected energy balance step 1'!BC84,0)</f>
        <v>0</v>
      </c>
      <c r="BD84" s="194">
        <f>IF(ISNUMBER('Corrected energy balance step 1'!BD84),'Corrected energy balance step 1'!BD84,0)</f>
        <v>0</v>
      </c>
      <c r="BE84" s="194">
        <f>IF(ISNUMBER('Corrected energy balance step 1'!BE84),'Corrected energy balance step 1'!BE84,0)</f>
        <v>0</v>
      </c>
      <c r="BF84" s="194">
        <f>IF(ISNUMBER('Corrected energy balance step 1'!BF84),'Corrected energy balance step 1'!BF84,0)</f>
        <v>0</v>
      </c>
      <c r="BG84" s="194">
        <f>IF(ISNUMBER('Corrected energy balance step 1'!BG84),'Corrected energy balance step 1'!BG84,0)</f>
        <v>0</v>
      </c>
      <c r="BH84" s="194">
        <f>IF(ISNUMBER('Corrected energy balance step 1'!BH84),'Corrected energy balance step 1'!BH84,0)</f>
        <v>0</v>
      </c>
      <c r="BI84" s="194">
        <f>IF(ISNUMBER('Corrected energy balance step 1'!BI84),'Corrected energy balance step 1'!BI84,0)</f>
        <v>0</v>
      </c>
      <c r="BJ84" s="194">
        <f>IF(ISNUMBER('Corrected energy balance step 1'!BJ84),'Corrected energy balance step 1'!BJ84,0)</f>
        <v>0</v>
      </c>
      <c r="BK84" s="194">
        <f>IF(ISNUMBER('Corrected energy balance step 1'!BK84),'Corrected energy balance step 1'!BK84,0)</f>
        <v>0</v>
      </c>
      <c r="BL84" s="194">
        <f>IF(ISNUMBER('Corrected energy balance step 1'!BL84),'Corrected energy balance step 1'!BL84,0)</f>
        <v>0</v>
      </c>
      <c r="BM84" s="194">
        <f>IF(ISNUMBER('Corrected energy balance step 1'!BM84),'Corrected energy balance step 1'!BM84,0)</f>
        <v>0</v>
      </c>
      <c r="BN84" s="192">
        <f t="shared" si="60"/>
        <v>0</v>
      </c>
      <c r="BO84" s="198">
        <f>'Corrected energy balance step 1'!BO84</f>
        <v>0</v>
      </c>
    </row>
    <row r="85" spans="2:67">
      <c r="B85" s="37" t="s">
        <v>119</v>
      </c>
      <c r="C85" s="194">
        <f>IF(ISNUMBER('Corrected energy balance step 1'!C85),'Corrected energy balance step 1'!C85,0)</f>
        <v>0</v>
      </c>
      <c r="D85" s="194">
        <f>IF(ISNUMBER('Corrected energy balance step 1'!D85),'Corrected energy balance step 1'!D85,0)</f>
        <v>0</v>
      </c>
      <c r="E85" s="194">
        <f>IF(ISNUMBER('Corrected energy balance step 1'!E85),'Corrected energy balance step 1'!E85,0)</f>
        <v>0</v>
      </c>
      <c r="F85" s="194">
        <f>IF(ISNUMBER('Corrected energy balance step 1'!F85),'Corrected energy balance step 1'!F85,0)</f>
        <v>0</v>
      </c>
      <c r="G85" s="194">
        <f>IF(ISNUMBER('Corrected energy balance step 1'!G85),'Corrected energy balance step 1'!G85,0)</f>
        <v>0</v>
      </c>
      <c r="H85" s="194">
        <f>IF(ISNUMBER('Corrected energy balance step 1'!H85),'Corrected energy balance step 1'!H85,0)</f>
        <v>0</v>
      </c>
      <c r="I85" s="194">
        <f>IF(ISNUMBER('Corrected energy balance step 1'!I85),'Corrected energy balance step 1'!I85,0)</f>
        <v>0</v>
      </c>
      <c r="J85" s="194">
        <f>IF(ISNUMBER('Corrected energy balance step 1'!J85),'Corrected energy balance step 1'!J85,0)</f>
        <v>0</v>
      </c>
      <c r="K85" s="194">
        <f>IF(ISNUMBER('Corrected energy balance step 1'!K85),'Corrected energy balance step 1'!K85,0)</f>
        <v>0</v>
      </c>
      <c r="L85" s="194">
        <f>IF(ISNUMBER('Corrected energy balance step 1'!L85),'Corrected energy balance step 1'!L85,0)</f>
        <v>0</v>
      </c>
      <c r="M85" s="194">
        <f>IF(ISNUMBER('Corrected energy balance step 1'!M85),'Corrected energy balance step 1'!M85,0)</f>
        <v>0</v>
      </c>
      <c r="N85" s="194">
        <f>IF(ISNUMBER('Corrected energy balance step 1'!N85),'Corrected energy balance step 1'!N85,0)</f>
        <v>0</v>
      </c>
      <c r="O85" s="194">
        <f>IF(ISNUMBER('Corrected energy balance step 1'!O85),'Corrected energy balance step 1'!O85,0)</f>
        <v>0</v>
      </c>
      <c r="P85" s="194">
        <f>IF(ISNUMBER('Corrected energy balance step 1'!P85),'Corrected energy balance step 1'!P85,0)</f>
        <v>0</v>
      </c>
      <c r="Q85" s="194">
        <f>IF(ISNUMBER('Corrected energy balance step 1'!Q85),'Corrected energy balance step 1'!Q85,0)</f>
        <v>0</v>
      </c>
      <c r="R85" s="194">
        <f>IF(ISNUMBER('Corrected energy balance step 1'!R85),'Corrected energy balance step 1'!R85,0)</f>
        <v>0</v>
      </c>
      <c r="S85" s="194">
        <f>IF(ISNUMBER('Corrected energy balance step 1'!S85),'Corrected energy balance step 1'!S85,0)</f>
        <v>0</v>
      </c>
      <c r="T85" s="194">
        <f>IF(ISNUMBER('Corrected energy balance step 1'!T85),'Corrected energy balance step 1'!T85,0)</f>
        <v>0</v>
      </c>
      <c r="U85" s="194">
        <f>IF(ISNUMBER('Corrected energy balance step 1'!U85),'Corrected energy balance step 1'!U85,0)</f>
        <v>0</v>
      </c>
      <c r="V85" s="194">
        <f>IF(ISNUMBER('Corrected energy balance step 1'!V85),'Corrected energy balance step 1'!V85,0)</f>
        <v>0</v>
      </c>
      <c r="W85" s="194">
        <f>IF(ISNUMBER('Corrected energy balance step 1'!W85),'Corrected energy balance step 1'!W85,0)</f>
        <v>0</v>
      </c>
      <c r="X85" s="194">
        <f>IF(ISNUMBER('Corrected energy balance step 1'!X85),'Corrected energy balance step 1'!X85,0)</f>
        <v>0</v>
      </c>
      <c r="Y85" s="194">
        <f>IF(ISNUMBER('Corrected energy balance step 1'!Y85),'Corrected energy balance step 1'!Y85,0)</f>
        <v>0</v>
      </c>
      <c r="Z85" s="194">
        <f>IF(ISNUMBER('Corrected energy balance step 1'!Z85),'Corrected energy balance step 1'!Z85,0)</f>
        <v>0</v>
      </c>
      <c r="AA85" s="194">
        <f>IF(ISNUMBER('Corrected energy balance step 1'!AA85),'Corrected energy balance step 1'!AA85,0)</f>
        <v>0</v>
      </c>
      <c r="AB85" s="194">
        <f>IF(ISNUMBER('Corrected energy balance step 1'!AB85),'Corrected energy balance step 1'!AB85,0)</f>
        <v>0</v>
      </c>
      <c r="AC85" s="194">
        <f>IF(ISNUMBER('Corrected energy balance step 1'!AC85),'Corrected energy balance step 1'!AC85,0)</f>
        <v>0</v>
      </c>
      <c r="AD85" s="194">
        <f>IF(ISNUMBER('Corrected energy balance step 1'!AD85),'Corrected energy balance step 1'!AD85,0)</f>
        <v>0</v>
      </c>
      <c r="AE85" s="194">
        <f>IF(ISNUMBER('Corrected energy balance step 1'!AE85),'Corrected energy balance step 1'!AE85,0)</f>
        <v>0</v>
      </c>
      <c r="AF85" s="194">
        <f>IF(ISNUMBER('Corrected energy balance step 1'!AF85),'Corrected energy balance step 1'!AF85,0)</f>
        <v>0</v>
      </c>
      <c r="AG85" s="194">
        <f>IF(ISNUMBER('Corrected energy balance step 1'!AG85),'Corrected energy balance step 1'!AG85,0)</f>
        <v>0</v>
      </c>
      <c r="AH85" s="194">
        <f>IF(ISNUMBER('Corrected energy balance step 1'!AH85),'Corrected energy balance step 1'!AH85,0)</f>
        <v>0</v>
      </c>
      <c r="AI85" s="194">
        <f>IF(ISNUMBER('Corrected energy balance step 1'!AI85),'Corrected energy balance step 1'!AI85,0)</f>
        <v>0</v>
      </c>
      <c r="AJ85" s="194">
        <f>IF(ISNUMBER('Corrected energy balance step 1'!AJ85),'Corrected energy balance step 1'!AJ85,0)</f>
        <v>0</v>
      </c>
      <c r="AK85" s="194">
        <f>IF(ISNUMBER('Corrected energy balance step 1'!AK85),'Corrected energy balance step 1'!AK85,0)</f>
        <v>0</v>
      </c>
      <c r="AL85" s="194">
        <f>IF(ISNUMBER('Corrected energy balance step 1'!AL85),'Corrected energy balance step 1'!AL85,0)</f>
        <v>0</v>
      </c>
      <c r="AM85" s="194">
        <f>IF(ISNUMBER('Corrected energy balance step 1'!AM85),'Corrected energy balance step 1'!AM85,0)</f>
        <v>0</v>
      </c>
      <c r="AN85" s="194">
        <f>IF(ISNUMBER('Corrected energy balance step 1'!AN85),'Corrected energy balance step 1'!AN85,0)</f>
        <v>0</v>
      </c>
      <c r="AO85" s="194">
        <f>IF(ISNUMBER('Corrected energy balance step 1'!AO85),'Corrected energy balance step 1'!AO85,0)</f>
        <v>0</v>
      </c>
      <c r="AP85" s="194">
        <f>IF(ISNUMBER('Corrected energy balance step 1'!AP85),'Corrected energy balance step 1'!AP85,0)</f>
        <v>0</v>
      </c>
      <c r="AQ85" s="194">
        <f>IF(ISNUMBER('Corrected energy balance step 1'!AQ85),'Corrected energy balance step 1'!AQ85,0)</f>
        <v>0</v>
      </c>
      <c r="AR85" s="194">
        <f>IF(ISNUMBER('Corrected energy balance step 1'!AR85),'Corrected energy balance step 1'!AR85,0)</f>
        <v>0</v>
      </c>
      <c r="AS85" s="194">
        <f>IF(ISNUMBER('Corrected energy balance step 1'!AS85),'Corrected energy balance step 1'!AS85,0)</f>
        <v>0</v>
      </c>
      <c r="AT85" s="194">
        <f>IF(ISNUMBER('Corrected energy balance step 1'!AT85),'Corrected energy balance step 1'!AT85,0)</f>
        <v>0</v>
      </c>
      <c r="AU85" s="194">
        <f>IF(ISNUMBER('Corrected energy balance step 1'!AU85),'Corrected energy balance step 1'!AU85,0)</f>
        <v>0</v>
      </c>
      <c r="AV85" s="194">
        <f>IF(ISNUMBER('Corrected energy balance step 1'!AV85),'Corrected energy balance step 1'!AV85,0)</f>
        <v>0</v>
      </c>
      <c r="AW85" s="194">
        <f>IF(ISNUMBER('Corrected energy balance step 1'!AW85),'Corrected energy balance step 1'!AW85,0)</f>
        <v>0</v>
      </c>
      <c r="AX85" s="194">
        <f>IF(ISNUMBER('Corrected energy balance step 1'!AX85),'Corrected energy balance step 1'!AX85,0)</f>
        <v>0</v>
      </c>
      <c r="AY85" s="194">
        <f>IF(ISNUMBER('Corrected energy balance step 1'!AY85),'Corrected energy balance step 1'!AY85,0)</f>
        <v>0</v>
      </c>
      <c r="AZ85" s="194">
        <f>IF(ISNUMBER('Corrected energy balance step 1'!AZ85),'Corrected energy balance step 1'!AZ85,0)</f>
        <v>0</v>
      </c>
      <c r="BA85" s="194">
        <f>IF(ISNUMBER('Corrected energy balance step 1'!BA85),'Corrected energy balance step 1'!BA85,0)</f>
        <v>0</v>
      </c>
      <c r="BB85" s="194">
        <f>IF(ISNUMBER('Corrected energy balance step 1'!BB85),'Corrected energy balance step 1'!BB85,0)</f>
        <v>0</v>
      </c>
      <c r="BC85" s="194">
        <f>IF(ISNUMBER('Corrected energy balance step 1'!BC85),'Corrected energy balance step 1'!BC85,0)</f>
        <v>0</v>
      </c>
      <c r="BD85" s="194">
        <f>IF(ISNUMBER('Corrected energy balance step 1'!BD85),'Corrected energy balance step 1'!BD85,0)</f>
        <v>0</v>
      </c>
      <c r="BE85" s="194">
        <f>IF(ISNUMBER('Corrected energy balance step 1'!BE85),'Corrected energy balance step 1'!BE85,0)</f>
        <v>0</v>
      </c>
      <c r="BF85" s="194">
        <f>IF(ISNUMBER('Corrected energy balance step 1'!BF85),'Corrected energy balance step 1'!BF85,0)</f>
        <v>0</v>
      </c>
      <c r="BG85" s="194">
        <f>IF(ISNUMBER('Corrected energy balance step 1'!BG85),'Corrected energy balance step 1'!BG85,0)</f>
        <v>0</v>
      </c>
      <c r="BH85" s="194">
        <f>IF(ISNUMBER('Corrected energy balance step 1'!BH85),'Corrected energy balance step 1'!BH85,0)</f>
        <v>0</v>
      </c>
      <c r="BI85" s="194">
        <f>IF(ISNUMBER('Corrected energy balance step 1'!BI85),'Corrected energy balance step 1'!BI85,0)</f>
        <v>0</v>
      </c>
      <c r="BJ85" s="194">
        <f>IF(ISNUMBER('Corrected energy balance step 1'!BJ85),'Corrected energy balance step 1'!BJ85,0)</f>
        <v>0</v>
      </c>
      <c r="BK85" s="194">
        <f>IF(ISNUMBER('Corrected energy balance step 1'!BK85),'Corrected energy balance step 1'!BK85,0)</f>
        <v>0</v>
      </c>
      <c r="BL85" s="194">
        <f>IF(ISNUMBER('Corrected energy balance step 1'!BL85),'Corrected energy balance step 1'!BL85,0)</f>
        <v>0</v>
      </c>
      <c r="BM85" s="194">
        <f>IF(ISNUMBER('Corrected energy balance step 1'!BM85),'Corrected energy balance step 1'!BM85,0)</f>
        <v>0</v>
      </c>
      <c r="BN85" s="192">
        <f t="shared" si="60"/>
        <v>0</v>
      </c>
      <c r="BO85" s="195">
        <f>'Corrected energy balance step 1'!BO85</f>
        <v>0</v>
      </c>
    </row>
    <row r="86" spans="2:67" ht="16" thickBot="1">
      <c r="B86" s="37" t="s">
        <v>120</v>
      </c>
      <c r="C86" s="194">
        <f>IF(ISNUMBER('Corrected energy balance step 1'!C86),'Corrected energy balance step 1'!C86,0)</f>
        <v>0</v>
      </c>
      <c r="D86" s="194">
        <f>IF(ISNUMBER('Corrected energy balance step 1'!D86),'Corrected energy balance step 1'!D86,0)</f>
        <v>0</v>
      </c>
      <c r="E86" s="194">
        <f>IF(ISNUMBER('Corrected energy balance step 1'!E86),'Corrected energy balance step 1'!E86,0)</f>
        <v>0</v>
      </c>
      <c r="F86" s="194">
        <f>IF(ISNUMBER('Corrected energy balance step 1'!F86),'Corrected energy balance step 1'!F86,0)</f>
        <v>0</v>
      </c>
      <c r="G86" s="194">
        <f>IF(ISNUMBER('Corrected energy balance step 1'!G86),'Corrected energy balance step 1'!G86,0)</f>
        <v>0</v>
      </c>
      <c r="H86" s="194">
        <f>IF(ISNUMBER('Corrected energy balance step 1'!H86),'Corrected energy balance step 1'!H86,0)</f>
        <v>0</v>
      </c>
      <c r="I86" s="194">
        <f>IF(ISNUMBER('Corrected energy balance step 1'!I86),'Corrected energy balance step 1'!I86,0)</f>
        <v>0</v>
      </c>
      <c r="J86" s="194">
        <f>IF(ISNUMBER('Corrected energy balance step 1'!J86),'Corrected energy balance step 1'!J86,0)</f>
        <v>0</v>
      </c>
      <c r="K86" s="194">
        <f>IF(ISNUMBER('Corrected energy balance step 1'!K86),'Corrected energy balance step 1'!K86,0)</f>
        <v>0</v>
      </c>
      <c r="L86" s="194">
        <f>IF(ISNUMBER('Corrected energy balance step 1'!L86),'Corrected energy balance step 1'!L86,0)</f>
        <v>0</v>
      </c>
      <c r="M86" s="194">
        <f>IF(ISNUMBER('Corrected energy balance step 1'!M86),'Corrected energy balance step 1'!M86,0)</f>
        <v>0</v>
      </c>
      <c r="N86" s="194">
        <f>IF(ISNUMBER('Corrected energy balance step 1'!N86),'Corrected energy balance step 1'!N86,0)</f>
        <v>0</v>
      </c>
      <c r="O86" s="194">
        <f>IF(ISNUMBER('Corrected energy balance step 1'!O86),'Corrected energy balance step 1'!O86,0)</f>
        <v>0</v>
      </c>
      <c r="P86" s="194">
        <f>IF(ISNUMBER('Corrected energy balance step 1'!P86),'Corrected energy balance step 1'!P86,0)</f>
        <v>0</v>
      </c>
      <c r="Q86" s="194">
        <f>IF(ISNUMBER('Corrected energy balance step 1'!Q86),'Corrected energy balance step 1'!Q86,0)</f>
        <v>0</v>
      </c>
      <c r="R86" s="194">
        <f>IF(ISNUMBER('Corrected energy balance step 1'!R86),'Corrected energy balance step 1'!R86,0)</f>
        <v>0</v>
      </c>
      <c r="S86" s="194">
        <f>IF(ISNUMBER('Corrected energy balance step 1'!S86),'Corrected energy balance step 1'!S86,0)</f>
        <v>0</v>
      </c>
      <c r="T86" s="194">
        <f>IF(ISNUMBER('Corrected energy balance step 1'!T86),'Corrected energy balance step 1'!T86,0)</f>
        <v>0</v>
      </c>
      <c r="U86" s="194">
        <f>IF(ISNUMBER('Corrected energy balance step 1'!U86),'Corrected energy balance step 1'!U86,0)</f>
        <v>0</v>
      </c>
      <c r="V86" s="194">
        <f>IF(ISNUMBER('Corrected energy balance step 1'!V86),'Corrected energy balance step 1'!V86,0)</f>
        <v>0</v>
      </c>
      <c r="W86" s="194">
        <f>IF(ISNUMBER('Corrected energy balance step 1'!W86),'Corrected energy balance step 1'!W86,0)</f>
        <v>0</v>
      </c>
      <c r="X86" s="194">
        <f>IF(ISNUMBER('Corrected energy balance step 1'!X86),'Corrected energy balance step 1'!X86,0)</f>
        <v>0</v>
      </c>
      <c r="Y86" s="194">
        <f>IF(ISNUMBER('Corrected energy balance step 1'!Y86),'Corrected energy balance step 1'!Y86,0)</f>
        <v>0</v>
      </c>
      <c r="Z86" s="194">
        <f>IF(ISNUMBER('Corrected energy balance step 1'!Z86),'Corrected energy balance step 1'!Z86,0)</f>
        <v>0</v>
      </c>
      <c r="AA86" s="194">
        <f>IF(ISNUMBER('Corrected energy balance step 1'!AA86),'Corrected energy balance step 1'!AA86,0)</f>
        <v>0</v>
      </c>
      <c r="AB86" s="194">
        <f>IF(ISNUMBER('Corrected energy balance step 1'!AB86),'Corrected energy balance step 1'!AB86,0)</f>
        <v>0</v>
      </c>
      <c r="AC86" s="194">
        <f>IF(ISNUMBER('Corrected energy balance step 1'!AC86),'Corrected energy balance step 1'!AC86,0)</f>
        <v>0</v>
      </c>
      <c r="AD86" s="194">
        <f>IF(ISNUMBER('Corrected energy balance step 1'!AD86),'Corrected energy balance step 1'!AD86,0)</f>
        <v>0</v>
      </c>
      <c r="AE86" s="194">
        <f>IF(ISNUMBER('Corrected energy balance step 1'!AE86),'Corrected energy balance step 1'!AE86,0)</f>
        <v>0</v>
      </c>
      <c r="AF86" s="194">
        <f>IF(ISNUMBER('Corrected energy balance step 1'!AF86),'Corrected energy balance step 1'!AF86,0)</f>
        <v>0</v>
      </c>
      <c r="AG86" s="194">
        <f>IF(ISNUMBER('Corrected energy balance step 1'!AG86),'Corrected energy balance step 1'!AG86,0)</f>
        <v>0</v>
      </c>
      <c r="AH86" s="194">
        <f>IF(ISNUMBER('Corrected energy balance step 1'!AH86),'Corrected energy balance step 1'!AH86,0)</f>
        <v>0</v>
      </c>
      <c r="AI86" s="194">
        <f>IF(ISNUMBER('Corrected energy balance step 1'!AI86),'Corrected energy balance step 1'!AI86,0)</f>
        <v>0</v>
      </c>
      <c r="AJ86" s="194">
        <f>IF(ISNUMBER('Corrected energy balance step 1'!AJ86),'Corrected energy balance step 1'!AJ86,0)</f>
        <v>0</v>
      </c>
      <c r="AK86" s="194">
        <f>IF(ISNUMBER('Corrected energy balance step 1'!AK86),'Corrected energy balance step 1'!AK86,0)</f>
        <v>0</v>
      </c>
      <c r="AL86" s="194">
        <f>IF(ISNUMBER('Corrected energy balance step 1'!AL86),'Corrected energy balance step 1'!AL86,0)</f>
        <v>0</v>
      </c>
      <c r="AM86" s="194">
        <f>IF(ISNUMBER('Corrected energy balance step 1'!AM86),'Corrected energy balance step 1'!AM86,0)</f>
        <v>0</v>
      </c>
      <c r="AN86" s="194">
        <f>IF(ISNUMBER('Corrected energy balance step 1'!AN86),'Corrected energy balance step 1'!AN86,0)</f>
        <v>0</v>
      </c>
      <c r="AO86" s="194">
        <f>IF(ISNUMBER('Corrected energy balance step 1'!AO86),'Corrected energy balance step 1'!AO86,0)</f>
        <v>0</v>
      </c>
      <c r="AP86" s="194">
        <f>IF(ISNUMBER('Corrected energy balance step 1'!AP86),'Corrected energy balance step 1'!AP86,0)</f>
        <v>0</v>
      </c>
      <c r="AQ86" s="194">
        <f>IF(ISNUMBER('Corrected energy balance step 1'!AQ86),'Corrected energy balance step 1'!AQ86,0)</f>
        <v>0</v>
      </c>
      <c r="AR86" s="194">
        <f>IF(ISNUMBER('Corrected energy balance step 1'!AR86),'Corrected energy balance step 1'!AR86,0)</f>
        <v>0</v>
      </c>
      <c r="AS86" s="194">
        <f>IF(ISNUMBER('Corrected energy balance step 1'!AS86),'Corrected energy balance step 1'!AS86,0)</f>
        <v>0</v>
      </c>
      <c r="AT86" s="194">
        <f>IF(ISNUMBER('Corrected energy balance step 1'!AT86),'Corrected energy balance step 1'!AT86,0)</f>
        <v>0</v>
      </c>
      <c r="AU86" s="194">
        <f>IF(ISNUMBER('Corrected energy balance step 1'!AU86),'Corrected energy balance step 1'!AU86,0)</f>
        <v>0</v>
      </c>
      <c r="AV86" s="194">
        <f>IF(ISNUMBER('Corrected energy balance step 1'!AV86),'Corrected energy balance step 1'!AV86,0)</f>
        <v>0</v>
      </c>
      <c r="AW86" s="194">
        <f>IF(ISNUMBER('Corrected energy balance step 1'!AW86),'Corrected energy balance step 1'!AW86,0)</f>
        <v>0</v>
      </c>
      <c r="AX86" s="194">
        <f>IF(ISNUMBER('Corrected energy balance step 1'!AX86),'Corrected energy balance step 1'!AX86,0)</f>
        <v>0</v>
      </c>
      <c r="AY86" s="194">
        <f>IF(ISNUMBER('Corrected energy balance step 1'!AY86),'Corrected energy balance step 1'!AY86,0)</f>
        <v>0</v>
      </c>
      <c r="AZ86" s="194">
        <f>IF(ISNUMBER('Corrected energy balance step 1'!AZ86),'Corrected energy balance step 1'!AZ86,0)</f>
        <v>0</v>
      </c>
      <c r="BA86" s="194">
        <f>IF(ISNUMBER('Corrected energy balance step 1'!BA86),'Corrected energy balance step 1'!BA86,0)</f>
        <v>0</v>
      </c>
      <c r="BB86" s="194">
        <f>IF(ISNUMBER('Corrected energy balance step 1'!BB86),'Corrected energy balance step 1'!BB86,0)</f>
        <v>0</v>
      </c>
      <c r="BC86" s="194">
        <f>IF(ISNUMBER('Corrected energy balance step 1'!BC86),'Corrected energy balance step 1'!BC86,0)</f>
        <v>0</v>
      </c>
      <c r="BD86" s="194">
        <f>IF(ISNUMBER('Corrected energy balance step 1'!BD86),'Corrected energy balance step 1'!BD86,0)</f>
        <v>0</v>
      </c>
      <c r="BE86" s="194">
        <f>IF(ISNUMBER('Corrected energy balance step 1'!BE86),'Corrected energy balance step 1'!BE86,0)</f>
        <v>0</v>
      </c>
      <c r="BF86" s="194">
        <f>IF(ISNUMBER('Corrected energy balance step 1'!BF86),'Corrected energy balance step 1'!BF86,0)</f>
        <v>0</v>
      </c>
      <c r="BG86" s="194">
        <f>IF(ISNUMBER('Corrected energy balance step 1'!BG86),'Corrected energy balance step 1'!BG86,0)</f>
        <v>0</v>
      </c>
      <c r="BH86" s="194">
        <f>IF(ISNUMBER('Corrected energy balance step 1'!BH86),'Corrected energy balance step 1'!BH86,0)</f>
        <v>0</v>
      </c>
      <c r="BI86" s="194">
        <f>IF(ISNUMBER('Corrected energy balance step 1'!BI86),'Corrected energy balance step 1'!BI86,0)</f>
        <v>0</v>
      </c>
      <c r="BJ86" s="194">
        <f>IF(ISNUMBER('Corrected energy balance step 1'!BJ86),'Corrected energy balance step 1'!BJ86,0)</f>
        <v>0</v>
      </c>
      <c r="BK86" s="194">
        <f>IF(ISNUMBER('Corrected energy balance step 1'!BK86),'Corrected energy balance step 1'!BK86,0)</f>
        <v>0</v>
      </c>
      <c r="BL86" s="194">
        <f>IF(ISNUMBER('Corrected energy balance step 1'!BL86),'Corrected energy balance step 1'!BL86,0)</f>
        <v>0</v>
      </c>
      <c r="BM86" s="194">
        <f>IF(ISNUMBER('Corrected energy balance step 1'!BM86),'Corrected energy balance step 1'!BM86,0)</f>
        <v>0</v>
      </c>
      <c r="BN86" s="192">
        <f t="shared" si="60"/>
        <v>0</v>
      </c>
      <c r="BO86" s="195">
        <f>'Corrected energy balance step 1'!BO86</f>
        <v>0</v>
      </c>
    </row>
    <row r="87" spans="2:67" ht="16" thickBot="1">
      <c r="B87" s="45" t="s">
        <v>121</v>
      </c>
      <c r="C87" s="311">
        <f>SUM(C88,C90:C91)</f>
        <v>0</v>
      </c>
      <c r="D87" s="311">
        <f t="shared" ref="D87:BM87" si="65">SUM(D88,D90:D91)</f>
        <v>0</v>
      </c>
      <c r="E87" s="311">
        <f t="shared" si="65"/>
        <v>0</v>
      </c>
      <c r="F87" s="311">
        <f t="shared" si="65"/>
        <v>0</v>
      </c>
      <c r="G87" s="311">
        <f t="shared" si="65"/>
        <v>0</v>
      </c>
      <c r="H87" s="311">
        <f t="shared" si="65"/>
        <v>0</v>
      </c>
      <c r="I87" s="311">
        <f t="shared" si="65"/>
        <v>0</v>
      </c>
      <c r="J87" s="311">
        <f t="shared" si="65"/>
        <v>0</v>
      </c>
      <c r="K87" s="311">
        <f t="shared" si="65"/>
        <v>0</v>
      </c>
      <c r="L87" s="311">
        <f t="shared" si="65"/>
        <v>0</v>
      </c>
      <c r="M87" s="311">
        <f t="shared" si="65"/>
        <v>0</v>
      </c>
      <c r="N87" s="311">
        <f t="shared" si="65"/>
        <v>0</v>
      </c>
      <c r="O87" s="311">
        <f t="shared" si="65"/>
        <v>0</v>
      </c>
      <c r="P87" s="311">
        <f t="shared" si="65"/>
        <v>0</v>
      </c>
      <c r="Q87" s="311">
        <f t="shared" si="65"/>
        <v>0</v>
      </c>
      <c r="R87" s="311">
        <f t="shared" si="65"/>
        <v>0</v>
      </c>
      <c r="S87" s="311">
        <f t="shared" si="65"/>
        <v>0</v>
      </c>
      <c r="T87" s="311">
        <f t="shared" si="65"/>
        <v>0</v>
      </c>
      <c r="U87" s="311">
        <f t="shared" si="65"/>
        <v>0</v>
      </c>
      <c r="V87" s="311">
        <f t="shared" si="65"/>
        <v>0</v>
      </c>
      <c r="W87" s="311">
        <f t="shared" si="65"/>
        <v>0</v>
      </c>
      <c r="X87" s="311">
        <f t="shared" si="65"/>
        <v>0</v>
      </c>
      <c r="Y87" s="311">
        <f t="shared" si="65"/>
        <v>0</v>
      </c>
      <c r="Z87" s="311">
        <f t="shared" si="65"/>
        <v>0</v>
      </c>
      <c r="AA87" s="311">
        <f t="shared" si="65"/>
        <v>0</v>
      </c>
      <c r="AB87" s="311">
        <f t="shared" si="65"/>
        <v>0</v>
      </c>
      <c r="AC87" s="311">
        <f t="shared" si="65"/>
        <v>0</v>
      </c>
      <c r="AD87" s="311">
        <f t="shared" si="65"/>
        <v>0</v>
      </c>
      <c r="AE87" s="311">
        <f t="shared" si="65"/>
        <v>0</v>
      </c>
      <c r="AF87" s="311">
        <f t="shared" si="65"/>
        <v>0</v>
      </c>
      <c r="AG87" s="311">
        <f t="shared" si="65"/>
        <v>0</v>
      </c>
      <c r="AH87" s="311">
        <f t="shared" si="65"/>
        <v>0</v>
      </c>
      <c r="AI87" s="311">
        <f t="shared" si="65"/>
        <v>0</v>
      </c>
      <c r="AJ87" s="311">
        <f t="shared" si="65"/>
        <v>0</v>
      </c>
      <c r="AK87" s="311">
        <f t="shared" si="65"/>
        <v>0</v>
      </c>
      <c r="AL87" s="311">
        <f t="shared" si="65"/>
        <v>0</v>
      </c>
      <c r="AM87" s="311">
        <f t="shared" si="65"/>
        <v>0</v>
      </c>
      <c r="AN87" s="311">
        <f t="shared" si="65"/>
        <v>0</v>
      </c>
      <c r="AO87" s="311">
        <f t="shared" si="65"/>
        <v>0</v>
      </c>
      <c r="AP87" s="311">
        <f t="shared" si="65"/>
        <v>0</v>
      </c>
      <c r="AQ87" s="311">
        <f t="shared" si="65"/>
        <v>0</v>
      </c>
      <c r="AR87" s="311">
        <f t="shared" si="65"/>
        <v>0</v>
      </c>
      <c r="AS87" s="311">
        <f t="shared" si="65"/>
        <v>0</v>
      </c>
      <c r="AT87" s="311">
        <f t="shared" si="65"/>
        <v>0</v>
      </c>
      <c r="AU87" s="311">
        <f t="shared" si="65"/>
        <v>0</v>
      </c>
      <c r="AV87" s="311">
        <f t="shared" si="65"/>
        <v>0</v>
      </c>
      <c r="AW87" s="311">
        <f t="shared" si="65"/>
        <v>0</v>
      </c>
      <c r="AX87" s="311">
        <f t="shared" si="65"/>
        <v>0</v>
      </c>
      <c r="AY87" s="311">
        <f t="shared" si="65"/>
        <v>0</v>
      </c>
      <c r="AZ87" s="311">
        <f t="shared" si="65"/>
        <v>0</v>
      </c>
      <c r="BA87" s="311">
        <f t="shared" si="65"/>
        <v>0</v>
      </c>
      <c r="BB87" s="311">
        <f t="shared" si="65"/>
        <v>0</v>
      </c>
      <c r="BC87" s="311">
        <f t="shared" si="65"/>
        <v>0</v>
      </c>
      <c r="BD87" s="311">
        <f t="shared" si="65"/>
        <v>0</v>
      </c>
      <c r="BE87" s="311">
        <f t="shared" si="65"/>
        <v>0</v>
      </c>
      <c r="BF87" s="311">
        <f t="shared" si="65"/>
        <v>0</v>
      </c>
      <c r="BG87" s="311">
        <f t="shared" si="65"/>
        <v>0</v>
      </c>
      <c r="BH87" s="311">
        <f t="shared" si="65"/>
        <v>0</v>
      </c>
      <c r="BI87" s="311">
        <f t="shared" si="65"/>
        <v>0</v>
      </c>
      <c r="BJ87" s="311">
        <f t="shared" si="65"/>
        <v>0</v>
      </c>
      <c r="BK87" s="311">
        <f t="shared" si="65"/>
        <v>0</v>
      </c>
      <c r="BL87" s="311">
        <f t="shared" si="65"/>
        <v>0</v>
      </c>
      <c r="BM87" s="311">
        <f t="shared" si="65"/>
        <v>0</v>
      </c>
      <c r="BN87" s="200">
        <f>SUM(C87:BM87)</f>
        <v>0</v>
      </c>
      <c r="BO87" s="204">
        <f>'Corrected energy balance step 1'!BO87</f>
        <v>0</v>
      </c>
    </row>
    <row r="88" spans="2:67">
      <c r="B88" s="37" t="s">
        <v>122</v>
      </c>
      <c r="C88" s="194">
        <f>IF(ISNUMBER('Corrected energy balance step 1'!C88),'Corrected energy balance step 1'!C88,0)</f>
        <v>0</v>
      </c>
      <c r="D88" s="194">
        <f>IF(ISNUMBER('Corrected energy balance step 1'!D88),'Corrected energy balance step 1'!D88,0)</f>
        <v>0</v>
      </c>
      <c r="E88" s="194">
        <f>IF(ISNUMBER('Corrected energy balance step 1'!E88),'Corrected energy balance step 1'!E88,0)</f>
        <v>0</v>
      </c>
      <c r="F88" s="194">
        <f>IF(ISNUMBER('Corrected energy balance step 1'!F88),'Corrected energy balance step 1'!F88,0)</f>
        <v>0</v>
      </c>
      <c r="G88" s="194">
        <f>IF(ISNUMBER('Corrected energy balance step 1'!G88),'Corrected energy balance step 1'!G88,0)</f>
        <v>0</v>
      </c>
      <c r="H88" s="194">
        <f>IF(ISNUMBER('Corrected energy balance step 1'!H88),'Corrected energy balance step 1'!H88,0)</f>
        <v>0</v>
      </c>
      <c r="I88" s="194">
        <f>IF(ISNUMBER('Corrected energy balance step 1'!I88),'Corrected energy balance step 1'!I88,0)</f>
        <v>0</v>
      </c>
      <c r="J88" s="194">
        <f>IF(ISNUMBER('Corrected energy balance step 1'!J88),'Corrected energy balance step 1'!J88,0)</f>
        <v>0</v>
      </c>
      <c r="K88" s="194">
        <f>IF(ISNUMBER('Corrected energy balance step 1'!K88),'Corrected energy balance step 1'!K88,0)</f>
        <v>0</v>
      </c>
      <c r="L88" s="194">
        <f>IF(ISNUMBER('Corrected energy balance step 1'!L88),'Corrected energy balance step 1'!L88,0)</f>
        <v>0</v>
      </c>
      <c r="M88" s="194">
        <f>IF(ISNUMBER('Corrected energy balance step 1'!M88),'Corrected energy balance step 1'!M88,0)</f>
        <v>0</v>
      </c>
      <c r="N88" s="194">
        <f>IF(ISNUMBER('Corrected energy balance step 1'!N88),'Corrected energy balance step 1'!N88,0)</f>
        <v>0</v>
      </c>
      <c r="O88" s="194">
        <f>IF(ISNUMBER('Corrected energy balance step 1'!O88),'Corrected energy balance step 1'!O88,0)</f>
        <v>0</v>
      </c>
      <c r="P88" s="194">
        <f>IF(ISNUMBER('Corrected energy balance step 1'!P88),'Corrected energy balance step 1'!P88,0)</f>
        <v>0</v>
      </c>
      <c r="Q88" s="194">
        <f>IF(ISNUMBER('Corrected energy balance step 1'!Q88),'Corrected energy balance step 1'!Q88,0)</f>
        <v>0</v>
      </c>
      <c r="R88" s="194">
        <f>IF(ISNUMBER('Corrected energy balance step 1'!R88),'Corrected energy balance step 1'!R88,0)</f>
        <v>0</v>
      </c>
      <c r="S88" s="194">
        <f>IF(ISNUMBER('Corrected energy balance step 1'!S88),'Corrected energy balance step 1'!S88,0)</f>
        <v>0</v>
      </c>
      <c r="T88" s="194">
        <f>IF(ISNUMBER('Corrected energy balance step 1'!T88),'Corrected energy balance step 1'!T88,0)</f>
        <v>0</v>
      </c>
      <c r="U88" s="194">
        <f>IF(ISNUMBER('Corrected energy balance step 1'!U88),'Corrected energy balance step 1'!U88,0)</f>
        <v>0</v>
      </c>
      <c r="V88" s="194">
        <f>IF(ISNUMBER('Corrected energy balance step 1'!V88),'Corrected energy balance step 1'!V88,0)</f>
        <v>0</v>
      </c>
      <c r="W88" s="194">
        <f>IF(ISNUMBER('Corrected energy balance step 1'!W88),'Corrected energy balance step 1'!W88,0)</f>
        <v>0</v>
      </c>
      <c r="X88" s="194">
        <f>IF(ISNUMBER('Corrected energy balance step 1'!X88),'Corrected energy balance step 1'!X88,0)</f>
        <v>0</v>
      </c>
      <c r="Y88" s="194">
        <f>IF(ISNUMBER('Corrected energy balance step 1'!Y88),'Corrected energy balance step 1'!Y88,0)</f>
        <v>0</v>
      </c>
      <c r="Z88" s="194">
        <f>IF(ISNUMBER('Corrected energy balance step 1'!Z88),'Corrected energy balance step 1'!Z88,0)</f>
        <v>0</v>
      </c>
      <c r="AA88" s="194">
        <f>IF(ISNUMBER('Corrected energy balance step 1'!AA88),'Corrected energy balance step 1'!AA88,0)</f>
        <v>0</v>
      </c>
      <c r="AB88" s="194">
        <f>IF(ISNUMBER('Corrected energy balance step 1'!AB88),'Corrected energy balance step 1'!AB88,0)</f>
        <v>0</v>
      </c>
      <c r="AC88" s="194">
        <f>IF(ISNUMBER('Corrected energy balance step 1'!AC88),'Corrected energy balance step 1'!AC88,0)</f>
        <v>0</v>
      </c>
      <c r="AD88" s="194">
        <f>IF(ISNUMBER('Corrected energy balance step 1'!AD88),'Corrected energy balance step 1'!AD88,0)</f>
        <v>0</v>
      </c>
      <c r="AE88" s="194">
        <f>IF(ISNUMBER('Corrected energy balance step 1'!AE88),'Corrected energy balance step 1'!AE88,0)</f>
        <v>0</v>
      </c>
      <c r="AF88" s="194">
        <f>IF(ISNUMBER('Corrected energy balance step 1'!AF88),'Corrected energy balance step 1'!AF88,0)</f>
        <v>0</v>
      </c>
      <c r="AG88" s="194">
        <f>IF(ISNUMBER('Corrected energy balance step 1'!AG88),'Corrected energy balance step 1'!AG88,0)</f>
        <v>0</v>
      </c>
      <c r="AH88" s="194">
        <f>IF(ISNUMBER('Corrected energy balance step 1'!AH88),'Corrected energy balance step 1'!AH88,0)</f>
        <v>0</v>
      </c>
      <c r="AI88" s="194">
        <f>IF(ISNUMBER('Corrected energy balance step 1'!AI88),'Corrected energy balance step 1'!AI88,0)</f>
        <v>0</v>
      </c>
      <c r="AJ88" s="194">
        <f>IF(ISNUMBER('Corrected energy balance step 1'!AJ88),'Corrected energy balance step 1'!AJ88,0)</f>
        <v>0</v>
      </c>
      <c r="AK88" s="194">
        <f>IF(ISNUMBER('Corrected energy balance step 1'!AK88),'Corrected energy balance step 1'!AK88,0)</f>
        <v>0</v>
      </c>
      <c r="AL88" s="194">
        <f>IF(ISNUMBER('Corrected energy balance step 1'!AL88),'Corrected energy balance step 1'!AL88,0)</f>
        <v>0</v>
      </c>
      <c r="AM88" s="194">
        <f>IF(ISNUMBER('Corrected energy balance step 1'!AM88),'Corrected energy balance step 1'!AM88,0)</f>
        <v>0</v>
      </c>
      <c r="AN88" s="194">
        <f>IF(ISNUMBER('Corrected energy balance step 1'!AN88),'Corrected energy balance step 1'!AN88,0)</f>
        <v>0</v>
      </c>
      <c r="AO88" s="194">
        <f>IF(ISNUMBER('Corrected energy balance step 1'!AO88),'Corrected energy balance step 1'!AO88,0)</f>
        <v>0</v>
      </c>
      <c r="AP88" s="194">
        <f>IF(ISNUMBER('Corrected energy balance step 1'!AP88),'Corrected energy balance step 1'!AP88,0)</f>
        <v>0</v>
      </c>
      <c r="AQ88" s="194">
        <f>IF(ISNUMBER('Corrected energy balance step 1'!AQ88),'Corrected energy balance step 1'!AQ88,0)</f>
        <v>0</v>
      </c>
      <c r="AR88" s="194">
        <f>IF(ISNUMBER('Corrected energy balance step 1'!AR88),'Corrected energy balance step 1'!AR88,0)</f>
        <v>0</v>
      </c>
      <c r="AS88" s="194">
        <f>IF(ISNUMBER('Corrected energy balance step 1'!AS88),'Corrected energy balance step 1'!AS88,0)</f>
        <v>0</v>
      </c>
      <c r="AT88" s="194">
        <f>IF(ISNUMBER('Corrected energy balance step 1'!AT88),'Corrected energy balance step 1'!AT88,0)</f>
        <v>0</v>
      </c>
      <c r="AU88" s="194">
        <f>IF(ISNUMBER('Corrected energy balance step 1'!AU88),'Corrected energy balance step 1'!AU88,0)</f>
        <v>0</v>
      </c>
      <c r="AV88" s="194">
        <f>IF(ISNUMBER('Corrected energy balance step 1'!AV88),'Corrected energy balance step 1'!AV88,0)</f>
        <v>0</v>
      </c>
      <c r="AW88" s="194">
        <f>IF(ISNUMBER('Corrected energy balance step 1'!AW88),'Corrected energy balance step 1'!AW88,0)</f>
        <v>0</v>
      </c>
      <c r="AX88" s="194">
        <f>IF(ISNUMBER('Corrected energy balance step 1'!AX88),'Corrected energy balance step 1'!AX88,0)</f>
        <v>0</v>
      </c>
      <c r="AY88" s="194">
        <f>IF(ISNUMBER('Corrected energy balance step 1'!AY88),'Corrected energy balance step 1'!AY88,0)</f>
        <v>0</v>
      </c>
      <c r="AZ88" s="194">
        <f>IF(ISNUMBER('Corrected energy balance step 1'!AZ88),'Corrected energy balance step 1'!AZ88,0)</f>
        <v>0</v>
      </c>
      <c r="BA88" s="194">
        <f>IF(ISNUMBER('Corrected energy balance step 1'!BA88),'Corrected energy balance step 1'!BA88,0)</f>
        <v>0</v>
      </c>
      <c r="BB88" s="194">
        <f>IF(ISNUMBER('Corrected energy balance step 1'!BB88),'Corrected energy balance step 1'!BB88,0)</f>
        <v>0</v>
      </c>
      <c r="BC88" s="194">
        <f>IF(ISNUMBER('Corrected energy balance step 1'!BC88),'Corrected energy balance step 1'!BC88,0)</f>
        <v>0</v>
      </c>
      <c r="BD88" s="194">
        <f>IF(ISNUMBER('Corrected energy balance step 1'!BD88),'Corrected energy balance step 1'!BD88,0)</f>
        <v>0</v>
      </c>
      <c r="BE88" s="194">
        <f>IF(ISNUMBER('Corrected energy balance step 1'!BE88),'Corrected energy balance step 1'!BE88,0)</f>
        <v>0</v>
      </c>
      <c r="BF88" s="194">
        <f>IF(ISNUMBER('Corrected energy balance step 1'!BF88),'Corrected energy balance step 1'!BF88,0)</f>
        <v>0</v>
      </c>
      <c r="BG88" s="194">
        <f>IF(ISNUMBER('Corrected energy balance step 1'!BG88),'Corrected energy balance step 1'!BG88,0)</f>
        <v>0</v>
      </c>
      <c r="BH88" s="194">
        <f>IF(ISNUMBER('Corrected energy balance step 1'!BH88),'Corrected energy balance step 1'!BH88,0)</f>
        <v>0</v>
      </c>
      <c r="BI88" s="194">
        <f>IF(ISNUMBER('Corrected energy balance step 1'!BI88),'Corrected energy balance step 1'!BI88,0)</f>
        <v>0</v>
      </c>
      <c r="BJ88" s="194">
        <f>IF(ISNUMBER('Corrected energy balance step 1'!BJ88),'Corrected energy balance step 1'!BJ88,0)</f>
        <v>0</v>
      </c>
      <c r="BK88" s="194">
        <f>IF(ISNUMBER('Corrected energy balance step 1'!BK88),'Corrected energy balance step 1'!BK88,0)</f>
        <v>0</v>
      </c>
      <c r="BL88" s="194">
        <f>IF(ISNUMBER('Corrected energy balance step 1'!BL88),'Corrected energy balance step 1'!BL88,0)</f>
        <v>0</v>
      </c>
      <c r="BM88" s="194">
        <f>IF(ISNUMBER('Corrected energy balance step 1'!BM88),'Corrected energy balance step 1'!BM88,0)</f>
        <v>0</v>
      </c>
      <c r="BN88" s="192">
        <f t="shared" si="60"/>
        <v>0</v>
      </c>
      <c r="BO88" s="195">
        <f>'Corrected energy balance step 1'!BO88</f>
        <v>0</v>
      </c>
    </row>
    <row r="89" spans="2:67">
      <c r="B89" s="37" t="s">
        <v>123</v>
      </c>
      <c r="C89" s="194">
        <f>IF(ISNUMBER('Corrected energy balance step 1'!C89),'Corrected energy balance step 1'!C89,0)</f>
        <v>0</v>
      </c>
      <c r="D89" s="194">
        <f>IF(ISNUMBER('Corrected energy balance step 1'!D89),'Corrected energy balance step 1'!D89,0)</f>
        <v>0</v>
      </c>
      <c r="E89" s="194">
        <f>IF(ISNUMBER('Corrected energy balance step 1'!E89),'Corrected energy balance step 1'!E89,0)</f>
        <v>0</v>
      </c>
      <c r="F89" s="194">
        <f>IF(ISNUMBER('Corrected energy balance step 1'!F89),'Corrected energy balance step 1'!F89,0)</f>
        <v>0</v>
      </c>
      <c r="G89" s="194">
        <f>IF(ISNUMBER('Corrected energy balance step 1'!G89),'Corrected energy balance step 1'!G89,0)</f>
        <v>0</v>
      </c>
      <c r="H89" s="194">
        <f>IF(ISNUMBER('Corrected energy balance step 1'!H89),'Corrected energy balance step 1'!H89,0)</f>
        <v>0</v>
      </c>
      <c r="I89" s="194">
        <f>IF(ISNUMBER('Corrected energy balance step 1'!I89),'Corrected energy balance step 1'!I89,0)</f>
        <v>0</v>
      </c>
      <c r="J89" s="194">
        <f>IF(ISNUMBER('Corrected energy balance step 1'!J89),'Corrected energy balance step 1'!J89,0)</f>
        <v>0</v>
      </c>
      <c r="K89" s="194">
        <f>IF(ISNUMBER('Corrected energy balance step 1'!K89),'Corrected energy balance step 1'!K89,0)</f>
        <v>0</v>
      </c>
      <c r="L89" s="194">
        <f>IF(ISNUMBER('Corrected energy balance step 1'!L89),'Corrected energy balance step 1'!L89,0)</f>
        <v>0</v>
      </c>
      <c r="M89" s="194">
        <f>IF(ISNUMBER('Corrected energy balance step 1'!M89),'Corrected energy balance step 1'!M89,0)</f>
        <v>0</v>
      </c>
      <c r="N89" s="194">
        <f>IF(ISNUMBER('Corrected energy balance step 1'!N89),'Corrected energy balance step 1'!N89,0)</f>
        <v>0</v>
      </c>
      <c r="O89" s="194">
        <f>IF(ISNUMBER('Corrected energy balance step 1'!O89),'Corrected energy balance step 1'!O89,0)</f>
        <v>0</v>
      </c>
      <c r="P89" s="194">
        <f>IF(ISNUMBER('Corrected energy balance step 1'!P89),'Corrected energy balance step 1'!P89,0)</f>
        <v>0</v>
      </c>
      <c r="Q89" s="194">
        <f>IF(ISNUMBER('Corrected energy balance step 1'!Q89),'Corrected energy balance step 1'!Q89,0)</f>
        <v>0</v>
      </c>
      <c r="R89" s="194">
        <f>IF(ISNUMBER('Corrected energy balance step 1'!R89),'Corrected energy balance step 1'!R89,0)</f>
        <v>0</v>
      </c>
      <c r="S89" s="194">
        <f>IF(ISNUMBER('Corrected energy balance step 1'!S89),'Corrected energy balance step 1'!S89,0)</f>
        <v>0</v>
      </c>
      <c r="T89" s="194">
        <f>IF(ISNUMBER('Corrected energy balance step 1'!T89),'Corrected energy balance step 1'!T89,0)</f>
        <v>0</v>
      </c>
      <c r="U89" s="194">
        <f>IF(ISNUMBER('Corrected energy balance step 1'!U89),'Corrected energy balance step 1'!U89,0)</f>
        <v>0</v>
      </c>
      <c r="V89" s="194">
        <f>IF(ISNUMBER('Corrected energy balance step 1'!V89),'Corrected energy balance step 1'!V89,0)</f>
        <v>0</v>
      </c>
      <c r="W89" s="194">
        <f>IF(ISNUMBER('Corrected energy balance step 1'!W89),'Corrected energy balance step 1'!W89,0)</f>
        <v>0</v>
      </c>
      <c r="X89" s="194">
        <f>IF(ISNUMBER('Corrected energy balance step 1'!X89),'Corrected energy balance step 1'!X89,0)</f>
        <v>0</v>
      </c>
      <c r="Y89" s="194">
        <f>IF(ISNUMBER('Corrected energy balance step 1'!Y89),'Corrected energy balance step 1'!Y89,0)</f>
        <v>0</v>
      </c>
      <c r="Z89" s="194">
        <f>IF(ISNUMBER('Corrected energy balance step 1'!Z89),'Corrected energy balance step 1'!Z89,0)</f>
        <v>0</v>
      </c>
      <c r="AA89" s="194">
        <f>IF(ISNUMBER('Corrected energy balance step 1'!AA89),'Corrected energy balance step 1'!AA89,0)</f>
        <v>0</v>
      </c>
      <c r="AB89" s="194">
        <f>IF(ISNUMBER('Corrected energy balance step 1'!AB89),'Corrected energy balance step 1'!AB89,0)</f>
        <v>0</v>
      </c>
      <c r="AC89" s="194">
        <f>IF(ISNUMBER('Corrected energy balance step 1'!AC89),'Corrected energy balance step 1'!AC89,0)</f>
        <v>0</v>
      </c>
      <c r="AD89" s="194">
        <f>IF(ISNUMBER('Corrected energy balance step 1'!AD89),'Corrected energy balance step 1'!AD89,0)</f>
        <v>0</v>
      </c>
      <c r="AE89" s="194">
        <f>IF(ISNUMBER('Corrected energy balance step 1'!AE89),'Corrected energy balance step 1'!AE89,0)</f>
        <v>0</v>
      </c>
      <c r="AF89" s="194">
        <f>IF(ISNUMBER('Corrected energy balance step 1'!AF89),'Corrected energy balance step 1'!AF89,0)</f>
        <v>0</v>
      </c>
      <c r="AG89" s="194">
        <f>IF(ISNUMBER('Corrected energy balance step 1'!AG89),'Corrected energy balance step 1'!AG89,0)</f>
        <v>0</v>
      </c>
      <c r="AH89" s="194">
        <f>IF(ISNUMBER('Corrected energy balance step 1'!AH89),'Corrected energy balance step 1'!AH89,0)</f>
        <v>0</v>
      </c>
      <c r="AI89" s="194">
        <f>IF(ISNUMBER('Corrected energy balance step 1'!AI89),'Corrected energy balance step 1'!AI89,0)</f>
        <v>0</v>
      </c>
      <c r="AJ89" s="194">
        <f>IF(ISNUMBER('Corrected energy balance step 1'!AJ89),'Corrected energy balance step 1'!AJ89,0)</f>
        <v>0</v>
      </c>
      <c r="AK89" s="194">
        <f>IF(ISNUMBER('Corrected energy balance step 1'!AK89),'Corrected energy balance step 1'!AK89,0)</f>
        <v>0</v>
      </c>
      <c r="AL89" s="194">
        <f>IF(ISNUMBER('Corrected energy balance step 1'!AL89),'Corrected energy balance step 1'!AL89,0)</f>
        <v>0</v>
      </c>
      <c r="AM89" s="194">
        <f>IF(ISNUMBER('Corrected energy balance step 1'!AM89),'Corrected energy balance step 1'!AM89,0)</f>
        <v>0</v>
      </c>
      <c r="AN89" s="194">
        <f>IF(ISNUMBER('Corrected energy balance step 1'!AN89),'Corrected energy balance step 1'!AN89,0)</f>
        <v>0</v>
      </c>
      <c r="AO89" s="194">
        <f>IF(ISNUMBER('Corrected energy balance step 1'!AO89),'Corrected energy balance step 1'!AO89,0)</f>
        <v>0</v>
      </c>
      <c r="AP89" s="194">
        <f>IF(ISNUMBER('Corrected energy balance step 1'!AP89),'Corrected energy balance step 1'!AP89,0)</f>
        <v>0</v>
      </c>
      <c r="AQ89" s="194">
        <f>IF(ISNUMBER('Corrected energy balance step 1'!AQ89),'Corrected energy balance step 1'!AQ89,0)</f>
        <v>0</v>
      </c>
      <c r="AR89" s="194">
        <f>IF(ISNUMBER('Corrected energy balance step 1'!AR89),'Corrected energy balance step 1'!AR89,0)</f>
        <v>0</v>
      </c>
      <c r="AS89" s="194">
        <f>IF(ISNUMBER('Corrected energy balance step 1'!AS89),'Corrected energy balance step 1'!AS89,0)</f>
        <v>0</v>
      </c>
      <c r="AT89" s="194">
        <f>IF(ISNUMBER('Corrected energy balance step 1'!AT89),'Corrected energy balance step 1'!AT89,0)</f>
        <v>0</v>
      </c>
      <c r="AU89" s="194">
        <f>IF(ISNUMBER('Corrected energy balance step 1'!AU89),'Corrected energy balance step 1'!AU89,0)</f>
        <v>0</v>
      </c>
      <c r="AV89" s="194">
        <f>IF(ISNUMBER('Corrected energy balance step 1'!AV89),'Corrected energy balance step 1'!AV89,0)</f>
        <v>0</v>
      </c>
      <c r="AW89" s="194">
        <f>IF(ISNUMBER('Corrected energy balance step 1'!AW89),'Corrected energy balance step 1'!AW89,0)</f>
        <v>0</v>
      </c>
      <c r="AX89" s="194">
        <f>IF(ISNUMBER('Corrected energy balance step 1'!AX89),'Corrected energy balance step 1'!AX89,0)</f>
        <v>0</v>
      </c>
      <c r="AY89" s="194">
        <f>IF(ISNUMBER('Corrected energy balance step 1'!AY89),'Corrected energy balance step 1'!AY89,0)</f>
        <v>0</v>
      </c>
      <c r="AZ89" s="194">
        <f>IF(ISNUMBER('Corrected energy balance step 1'!AZ89),'Corrected energy balance step 1'!AZ89,0)</f>
        <v>0</v>
      </c>
      <c r="BA89" s="194">
        <f>IF(ISNUMBER('Corrected energy balance step 1'!BA89),'Corrected energy balance step 1'!BA89,0)</f>
        <v>0</v>
      </c>
      <c r="BB89" s="194">
        <f>IF(ISNUMBER('Corrected energy balance step 1'!BB89),'Corrected energy balance step 1'!BB89,0)</f>
        <v>0</v>
      </c>
      <c r="BC89" s="194">
        <f>IF(ISNUMBER('Corrected energy balance step 1'!BC89),'Corrected energy balance step 1'!BC89,0)</f>
        <v>0</v>
      </c>
      <c r="BD89" s="194">
        <f>IF(ISNUMBER('Corrected energy balance step 1'!BD89),'Corrected energy balance step 1'!BD89,0)</f>
        <v>0</v>
      </c>
      <c r="BE89" s="194">
        <f>IF(ISNUMBER('Corrected energy balance step 1'!BE89),'Corrected energy balance step 1'!BE89,0)</f>
        <v>0</v>
      </c>
      <c r="BF89" s="194">
        <f>IF(ISNUMBER('Corrected energy balance step 1'!BF89),'Corrected energy balance step 1'!BF89,0)</f>
        <v>0</v>
      </c>
      <c r="BG89" s="194">
        <f>IF(ISNUMBER('Corrected energy balance step 1'!BG89),'Corrected energy balance step 1'!BG89,0)</f>
        <v>0</v>
      </c>
      <c r="BH89" s="194">
        <f>IF(ISNUMBER('Corrected energy balance step 1'!BH89),'Corrected energy balance step 1'!BH89,0)</f>
        <v>0</v>
      </c>
      <c r="BI89" s="194">
        <f>IF(ISNUMBER('Corrected energy balance step 1'!BI89),'Corrected energy balance step 1'!BI89,0)</f>
        <v>0</v>
      </c>
      <c r="BJ89" s="194">
        <f>IF(ISNUMBER('Corrected energy balance step 1'!BJ89),'Corrected energy balance step 1'!BJ89,0)</f>
        <v>0</v>
      </c>
      <c r="BK89" s="194">
        <f>IF(ISNUMBER('Corrected energy balance step 1'!BK89),'Corrected energy balance step 1'!BK89,0)</f>
        <v>0</v>
      </c>
      <c r="BL89" s="194">
        <f>IF(ISNUMBER('Corrected energy balance step 1'!BL89),'Corrected energy balance step 1'!BL89,0)</f>
        <v>0</v>
      </c>
      <c r="BM89" s="194">
        <f>IF(ISNUMBER('Corrected energy balance step 1'!BM89),'Corrected energy balance step 1'!BM89,0)</f>
        <v>0</v>
      </c>
      <c r="BN89" s="192">
        <f t="shared" si="60"/>
        <v>0</v>
      </c>
      <c r="BO89" s="195">
        <f>'Corrected energy balance step 1'!BO89</f>
        <v>0</v>
      </c>
    </row>
    <row r="90" spans="2:67">
      <c r="B90" s="37" t="s">
        <v>124</v>
      </c>
      <c r="C90" s="194">
        <f>IF(ISNUMBER('Corrected energy balance step 1'!C90),'Corrected energy balance step 1'!C90,0)</f>
        <v>0</v>
      </c>
      <c r="D90" s="194">
        <f>IF(ISNUMBER('Corrected energy balance step 1'!D90),'Corrected energy balance step 1'!D90,0)</f>
        <v>0</v>
      </c>
      <c r="E90" s="194">
        <f>IF(ISNUMBER('Corrected energy balance step 1'!E90),'Corrected energy balance step 1'!E90,0)</f>
        <v>0</v>
      </c>
      <c r="F90" s="194">
        <f>IF(ISNUMBER('Corrected energy balance step 1'!F90),'Corrected energy balance step 1'!F90,0)</f>
        <v>0</v>
      </c>
      <c r="G90" s="194">
        <f>IF(ISNUMBER('Corrected energy balance step 1'!G90),'Corrected energy balance step 1'!G90,0)</f>
        <v>0</v>
      </c>
      <c r="H90" s="194">
        <f>IF(ISNUMBER('Corrected energy balance step 1'!H90),'Corrected energy balance step 1'!H90,0)</f>
        <v>0</v>
      </c>
      <c r="I90" s="194">
        <f>IF(ISNUMBER('Corrected energy balance step 1'!I90),'Corrected energy balance step 1'!I90,0)</f>
        <v>0</v>
      </c>
      <c r="J90" s="194">
        <f>IF(ISNUMBER('Corrected energy balance step 1'!J90),'Corrected energy balance step 1'!J90,0)</f>
        <v>0</v>
      </c>
      <c r="K90" s="194">
        <f>IF(ISNUMBER('Corrected energy balance step 1'!K90),'Corrected energy balance step 1'!K90,0)</f>
        <v>0</v>
      </c>
      <c r="L90" s="194">
        <f>IF(ISNUMBER('Corrected energy balance step 1'!L90),'Corrected energy balance step 1'!L90,0)</f>
        <v>0</v>
      </c>
      <c r="M90" s="194">
        <f>IF(ISNUMBER('Corrected energy balance step 1'!M90),'Corrected energy balance step 1'!M90,0)</f>
        <v>0</v>
      </c>
      <c r="N90" s="194">
        <f>IF(ISNUMBER('Corrected energy balance step 1'!N90),'Corrected energy balance step 1'!N90,0)</f>
        <v>0</v>
      </c>
      <c r="O90" s="194">
        <f>IF(ISNUMBER('Corrected energy balance step 1'!O90),'Corrected energy balance step 1'!O90,0)</f>
        <v>0</v>
      </c>
      <c r="P90" s="194">
        <f>IF(ISNUMBER('Corrected energy balance step 1'!P90),'Corrected energy balance step 1'!P90,0)</f>
        <v>0</v>
      </c>
      <c r="Q90" s="194">
        <f>IF(ISNUMBER('Corrected energy balance step 1'!Q90),'Corrected energy balance step 1'!Q90,0)</f>
        <v>0</v>
      </c>
      <c r="R90" s="194">
        <f>IF(ISNUMBER('Corrected energy balance step 1'!R90),'Corrected energy balance step 1'!R90,0)</f>
        <v>0</v>
      </c>
      <c r="S90" s="194">
        <f>IF(ISNUMBER('Corrected energy balance step 1'!S90),'Corrected energy balance step 1'!S90,0)</f>
        <v>0</v>
      </c>
      <c r="T90" s="194">
        <f>IF(ISNUMBER('Corrected energy balance step 1'!T90),'Corrected energy balance step 1'!T90,0)</f>
        <v>0</v>
      </c>
      <c r="U90" s="194">
        <f>IF(ISNUMBER('Corrected energy balance step 1'!U90),'Corrected energy balance step 1'!U90,0)</f>
        <v>0</v>
      </c>
      <c r="V90" s="194">
        <f>IF(ISNUMBER('Corrected energy balance step 1'!V90),'Corrected energy balance step 1'!V90,0)</f>
        <v>0</v>
      </c>
      <c r="W90" s="194">
        <f>IF(ISNUMBER('Corrected energy balance step 1'!W90),'Corrected energy balance step 1'!W90,0)</f>
        <v>0</v>
      </c>
      <c r="X90" s="194">
        <f>IF(ISNUMBER('Corrected energy balance step 1'!X90),'Corrected energy balance step 1'!X90,0)</f>
        <v>0</v>
      </c>
      <c r="Y90" s="194">
        <f>IF(ISNUMBER('Corrected energy balance step 1'!Y90),'Corrected energy balance step 1'!Y90,0)</f>
        <v>0</v>
      </c>
      <c r="Z90" s="194">
        <f>IF(ISNUMBER('Corrected energy balance step 1'!Z90),'Corrected energy balance step 1'!Z90,0)</f>
        <v>0</v>
      </c>
      <c r="AA90" s="194">
        <f>IF(ISNUMBER('Corrected energy balance step 1'!AA90),'Corrected energy balance step 1'!AA90,0)</f>
        <v>0</v>
      </c>
      <c r="AB90" s="194">
        <f>IF(ISNUMBER('Corrected energy balance step 1'!AB90),'Corrected energy balance step 1'!AB90,0)</f>
        <v>0</v>
      </c>
      <c r="AC90" s="194">
        <f>IF(ISNUMBER('Corrected energy balance step 1'!AC90),'Corrected energy balance step 1'!AC90,0)</f>
        <v>0</v>
      </c>
      <c r="AD90" s="194">
        <f>IF(ISNUMBER('Corrected energy balance step 1'!AD90),'Corrected energy balance step 1'!AD90,0)</f>
        <v>0</v>
      </c>
      <c r="AE90" s="194">
        <f>IF(ISNUMBER('Corrected energy balance step 1'!AE90),'Corrected energy balance step 1'!AE90,0)</f>
        <v>0</v>
      </c>
      <c r="AF90" s="194">
        <f>IF(ISNUMBER('Corrected energy balance step 1'!AF90),'Corrected energy balance step 1'!AF90,0)</f>
        <v>0</v>
      </c>
      <c r="AG90" s="194">
        <f>IF(ISNUMBER('Corrected energy balance step 1'!AG90),'Corrected energy balance step 1'!AG90,0)</f>
        <v>0</v>
      </c>
      <c r="AH90" s="194">
        <f>IF(ISNUMBER('Corrected energy balance step 1'!AH90),'Corrected energy balance step 1'!AH90,0)</f>
        <v>0</v>
      </c>
      <c r="AI90" s="194">
        <f>IF(ISNUMBER('Corrected energy balance step 1'!AI90),'Corrected energy balance step 1'!AI90,0)</f>
        <v>0</v>
      </c>
      <c r="AJ90" s="194">
        <f>IF(ISNUMBER('Corrected energy balance step 1'!AJ90),'Corrected energy balance step 1'!AJ90,0)</f>
        <v>0</v>
      </c>
      <c r="AK90" s="194">
        <f>IF(ISNUMBER('Corrected energy balance step 1'!AK90),'Corrected energy balance step 1'!AK90,0)</f>
        <v>0</v>
      </c>
      <c r="AL90" s="194">
        <f>IF(ISNUMBER('Corrected energy balance step 1'!AL90),'Corrected energy balance step 1'!AL90,0)</f>
        <v>0</v>
      </c>
      <c r="AM90" s="194">
        <f>IF(ISNUMBER('Corrected energy balance step 1'!AM90),'Corrected energy balance step 1'!AM90,0)</f>
        <v>0</v>
      </c>
      <c r="AN90" s="194">
        <f>IF(ISNUMBER('Corrected energy balance step 1'!AN90),'Corrected energy balance step 1'!AN90,0)</f>
        <v>0</v>
      </c>
      <c r="AO90" s="194">
        <f>IF(ISNUMBER('Corrected energy balance step 1'!AO90),'Corrected energy balance step 1'!AO90,0)</f>
        <v>0</v>
      </c>
      <c r="AP90" s="194">
        <f>IF(ISNUMBER('Corrected energy balance step 1'!AP90),'Corrected energy balance step 1'!AP90,0)</f>
        <v>0</v>
      </c>
      <c r="AQ90" s="194">
        <f>IF(ISNUMBER('Corrected energy balance step 1'!AQ90),'Corrected energy balance step 1'!AQ90,0)</f>
        <v>0</v>
      </c>
      <c r="AR90" s="194">
        <f>IF(ISNUMBER('Corrected energy balance step 1'!AR90),'Corrected energy balance step 1'!AR90,0)</f>
        <v>0</v>
      </c>
      <c r="AS90" s="194">
        <f>IF(ISNUMBER('Corrected energy balance step 1'!AS90),'Corrected energy balance step 1'!AS90,0)</f>
        <v>0</v>
      </c>
      <c r="AT90" s="194">
        <f>IF(ISNUMBER('Corrected energy balance step 1'!AT90),'Corrected energy balance step 1'!AT90,0)</f>
        <v>0</v>
      </c>
      <c r="AU90" s="194">
        <f>IF(ISNUMBER('Corrected energy balance step 1'!AU90),'Corrected energy balance step 1'!AU90,0)</f>
        <v>0</v>
      </c>
      <c r="AV90" s="194">
        <f>IF(ISNUMBER('Corrected energy balance step 1'!AV90),'Corrected energy balance step 1'!AV90,0)</f>
        <v>0</v>
      </c>
      <c r="AW90" s="194">
        <f>IF(ISNUMBER('Corrected energy balance step 1'!AW90),'Corrected energy balance step 1'!AW90,0)</f>
        <v>0</v>
      </c>
      <c r="AX90" s="194">
        <f>IF(ISNUMBER('Corrected energy balance step 1'!AX90),'Corrected energy balance step 1'!AX90,0)</f>
        <v>0</v>
      </c>
      <c r="AY90" s="194">
        <f>IF(ISNUMBER('Corrected energy balance step 1'!AY90),'Corrected energy balance step 1'!AY90,0)</f>
        <v>0</v>
      </c>
      <c r="AZ90" s="194">
        <f>IF(ISNUMBER('Corrected energy balance step 1'!AZ90),'Corrected energy balance step 1'!AZ90,0)</f>
        <v>0</v>
      </c>
      <c r="BA90" s="194">
        <f>IF(ISNUMBER('Corrected energy balance step 1'!BA90),'Corrected energy balance step 1'!BA90,0)</f>
        <v>0</v>
      </c>
      <c r="BB90" s="194">
        <f>IF(ISNUMBER('Corrected energy balance step 1'!BB90),'Corrected energy balance step 1'!BB90,0)</f>
        <v>0</v>
      </c>
      <c r="BC90" s="194">
        <f>IF(ISNUMBER('Corrected energy balance step 1'!BC90),'Corrected energy balance step 1'!BC90,0)</f>
        <v>0</v>
      </c>
      <c r="BD90" s="194">
        <f>IF(ISNUMBER('Corrected energy balance step 1'!BD90),'Corrected energy balance step 1'!BD90,0)</f>
        <v>0</v>
      </c>
      <c r="BE90" s="194">
        <f>IF(ISNUMBER('Corrected energy balance step 1'!BE90),'Corrected energy balance step 1'!BE90,0)</f>
        <v>0</v>
      </c>
      <c r="BF90" s="194">
        <f>IF(ISNUMBER('Corrected energy balance step 1'!BF90),'Corrected energy balance step 1'!BF90,0)</f>
        <v>0</v>
      </c>
      <c r="BG90" s="194">
        <f>IF(ISNUMBER('Corrected energy balance step 1'!BG90),'Corrected energy balance step 1'!BG90,0)</f>
        <v>0</v>
      </c>
      <c r="BH90" s="194">
        <f>IF(ISNUMBER('Corrected energy balance step 1'!BH90),'Corrected energy balance step 1'!BH90,0)</f>
        <v>0</v>
      </c>
      <c r="BI90" s="194">
        <f>IF(ISNUMBER('Corrected energy balance step 1'!BI90),'Corrected energy balance step 1'!BI90,0)</f>
        <v>0</v>
      </c>
      <c r="BJ90" s="194">
        <f>IF(ISNUMBER('Corrected energy balance step 1'!BJ90),'Corrected energy balance step 1'!BJ90,0)</f>
        <v>0</v>
      </c>
      <c r="BK90" s="194">
        <f>IF(ISNUMBER('Corrected energy balance step 1'!BK90),'Corrected energy balance step 1'!BK90,0)</f>
        <v>0</v>
      </c>
      <c r="BL90" s="194">
        <f>IF(ISNUMBER('Corrected energy balance step 1'!BL90),'Corrected energy balance step 1'!BL90,0)</f>
        <v>0</v>
      </c>
      <c r="BM90" s="194">
        <f>IF(ISNUMBER('Corrected energy balance step 1'!BM90),'Corrected energy balance step 1'!BM90,0)</f>
        <v>0</v>
      </c>
      <c r="BN90" s="192">
        <f t="shared" si="60"/>
        <v>0</v>
      </c>
      <c r="BO90" s="195">
        <f>'Corrected energy balance step 1'!BO90</f>
        <v>0</v>
      </c>
    </row>
    <row r="91" spans="2:67" ht="16" thickBot="1">
      <c r="B91" s="37" t="s">
        <v>125</v>
      </c>
      <c r="C91" s="194">
        <f>IF(ISNUMBER('Corrected energy balance step 1'!C91),'Corrected energy balance step 1'!C91,0)</f>
        <v>0</v>
      </c>
      <c r="D91" s="194">
        <f>IF(ISNUMBER('Corrected energy balance step 1'!D91),'Corrected energy balance step 1'!D91,0)</f>
        <v>0</v>
      </c>
      <c r="E91" s="194">
        <f>IF(ISNUMBER('Corrected energy balance step 1'!E91),'Corrected energy balance step 1'!E91,0)</f>
        <v>0</v>
      </c>
      <c r="F91" s="194">
        <f>IF(ISNUMBER('Corrected energy balance step 1'!F91),'Corrected energy balance step 1'!F91,0)</f>
        <v>0</v>
      </c>
      <c r="G91" s="194">
        <f>IF(ISNUMBER('Corrected energy balance step 1'!G91),'Corrected energy balance step 1'!G91,0)</f>
        <v>0</v>
      </c>
      <c r="H91" s="194">
        <f>IF(ISNUMBER('Corrected energy balance step 1'!H91),'Corrected energy balance step 1'!H91,0)</f>
        <v>0</v>
      </c>
      <c r="I91" s="194">
        <f>IF(ISNUMBER('Corrected energy balance step 1'!I91),'Corrected energy balance step 1'!I91,0)</f>
        <v>0</v>
      </c>
      <c r="J91" s="194">
        <f>IF(ISNUMBER('Corrected energy balance step 1'!J91),'Corrected energy balance step 1'!J91,0)</f>
        <v>0</v>
      </c>
      <c r="K91" s="194">
        <f>IF(ISNUMBER('Corrected energy balance step 1'!K91),'Corrected energy balance step 1'!K91,0)</f>
        <v>0</v>
      </c>
      <c r="L91" s="194">
        <f>IF(ISNUMBER('Corrected energy balance step 1'!L91),'Corrected energy balance step 1'!L91,0)</f>
        <v>0</v>
      </c>
      <c r="M91" s="194">
        <f>IF(ISNUMBER('Corrected energy balance step 1'!M91),'Corrected energy balance step 1'!M91,0)</f>
        <v>0</v>
      </c>
      <c r="N91" s="194">
        <f>IF(ISNUMBER('Corrected energy balance step 1'!N91),'Corrected energy balance step 1'!N91,0)</f>
        <v>0</v>
      </c>
      <c r="O91" s="194">
        <f>IF(ISNUMBER('Corrected energy balance step 1'!O91),'Corrected energy balance step 1'!O91,0)</f>
        <v>0</v>
      </c>
      <c r="P91" s="194">
        <f>IF(ISNUMBER('Corrected energy balance step 1'!P91),'Corrected energy balance step 1'!P91,0)</f>
        <v>0</v>
      </c>
      <c r="Q91" s="194">
        <f>IF(ISNUMBER('Corrected energy balance step 1'!Q91),'Corrected energy balance step 1'!Q91,0)</f>
        <v>0</v>
      </c>
      <c r="R91" s="194">
        <f>IF(ISNUMBER('Corrected energy balance step 1'!R91),'Corrected energy balance step 1'!R91,0)</f>
        <v>0</v>
      </c>
      <c r="S91" s="194">
        <f>IF(ISNUMBER('Corrected energy balance step 1'!S91),'Corrected energy balance step 1'!S91,0)</f>
        <v>0</v>
      </c>
      <c r="T91" s="194">
        <f>IF(ISNUMBER('Corrected energy balance step 1'!T91),'Corrected energy balance step 1'!T91,0)</f>
        <v>0</v>
      </c>
      <c r="U91" s="194">
        <f>IF(ISNUMBER('Corrected energy balance step 1'!U91),'Corrected energy balance step 1'!U91,0)</f>
        <v>0</v>
      </c>
      <c r="V91" s="194">
        <f>IF(ISNUMBER('Corrected energy balance step 1'!V91),'Corrected energy balance step 1'!V91,0)</f>
        <v>0</v>
      </c>
      <c r="W91" s="194">
        <f>IF(ISNUMBER('Corrected energy balance step 1'!W91),'Corrected energy balance step 1'!W91,0)</f>
        <v>0</v>
      </c>
      <c r="X91" s="194">
        <f>IF(ISNUMBER('Corrected energy balance step 1'!X91),'Corrected energy balance step 1'!X91,0)</f>
        <v>0</v>
      </c>
      <c r="Y91" s="194">
        <f>IF(ISNUMBER('Corrected energy balance step 1'!Y91),'Corrected energy balance step 1'!Y91,0)</f>
        <v>0</v>
      </c>
      <c r="Z91" s="194">
        <f>IF(ISNUMBER('Corrected energy balance step 1'!Z91),'Corrected energy balance step 1'!Z91,0)</f>
        <v>0</v>
      </c>
      <c r="AA91" s="194">
        <f>IF(ISNUMBER('Corrected energy balance step 1'!AA91),'Corrected energy balance step 1'!AA91,0)</f>
        <v>0</v>
      </c>
      <c r="AB91" s="194">
        <f>IF(ISNUMBER('Corrected energy balance step 1'!AB91),'Corrected energy balance step 1'!AB91,0)</f>
        <v>0</v>
      </c>
      <c r="AC91" s="194">
        <f>IF(ISNUMBER('Corrected energy balance step 1'!AC91),'Corrected energy balance step 1'!AC91,0)</f>
        <v>0</v>
      </c>
      <c r="AD91" s="194">
        <f>IF(ISNUMBER('Corrected energy balance step 1'!AD91),'Corrected energy balance step 1'!AD91,0)</f>
        <v>0</v>
      </c>
      <c r="AE91" s="194">
        <f>IF(ISNUMBER('Corrected energy balance step 1'!AE91),'Corrected energy balance step 1'!AE91,0)</f>
        <v>0</v>
      </c>
      <c r="AF91" s="194">
        <f>IF(ISNUMBER('Corrected energy balance step 1'!AF91),'Corrected energy balance step 1'!AF91,0)</f>
        <v>0</v>
      </c>
      <c r="AG91" s="194">
        <f>IF(ISNUMBER('Corrected energy balance step 1'!AG91),'Corrected energy balance step 1'!AG91,0)</f>
        <v>0</v>
      </c>
      <c r="AH91" s="194">
        <f>IF(ISNUMBER('Corrected energy balance step 1'!AH91),'Corrected energy balance step 1'!AH91,0)</f>
        <v>0</v>
      </c>
      <c r="AI91" s="194">
        <f>IF(ISNUMBER('Corrected energy balance step 1'!AI91),'Corrected energy balance step 1'!AI91,0)</f>
        <v>0</v>
      </c>
      <c r="AJ91" s="194">
        <f>IF(ISNUMBER('Corrected energy balance step 1'!AJ91),'Corrected energy balance step 1'!AJ91,0)</f>
        <v>0</v>
      </c>
      <c r="AK91" s="194">
        <f>IF(ISNUMBER('Corrected energy balance step 1'!AK91),'Corrected energy balance step 1'!AK91,0)</f>
        <v>0</v>
      </c>
      <c r="AL91" s="194">
        <f>IF(ISNUMBER('Corrected energy balance step 1'!AL91),'Corrected energy balance step 1'!AL91,0)</f>
        <v>0</v>
      </c>
      <c r="AM91" s="194">
        <f>IF(ISNUMBER('Corrected energy balance step 1'!AM91),'Corrected energy balance step 1'!AM91,0)</f>
        <v>0</v>
      </c>
      <c r="AN91" s="194">
        <f>IF(ISNUMBER('Corrected energy balance step 1'!AN91),'Corrected energy balance step 1'!AN91,0)</f>
        <v>0</v>
      </c>
      <c r="AO91" s="194">
        <f>IF(ISNUMBER('Corrected energy balance step 1'!AO91),'Corrected energy balance step 1'!AO91,0)</f>
        <v>0</v>
      </c>
      <c r="AP91" s="194">
        <f>IF(ISNUMBER('Corrected energy balance step 1'!AP91),'Corrected energy balance step 1'!AP91,0)</f>
        <v>0</v>
      </c>
      <c r="AQ91" s="194">
        <f>IF(ISNUMBER('Corrected energy balance step 1'!AQ91),'Corrected energy balance step 1'!AQ91,0)</f>
        <v>0</v>
      </c>
      <c r="AR91" s="194">
        <f>IF(ISNUMBER('Corrected energy balance step 1'!AR91),'Corrected energy balance step 1'!AR91,0)</f>
        <v>0</v>
      </c>
      <c r="AS91" s="194">
        <f>IF(ISNUMBER('Corrected energy balance step 1'!AS91),'Corrected energy balance step 1'!AS91,0)</f>
        <v>0</v>
      </c>
      <c r="AT91" s="194">
        <f>IF(ISNUMBER('Corrected energy balance step 1'!AT91),'Corrected energy balance step 1'!AT91,0)</f>
        <v>0</v>
      </c>
      <c r="AU91" s="194">
        <f>IF(ISNUMBER('Corrected energy balance step 1'!AU91),'Corrected energy balance step 1'!AU91,0)</f>
        <v>0</v>
      </c>
      <c r="AV91" s="194">
        <f>IF(ISNUMBER('Corrected energy balance step 1'!AV91),'Corrected energy balance step 1'!AV91,0)</f>
        <v>0</v>
      </c>
      <c r="AW91" s="194">
        <f>IF(ISNUMBER('Corrected energy balance step 1'!AW91),'Corrected energy balance step 1'!AW91,0)</f>
        <v>0</v>
      </c>
      <c r="AX91" s="194">
        <f>IF(ISNUMBER('Corrected energy balance step 1'!AX91),'Corrected energy balance step 1'!AX91,0)</f>
        <v>0</v>
      </c>
      <c r="AY91" s="194">
        <f>IF(ISNUMBER('Corrected energy balance step 1'!AY91),'Corrected energy balance step 1'!AY91,0)</f>
        <v>0</v>
      </c>
      <c r="AZ91" s="194">
        <f>IF(ISNUMBER('Corrected energy balance step 1'!AZ91),'Corrected energy balance step 1'!AZ91,0)</f>
        <v>0</v>
      </c>
      <c r="BA91" s="194">
        <f>IF(ISNUMBER('Corrected energy balance step 1'!BA91),'Corrected energy balance step 1'!BA91,0)</f>
        <v>0</v>
      </c>
      <c r="BB91" s="194">
        <f>IF(ISNUMBER('Corrected energy balance step 1'!BB91),'Corrected energy balance step 1'!BB91,0)</f>
        <v>0</v>
      </c>
      <c r="BC91" s="194">
        <f>IF(ISNUMBER('Corrected energy balance step 1'!BC91),'Corrected energy balance step 1'!BC91,0)</f>
        <v>0</v>
      </c>
      <c r="BD91" s="194">
        <f>IF(ISNUMBER('Corrected energy balance step 1'!BD91),'Corrected energy balance step 1'!BD91,0)</f>
        <v>0</v>
      </c>
      <c r="BE91" s="194">
        <f>IF(ISNUMBER('Corrected energy balance step 1'!BE91),'Corrected energy balance step 1'!BE91,0)</f>
        <v>0</v>
      </c>
      <c r="BF91" s="194">
        <f>IF(ISNUMBER('Corrected energy balance step 1'!BF91),'Corrected energy balance step 1'!BF91,0)</f>
        <v>0</v>
      </c>
      <c r="BG91" s="194">
        <f>IF(ISNUMBER('Corrected energy balance step 1'!BG91),'Corrected energy balance step 1'!BG91,0)</f>
        <v>0</v>
      </c>
      <c r="BH91" s="194">
        <f>IF(ISNUMBER('Corrected energy balance step 1'!BH91),'Corrected energy balance step 1'!BH91,0)</f>
        <v>0</v>
      </c>
      <c r="BI91" s="194">
        <f>IF(ISNUMBER('Corrected energy balance step 1'!BI91),'Corrected energy balance step 1'!BI91,0)</f>
        <v>0</v>
      </c>
      <c r="BJ91" s="194">
        <f>IF(ISNUMBER('Corrected energy balance step 1'!BJ91),'Corrected energy balance step 1'!BJ91,0)</f>
        <v>0</v>
      </c>
      <c r="BK91" s="194">
        <f>IF(ISNUMBER('Corrected energy balance step 1'!BK91),'Corrected energy balance step 1'!BK91,0)</f>
        <v>0</v>
      </c>
      <c r="BL91" s="194">
        <f>IF(ISNUMBER('Corrected energy balance step 1'!BL91),'Corrected energy balance step 1'!BL91,0)</f>
        <v>0</v>
      </c>
      <c r="BM91" s="194">
        <f>IF(ISNUMBER('Corrected energy balance step 1'!BM91),'Corrected energy balance step 1'!BM91,0)</f>
        <v>0</v>
      </c>
      <c r="BN91" s="192">
        <f t="shared" si="60"/>
        <v>0</v>
      </c>
      <c r="BO91" s="195">
        <f>'Corrected energy balance step 1'!BO91</f>
        <v>0</v>
      </c>
    </row>
    <row r="92" spans="2:67" ht="16" thickBot="1">
      <c r="B92" s="45" t="s">
        <v>126</v>
      </c>
      <c r="C92" s="205">
        <f>SUM(C93:C96)</f>
        <v>0</v>
      </c>
      <c r="D92" s="205">
        <f t="shared" ref="D92:BL92" si="66">SUM(D93:D96)</f>
        <v>0</v>
      </c>
      <c r="E92" s="205">
        <f t="shared" si="66"/>
        <v>0</v>
      </c>
      <c r="F92" s="205">
        <f t="shared" si="66"/>
        <v>0</v>
      </c>
      <c r="G92" s="205">
        <f t="shared" si="66"/>
        <v>0</v>
      </c>
      <c r="H92" s="205">
        <f t="shared" si="66"/>
        <v>0</v>
      </c>
      <c r="I92" s="205">
        <f t="shared" si="66"/>
        <v>0</v>
      </c>
      <c r="J92" s="205">
        <f t="shared" si="66"/>
        <v>0</v>
      </c>
      <c r="K92" s="205">
        <f t="shared" si="66"/>
        <v>0</v>
      </c>
      <c r="L92" s="205">
        <f t="shared" si="66"/>
        <v>0</v>
      </c>
      <c r="M92" s="205">
        <f t="shared" si="66"/>
        <v>0</v>
      </c>
      <c r="N92" s="205">
        <f t="shared" si="66"/>
        <v>0</v>
      </c>
      <c r="O92" s="205">
        <f t="shared" si="66"/>
        <v>0</v>
      </c>
      <c r="P92" s="205">
        <f t="shared" si="66"/>
        <v>0</v>
      </c>
      <c r="Q92" s="205">
        <f t="shared" si="66"/>
        <v>0</v>
      </c>
      <c r="R92" s="205">
        <f t="shared" si="66"/>
        <v>0</v>
      </c>
      <c r="S92" s="205">
        <f t="shared" si="66"/>
        <v>0</v>
      </c>
      <c r="T92" s="205">
        <f t="shared" si="66"/>
        <v>0</v>
      </c>
      <c r="U92" s="205">
        <f t="shared" si="66"/>
        <v>0</v>
      </c>
      <c r="V92" s="205">
        <f t="shared" si="66"/>
        <v>0</v>
      </c>
      <c r="W92" s="205">
        <f t="shared" si="66"/>
        <v>0</v>
      </c>
      <c r="X92" s="205">
        <f t="shared" si="66"/>
        <v>0</v>
      </c>
      <c r="Y92" s="205">
        <f t="shared" si="66"/>
        <v>0</v>
      </c>
      <c r="Z92" s="205">
        <f t="shared" si="66"/>
        <v>0</v>
      </c>
      <c r="AA92" s="205">
        <f t="shared" si="66"/>
        <v>0</v>
      </c>
      <c r="AB92" s="205">
        <f t="shared" si="66"/>
        <v>0</v>
      </c>
      <c r="AC92" s="205">
        <f t="shared" si="66"/>
        <v>0</v>
      </c>
      <c r="AD92" s="205">
        <f t="shared" si="66"/>
        <v>0</v>
      </c>
      <c r="AE92" s="205">
        <f t="shared" si="66"/>
        <v>0</v>
      </c>
      <c r="AF92" s="205">
        <f t="shared" si="66"/>
        <v>0</v>
      </c>
      <c r="AG92" s="205">
        <f t="shared" si="66"/>
        <v>0</v>
      </c>
      <c r="AH92" s="205">
        <f t="shared" si="66"/>
        <v>0</v>
      </c>
      <c r="AI92" s="205">
        <f t="shared" si="66"/>
        <v>0</v>
      </c>
      <c r="AJ92" s="205">
        <f t="shared" si="66"/>
        <v>0</v>
      </c>
      <c r="AK92" s="205">
        <f t="shared" si="66"/>
        <v>0</v>
      </c>
      <c r="AL92" s="205">
        <f t="shared" si="66"/>
        <v>0</v>
      </c>
      <c r="AM92" s="205">
        <f t="shared" si="66"/>
        <v>0</v>
      </c>
      <c r="AN92" s="205">
        <f t="shared" si="66"/>
        <v>0</v>
      </c>
      <c r="AO92" s="205">
        <f t="shared" si="66"/>
        <v>0</v>
      </c>
      <c r="AP92" s="205">
        <f t="shared" si="66"/>
        <v>0</v>
      </c>
      <c r="AQ92" s="205">
        <f t="shared" si="66"/>
        <v>0</v>
      </c>
      <c r="AR92" s="205">
        <f t="shared" si="66"/>
        <v>0</v>
      </c>
      <c r="AS92" s="205">
        <f t="shared" si="66"/>
        <v>0</v>
      </c>
      <c r="AT92" s="205">
        <f t="shared" si="66"/>
        <v>0</v>
      </c>
      <c r="AU92" s="205">
        <f t="shared" si="66"/>
        <v>0</v>
      </c>
      <c r="AV92" s="205">
        <f t="shared" si="66"/>
        <v>0</v>
      </c>
      <c r="AW92" s="205">
        <f t="shared" si="66"/>
        <v>0</v>
      </c>
      <c r="AX92" s="205">
        <f t="shared" si="66"/>
        <v>0</v>
      </c>
      <c r="AY92" s="205">
        <f t="shared" si="66"/>
        <v>0</v>
      </c>
      <c r="AZ92" s="205">
        <f t="shared" si="66"/>
        <v>0</v>
      </c>
      <c r="BA92" s="205">
        <f t="shared" si="66"/>
        <v>0</v>
      </c>
      <c r="BB92" s="205">
        <f t="shared" si="66"/>
        <v>0</v>
      </c>
      <c r="BC92" s="205">
        <f t="shared" si="66"/>
        <v>0</v>
      </c>
      <c r="BD92" s="205">
        <f t="shared" si="66"/>
        <v>0</v>
      </c>
      <c r="BE92" s="205">
        <f t="shared" si="66"/>
        <v>0</v>
      </c>
      <c r="BF92" s="205">
        <f t="shared" si="66"/>
        <v>0</v>
      </c>
      <c r="BG92" s="205">
        <f t="shared" si="66"/>
        <v>0</v>
      </c>
      <c r="BH92" s="205">
        <f t="shared" si="66"/>
        <v>0</v>
      </c>
      <c r="BI92" s="205">
        <f t="shared" si="66"/>
        <v>0</v>
      </c>
      <c r="BJ92" s="205">
        <f t="shared" si="66"/>
        <v>0</v>
      </c>
      <c r="BK92" s="205">
        <f t="shared" si="66"/>
        <v>0</v>
      </c>
      <c r="BL92" s="205">
        <f t="shared" si="66"/>
        <v>0</v>
      </c>
      <c r="BM92" s="205">
        <f>SUM(BM93:BM96)</f>
        <v>0</v>
      </c>
      <c r="BN92" s="312">
        <f t="shared" ref="BN92:BN101" si="67">SUM(C92:BM92)</f>
        <v>0</v>
      </c>
      <c r="BO92" s="201">
        <f>'Corrected energy balance step 1'!BO92</f>
        <v>0</v>
      </c>
    </row>
    <row r="93" spans="2:67">
      <c r="B93" s="37" t="s">
        <v>127</v>
      </c>
      <c r="C93" s="196">
        <f>IF(ISNUMBER('Corrected energy balance step 1'!C93),'Corrected energy balance step 1'!C93,0)</f>
        <v>0</v>
      </c>
      <c r="D93" s="196">
        <f>IF(ISNUMBER('Corrected energy balance step 1'!D93),'Corrected energy balance step 1'!D93,0)</f>
        <v>0</v>
      </c>
      <c r="E93" s="196">
        <f>IF(ISNUMBER('Corrected energy balance step 1'!E93),'Corrected energy balance step 1'!E93,0)</f>
        <v>0</v>
      </c>
      <c r="F93" s="196">
        <f>IF(ISNUMBER('Corrected energy balance step 1'!F93),'Corrected energy balance step 1'!F93,0)</f>
        <v>0</v>
      </c>
      <c r="G93" s="196">
        <f>IF(ISNUMBER('Corrected energy balance step 1'!G93),'Corrected energy balance step 1'!G93,0)</f>
        <v>0</v>
      </c>
      <c r="H93" s="196">
        <f>IF(ISNUMBER('Corrected energy balance step 1'!H93),'Corrected energy balance step 1'!H93,0)</f>
        <v>0</v>
      </c>
      <c r="I93" s="196">
        <f>IF(ISNUMBER('Corrected energy balance step 1'!I93),'Corrected energy balance step 1'!I93,0)</f>
        <v>0</v>
      </c>
      <c r="J93" s="196">
        <f>IF(ISNUMBER('Corrected energy balance step 1'!J93),'Corrected energy balance step 1'!J93,0)</f>
        <v>0</v>
      </c>
      <c r="K93" s="196">
        <f>IF(ISNUMBER('Corrected energy balance step 1'!K93),'Corrected energy balance step 1'!K93,0)</f>
        <v>0</v>
      </c>
      <c r="L93" s="196">
        <f>IF(ISNUMBER('Corrected energy balance step 1'!L93),'Corrected energy balance step 1'!L93,0)</f>
        <v>0</v>
      </c>
      <c r="M93" s="196">
        <f>IF(ISNUMBER('Corrected energy balance step 1'!M93),'Corrected energy balance step 1'!M93,0)</f>
        <v>0</v>
      </c>
      <c r="N93" s="196">
        <f>IF(ISNUMBER('Corrected energy balance step 1'!N93),'Corrected energy balance step 1'!N93,0)</f>
        <v>0</v>
      </c>
      <c r="O93" s="196">
        <f>IF(ISNUMBER('Corrected energy balance step 1'!O93),'Corrected energy balance step 1'!O93,0)</f>
        <v>0</v>
      </c>
      <c r="P93" s="196">
        <f>IF(ISNUMBER('Corrected energy balance step 1'!P93),'Corrected energy balance step 1'!P93,0)</f>
        <v>0</v>
      </c>
      <c r="Q93" s="196">
        <f>IF(ISNUMBER('Corrected energy balance step 1'!Q93),'Corrected energy balance step 1'!Q93,0)</f>
        <v>0</v>
      </c>
      <c r="R93" s="196">
        <f>IF(ISNUMBER('Corrected energy balance step 1'!R93),'Corrected energy balance step 1'!R93,0)</f>
        <v>0</v>
      </c>
      <c r="S93" s="196">
        <f>IF(ISNUMBER('Corrected energy balance step 1'!S93),'Corrected energy balance step 1'!S93,0)</f>
        <v>0</v>
      </c>
      <c r="T93" s="196">
        <f>IF(ISNUMBER('Corrected energy balance step 1'!T93),'Corrected energy balance step 1'!T93,0)</f>
        <v>0</v>
      </c>
      <c r="U93" s="196">
        <f>IF(ISNUMBER('Corrected energy balance step 1'!U93),'Corrected energy balance step 1'!U93,0)</f>
        <v>0</v>
      </c>
      <c r="V93" s="196">
        <f>IF(ISNUMBER('Corrected energy balance step 1'!V93),'Corrected energy balance step 1'!V93,0)</f>
        <v>0</v>
      </c>
      <c r="W93" s="196">
        <f>IF(ISNUMBER('Corrected energy balance step 1'!W93),'Corrected energy balance step 1'!W93,0)</f>
        <v>0</v>
      </c>
      <c r="X93" s="196">
        <f>IF(ISNUMBER('Corrected energy balance step 1'!X93),'Corrected energy balance step 1'!X93,0)</f>
        <v>0</v>
      </c>
      <c r="Y93" s="196">
        <f>IF(ISNUMBER('Corrected energy balance step 1'!Y93),'Corrected energy balance step 1'!Y93,0)</f>
        <v>0</v>
      </c>
      <c r="Z93" s="196">
        <f>IF(ISNUMBER('Corrected energy balance step 1'!Z93),'Corrected energy balance step 1'!Z93,0)</f>
        <v>0</v>
      </c>
      <c r="AA93" s="196">
        <f>IF(ISNUMBER('Corrected energy balance step 1'!AA93),'Corrected energy balance step 1'!AA93,0)</f>
        <v>0</v>
      </c>
      <c r="AB93" s="196">
        <f>IF(ISNUMBER('Corrected energy balance step 1'!AB93),'Corrected energy balance step 1'!AB93,0)</f>
        <v>0</v>
      </c>
      <c r="AC93" s="196">
        <f>IF(ISNUMBER('Corrected energy balance step 1'!AC93),'Corrected energy balance step 1'!AC93,0)</f>
        <v>0</v>
      </c>
      <c r="AD93" s="196">
        <f>IF(ISNUMBER('Corrected energy balance step 1'!AD93),'Corrected energy balance step 1'!AD93,0)</f>
        <v>0</v>
      </c>
      <c r="AE93" s="196">
        <f>IF(ISNUMBER('Corrected energy balance step 1'!AE93),'Corrected energy balance step 1'!AE93,0)</f>
        <v>0</v>
      </c>
      <c r="AF93" s="196">
        <f>IF(ISNUMBER('Corrected energy balance step 1'!AF93),'Corrected energy balance step 1'!AF93,0)</f>
        <v>0</v>
      </c>
      <c r="AG93" s="196">
        <f>IF(ISNUMBER('Corrected energy balance step 1'!AG93),'Corrected energy balance step 1'!AG93,0)</f>
        <v>0</v>
      </c>
      <c r="AH93" s="196">
        <f>IF(ISNUMBER('Corrected energy balance step 1'!AH93),'Corrected energy balance step 1'!AH93,0)</f>
        <v>0</v>
      </c>
      <c r="AI93" s="196">
        <f>IF(ISNUMBER('Corrected energy balance step 1'!AI93),'Corrected energy balance step 1'!AI93,0)</f>
        <v>0</v>
      </c>
      <c r="AJ93" s="196">
        <f>IF(ISNUMBER('Corrected energy balance step 1'!AJ93),'Corrected energy balance step 1'!AJ93,0)</f>
        <v>0</v>
      </c>
      <c r="AK93" s="196">
        <f>IF(ISNUMBER('Corrected energy balance step 1'!AK93),'Corrected energy balance step 1'!AK93,0)</f>
        <v>0</v>
      </c>
      <c r="AL93" s="196">
        <f>IF(ISNUMBER('Corrected energy balance step 1'!AL93),'Corrected energy balance step 1'!AL93,0)</f>
        <v>0</v>
      </c>
      <c r="AM93" s="196">
        <f>IF(ISNUMBER('Corrected energy balance step 1'!AM93),'Corrected energy balance step 1'!AM93,0)</f>
        <v>0</v>
      </c>
      <c r="AN93" s="196">
        <f>IF(ISNUMBER('Corrected energy balance step 1'!AN93),'Corrected energy balance step 1'!AN93,0)</f>
        <v>0</v>
      </c>
      <c r="AO93" s="196">
        <f>IF(ISNUMBER('Corrected energy balance step 1'!AO93),'Corrected energy balance step 1'!AO93,0)</f>
        <v>0</v>
      </c>
      <c r="AP93" s="196">
        <f>IF(ISNUMBER('Corrected energy balance step 1'!AP93),'Corrected energy balance step 1'!AP93,0)</f>
        <v>0</v>
      </c>
      <c r="AQ93" s="196">
        <f>IF(ISNUMBER('Corrected energy balance step 1'!AQ93),'Corrected energy balance step 1'!AQ93,0)</f>
        <v>0</v>
      </c>
      <c r="AR93" s="196">
        <f>IF(ISNUMBER('Corrected energy balance step 1'!AR93),'Corrected energy balance step 1'!AR93,0)</f>
        <v>0</v>
      </c>
      <c r="AS93" s="196">
        <f>IF(ISNUMBER('Corrected energy balance step 1'!AS93),'Corrected energy balance step 1'!AS93,0)</f>
        <v>0</v>
      </c>
      <c r="AT93" s="196">
        <f>IF(ISNUMBER('Corrected energy balance step 1'!AT93),'Corrected energy balance step 1'!AT93,0)</f>
        <v>0</v>
      </c>
      <c r="AU93" s="196">
        <f>IF(ISNUMBER('Corrected energy balance step 1'!AU93),'Corrected energy balance step 1'!AU93,0)</f>
        <v>0</v>
      </c>
      <c r="AV93" s="196">
        <f>IF(ISNUMBER('Corrected energy balance step 1'!AV93),'Corrected energy balance step 1'!AV93,0)</f>
        <v>0</v>
      </c>
      <c r="AW93" s="196">
        <f>IF(ISNUMBER('Corrected energy balance step 1'!AW93),'Corrected energy balance step 1'!AW93,0)</f>
        <v>0</v>
      </c>
      <c r="AX93" s="196">
        <f>IF(ISNUMBER('Corrected energy balance step 1'!AX93),'Corrected energy balance step 1'!AX93,0)</f>
        <v>0</v>
      </c>
      <c r="AY93" s="196">
        <f>IF(ISNUMBER('Corrected energy balance step 1'!AY93),'Corrected energy balance step 1'!AY93,0)</f>
        <v>0</v>
      </c>
      <c r="AZ93" s="196">
        <f>IF(ISNUMBER('Corrected energy balance step 1'!AZ93),'Corrected energy balance step 1'!AZ93,0)</f>
        <v>0</v>
      </c>
      <c r="BA93" s="196">
        <f>IF(ISNUMBER('Corrected energy balance step 1'!BA93),'Corrected energy balance step 1'!BA93,0)</f>
        <v>0</v>
      </c>
      <c r="BB93" s="196">
        <f>IF(ISNUMBER('Corrected energy balance step 1'!BB93),'Corrected energy balance step 1'!BB93,0)</f>
        <v>0</v>
      </c>
      <c r="BC93" s="196">
        <f>IF(ISNUMBER('Corrected energy balance step 1'!BC93),'Corrected energy balance step 1'!BC93,0)</f>
        <v>0</v>
      </c>
      <c r="BD93" s="196">
        <f>IF(ISNUMBER('Corrected energy balance step 1'!BD93),'Corrected energy balance step 1'!BD93,0)</f>
        <v>0</v>
      </c>
      <c r="BE93" s="196">
        <f>IF(ISNUMBER('Corrected energy balance step 1'!BE93),'Corrected energy balance step 1'!BE93,0)</f>
        <v>0</v>
      </c>
      <c r="BF93" s="196">
        <f>IF(ISNUMBER('Corrected energy balance step 1'!BF93),'Corrected energy balance step 1'!BF93,0)</f>
        <v>0</v>
      </c>
      <c r="BG93" s="196">
        <f>IF(ISNUMBER('Corrected energy balance step 1'!BG93),'Corrected energy balance step 1'!BG93,0)</f>
        <v>0</v>
      </c>
      <c r="BH93" s="196">
        <f>IF(ISNUMBER('Corrected energy balance step 1'!BH93),'Corrected energy balance step 1'!BH93,0)</f>
        <v>0</v>
      </c>
      <c r="BI93" s="196">
        <f>IF(ISNUMBER('Corrected energy balance step 1'!BI93),'Corrected energy balance step 1'!BI93,0)</f>
        <v>0</v>
      </c>
      <c r="BJ93" s="196">
        <f>IF(ISNUMBER('Corrected energy balance step 1'!BJ93),'Corrected energy balance step 1'!BJ93,0)</f>
        <v>0</v>
      </c>
      <c r="BK93" s="196">
        <f>IF(ISNUMBER('Corrected energy balance step 1'!BK93),'Corrected energy balance step 1'!BK93,0)</f>
        <v>0</v>
      </c>
      <c r="BL93" s="196">
        <f>IF(ISNUMBER('Corrected energy balance step 1'!BL93),'Corrected energy balance step 1'!BL93,0)</f>
        <v>0</v>
      </c>
      <c r="BM93" s="196">
        <f>IF(ISNUMBER('Corrected energy balance step 1'!BM93),'Corrected energy balance step 1'!BM93,0)</f>
        <v>0</v>
      </c>
      <c r="BN93" s="197">
        <f t="shared" si="67"/>
        <v>0</v>
      </c>
      <c r="BO93" s="198">
        <f>'Corrected energy balance step 1'!BO93</f>
        <v>0</v>
      </c>
    </row>
    <row r="94" spans="2:67">
      <c r="B94" s="37" t="s">
        <v>128</v>
      </c>
      <c r="C94" s="196">
        <f>IF(ISNUMBER('Corrected energy balance step 1'!C94),'Corrected energy balance step 1'!C94,0)</f>
        <v>0</v>
      </c>
      <c r="D94" s="196">
        <f>IF(ISNUMBER('Corrected energy balance step 1'!D94),'Corrected energy balance step 1'!D94,0)</f>
        <v>0</v>
      </c>
      <c r="E94" s="196">
        <f>IF(ISNUMBER('Corrected energy balance step 1'!E94),'Corrected energy balance step 1'!E94,0)</f>
        <v>0</v>
      </c>
      <c r="F94" s="196">
        <f>IF(ISNUMBER('Corrected energy balance step 1'!F94),'Corrected energy balance step 1'!F94,0)</f>
        <v>0</v>
      </c>
      <c r="G94" s="196">
        <f>IF(ISNUMBER('Corrected energy balance step 1'!G94),'Corrected energy balance step 1'!G94,0)</f>
        <v>0</v>
      </c>
      <c r="H94" s="196">
        <f>IF(ISNUMBER('Corrected energy balance step 1'!H94),'Corrected energy balance step 1'!H94,0)</f>
        <v>0</v>
      </c>
      <c r="I94" s="196">
        <f>IF(ISNUMBER('Corrected energy balance step 1'!I94),'Corrected energy balance step 1'!I94,0)</f>
        <v>0</v>
      </c>
      <c r="J94" s="196">
        <f>IF(ISNUMBER('Corrected energy balance step 1'!J94),'Corrected energy balance step 1'!J94,0)</f>
        <v>0</v>
      </c>
      <c r="K94" s="196">
        <f>IF(ISNUMBER('Corrected energy balance step 1'!K94),'Corrected energy balance step 1'!K94,0)</f>
        <v>0</v>
      </c>
      <c r="L94" s="196">
        <f>IF(ISNUMBER('Corrected energy balance step 1'!L94),'Corrected energy balance step 1'!L94,0)</f>
        <v>0</v>
      </c>
      <c r="M94" s="196">
        <f>IF(ISNUMBER('Corrected energy balance step 1'!M94),'Corrected energy balance step 1'!M94,0)</f>
        <v>0</v>
      </c>
      <c r="N94" s="196">
        <f>IF(ISNUMBER('Corrected energy balance step 1'!N94),'Corrected energy balance step 1'!N94,0)</f>
        <v>0</v>
      </c>
      <c r="O94" s="196">
        <f>IF(ISNUMBER('Corrected energy balance step 1'!O94),'Corrected energy balance step 1'!O94,0)</f>
        <v>0</v>
      </c>
      <c r="P94" s="196">
        <f>IF(ISNUMBER('Corrected energy balance step 1'!P94),'Corrected energy balance step 1'!P94,0)</f>
        <v>0</v>
      </c>
      <c r="Q94" s="196">
        <f>IF(ISNUMBER('Corrected energy balance step 1'!Q94),'Corrected energy balance step 1'!Q94,0)</f>
        <v>0</v>
      </c>
      <c r="R94" s="196">
        <f>IF(ISNUMBER('Corrected energy balance step 1'!R94),'Corrected energy balance step 1'!R94,0)</f>
        <v>0</v>
      </c>
      <c r="S94" s="196">
        <f>IF(ISNUMBER('Corrected energy balance step 1'!S94),'Corrected energy balance step 1'!S94,0)</f>
        <v>0</v>
      </c>
      <c r="T94" s="196">
        <f>IF(ISNUMBER('Corrected energy balance step 1'!T94),'Corrected energy balance step 1'!T94,0)</f>
        <v>0</v>
      </c>
      <c r="U94" s="196">
        <f>IF(ISNUMBER('Corrected energy balance step 1'!U94),'Corrected energy balance step 1'!U94,0)</f>
        <v>0</v>
      </c>
      <c r="V94" s="196">
        <f>IF(ISNUMBER('Corrected energy balance step 1'!V94),'Corrected energy balance step 1'!V94,0)</f>
        <v>0</v>
      </c>
      <c r="W94" s="196">
        <f>IF(ISNUMBER('Corrected energy balance step 1'!W94),'Corrected energy balance step 1'!W94,0)</f>
        <v>0</v>
      </c>
      <c r="X94" s="196">
        <f>IF(ISNUMBER('Corrected energy balance step 1'!X94),'Corrected energy balance step 1'!X94,0)</f>
        <v>0</v>
      </c>
      <c r="Y94" s="196">
        <f>IF(ISNUMBER('Corrected energy balance step 1'!Y94),'Corrected energy balance step 1'!Y94,0)</f>
        <v>0</v>
      </c>
      <c r="Z94" s="196">
        <f>IF(ISNUMBER('Corrected energy balance step 1'!Z94),'Corrected energy balance step 1'!Z94,0)</f>
        <v>0</v>
      </c>
      <c r="AA94" s="196">
        <f>IF(ISNUMBER('Corrected energy balance step 1'!AA94),'Corrected energy balance step 1'!AA94,0)</f>
        <v>0</v>
      </c>
      <c r="AB94" s="196">
        <f>IF(ISNUMBER('Corrected energy balance step 1'!AB94),'Corrected energy balance step 1'!AB94,0)</f>
        <v>0</v>
      </c>
      <c r="AC94" s="196">
        <f>IF(ISNUMBER('Corrected energy balance step 1'!AC94),'Corrected energy balance step 1'!AC94,0)</f>
        <v>0</v>
      </c>
      <c r="AD94" s="196">
        <f>IF(ISNUMBER('Corrected energy balance step 1'!AD94),'Corrected energy balance step 1'!AD94,0)</f>
        <v>0</v>
      </c>
      <c r="AE94" s="196">
        <f>IF(ISNUMBER('Corrected energy balance step 1'!AE94),'Corrected energy balance step 1'!AE94,0)</f>
        <v>0</v>
      </c>
      <c r="AF94" s="196">
        <f>IF(ISNUMBER('Corrected energy balance step 1'!AF94),'Corrected energy balance step 1'!AF94,0)</f>
        <v>0</v>
      </c>
      <c r="AG94" s="196">
        <f>IF(ISNUMBER('Corrected energy balance step 1'!AG94),'Corrected energy balance step 1'!AG94,0)</f>
        <v>0</v>
      </c>
      <c r="AH94" s="196">
        <f>IF(ISNUMBER('Corrected energy balance step 1'!AH94),'Corrected energy balance step 1'!AH94,0)</f>
        <v>0</v>
      </c>
      <c r="AI94" s="196">
        <f>IF(ISNUMBER('Corrected energy balance step 1'!AI94),'Corrected energy balance step 1'!AI94,0)</f>
        <v>0</v>
      </c>
      <c r="AJ94" s="196">
        <f>IF(ISNUMBER('Corrected energy balance step 1'!AJ94),'Corrected energy balance step 1'!AJ94,0)</f>
        <v>0</v>
      </c>
      <c r="AK94" s="196">
        <f>IF(ISNUMBER('Corrected energy balance step 1'!AK94),'Corrected energy balance step 1'!AK94,0)</f>
        <v>0</v>
      </c>
      <c r="AL94" s="196">
        <f>IF(ISNUMBER('Corrected energy balance step 1'!AL94),'Corrected energy balance step 1'!AL94,0)</f>
        <v>0</v>
      </c>
      <c r="AM94" s="196">
        <f>IF(ISNUMBER('Corrected energy balance step 1'!AM94),'Corrected energy balance step 1'!AM94,0)</f>
        <v>0</v>
      </c>
      <c r="AN94" s="196">
        <f>IF(ISNUMBER('Corrected energy balance step 1'!AN94),'Corrected energy balance step 1'!AN94,0)</f>
        <v>0</v>
      </c>
      <c r="AO94" s="196">
        <f>IF(ISNUMBER('Corrected energy balance step 1'!AO94),'Corrected energy balance step 1'!AO94,0)</f>
        <v>0</v>
      </c>
      <c r="AP94" s="196">
        <f>IF(ISNUMBER('Corrected energy balance step 1'!AP94),'Corrected energy balance step 1'!AP94,0)</f>
        <v>0</v>
      </c>
      <c r="AQ94" s="196">
        <f>IF(ISNUMBER('Corrected energy balance step 1'!AQ94),'Corrected energy balance step 1'!AQ94,0)</f>
        <v>0</v>
      </c>
      <c r="AR94" s="196">
        <f>IF(ISNUMBER('Corrected energy balance step 1'!AR94),'Corrected energy balance step 1'!AR94,0)</f>
        <v>0</v>
      </c>
      <c r="AS94" s="196">
        <f>IF(ISNUMBER('Corrected energy balance step 1'!AS94),'Corrected energy balance step 1'!AS94,0)</f>
        <v>0</v>
      </c>
      <c r="AT94" s="196">
        <f>IF(ISNUMBER('Corrected energy balance step 1'!AT94),'Corrected energy balance step 1'!AT94,0)</f>
        <v>0</v>
      </c>
      <c r="AU94" s="196">
        <f>IF(ISNUMBER('Corrected energy balance step 1'!AU94),'Corrected energy balance step 1'!AU94,0)</f>
        <v>0</v>
      </c>
      <c r="AV94" s="196">
        <f>IF(ISNUMBER('Corrected energy balance step 1'!AV94),'Corrected energy balance step 1'!AV94,0)</f>
        <v>0</v>
      </c>
      <c r="AW94" s="196">
        <f>IF(ISNUMBER('Corrected energy balance step 1'!AW94),'Corrected energy balance step 1'!AW94,0)</f>
        <v>0</v>
      </c>
      <c r="AX94" s="196">
        <f>IF(ISNUMBER('Corrected energy balance step 1'!AX94),'Corrected energy balance step 1'!AX94,0)</f>
        <v>0</v>
      </c>
      <c r="AY94" s="196">
        <f>IF(ISNUMBER('Corrected energy balance step 1'!AY94),'Corrected energy balance step 1'!AY94,0)</f>
        <v>0</v>
      </c>
      <c r="AZ94" s="196">
        <f>IF(ISNUMBER('Corrected energy balance step 1'!AZ94),'Corrected energy balance step 1'!AZ94,0)</f>
        <v>0</v>
      </c>
      <c r="BA94" s="196">
        <f>IF(ISNUMBER('Corrected energy balance step 1'!BA94),'Corrected energy balance step 1'!BA94,0)</f>
        <v>0</v>
      </c>
      <c r="BB94" s="196">
        <f>IF(ISNUMBER('Corrected energy balance step 1'!BB94),'Corrected energy balance step 1'!BB94,0)</f>
        <v>0</v>
      </c>
      <c r="BC94" s="196">
        <f>IF(ISNUMBER('Corrected energy balance step 1'!BC94),'Corrected energy balance step 1'!BC94,0)</f>
        <v>0</v>
      </c>
      <c r="BD94" s="196">
        <f>IF(ISNUMBER('Corrected energy balance step 1'!BD94),'Corrected energy balance step 1'!BD94,0)</f>
        <v>0</v>
      </c>
      <c r="BE94" s="196">
        <f>IF(ISNUMBER('Corrected energy balance step 1'!BE94),'Corrected energy balance step 1'!BE94,0)</f>
        <v>0</v>
      </c>
      <c r="BF94" s="196">
        <f>IF(ISNUMBER('Corrected energy balance step 1'!BF94),'Corrected energy balance step 1'!BF94,0)</f>
        <v>0</v>
      </c>
      <c r="BG94" s="196">
        <f>IF(ISNUMBER('Corrected energy balance step 1'!BG94),'Corrected energy balance step 1'!BG94,0)</f>
        <v>0</v>
      </c>
      <c r="BH94" s="196">
        <f>IF(ISNUMBER('Corrected energy balance step 1'!BH94),'Corrected energy balance step 1'!BH94,0)</f>
        <v>0</v>
      </c>
      <c r="BI94" s="196">
        <f>IF(ISNUMBER('Corrected energy balance step 1'!BI94),'Corrected energy balance step 1'!BI94,0)</f>
        <v>0</v>
      </c>
      <c r="BJ94" s="196">
        <f>IF(ISNUMBER('Corrected energy balance step 1'!BJ94),'Corrected energy balance step 1'!BJ94,0)</f>
        <v>0</v>
      </c>
      <c r="BK94" s="196">
        <f>IF(ISNUMBER('Corrected energy balance step 1'!BK94),'Corrected energy balance step 1'!BK94,0)</f>
        <v>0</v>
      </c>
      <c r="BL94" s="196">
        <f>IF(ISNUMBER('Corrected energy balance step 1'!BL94),'Corrected energy balance step 1'!BL94,0)</f>
        <v>0</v>
      </c>
      <c r="BM94" s="196">
        <f>IF(ISNUMBER('Corrected energy balance step 1'!BM94),'Corrected energy balance step 1'!BM94,0)</f>
        <v>0</v>
      </c>
      <c r="BN94" s="197">
        <f t="shared" si="67"/>
        <v>0</v>
      </c>
      <c r="BO94" s="198">
        <f>'Corrected energy balance step 1'!BO94</f>
        <v>0</v>
      </c>
    </row>
    <row r="95" spans="2:67">
      <c r="B95" s="37" t="s">
        <v>129</v>
      </c>
      <c r="C95" s="196">
        <f>IF(ISNUMBER('Corrected energy balance step 1'!C95),'Corrected energy balance step 1'!C95,0)</f>
        <v>0</v>
      </c>
      <c r="D95" s="196">
        <f>IF(ISNUMBER('Corrected energy balance step 1'!D95),'Corrected energy balance step 1'!D95,0)</f>
        <v>0</v>
      </c>
      <c r="E95" s="196">
        <f>IF(ISNUMBER('Corrected energy balance step 1'!E95),'Corrected energy balance step 1'!E95,0)</f>
        <v>0</v>
      </c>
      <c r="F95" s="196">
        <f>IF(ISNUMBER('Corrected energy balance step 1'!F95),'Corrected energy balance step 1'!F95,0)</f>
        <v>0</v>
      </c>
      <c r="G95" s="196">
        <f>IF(ISNUMBER('Corrected energy balance step 1'!G95),'Corrected energy balance step 1'!G95,0)</f>
        <v>0</v>
      </c>
      <c r="H95" s="196">
        <f>IF(ISNUMBER('Corrected energy balance step 1'!H95),'Corrected energy balance step 1'!H95,0)</f>
        <v>0</v>
      </c>
      <c r="I95" s="196">
        <f>IF(ISNUMBER('Corrected energy balance step 1'!I95),'Corrected energy balance step 1'!I95,0)</f>
        <v>0</v>
      </c>
      <c r="J95" s="196">
        <f>IF(ISNUMBER('Corrected energy balance step 1'!J95),'Corrected energy balance step 1'!J95,0)</f>
        <v>0</v>
      </c>
      <c r="K95" s="196">
        <f>IF(ISNUMBER('Corrected energy balance step 1'!K95),'Corrected energy balance step 1'!K95,0)</f>
        <v>0</v>
      </c>
      <c r="L95" s="196">
        <f>IF(ISNUMBER('Corrected energy balance step 1'!L95),'Corrected energy balance step 1'!L95,0)</f>
        <v>0</v>
      </c>
      <c r="M95" s="196">
        <f>IF(ISNUMBER('Corrected energy balance step 1'!M95),'Corrected energy balance step 1'!M95,0)</f>
        <v>0</v>
      </c>
      <c r="N95" s="196">
        <f>IF(ISNUMBER('Corrected energy balance step 1'!N95),'Corrected energy balance step 1'!N95,0)</f>
        <v>0</v>
      </c>
      <c r="O95" s="196">
        <f>IF(ISNUMBER('Corrected energy balance step 1'!O95),'Corrected energy balance step 1'!O95,0)</f>
        <v>0</v>
      </c>
      <c r="P95" s="196">
        <f>IF(ISNUMBER('Corrected energy balance step 1'!P95),'Corrected energy balance step 1'!P95,0)</f>
        <v>0</v>
      </c>
      <c r="Q95" s="196">
        <f>IF(ISNUMBER('Corrected energy balance step 1'!Q95),'Corrected energy balance step 1'!Q95,0)</f>
        <v>0</v>
      </c>
      <c r="R95" s="196">
        <f>IF(ISNUMBER('Corrected energy balance step 1'!R95),'Corrected energy balance step 1'!R95,0)</f>
        <v>0</v>
      </c>
      <c r="S95" s="196">
        <f>IF(ISNUMBER('Corrected energy balance step 1'!S95),'Corrected energy balance step 1'!S95,0)</f>
        <v>0</v>
      </c>
      <c r="T95" s="196">
        <f>IF(ISNUMBER('Corrected energy balance step 1'!T95),'Corrected energy balance step 1'!T95,0)</f>
        <v>0</v>
      </c>
      <c r="U95" s="196">
        <f>IF(ISNUMBER('Corrected energy balance step 1'!U95),'Corrected energy balance step 1'!U95,0)</f>
        <v>0</v>
      </c>
      <c r="V95" s="196">
        <f>IF(ISNUMBER('Corrected energy balance step 1'!V95),'Corrected energy balance step 1'!V95,0)</f>
        <v>0</v>
      </c>
      <c r="W95" s="196">
        <f>IF(ISNUMBER('Corrected energy balance step 1'!W95),'Corrected energy balance step 1'!W95,0)</f>
        <v>0</v>
      </c>
      <c r="X95" s="196">
        <f>IF(ISNUMBER('Corrected energy balance step 1'!X95),'Corrected energy balance step 1'!X95,0)</f>
        <v>0</v>
      </c>
      <c r="Y95" s="196">
        <f>IF(ISNUMBER('Corrected energy balance step 1'!Y95),'Corrected energy balance step 1'!Y95,0)</f>
        <v>0</v>
      </c>
      <c r="Z95" s="196">
        <f>IF(ISNUMBER('Corrected energy balance step 1'!Z95),'Corrected energy balance step 1'!Z95,0)</f>
        <v>0</v>
      </c>
      <c r="AA95" s="196">
        <f>IF(ISNUMBER('Corrected energy balance step 1'!AA95),'Corrected energy balance step 1'!AA95,0)</f>
        <v>0</v>
      </c>
      <c r="AB95" s="196">
        <f>IF(ISNUMBER('Corrected energy balance step 1'!AB95),'Corrected energy balance step 1'!AB95,0)</f>
        <v>0</v>
      </c>
      <c r="AC95" s="196">
        <f>IF(ISNUMBER('Corrected energy balance step 1'!AC95),'Corrected energy balance step 1'!AC95,0)</f>
        <v>0</v>
      </c>
      <c r="AD95" s="196">
        <f>IF(ISNUMBER('Corrected energy balance step 1'!AD95),'Corrected energy balance step 1'!AD95,0)</f>
        <v>0</v>
      </c>
      <c r="AE95" s="196">
        <f>IF(ISNUMBER('Corrected energy balance step 1'!AE95),'Corrected energy balance step 1'!AE95,0)</f>
        <v>0</v>
      </c>
      <c r="AF95" s="196">
        <f>IF(ISNUMBER('Corrected energy balance step 1'!AF95),'Corrected energy balance step 1'!AF95,0)</f>
        <v>0</v>
      </c>
      <c r="AG95" s="196">
        <f>IF(ISNUMBER('Corrected energy balance step 1'!AG95),'Corrected energy balance step 1'!AG95,0)</f>
        <v>0</v>
      </c>
      <c r="AH95" s="196">
        <f>IF(ISNUMBER('Corrected energy balance step 1'!AH95),'Corrected energy balance step 1'!AH95,0)</f>
        <v>0</v>
      </c>
      <c r="AI95" s="196">
        <f>IF(ISNUMBER('Corrected energy balance step 1'!AI95),'Corrected energy balance step 1'!AI95,0)</f>
        <v>0</v>
      </c>
      <c r="AJ95" s="196">
        <f>IF(ISNUMBER('Corrected energy balance step 1'!AJ95),'Corrected energy balance step 1'!AJ95,0)</f>
        <v>0</v>
      </c>
      <c r="AK95" s="196">
        <f>IF(ISNUMBER('Corrected energy balance step 1'!AK95),'Corrected energy balance step 1'!AK95,0)</f>
        <v>0</v>
      </c>
      <c r="AL95" s="196">
        <f>IF(ISNUMBER('Corrected energy balance step 1'!AL95),'Corrected energy balance step 1'!AL95,0)</f>
        <v>0</v>
      </c>
      <c r="AM95" s="196">
        <f>IF(ISNUMBER('Corrected energy balance step 1'!AM95),'Corrected energy balance step 1'!AM95,0)</f>
        <v>0</v>
      </c>
      <c r="AN95" s="196">
        <f>IF(ISNUMBER('Corrected energy balance step 1'!AN95),'Corrected energy balance step 1'!AN95,0)</f>
        <v>0</v>
      </c>
      <c r="AO95" s="196">
        <f>IF(ISNUMBER('Corrected energy balance step 1'!AO95),'Corrected energy balance step 1'!AO95,0)</f>
        <v>0</v>
      </c>
      <c r="AP95" s="196">
        <f>IF(ISNUMBER('Corrected energy balance step 1'!AP95),'Corrected energy balance step 1'!AP95,0)</f>
        <v>0</v>
      </c>
      <c r="AQ95" s="196">
        <f>IF(ISNUMBER('Corrected energy balance step 1'!AQ95),'Corrected energy balance step 1'!AQ95,0)</f>
        <v>0</v>
      </c>
      <c r="AR95" s="196">
        <f>IF(ISNUMBER('Corrected energy balance step 1'!AR95),'Corrected energy balance step 1'!AR95,0)</f>
        <v>0</v>
      </c>
      <c r="AS95" s="196">
        <f>IF(ISNUMBER('Corrected energy balance step 1'!AS95),'Corrected energy balance step 1'!AS95,0)</f>
        <v>0</v>
      </c>
      <c r="AT95" s="196">
        <f>IF(ISNUMBER('Corrected energy balance step 1'!AT95),'Corrected energy balance step 1'!AT95,0)</f>
        <v>0</v>
      </c>
      <c r="AU95" s="196">
        <f>IF(ISNUMBER('Corrected energy balance step 1'!AU95),'Corrected energy balance step 1'!AU95,0)</f>
        <v>0</v>
      </c>
      <c r="AV95" s="196">
        <f>IF(ISNUMBER('Corrected energy balance step 1'!AV95),'Corrected energy balance step 1'!AV95,0)</f>
        <v>0</v>
      </c>
      <c r="AW95" s="196">
        <f>IF(ISNUMBER('Corrected energy balance step 1'!AW95),'Corrected energy balance step 1'!AW95,0)</f>
        <v>0</v>
      </c>
      <c r="AX95" s="196">
        <f>IF(ISNUMBER('Corrected energy balance step 1'!AX95),'Corrected energy balance step 1'!AX95,0)</f>
        <v>0</v>
      </c>
      <c r="AY95" s="196">
        <f>IF(ISNUMBER('Corrected energy balance step 1'!AY95),'Corrected energy balance step 1'!AY95,0)</f>
        <v>0</v>
      </c>
      <c r="AZ95" s="196">
        <f>IF(ISNUMBER('Corrected energy balance step 1'!AZ95),'Corrected energy balance step 1'!AZ95,0)</f>
        <v>0</v>
      </c>
      <c r="BA95" s="196">
        <f>IF(ISNUMBER('Corrected energy balance step 1'!BA95),'Corrected energy balance step 1'!BA95,0)</f>
        <v>0</v>
      </c>
      <c r="BB95" s="196">
        <f>IF(ISNUMBER('Corrected energy balance step 1'!BB95),'Corrected energy balance step 1'!BB95,0)</f>
        <v>0</v>
      </c>
      <c r="BC95" s="196">
        <f>IF(ISNUMBER('Corrected energy balance step 1'!BC95),'Corrected energy balance step 1'!BC95,0)</f>
        <v>0</v>
      </c>
      <c r="BD95" s="196">
        <f>IF(ISNUMBER('Corrected energy balance step 1'!BD95),'Corrected energy balance step 1'!BD95,0)</f>
        <v>0</v>
      </c>
      <c r="BE95" s="196">
        <f>IF(ISNUMBER('Corrected energy balance step 1'!BE95),'Corrected energy balance step 1'!BE95,0)</f>
        <v>0</v>
      </c>
      <c r="BF95" s="196">
        <f>IF(ISNUMBER('Corrected energy balance step 1'!BF95),'Corrected energy balance step 1'!BF95,0)</f>
        <v>0</v>
      </c>
      <c r="BG95" s="196">
        <f>IF(ISNUMBER('Corrected energy balance step 1'!BG95),'Corrected energy balance step 1'!BG95,0)</f>
        <v>0</v>
      </c>
      <c r="BH95" s="196">
        <f>IF(ISNUMBER('Corrected energy balance step 1'!BH95),'Corrected energy balance step 1'!BH95,0)</f>
        <v>0</v>
      </c>
      <c r="BI95" s="196">
        <f>IF(ISNUMBER('Corrected energy balance step 1'!BI95),'Corrected energy balance step 1'!BI95,0)</f>
        <v>0</v>
      </c>
      <c r="BJ95" s="196">
        <f>IF(ISNUMBER('Corrected energy balance step 1'!BJ95),'Corrected energy balance step 1'!BJ95,0)</f>
        <v>0</v>
      </c>
      <c r="BK95" s="196">
        <f>IF(ISNUMBER('Corrected energy balance step 1'!BK95),'Corrected energy balance step 1'!BK95,0)</f>
        <v>0</v>
      </c>
      <c r="BL95" s="196">
        <f>IF(ISNUMBER('Corrected energy balance step 1'!BL95),'Corrected energy balance step 1'!BL95,0)</f>
        <v>0</v>
      </c>
      <c r="BM95" s="196">
        <f>IF(ISNUMBER('Corrected energy balance step 1'!BM95),'Corrected energy balance step 1'!BM95,0)</f>
        <v>0</v>
      </c>
      <c r="BN95" s="197">
        <f t="shared" si="67"/>
        <v>0</v>
      </c>
      <c r="BO95" s="198">
        <f>'Corrected energy balance step 1'!BO95</f>
        <v>0</v>
      </c>
    </row>
    <row r="96" spans="2:67" ht="16" thickBot="1">
      <c r="B96" s="37" t="s">
        <v>130</v>
      </c>
      <c r="C96" s="196">
        <f>IF(ISNUMBER('Corrected energy balance step 1'!C96),'Corrected energy balance step 1'!C96,0)</f>
        <v>0</v>
      </c>
      <c r="D96" s="196">
        <f>IF(ISNUMBER('Corrected energy balance step 1'!D96),'Corrected energy balance step 1'!D96,0)</f>
        <v>0</v>
      </c>
      <c r="E96" s="196">
        <f>IF(ISNUMBER('Corrected energy balance step 1'!E96),'Corrected energy balance step 1'!E96,0)</f>
        <v>0</v>
      </c>
      <c r="F96" s="196">
        <f>IF(ISNUMBER('Corrected energy balance step 1'!F96),'Corrected energy balance step 1'!F96,0)</f>
        <v>0</v>
      </c>
      <c r="G96" s="196">
        <f>IF(ISNUMBER('Corrected energy balance step 1'!G96),'Corrected energy balance step 1'!G96,0)</f>
        <v>0</v>
      </c>
      <c r="H96" s="196">
        <f>IF(ISNUMBER('Corrected energy balance step 1'!H96),'Corrected energy balance step 1'!H96,0)</f>
        <v>0</v>
      </c>
      <c r="I96" s="196">
        <f>IF(ISNUMBER('Corrected energy balance step 1'!I96),'Corrected energy balance step 1'!I96,0)</f>
        <v>0</v>
      </c>
      <c r="J96" s="196">
        <f>IF(ISNUMBER('Corrected energy balance step 1'!J96),'Corrected energy balance step 1'!J96,0)</f>
        <v>0</v>
      </c>
      <c r="K96" s="196">
        <f>IF(ISNUMBER('Corrected energy balance step 1'!K96),'Corrected energy balance step 1'!K96,0)</f>
        <v>0</v>
      </c>
      <c r="L96" s="196">
        <f>IF(ISNUMBER('Corrected energy balance step 1'!L96),'Corrected energy balance step 1'!L96,0)</f>
        <v>0</v>
      </c>
      <c r="M96" s="196">
        <f>IF(ISNUMBER('Corrected energy balance step 1'!M96),'Corrected energy balance step 1'!M96,0)</f>
        <v>0</v>
      </c>
      <c r="N96" s="196">
        <f>IF(ISNUMBER('Corrected energy balance step 1'!N96),'Corrected energy balance step 1'!N96,0)</f>
        <v>0</v>
      </c>
      <c r="O96" s="196">
        <f>IF(ISNUMBER('Corrected energy balance step 1'!O96),'Corrected energy balance step 1'!O96,0)</f>
        <v>0</v>
      </c>
      <c r="P96" s="196">
        <f>IF(ISNUMBER('Corrected energy balance step 1'!P96),'Corrected energy balance step 1'!P96,0)</f>
        <v>0</v>
      </c>
      <c r="Q96" s="196">
        <f>IF(ISNUMBER('Corrected energy balance step 1'!Q96),'Corrected energy balance step 1'!Q96,0)</f>
        <v>0</v>
      </c>
      <c r="R96" s="196">
        <f>IF(ISNUMBER('Corrected energy balance step 1'!R96),'Corrected energy balance step 1'!R96,0)</f>
        <v>0</v>
      </c>
      <c r="S96" s="196">
        <f>IF(ISNUMBER('Corrected energy balance step 1'!S96),'Corrected energy balance step 1'!S96,0)</f>
        <v>0</v>
      </c>
      <c r="T96" s="196">
        <f>IF(ISNUMBER('Corrected energy balance step 1'!T96),'Corrected energy balance step 1'!T96,0)</f>
        <v>0</v>
      </c>
      <c r="U96" s="196">
        <f>IF(ISNUMBER('Corrected energy balance step 1'!U96),'Corrected energy balance step 1'!U96,0)</f>
        <v>0</v>
      </c>
      <c r="V96" s="196">
        <f>IF(ISNUMBER('Corrected energy balance step 1'!V96),'Corrected energy balance step 1'!V96,0)</f>
        <v>0</v>
      </c>
      <c r="W96" s="196">
        <f>IF(ISNUMBER('Corrected energy balance step 1'!W96),'Corrected energy balance step 1'!W96,0)</f>
        <v>0</v>
      </c>
      <c r="X96" s="196">
        <f>IF(ISNUMBER('Corrected energy balance step 1'!X96),'Corrected energy balance step 1'!X96,0)</f>
        <v>0</v>
      </c>
      <c r="Y96" s="196">
        <f>IF(ISNUMBER('Corrected energy balance step 1'!Y96),'Corrected energy balance step 1'!Y96,0)</f>
        <v>0</v>
      </c>
      <c r="Z96" s="196">
        <f>IF(ISNUMBER('Corrected energy balance step 1'!Z96),'Corrected energy balance step 1'!Z96,0)</f>
        <v>0</v>
      </c>
      <c r="AA96" s="196">
        <f>IF(ISNUMBER('Corrected energy balance step 1'!AA96),'Corrected energy balance step 1'!AA96,0)</f>
        <v>0</v>
      </c>
      <c r="AB96" s="196">
        <f>IF(ISNUMBER('Corrected energy balance step 1'!AB96),'Corrected energy balance step 1'!AB96,0)</f>
        <v>0</v>
      </c>
      <c r="AC96" s="196">
        <f>IF(ISNUMBER('Corrected energy balance step 1'!AC96),'Corrected energy balance step 1'!AC96,0)</f>
        <v>0</v>
      </c>
      <c r="AD96" s="196">
        <f>IF(ISNUMBER('Corrected energy balance step 1'!AD96),'Corrected energy balance step 1'!AD96,0)</f>
        <v>0</v>
      </c>
      <c r="AE96" s="196">
        <f>IF(ISNUMBER('Corrected energy balance step 1'!AE96),'Corrected energy balance step 1'!AE96,0)</f>
        <v>0</v>
      </c>
      <c r="AF96" s="196">
        <f>IF(ISNUMBER('Corrected energy balance step 1'!AF96),'Corrected energy balance step 1'!AF96,0)</f>
        <v>0</v>
      </c>
      <c r="AG96" s="196">
        <f>IF(ISNUMBER('Corrected energy balance step 1'!AG96),'Corrected energy balance step 1'!AG96,0)</f>
        <v>0</v>
      </c>
      <c r="AH96" s="196">
        <f>IF(ISNUMBER('Corrected energy balance step 1'!AH96),'Corrected energy balance step 1'!AH96,0)</f>
        <v>0</v>
      </c>
      <c r="AI96" s="196">
        <f>IF(ISNUMBER('Corrected energy balance step 1'!AI96),'Corrected energy balance step 1'!AI96,0)</f>
        <v>0</v>
      </c>
      <c r="AJ96" s="196">
        <f>IF(ISNUMBER('Corrected energy balance step 1'!AJ96),'Corrected energy balance step 1'!AJ96,0)</f>
        <v>0</v>
      </c>
      <c r="AK96" s="196">
        <f>IF(ISNUMBER('Corrected energy balance step 1'!AK96),'Corrected energy balance step 1'!AK96,0)</f>
        <v>0</v>
      </c>
      <c r="AL96" s="196">
        <f>IF(ISNUMBER('Corrected energy balance step 1'!AL96),'Corrected energy balance step 1'!AL96,0)</f>
        <v>0</v>
      </c>
      <c r="AM96" s="196">
        <f>IF(ISNUMBER('Corrected energy balance step 1'!AM96),'Corrected energy balance step 1'!AM96,0)</f>
        <v>0</v>
      </c>
      <c r="AN96" s="196">
        <f>IF(ISNUMBER('Corrected energy balance step 1'!AN96),'Corrected energy balance step 1'!AN96,0)</f>
        <v>0</v>
      </c>
      <c r="AO96" s="196">
        <f>IF(ISNUMBER('Corrected energy balance step 1'!AO96),'Corrected energy balance step 1'!AO96,0)</f>
        <v>0</v>
      </c>
      <c r="AP96" s="196">
        <f>IF(ISNUMBER('Corrected energy balance step 1'!AP96),'Corrected energy balance step 1'!AP96,0)</f>
        <v>0</v>
      </c>
      <c r="AQ96" s="196">
        <f>IF(ISNUMBER('Corrected energy balance step 1'!AQ96),'Corrected energy balance step 1'!AQ96,0)</f>
        <v>0</v>
      </c>
      <c r="AR96" s="196">
        <f>IF(ISNUMBER('Corrected energy balance step 1'!AR96),'Corrected energy balance step 1'!AR96,0)</f>
        <v>0</v>
      </c>
      <c r="AS96" s="196">
        <f>IF(ISNUMBER('Corrected energy balance step 1'!AS96),'Corrected energy balance step 1'!AS96,0)</f>
        <v>0</v>
      </c>
      <c r="AT96" s="196">
        <f>IF(ISNUMBER('Corrected energy balance step 1'!AT96),'Corrected energy balance step 1'!AT96,0)</f>
        <v>0</v>
      </c>
      <c r="AU96" s="196">
        <f>IF(ISNUMBER('Corrected energy balance step 1'!AU96),'Corrected energy balance step 1'!AU96,0)</f>
        <v>0</v>
      </c>
      <c r="AV96" s="196">
        <f>IF(ISNUMBER('Corrected energy balance step 1'!AV96),'Corrected energy balance step 1'!AV96,0)</f>
        <v>0</v>
      </c>
      <c r="AW96" s="196">
        <f>IF(ISNUMBER('Corrected energy balance step 1'!AW96),'Corrected energy balance step 1'!AW96,0)</f>
        <v>0</v>
      </c>
      <c r="AX96" s="196">
        <f>IF(ISNUMBER('Corrected energy balance step 1'!AX96),'Corrected energy balance step 1'!AX96,0)</f>
        <v>0</v>
      </c>
      <c r="AY96" s="196">
        <f>IF(ISNUMBER('Corrected energy balance step 1'!AY96),'Corrected energy balance step 1'!AY96,0)</f>
        <v>0</v>
      </c>
      <c r="AZ96" s="196">
        <f>IF(ISNUMBER('Corrected energy balance step 1'!AZ96),'Corrected energy balance step 1'!AZ96,0)</f>
        <v>0</v>
      </c>
      <c r="BA96" s="196">
        <f>IF(ISNUMBER('Corrected energy balance step 1'!BA96),'Corrected energy balance step 1'!BA96,0)</f>
        <v>0</v>
      </c>
      <c r="BB96" s="196">
        <f>IF(ISNUMBER('Corrected energy balance step 1'!BB96),'Corrected energy balance step 1'!BB96,0)</f>
        <v>0</v>
      </c>
      <c r="BC96" s="196">
        <f>IF(ISNUMBER('Corrected energy balance step 1'!BC96),'Corrected energy balance step 1'!BC96,0)</f>
        <v>0</v>
      </c>
      <c r="BD96" s="196">
        <f>IF(ISNUMBER('Corrected energy balance step 1'!BD96),'Corrected energy balance step 1'!BD96,0)</f>
        <v>0</v>
      </c>
      <c r="BE96" s="196">
        <f>IF(ISNUMBER('Corrected energy balance step 1'!BE96),'Corrected energy balance step 1'!BE96,0)</f>
        <v>0</v>
      </c>
      <c r="BF96" s="196">
        <f>IF(ISNUMBER('Corrected energy balance step 1'!BF96),'Corrected energy balance step 1'!BF96,0)</f>
        <v>0</v>
      </c>
      <c r="BG96" s="196">
        <f>IF(ISNUMBER('Corrected energy balance step 1'!BG96),'Corrected energy balance step 1'!BG96,0)</f>
        <v>0</v>
      </c>
      <c r="BH96" s="196">
        <f>IF(ISNUMBER('Corrected energy balance step 1'!BH96),'Corrected energy balance step 1'!BH96,0)</f>
        <v>0</v>
      </c>
      <c r="BI96" s="196">
        <f>IF(ISNUMBER('Corrected energy balance step 1'!BI96),'Corrected energy balance step 1'!BI96,0)</f>
        <v>0</v>
      </c>
      <c r="BJ96" s="196">
        <f>IF(ISNUMBER('Corrected energy balance step 1'!BJ96),'Corrected energy balance step 1'!BJ96,0)</f>
        <v>0</v>
      </c>
      <c r="BK96" s="196">
        <f>IF(ISNUMBER('Corrected energy balance step 1'!BK96),'Corrected energy balance step 1'!BK96,0)</f>
        <v>0</v>
      </c>
      <c r="BL96" s="196">
        <f>IF(ISNUMBER('Corrected energy balance step 1'!BL96),'Corrected energy balance step 1'!BL96,0)</f>
        <v>0</v>
      </c>
      <c r="BM96" s="196">
        <f>IF(ISNUMBER('Corrected energy balance step 1'!BM96),'Corrected energy balance step 1'!BM96,0)</f>
        <v>0</v>
      </c>
      <c r="BN96" s="197">
        <f t="shared" si="67"/>
        <v>0</v>
      </c>
      <c r="BO96" s="198">
        <f>'Corrected energy balance step 1'!BO96</f>
        <v>0</v>
      </c>
    </row>
    <row r="97" spans="2:67" ht="16" thickBot="1">
      <c r="B97" s="45" t="s">
        <v>131</v>
      </c>
      <c r="C97" s="205">
        <f>SUM(C98:C101)</f>
        <v>0</v>
      </c>
      <c r="D97" s="205">
        <f t="shared" ref="D97:BM97" si="68">SUM(D98:D101)</f>
        <v>0</v>
      </c>
      <c r="E97" s="205">
        <f t="shared" si="68"/>
        <v>0</v>
      </c>
      <c r="F97" s="205">
        <f t="shared" si="68"/>
        <v>0</v>
      </c>
      <c r="G97" s="205">
        <f t="shared" si="68"/>
        <v>0</v>
      </c>
      <c r="H97" s="205">
        <f t="shared" si="68"/>
        <v>0</v>
      </c>
      <c r="I97" s="205">
        <f t="shared" si="68"/>
        <v>0</v>
      </c>
      <c r="J97" s="205">
        <f t="shared" si="68"/>
        <v>0</v>
      </c>
      <c r="K97" s="205">
        <f t="shared" si="68"/>
        <v>0</v>
      </c>
      <c r="L97" s="205">
        <f t="shared" si="68"/>
        <v>0</v>
      </c>
      <c r="M97" s="205">
        <f t="shared" si="68"/>
        <v>0</v>
      </c>
      <c r="N97" s="205">
        <f t="shared" si="68"/>
        <v>0</v>
      </c>
      <c r="O97" s="205">
        <f t="shared" si="68"/>
        <v>0</v>
      </c>
      <c r="P97" s="205">
        <f t="shared" si="68"/>
        <v>0</v>
      </c>
      <c r="Q97" s="205">
        <f t="shared" si="68"/>
        <v>0</v>
      </c>
      <c r="R97" s="205">
        <f t="shared" si="68"/>
        <v>0</v>
      </c>
      <c r="S97" s="205">
        <f t="shared" si="68"/>
        <v>0</v>
      </c>
      <c r="T97" s="205">
        <f t="shared" si="68"/>
        <v>0</v>
      </c>
      <c r="U97" s="205">
        <f t="shared" si="68"/>
        <v>0</v>
      </c>
      <c r="V97" s="205">
        <f t="shared" si="68"/>
        <v>0</v>
      </c>
      <c r="W97" s="205">
        <f t="shared" si="68"/>
        <v>0</v>
      </c>
      <c r="X97" s="205">
        <f t="shared" si="68"/>
        <v>0</v>
      </c>
      <c r="Y97" s="205">
        <f t="shared" si="68"/>
        <v>0</v>
      </c>
      <c r="Z97" s="205">
        <f t="shared" si="68"/>
        <v>0</v>
      </c>
      <c r="AA97" s="205">
        <f t="shared" si="68"/>
        <v>0</v>
      </c>
      <c r="AB97" s="205">
        <f t="shared" si="68"/>
        <v>0</v>
      </c>
      <c r="AC97" s="205">
        <f t="shared" si="68"/>
        <v>0</v>
      </c>
      <c r="AD97" s="205">
        <f t="shared" si="68"/>
        <v>0</v>
      </c>
      <c r="AE97" s="205">
        <f t="shared" si="68"/>
        <v>0</v>
      </c>
      <c r="AF97" s="205">
        <f t="shared" si="68"/>
        <v>0</v>
      </c>
      <c r="AG97" s="205">
        <f t="shared" si="68"/>
        <v>0</v>
      </c>
      <c r="AH97" s="205">
        <f t="shared" si="68"/>
        <v>0</v>
      </c>
      <c r="AI97" s="205">
        <f t="shared" si="68"/>
        <v>0</v>
      </c>
      <c r="AJ97" s="205">
        <f t="shared" si="68"/>
        <v>0</v>
      </c>
      <c r="AK97" s="205">
        <f t="shared" si="68"/>
        <v>0</v>
      </c>
      <c r="AL97" s="205">
        <f t="shared" si="68"/>
        <v>0</v>
      </c>
      <c r="AM97" s="205">
        <f t="shared" si="68"/>
        <v>0</v>
      </c>
      <c r="AN97" s="205">
        <f t="shared" si="68"/>
        <v>0</v>
      </c>
      <c r="AO97" s="205">
        <f t="shared" si="68"/>
        <v>0</v>
      </c>
      <c r="AP97" s="205">
        <f t="shared" si="68"/>
        <v>0</v>
      </c>
      <c r="AQ97" s="205">
        <f t="shared" si="68"/>
        <v>0</v>
      </c>
      <c r="AR97" s="205">
        <f t="shared" si="68"/>
        <v>0</v>
      </c>
      <c r="AS97" s="205">
        <f t="shared" si="68"/>
        <v>0</v>
      </c>
      <c r="AT97" s="205">
        <f t="shared" si="68"/>
        <v>0</v>
      </c>
      <c r="AU97" s="205">
        <f t="shared" si="68"/>
        <v>0</v>
      </c>
      <c r="AV97" s="205">
        <f t="shared" si="68"/>
        <v>0</v>
      </c>
      <c r="AW97" s="205">
        <f t="shared" si="68"/>
        <v>0</v>
      </c>
      <c r="AX97" s="205">
        <f t="shared" si="68"/>
        <v>0</v>
      </c>
      <c r="AY97" s="205">
        <f t="shared" si="68"/>
        <v>0</v>
      </c>
      <c r="AZ97" s="205">
        <f t="shared" si="68"/>
        <v>0</v>
      </c>
      <c r="BA97" s="205">
        <f t="shared" si="68"/>
        <v>0</v>
      </c>
      <c r="BB97" s="205">
        <f t="shared" si="68"/>
        <v>0</v>
      </c>
      <c r="BC97" s="205">
        <f t="shared" si="68"/>
        <v>0</v>
      </c>
      <c r="BD97" s="205">
        <f t="shared" si="68"/>
        <v>0</v>
      </c>
      <c r="BE97" s="205">
        <f t="shared" si="68"/>
        <v>0</v>
      </c>
      <c r="BF97" s="205">
        <f t="shared" si="68"/>
        <v>0</v>
      </c>
      <c r="BG97" s="205">
        <f t="shared" si="68"/>
        <v>0</v>
      </c>
      <c r="BH97" s="205">
        <f t="shared" si="68"/>
        <v>0</v>
      </c>
      <c r="BI97" s="205">
        <f t="shared" si="68"/>
        <v>0</v>
      </c>
      <c r="BJ97" s="205">
        <f t="shared" si="68"/>
        <v>0</v>
      </c>
      <c r="BK97" s="205">
        <f t="shared" si="68"/>
        <v>0</v>
      </c>
      <c r="BL97" s="205">
        <f t="shared" si="68"/>
        <v>0</v>
      </c>
      <c r="BM97" s="205">
        <f t="shared" si="68"/>
        <v>0</v>
      </c>
      <c r="BN97" s="312">
        <f t="shared" si="67"/>
        <v>0</v>
      </c>
      <c r="BO97" s="201">
        <f>'Corrected energy balance step 1'!BO97</f>
        <v>0</v>
      </c>
    </row>
    <row r="98" spans="2:67">
      <c r="B98" s="37" t="s">
        <v>132</v>
      </c>
      <c r="C98" s="196">
        <f>IF(ISNUMBER('Corrected energy balance step 1'!C98),'Corrected energy balance step 1'!C98,0)</f>
        <v>0</v>
      </c>
      <c r="D98" s="196">
        <f>IF(ISNUMBER('Corrected energy balance step 1'!D98),'Corrected energy balance step 1'!D98,0)</f>
        <v>0</v>
      </c>
      <c r="E98" s="196">
        <f>IF(ISNUMBER('Corrected energy balance step 1'!E98),'Corrected energy balance step 1'!E98,0)</f>
        <v>0</v>
      </c>
      <c r="F98" s="196">
        <f>IF(ISNUMBER('Corrected energy balance step 1'!F98),'Corrected energy balance step 1'!F98,0)</f>
        <v>0</v>
      </c>
      <c r="G98" s="196">
        <f>IF(ISNUMBER('Corrected energy balance step 1'!G98),'Corrected energy balance step 1'!G98,0)</f>
        <v>0</v>
      </c>
      <c r="H98" s="196">
        <f>IF(ISNUMBER('Corrected energy balance step 1'!H98),'Corrected energy balance step 1'!H98,0)</f>
        <v>0</v>
      </c>
      <c r="I98" s="196">
        <f>IF(ISNUMBER('Corrected energy balance step 1'!I98),'Corrected energy balance step 1'!I98,0)</f>
        <v>0</v>
      </c>
      <c r="J98" s="196">
        <f>IF(ISNUMBER('Corrected energy balance step 1'!J98),'Corrected energy balance step 1'!J98,0)</f>
        <v>0</v>
      </c>
      <c r="K98" s="196">
        <f>IF(ISNUMBER('Corrected energy balance step 1'!K98),'Corrected energy balance step 1'!K98,0)</f>
        <v>0</v>
      </c>
      <c r="L98" s="196">
        <f>IF(ISNUMBER('Corrected energy balance step 1'!L98),'Corrected energy balance step 1'!L98,0)</f>
        <v>0</v>
      </c>
      <c r="M98" s="196">
        <f>IF(ISNUMBER('Corrected energy balance step 1'!M98),'Corrected energy balance step 1'!M98,0)</f>
        <v>0</v>
      </c>
      <c r="N98" s="196">
        <f>IF(ISNUMBER('Corrected energy balance step 1'!N98),'Corrected energy balance step 1'!N98,0)</f>
        <v>0</v>
      </c>
      <c r="O98" s="196">
        <f>IF(ISNUMBER('Corrected energy balance step 1'!O98),'Corrected energy balance step 1'!O98,0)</f>
        <v>0</v>
      </c>
      <c r="P98" s="196">
        <f>IF(ISNUMBER('Corrected energy balance step 1'!P98),'Corrected energy balance step 1'!P98,0)</f>
        <v>0</v>
      </c>
      <c r="Q98" s="196">
        <f>IF(ISNUMBER('Corrected energy balance step 1'!Q98),'Corrected energy balance step 1'!Q98,0)</f>
        <v>0</v>
      </c>
      <c r="R98" s="196">
        <f>IF(ISNUMBER('Corrected energy balance step 1'!R98),'Corrected energy balance step 1'!R98,0)</f>
        <v>0</v>
      </c>
      <c r="S98" s="196">
        <f>IF(ISNUMBER('Corrected energy balance step 1'!S98),'Corrected energy balance step 1'!S98,0)</f>
        <v>0</v>
      </c>
      <c r="T98" s="196">
        <f>IF(ISNUMBER('Corrected energy balance step 1'!T98),'Corrected energy balance step 1'!T98,0)</f>
        <v>0</v>
      </c>
      <c r="U98" s="196">
        <f>IF(ISNUMBER('Corrected energy balance step 1'!U98),'Corrected energy balance step 1'!U98,0)</f>
        <v>0</v>
      </c>
      <c r="V98" s="196">
        <f>IF(ISNUMBER('Corrected energy balance step 1'!V98),'Corrected energy balance step 1'!V98,0)</f>
        <v>0</v>
      </c>
      <c r="W98" s="196">
        <f>IF(ISNUMBER('Corrected energy balance step 1'!W98),'Corrected energy balance step 1'!W98,0)</f>
        <v>0</v>
      </c>
      <c r="X98" s="196">
        <f>IF(ISNUMBER('Corrected energy balance step 1'!X98),'Corrected energy balance step 1'!X98,0)</f>
        <v>0</v>
      </c>
      <c r="Y98" s="196">
        <f>IF(ISNUMBER('Corrected energy balance step 1'!Y98),'Corrected energy balance step 1'!Y98,0)</f>
        <v>0</v>
      </c>
      <c r="Z98" s="196">
        <f>IF(ISNUMBER('Corrected energy balance step 1'!Z98),'Corrected energy balance step 1'!Z98,0)</f>
        <v>0</v>
      </c>
      <c r="AA98" s="196">
        <f>IF(ISNUMBER('Corrected energy balance step 1'!AA98),'Corrected energy balance step 1'!AA98,0)</f>
        <v>0</v>
      </c>
      <c r="AB98" s="196">
        <f>IF(ISNUMBER('Corrected energy balance step 1'!AB98),'Corrected energy balance step 1'!AB98,0)</f>
        <v>0</v>
      </c>
      <c r="AC98" s="196">
        <f>IF(ISNUMBER('Corrected energy balance step 1'!AC98),'Corrected energy balance step 1'!AC98,0)</f>
        <v>0</v>
      </c>
      <c r="AD98" s="196">
        <f>IF(ISNUMBER('Corrected energy balance step 1'!AD98),'Corrected energy balance step 1'!AD98,0)</f>
        <v>0</v>
      </c>
      <c r="AE98" s="196">
        <f>IF(ISNUMBER('Corrected energy balance step 1'!AE98),'Corrected energy balance step 1'!AE98,0)</f>
        <v>0</v>
      </c>
      <c r="AF98" s="196">
        <f>IF(ISNUMBER('Corrected energy balance step 1'!AF98),'Corrected energy balance step 1'!AF98,0)</f>
        <v>0</v>
      </c>
      <c r="AG98" s="196">
        <f>IF(ISNUMBER('Corrected energy balance step 1'!AG98),'Corrected energy balance step 1'!AG98,0)</f>
        <v>0</v>
      </c>
      <c r="AH98" s="196">
        <f>IF(ISNUMBER('Corrected energy balance step 1'!AH98),'Corrected energy balance step 1'!AH98,0)</f>
        <v>0</v>
      </c>
      <c r="AI98" s="196">
        <f>IF(ISNUMBER('Corrected energy balance step 1'!AI98),'Corrected energy balance step 1'!AI98,0)</f>
        <v>0</v>
      </c>
      <c r="AJ98" s="196">
        <f>IF(ISNUMBER('Corrected energy balance step 1'!AJ98),'Corrected energy balance step 1'!AJ98,0)</f>
        <v>0</v>
      </c>
      <c r="AK98" s="196">
        <f>IF(ISNUMBER('Corrected energy balance step 1'!AK98),'Corrected energy balance step 1'!AK98,0)</f>
        <v>0</v>
      </c>
      <c r="AL98" s="196">
        <f>IF(ISNUMBER('Corrected energy balance step 1'!AL98),'Corrected energy balance step 1'!AL98,0)</f>
        <v>0</v>
      </c>
      <c r="AM98" s="196">
        <f>IF(ISNUMBER('Corrected energy balance step 1'!AM98),'Corrected energy balance step 1'!AM98,0)</f>
        <v>0</v>
      </c>
      <c r="AN98" s="196">
        <f>IF(ISNUMBER('Corrected energy balance step 1'!AN98),'Corrected energy balance step 1'!AN98,0)</f>
        <v>0</v>
      </c>
      <c r="AO98" s="196">
        <f>IF(ISNUMBER('Corrected energy balance step 1'!AO98),'Corrected energy balance step 1'!AO98,0)</f>
        <v>0</v>
      </c>
      <c r="AP98" s="196">
        <f>IF(ISNUMBER('Corrected energy balance step 1'!AP98),'Corrected energy balance step 1'!AP98,0)</f>
        <v>0</v>
      </c>
      <c r="AQ98" s="196">
        <f>IF(ISNUMBER('Corrected energy balance step 1'!AQ98),'Corrected energy balance step 1'!AQ98,0)</f>
        <v>0</v>
      </c>
      <c r="AR98" s="196">
        <f>IF(ISNUMBER('Corrected energy balance step 1'!AR98),'Corrected energy balance step 1'!AR98,0)</f>
        <v>0</v>
      </c>
      <c r="AS98" s="196">
        <f>IF(ISNUMBER('Corrected energy balance step 1'!AS98),'Corrected energy balance step 1'!AS98,0)</f>
        <v>0</v>
      </c>
      <c r="AT98" s="196">
        <f>IF(ISNUMBER('Corrected energy balance step 1'!AT98),'Corrected energy balance step 1'!AT98,0)</f>
        <v>0</v>
      </c>
      <c r="AU98" s="196">
        <f>IF(ISNUMBER('Corrected energy balance step 1'!AU98),'Corrected energy balance step 1'!AU98,0)</f>
        <v>0</v>
      </c>
      <c r="AV98" s="196">
        <f>IF(ISNUMBER('Corrected energy balance step 1'!AV98),'Corrected energy balance step 1'!AV98,0)</f>
        <v>0</v>
      </c>
      <c r="AW98" s="196">
        <f>IF(ISNUMBER('Corrected energy balance step 1'!AW98),'Corrected energy balance step 1'!AW98,0)</f>
        <v>0</v>
      </c>
      <c r="AX98" s="196">
        <f>IF(ISNUMBER('Corrected energy balance step 1'!AX98),'Corrected energy balance step 1'!AX98,0)</f>
        <v>0</v>
      </c>
      <c r="AY98" s="196">
        <f>IF(ISNUMBER('Corrected energy balance step 1'!AY98),'Corrected energy balance step 1'!AY98,0)</f>
        <v>0</v>
      </c>
      <c r="AZ98" s="196">
        <f>IF(ISNUMBER('Corrected energy balance step 1'!AZ98),'Corrected energy balance step 1'!AZ98,0)</f>
        <v>0</v>
      </c>
      <c r="BA98" s="196">
        <f>IF(ISNUMBER('Corrected energy balance step 1'!BA98),'Corrected energy balance step 1'!BA98,0)</f>
        <v>0</v>
      </c>
      <c r="BB98" s="196">
        <f>IF(ISNUMBER('Corrected energy balance step 1'!BB98),'Corrected energy balance step 1'!BB98,0)</f>
        <v>0</v>
      </c>
      <c r="BC98" s="196">
        <f>IF(ISNUMBER('Corrected energy balance step 1'!BC98),'Corrected energy balance step 1'!BC98,0)</f>
        <v>0</v>
      </c>
      <c r="BD98" s="196">
        <f>IF(ISNUMBER('Corrected energy balance step 1'!BD98),'Corrected energy balance step 1'!BD98,0)</f>
        <v>0</v>
      </c>
      <c r="BE98" s="196">
        <f>IF(ISNUMBER('Corrected energy balance step 1'!BE98),'Corrected energy balance step 1'!BE98,0)</f>
        <v>0</v>
      </c>
      <c r="BF98" s="196">
        <f>IF(ISNUMBER('Corrected energy balance step 1'!BF98),'Corrected energy balance step 1'!BF98,0)</f>
        <v>0</v>
      </c>
      <c r="BG98" s="196">
        <f>IF(ISNUMBER('Corrected energy balance step 1'!BG98),'Corrected energy balance step 1'!BG98,0)</f>
        <v>0</v>
      </c>
      <c r="BH98" s="196">
        <f>IF(ISNUMBER('Corrected energy balance step 1'!BH98),'Corrected energy balance step 1'!BH98,0)</f>
        <v>0</v>
      </c>
      <c r="BI98" s="196">
        <f>IF(ISNUMBER('Corrected energy balance step 1'!BI98),'Corrected energy balance step 1'!BI98,0)</f>
        <v>0</v>
      </c>
      <c r="BJ98" s="196">
        <f>IF(ISNUMBER('Corrected energy balance step 1'!BJ98),'Corrected energy balance step 1'!BJ98,0)</f>
        <v>0</v>
      </c>
      <c r="BK98" s="196">
        <f>IF(ISNUMBER('Corrected energy balance step 1'!BK98),'Corrected energy balance step 1'!BK98,0)</f>
        <v>0</v>
      </c>
      <c r="BL98" s="196">
        <f>IF(ISNUMBER('Corrected energy balance step 1'!BL98),'Corrected energy balance step 1'!BL98,0)</f>
        <v>0</v>
      </c>
      <c r="BM98" s="196">
        <f>IF(ISNUMBER('Corrected energy balance step 1'!BM98),'Corrected energy balance step 1'!BM98,0)</f>
        <v>0</v>
      </c>
      <c r="BN98" s="197">
        <f t="shared" si="67"/>
        <v>0</v>
      </c>
      <c r="BO98" s="198">
        <f>'Corrected energy balance step 1'!BO98</f>
        <v>0</v>
      </c>
    </row>
    <row r="99" spans="2:67">
      <c r="B99" s="37" t="s">
        <v>133</v>
      </c>
      <c r="C99" s="196">
        <f>IF(ISNUMBER('Corrected energy balance step 1'!C99),'Corrected energy balance step 1'!C99,0)</f>
        <v>0</v>
      </c>
      <c r="D99" s="196">
        <f>IF(ISNUMBER('Corrected energy balance step 1'!D99),'Corrected energy balance step 1'!D99,0)</f>
        <v>0</v>
      </c>
      <c r="E99" s="196">
        <f>IF(ISNUMBER('Corrected energy balance step 1'!E99),'Corrected energy balance step 1'!E99,0)</f>
        <v>0</v>
      </c>
      <c r="F99" s="196">
        <f>IF(ISNUMBER('Corrected energy balance step 1'!F99),'Corrected energy balance step 1'!F99,0)</f>
        <v>0</v>
      </c>
      <c r="G99" s="196">
        <f>IF(ISNUMBER('Corrected energy balance step 1'!G99),'Corrected energy balance step 1'!G99,0)</f>
        <v>0</v>
      </c>
      <c r="H99" s="196">
        <f>IF(ISNUMBER('Corrected energy balance step 1'!H99),'Corrected energy balance step 1'!H99,0)</f>
        <v>0</v>
      </c>
      <c r="I99" s="196">
        <f>IF(ISNUMBER('Corrected energy balance step 1'!I99),'Corrected energy balance step 1'!I99,0)</f>
        <v>0</v>
      </c>
      <c r="J99" s="196">
        <f>IF(ISNUMBER('Corrected energy balance step 1'!J99),'Corrected energy balance step 1'!J99,0)</f>
        <v>0</v>
      </c>
      <c r="K99" s="196">
        <f>IF(ISNUMBER('Corrected energy balance step 1'!K99),'Corrected energy balance step 1'!K99,0)</f>
        <v>0</v>
      </c>
      <c r="L99" s="196">
        <f>IF(ISNUMBER('Corrected energy balance step 1'!L99),'Corrected energy balance step 1'!L99,0)</f>
        <v>0</v>
      </c>
      <c r="M99" s="196">
        <f>IF(ISNUMBER('Corrected energy balance step 1'!M99),'Corrected energy balance step 1'!M99,0)</f>
        <v>0</v>
      </c>
      <c r="N99" s="196">
        <f>IF(ISNUMBER('Corrected energy balance step 1'!N99),'Corrected energy balance step 1'!N99,0)</f>
        <v>0</v>
      </c>
      <c r="O99" s="196">
        <f>IF(ISNUMBER('Corrected energy balance step 1'!O99),'Corrected energy balance step 1'!O99,0)</f>
        <v>0</v>
      </c>
      <c r="P99" s="196">
        <f>IF(ISNUMBER('Corrected energy balance step 1'!P99),'Corrected energy balance step 1'!P99,0)</f>
        <v>0</v>
      </c>
      <c r="Q99" s="196">
        <f>IF(ISNUMBER('Corrected energy balance step 1'!Q99),'Corrected energy balance step 1'!Q99,0)</f>
        <v>0</v>
      </c>
      <c r="R99" s="196">
        <f>IF(ISNUMBER('Corrected energy balance step 1'!R99),'Corrected energy balance step 1'!R99,0)</f>
        <v>0</v>
      </c>
      <c r="S99" s="196">
        <f>IF(ISNUMBER('Corrected energy balance step 1'!S99),'Corrected energy balance step 1'!S99,0)</f>
        <v>0</v>
      </c>
      <c r="T99" s="196">
        <f>IF(ISNUMBER('Corrected energy balance step 1'!T99),'Corrected energy balance step 1'!T99,0)</f>
        <v>0</v>
      </c>
      <c r="U99" s="196">
        <f>IF(ISNUMBER('Corrected energy balance step 1'!U99),'Corrected energy balance step 1'!U99,0)</f>
        <v>0</v>
      </c>
      <c r="V99" s="196">
        <f>IF(ISNUMBER('Corrected energy balance step 1'!V99),'Corrected energy balance step 1'!V99,0)</f>
        <v>0</v>
      </c>
      <c r="W99" s="196">
        <f>IF(ISNUMBER('Corrected energy balance step 1'!W99),'Corrected energy balance step 1'!W99,0)</f>
        <v>0</v>
      </c>
      <c r="X99" s="196">
        <f>IF(ISNUMBER('Corrected energy balance step 1'!X99),'Corrected energy balance step 1'!X99,0)</f>
        <v>0</v>
      </c>
      <c r="Y99" s="196">
        <f>IF(ISNUMBER('Corrected energy balance step 1'!Y99),'Corrected energy balance step 1'!Y99,0)</f>
        <v>0</v>
      </c>
      <c r="Z99" s="196">
        <f>IF(ISNUMBER('Corrected energy balance step 1'!Z99),'Corrected energy balance step 1'!Z99,0)</f>
        <v>0</v>
      </c>
      <c r="AA99" s="196">
        <f>IF(ISNUMBER('Corrected energy balance step 1'!AA99),'Corrected energy balance step 1'!AA99,0)</f>
        <v>0</v>
      </c>
      <c r="AB99" s="196">
        <f>IF(ISNUMBER('Corrected energy balance step 1'!AB99),'Corrected energy balance step 1'!AB99,0)</f>
        <v>0</v>
      </c>
      <c r="AC99" s="196">
        <f>IF(ISNUMBER('Corrected energy balance step 1'!AC99),'Corrected energy balance step 1'!AC99,0)</f>
        <v>0</v>
      </c>
      <c r="AD99" s="196">
        <f>IF(ISNUMBER('Corrected energy balance step 1'!AD99),'Corrected energy balance step 1'!AD99,0)</f>
        <v>0</v>
      </c>
      <c r="AE99" s="196">
        <f>IF(ISNUMBER('Corrected energy balance step 1'!AE99),'Corrected energy balance step 1'!AE99,0)</f>
        <v>0</v>
      </c>
      <c r="AF99" s="196">
        <f>IF(ISNUMBER('Corrected energy balance step 1'!AF99),'Corrected energy balance step 1'!AF99,0)</f>
        <v>0</v>
      </c>
      <c r="AG99" s="196">
        <f>IF(ISNUMBER('Corrected energy balance step 1'!AG99),'Corrected energy balance step 1'!AG99,0)</f>
        <v>0</v>
      </c>
      <c r="AH99" s="196">
        <f>IF(ISNUMBER('Corrected energy balance step 1'!AH99),'Corrected energy balance step 1'!AH99,0)</f>
        <v>0</v>
      </c>
      <c r="AI99" s="196">
        <f>IF(ISNUMBER('Corrected energy balance step 1'!AI99),'Corrected energy balance step 1'!AI99,0)</f>
        <v>0</v>
      </c>
      <c r="AJ99" s="196">
        <f>IF(ISNUMBER('Corrected energy balance step 1'!AJ99),'Corrected energy balance step 1'!AJ99,0)</f>
        <v>0</v>
      </c>
      <c r="AK99" s="196">
        <f>IF(ISNUMBER('Corrected energy balance step 1'!AK99),'Corrected energy balance step 1'!AK99,0)</f>
        <v>0</v>
      </c>
      <c r="AL99" s="196">
        <f>IF(ISNUMBER('Corrected energy balance step 1'!AL99),'Corrected energy balance step 1'!AL99,0)</f>
        <v>0</v>
      </c>
      <c r="AM99" s="196">
        <f>IF(ISNUMBER('Corrected energy balance step 1'!AM99),'Corrected energy balance step 1'!AM99,0)</f>
        <v>0</v>
      </c>
      <c r="AN99" s="196">
        <f>IF(ISNUMBER('Corrected energy balance step 1'!AN99),'Corrected energy balance step 1'!AN99,0)</f>
        <v>0</v>
      </c>
      <c r="AO99" s="196">
        <f>IF(ISNUMBER('Corrected energy balance step 1'!AO99),'Corrected energy balance step 1'!AO99,0)</f>
        <v>0</v>
      </c>
      <c r="AP99" s="196">
        <f>IF(ISNUMBER('Corrected energy balance step 1'!AP99),'Corrected energy balance step 1'!AP99,0)</f>
        <v>0</v>
      </c>
      <c r="AQ99" s="196">
        <f>IF(ISNUMBER('Corrected energy balance step 1'!AQ99),'Corrected energy balance step 1'!AQ99,0)</f>
        <v>0</v>
      </c>
      <c r="AR99" s="196">
        <f>IF(ISNUMBER('Corrected energy balance step 1'!AR99),'Corrected energy balance step 1'!AR99,0)</f>
        <v>0</v>
      </c>
      <c r="AS99" s="196">
        <f>IF(ISNUMBER('Corrected energy balance step 1'!AS99),'Corrected energy balance step 1'!AS99,0)</f>
        <v>0</v>
      </c>
      <c r="AT99" s="196">
        <f>IF(ISNUMBER('Corrected energy balance step 1'!AT99),'Corrected energy balance step 1'!AT99,0)</f>
        <v>0</v>
      </c>
      <c r="AU99" s="196">
        <f>IF(ISNUMBER('Corrected energy balance step 1'!AU99),'Corrected energy balance step 1'!AU99,0)</f>
        <v>0</v>
      </c>
      <c r="AV99" s="196">
        <f>IF(ISNUMBER('Corrected energy balance step 1'!AV99),'Corrected energy balance step 1'!AV99,0)</f>
        <v>0</v>
      </c>
      <c r="AW99" s="196">
        <f>IF(ISNUMBER('Corrected energy balance step 1'!AW99),'Corrected energy balance step 1'!AW99,0)</f>
        <v>0</v>
      </c>
      <c r="AX99" s="196">
        <f>IF(ISNUMBER('Corrected energy balance step 1'!AX99),'Corrected energy balance step 1'!AX99,0)</f>
        <v>0</v>
      </c>
      <c r="AY99" s="196">
        <f>IF(ISNUMBER('Corrected energy balance step 1'!AY99),'Corrected energy balance step 1'!AY99,0)</f>
        <v>0</v>
      </c>
      <c r="AZ99" s="196">
        <f>IF(ISNUMBER('Corrected energy balance step 1'!AZ99),'Corrected energy balance step 1'!AZ99,0)</f>
        <v>0</v>
      </c>
      <c r="BA99" s="196">
        <f>IF(ISNUMBER('Corrected energy balance step 1'!BA99),'Corrected energy balance step 1'!BA99,0)</f>
        <v>0</v>
      </c>
      <c r="BB99" s="196">
        <f>IF(ISNUMBER('Corrected energy balance step 1'!BB99),'Corrected energy balance step 1'!BB99,0)</f>
        <v>0</v>
      </c>
      <c r="BC99" s="196">
        <f>IF(ISNUMBER('Corrected energy balance step 1'!BC99),'Corrected energy balance step 1'!BC99,0)</f>
        <v>0</v>
      </c>
      <c r="BD99" s="196">
        <f>IF(ISNUMBER('Corrected energy balance step 1'!BD99),'Corrected energy balance step 1'!BD99,0)</f>
        <v>0</v>
      </c>
      <c r="BE99" s="196">
        <f>IF(ISNUMBER('Corrected energy balance step 1'!BE99),'Corrected energy balance step 1'!BE99,0)</f>
        <v>0</v>
      </c>
      <c r="BF99" s="196">
        <f>IF(ISNUMBER('Corrected energy balance step 1'!BF99),'Corrected energy balance step 1'!BF99,0)</f>
        <v>0</v>
      </c>
      <c r="BG99" s="196">
        <f>IF(ISNUMBER('Corrected energy balance step 1'!BG99),'Corrected energy balance step 1'!BG99,0)</f>
        <v>0</v>
      </c>
      <c r="BH99" s="196">
        <f>IF(ISNUMBER('Corrected energy balance step 1'!BH99),'Corrected energy balance step 1'!BH99,0)</f>
        <v>0</v>
      </c>
      <c r="BI99" s="196">
        <f>IF(ISNUMBER('Corrected energy balance step 1'!BI99),'Corrected energy balance step 1'!BI99,0)</f>
        <v>0</v>
      </c>
      <c r="BJ99" s="196">
        <f>IF(ISNUMBER('Corrected energy balance step 1'!BJ99),'Corrected energy balance step 1'!BJ99,0)</f>
        <v>0</v>
      </c>
      <c r="BK99" s="196">
        <f>IF(ISNUMBER('Corrected energy balance step 1'!BK99),'Corrected energy balance step 1'!BK99,0)</f>
        <v>0</v>
      </c>
      <c r="BL99" s="196">
        <f>IF(ISNUMBER('Corrected energy balance step 1'!BL99),'Corrected energy balance step 1'!BL99,0)</f>
        <v>0</v>
      </c>
      <c r="BM99" s="196">
        <f>IF(ISNUMBER('Corrected energy balance step 1'!BM99),'Corrected energy balance step 1'!BM99,0)</f>
        <v>0</v>
      </c>
      <c r="BN99" s="197">
        <f t="shared" si="67"/>
        <v>0</v>
      </c>
      <c r="BO99" s="198">
        <f>'Corrected energy balance step 1'!BO99</f>
        <v>0</v>
      </c>
    </row>
    <row r="100" spans="2:67">
      <c r="B100" s="37" t="s">
        <v>134</v>
      </c>
      <c r="C100" s="196">
        <f>IF(ISNUMBER('Corrected energy balance step 1'!C100),'Corrected energy balance step 1'!C100,0)</f>
        <v>0</v>
      </c>
      <c r="D100" s="196">
        <f>IF(ISNUMBER('Corrected energy balance step 1'!D100),'Corrected energy balance step 1'!D100,0)</f>
        <v>0</v>
      </c>
      <c r="E100" s="196">
        <f>IF(ISNUMBER('Corrected energy balance step 1'!E100),'Corrected energy balance step 1'!E100,0)</f>
        <v>0</v>
      </c>
      <c r="F100" s="196">
        <f>IF(ISNUMBER('Corrected energy balance step 1'!F100),'Corrected energy balance step 1'!F100,0)</f>
        <v>0</v>
      </c>
      <c r="G100" s="196">
        <f>IF(ISNUMBER('Corrected energy balance step 1'!G100),'Corrected energy balance step 1'!G100,0)</f>
        <v>0</v>
      </c>
      <c r="H100" s="196">
        <f>IF(ISNUMBER('Corrected energy balance step 1'!H100),'Corrected energy balance step 1'!H100,0)</f>
        <v>0</v>
      </c>
      <c r="I100" s="196">
        <f>IF(ISNUMBER('Corrected energy balance step 1'!I100),'Corrected energy balance step 1'!I100,0)</f>
        <v>0</v>
      </c>
      <c r="J100" s="196">
        <f>IF(ISNUMBER('Corrected energy balance step 1'!J100),'Corrected energy balance step 1'!J100,0)</f>
        <v>0</v>
      </c>
      <c r="K100" s="196">
        <f>IF(ISNUMBER('Corrected energy balance step 1'!K100),'Corrected energy balance step 1'!K100,0)</f>
        <v>0</v>
      </c>
      <c r="L100" s="196">
        <f>IF(ISNUMBER('Corrected energy balance step 1'!L100),'Corrected energy balance step 1'!L100,0)</f>
        <v>0</v>
      </c>
      <c r="M100" s="196">
        <f>IF(ISNUMBER('Corrected energy balance step 1'!M100),'Corrected energy balance step 1'!M100,0)</f>
        <v>0</v>
      </c>
      <c r="N100" s="196">
        <f>IF(ISNUMBER('Corrected energy balance step 1'!N100),'Corrected energy balance step 1'!N100,0)</f>
        <v>0</v>
      </c>
      <c r="O100" s="196">
        <f>IF(ISNUMBER('Corrected energy balance step 1'!O100),'Corrected energy balance step 1'!O100,0)</f>
        <v>0</v>
      </c>
      <c r="P100" s="196">
        <f>IF(ISNUMBER('Corrected energy balance step 1'!P100),'Corrected energy balance step 1'!P100,0)</f>
        <v>0</v>
      </c>
      <c r="Q100" s="196">
        <f>IF(ISNUMBER('Corrected energy balance step 1'!Q100),'Corrected energy balance step 1'!Q100,0)</f>
        <v>0</v>
      </c>
      <c r="R100" s="196">
        <f>IF(ISNUMBER('Corrected energy balance step 1'!R100),'Corrected energy balance step 1'!R100,0)</f>
        <v>0</v>
      </c>
      <c r="S100" s="196">
        <f>IF(ISNUMBER('Corrected energy balance step 1'!S100),'Corrected energy balance step 1'!S100,0)</f>
        <v>0</v>
      </c>
      <c r="T100" s="196">
        <f>IF(ISNUMBER('Corrected energy balance step 1'!T100),'Corrected energy balance step 1'!T100,0)</f>
        <v>0</v>
      </c>
      <c r="U100" s="196">
        <f>IF(ISNUMBER('Corrected energy balance step 1'!U100),'Corrected energy balance step 1'!U100,0)</f>
        <v>0</v>
      </c>
      <c r="V100" s="196">
        <f>IF(ISNUMBER('Corrected energy balance step 1'!V100),'Corrected energy balance step 1'!V100,0)</f>
        <v>0</v>
      </c>
      <c r="W100" s="196">
        <f>IF(ISNUMBER('Corrected energy balance step 1'!W100),'Corrected energy balance step 1'!W100,0)</f>
        <v>0</v>
      </c>
      <c r="X100" s="196">
        <f>IF(ISNUMBER('Corrected energy balance step 1'!X100),'Corrected energy balance step 1'!X100,0)</f>
        <v>0</v>
      </c>
      <c r="Y100" s="196">
        <f>IF(ISNUMBER('Corrected energy balance step 1'!Y100),'Corrected energy balance step 1'!Y100,0)</f>
        <v>0</v>
      </c>
      <c r="Z100" s="196">
        <f>IF(ISNUMBER('Corrected energy balance step 1'!Z100),'Corrected energy balance step 1'!Z100,0)</f>
        <v>0</v>
      </c>
      <c r="AA100" s="196">
        <f>IF(ISNUMBER('Corrected energy balance step 1'!AA100),'Corrected energy balance step 1'!AA100,0)</f>
        <v>0</v>
      </c>
      <c r="AB100" s="196">
        <f>IF(ISNUMBER('Corrected energy balance step 1'!AB100),'Corrected energy balance step 1'!AB100,0)</f>
        <v>0</v>
      </c>
      <c r="AC100" s="196">
        <f>IF(ISNUMBER('Corrected energy balance step 1'!AC100),'Corrected energy balance step 1'!AC100,0)</f>
        <v>0</v>
      </c>
      <c r="AD100" s="196">
        <f>IF(ISNUMBER('Corrected energy balance step 1'!AD100),'Corrected energy balance step 1'!AD100,0)</f>
        <v>0</v>
      </c>
      <c r="AE100" s="196">
        <f>IF(ISNUMBER('Corrected energy balance step 1'!AE100),'Corrected energy balance step 1'!AE100,0)</f>
        <v>0</v>
      </c>
      <c r="AF100" s="196">
        <f>IF(ISNUMBER('Corrected energy balance step 1'!AF100),'Corrected energy balance step 1'!AF100,0)</f>
        <v>0</v>
      </c>
      <c r="AG100" s="196">
        <f>IF(ISNUMBER('Corrected energy balance step 1'!AG100),'Corrected energy balance step 1'!AG100,0)</f>
        <v>0</v>
      </c>
      <c r="AH100" s="196">
        <f>IF(ISNUMBER('Corrected energy balance step 1'!AH100),'Corrected energy balance step 1'!AH100,0)</f>
        <v>0</v>
      </c>
      <c r="AI100" s="196">
        <f>IF(ISNUMBER('Corrected energy balance step 1'!AI100),'Corrected energy balance step 1'!AI100,0)</f>
        <v>0</v>
      </c>
      <c r="AJ100" s="196">
        <f>IF(ISNUMBER('Corrected energy balance step 1'!AJ100),'Corrected energy balance step 1'!AJ100,0)</f>
        <v>0</v>
      </c>
      <c r="AK100" s="196">
        <f>IF(ISNUMBER('Corrected energy balance step 1'!AK100),'Corrected energy balance step 1'!AK100,0)</f>
        <v>0</v>
      </c>
      <c r="AL100" s="196">
        <f>IF(ISNUMBER('Corrected energy balance step 1'!AL100),'Corrected energy balance step 1'!AL100,0)</f>
        <v>0</v>
      </c>
      <c r="AM100" s="196">
        <f>IF(ISNUMBER('Corrected energy balance step 1'!AM100),'Corrected energy balance step 1'!AM100,0)</f>
        <v>0</v>
      </c>
      <c r="AN100" s="196">
        <f>IF(ISNUMBER('Corrected energy balance step 1'!AN100),'Corrected energy balance step 1'!AN100,0)</f>
        <v>0</v>
      </c>
      <c r="AO100" s="196">
        <f>IF(ISNUMBER('Corrected energy balance step 1'!AO100),'Corrected energy balance step 1'!AO100,0)</f>
        <v>0</v>
      </c>
      <c r="AP100" s="196">
        <f>IF(ISNUMBER('Corrected energy balance step 1'!AP100),'Corrected energy balance step 1'!AP100,0)</f>
        <v>0</v>
      </c>
      <c r="AQ100" s="196">
        <f>IF(ISNUMBER('Corrected energy balance step 1'!AQ100),'Corrected energy balance step 1'!AQ100,0)</f>
        <v>0</v>
      </c>
      <c r="AR100" s="196">
        <f>IF(ISNUMBER('Corrected energy balance step 1'!AR100),'Corrected energy balance step 1'!AR100,0)</f>
        <v>0</v>
      </c>
      <c r="AS100" s="196">
        <f>IF(ISNUMBER('Corrected energy balance step 1'!AS100),'Corrected energy balance step 1'!AS100,0)</f>
        <v>0</v>
      </c>
      <c r="AT100" s="196">
        <f>IF(ISNUMBER('Corrected energy balance step 1'!AT100),'Corrected energy balance step 1'!AT100,0)</f>
        <v>0</v>
      </c>
      <c r="AU100" s="196">
        <f>IF(ISNUMBER('Corrected energy balance step 1'!AU100),'Corrected energy balance step 1'!AU100,0)</f>
        <v>0</v>
      </c>
      <c r="AV100" s="196">
        <f>IF(ISNUMBER('Corrected energy balance step 1'!AV100),'Corrected energy balance step 1'!AV100,0)</f>
        <v>0</v>
      </c>
      <c r="AW100" s="196">
        <f>IF(ISNUMBER('Corrected energy balance step 1'!AW100),'Corrected energy balance step 1'!AW100,0)</f>
        <v>0</v>
      </c>
      <c r="AX100" s="196">
        <f>IF(ISNUMBER('Corrected energy balance step 1'!AX100),'Corrected energy balance step 1'!AX100,0)</f>
        <v>0</v>
      </c>
      <c r="AY100" s="196">
        <f>IF(ISNUMBER('Corrected energy balance step 1'!AY100),'Corrected energy balance step 1'!AY100,0)</f>
        <v>0</v>
      </c>
      <c r="AZ100" s="196">
        <f>IF(ISNUMBER('Corrected energy balance step 1'!AZ100),'Corrected energy balance step 1'!AZ100,0)</f>
        <v>0</v>
      </c>
      <c r="BA100" s="196">
        <f>IF(ISNUMBER('Corrected energy balance step 1'!BA100),'Corrected energy balance step 1'!BA100,0)</f>
        <v>0</v>
      </c>
      <c r="BB100" s="196">
        <f>IF(ISNUMBER('Corrected energy balance step 1'!BB100),'Corrected energy balance step 1'!BB100,0)</f>
        <v>0</v>
      </c>
      <c r="BC100" s="196">
        <f>IF(ISNUMBER('Corrected energy balance step 1'!BC100),'Corrected energy balance step 1'!BC100,0)</f>
        <v>0</v>
      </c>
      <c r="BD100" s="196">
        <f>IF(ISNUMBER('Corrected energy balance step 1'!BD100),'Corrected energy balance step 1'!BD100,0)</f>
        <v>0</v>
      </c>
      <c r="BE100" s="196">
        <f>IF(ISNUMBER('Corrected energy balance step 1'!BE100),'Corrected energy balance step 1'!BE100,0)</f>
        <v>0</v>
      </c>
      <c r="BF100" s="196">
        <f>IF(ISNUMBER('Corrected energy balance step 1'!BF100),'Corrected energy balance step 1'!BF100,0)</f>
        <v>0</v>
      </c>
      <c r="BG100" s="196">
        <f>IF(ISNUMBER('Corrected energy balance step 1'!BG100),'Corrected energy balance step 1'!BG100,0)</f>
        <v>0</v>
      </c>
      <c r="BH100" s="196">
        <f>IF(ISNUMBER('Corrected energy balance step 1'!BH100),'Corrected energy balance step 1'!BH100,0)</f>
        <v>0</v>
      </c>
      <c r="BI100" s="196">
        <f>IF(ISNUMBER('Corrected energy balance step 1'!BI100),'Corrected energy balance step 1'!BI100,0)</f>
        <v>0</v>
      </c>
      <c r="BJ100" s="196">
        <f>IF(ISNUMBER('Corrected energy balance step 1'!BJ100),'Corrected energy balance step 1'!BJ100,0)</f>
        <v>0</v>
      </c>
      <c r="BK100" s="196">
        <f>IF(ISNUMBER('Corrected energy balance step 1'!BK100),'Corrected energy balance step 1'!BK100,0)</f>
        <v>0</v>
      </c>
      <c r="BL100" s="196">
        <f>IF(ISNUMBER('Corrected energy balance step 1'!BL100),'Corrected energy balance step 1'!BL100,0)</f>
        <v>0</v>
      </c>
      <c r="BM100" s="196">
        <f>IF(ISNUMBER('Corrected energy balance step 1'!BM100),'Corrected energy balance step 1'!BM100,0)</f>
        <v>0</v>
      </c>
      <c r="BN100" s="197">
        <f t="shared" si="67"/>
        <v>0</v>
      </c>
      <c r="BO100" s="198">
        <f>'Corrected energy balance step 1'!BO100</f>
        <v>0</v>
      </c>
    </row>
    <row r="101" spans="2:67" ht="16" thickBot="1">
      <c r="B101" s="39" t="s">
        <v>135</v>
      </c>
      <c r="C101" s="264">
        <f>IF(ISNUMBER('Corrected energy balance step 1'!C101),'Corrected energy balance step 1'!C101,0)</f>
        <v>0</v>
      </c>
      <c r="D101" s="264">
        <f>IF(ISNUMBER('Corrected energy balance step 1'!D101),'Corrected energy balance step 1'!D101,0)</f>
        <v>0</v>
      </c>
      <c r="E101" s="264">
        <f>IF(ISNUMBER('Corrected energy balance step 1'!E101),'Corrected energy balance step 1'!E101,0)</f>
        <v>0</v>
      </c>
      <c r="F101" s="264">
        <f>IF(ISNUMBER('Corrected energy balance step 1'!F101),'Corrected energy balance step 1'!F101,0)</f>
        <v>0</v>
      </c>
      <c r="G101" s="264">
        <f>IF(ISNUMBER('Corrected energy balance step 1'!G101),'Corrected energy balance step 1'!G101,0)</f>
        <v>0</v>
      </c>
      <c r="H101" s="264">
        <f>IF(ISNUMBER('Corrected energy balance step 1'!H101),'Corrected energy balance step 1'!H101,0)</f>
        <v>0</v>
      </c>
      <c r="I101" s="264">
        <f>IF(ISNUMBER('Corrected energy balance step 1'!I101),'Corrected energy balance step 1'!I101,0)</f>
        <v>0</v>
      </c>
      <c r="J101" s="264">
        <f>IF(ISNUMBER('Corrected energy balance step 1'!J101),'Corrected energy balance step 1'!J101,0)</f>
        <v>0</v>
      </c>
      <c r="K101" s="264">
        <f>IF(ISNUMBER('Corrected energy balance step 1'!K101),'Corrected energy balance step 1'!K101,0)</f>
        <v>0</v>
      </c>
      <c r="L101" s="264">
        <f>IF(ISNUMBER('Corrected energy balance step 1'!L101),'Corrected energy balance step 1'!L101,0)</f>
        <v>0</v>
      </c>
      <c r="M101" s="264">
        <f>IF(ISNUMBER('Corrected energy balance step 1'!M101),'Corrected energy balance step 1'!M101,0)</f>
        <v>0</v>
      </c>
      <c r="N101" s="264">
        <f>IF(ISNUMBER('Corrected energy balance step 1'!N101),'Corrected energy balance step 1'!N101,0)</f>
        <v>0</v>
      </c>
      <c r="O101" s="264">
        <f>IF(ISNUMBER('Corrected energy balance step 1'!O101),'Corrected energy balance step 1'!O101,0)</f>
        <v>0</v>
      </c>
      <c r="P101" s="264">
        <f>IF(ISNUMBER('Corrected energy balance step 1'!P101),'Corrected energy balance step 1'!P101,0)</f>
        <v>0</v>
      </c>
      <c r="Q101" s="264">
        <f>IF(ISNUMBER('Corrected energy balance step 1'!Q101),'Corrected energy balance step 1'!Q101,0)</f>
        <v>0</v>
      </c>
      <c r="R101" s="264">
        <f>IF(ISNUMBER('Corrected energy balance step 1'!R101),'Corrected energy balance step 1'!R101,0)</f>
        <v>0</v>
      </c>
      <c r="S101" s="264">
        <f>IF(ISNUMBER('Corrected energy balance step 1'!S101),'Corrected energy balance step 1'!S101,0)</f>
        <v>0</v>
      </c>
      <c r="T101" s="264">
        <f>IF(ISNUMBER('Corrected energy balance step 1'!T101),'Corrected energy balance step 1'!T101,0)</f>
        <v>0</v>
      </c>
      <c r="U101" s="264">
        <f>IF(ISNUMBER('Corrected energy balance step 1'!U101),'Corrected energy balance step 1'!U101,0)</f>
        <v>0</v>
      </c>
      <c r="V101" s="264">
        <f>IF(ISNUMBER('Corrected energy balance step 1'!V101),'Corrected energy balance step 1'!V101,0)</f>
        <v>0</v>
      </c>
      <c r="W101" s="264">
        <f>IF(ISNUMBER('Corrected energy balance step 1'!W101),'Corrected energy balance step 1'!W101,0)</f>
        <v>0</v>
      </c>
      <c r="X101" s="264">
        <f>IF(ISNUMBER('Corrected energy balance step 1'!X101),'Corrected energy balance step 1'!X101,0)</f>
        <v>0</v>
      </c>
      <c r="Y101" s="264">
        <f>IF(ISNUMBER('Corrected energy balance step 1'!Y101),'Corrected energy balance step 1'!Y101,0)</f>
        <v>0</v>
      </c>
      <c r="Z101" s="264">
        <f>IF(ISNUMBER('Corrected energy balance step 1'!Z101),'Corrected energy balance step 1'!Z101,0)</f>
        <v>0</v>
      </c>
      <c r="AA101" s="264">
        <f>IF(ISNUMBER('Corrected energy balance step 1'!AA101),'Corrected energy balance step 1'!AA101,0)</f>
        <v>0</v>
      </c>
      <c r="AB101" s="264">
        <f>IF(ISNUMBER('Corrected energy balance step 1'!AB101),'Corrected energy balance step 1'!AB101,0)</f>
        <v>0</v>
      </c>
      <c r="AC101" s="264">
        <f>IF(ISNUMBER('Corrected energy balance step 1'!AC101),'Corrected energy balance step 1'!AC101,0)</f>
        <v>0</v>
      </c>
      <c r="AD101" s="264">
        <f>IF(ISNUMBER('Corrected energy balance step 1'!AD101),'Corrected energy balance step 1'!AD101,0)</f>
        <v>0</v>
      </c>
      <c r="AE101" s="264">
        <f>IF(ISNUMBER('Corrected energy balance step 1'!AE101),'Corrected energy balance step 1'!AE101,0)</f>
        <v>0</v>
      </c>
      <c r="AF101" s="264">
        <f>IF(ISNUMBER('Corrected energy balance step 1'!AF101),'Corrected energy balance step 1'!AF101,0)</f>
        <v>0</v>
      </c>
      <c r="AG101" s="264">
        <f>IF(ISNUMBER('Corrected energy balance step 1'!AG101),'Corrected energy balance step 1'!AG101,0)</f>
        <v>0</v>
      </c>
      <c r="AH101" s="264">
        <f>IF(ISNUMBER('Corrected energy balance step 1'!AH101),'Corrected energy balance step 1'!AH101,0)</f>
        <v>0</v>
      </c>
      <c r="AI101" s="264">
        <f>IF(ISNUMBER('Corrected energy balance step 1'!AI101),'Corrected energy balance step 1'!AI101,0)</f>
        <v>0</v>
      </c>
      <c r="AJ101" s="264">
        <f>IF(ISNUMBER('Corrected energy balance step 1'!AJ101),'Corrected energy balance step 1'!AJ101,0)</f>
        <v>0</v>
      </c>
      <c r="AK101" s="264">
        <f>IF(ISNUMBER('Corrected energy balance step 1'!AK101),'Corrected energy balance step 1'!AK101,0)</f>
        <v>0</v>
      </c>
      <c r="AL101" s="264">
        <f>IF(ISNUMBER('Corrected energy balance step 1'!AL101),'Corrected energy balance step 1'!AL101,0)</f>
        <v>0</v>
      </c>
      <c r="AM101" s="264">
        <f>IF(ISNUMBER('Corrected energy balance step 1'!AM101),'Corrected energy balance step 1'!AM101,0)</f>
        <v>0</v>
      </c>
      <c r="AN101" s="264">
        <f>IF(ISNUMBER('Corrected energy balance step 1'!AN101),'Corrected energy balance step 1'!AN101,0)</f>
        <v>0</v>
      </c>
      <c r="AO101" s="264">
        <f>IF(ISNUMBER('Corrected energy balance step 1'!AO101),'Corrected energy balance step 1'!AO101,0)</f>
        <v>0</v>
      </c>
      <c r="AP101" s="264">
        <f>IF(ISNUMBER('Corrected energy balance step 1'!AP101),'Corrected energy balance step 1'!AP101,0)</f>
        <v>0</v>
      </c>
      <c r="AQ101" s="264">
        <f>IF(ISNUMBER('Corrected energy balance step 1'!AQ101),'Corrected energy balance step 1'!AQ101,0)</f>
        <v>0</v>
      </c>
      <c r="AR101" s="264">
        <f>IF(ISNUMBER('Corrected energy balance step 1'!AR101),'Corrected energy balance step 1'!AR101,0)</f>
        <v>0</v>
      </c>
      <c r="AS101" s="264">
        <f>IF(ISNUMBER('Corrected energy balance step 1'!AS101),'Corrected energy balance step 1'!AS101,0)</f>
        <v>0</v>
      </c>
      <c r="AT101" s="264">
        <f>IF(ISNUMBER('Corrected energy balance step 1'!AT101),'Corrected energy balance step 1'!AT101,0)</f>
        <v>0</v>
      </c>
      <c r="AU101" s="264">
        <f>IF(ISNUMBER('Corrected energy balance step 1'!AU101),'Corrected energy balance step 1'!AU101,0)</f>
        <v>0</v>
      </c>
      <c r="AV101" s="264">
        <f>IF(ISNUMBER('Corrected energy balance step 1'!AV101),'Corrected energy balance step 1'!AV101,0)</f>
        <v>0</v>
      </c>
      <c r="AW101" s="264">
        <f>IF(ISNUMBER('Corrected energy balance step 1'!AW101),'Corrected energy balance step 1'!AW101,0)</f>
        <v>0</v>
      </c>
      <c r="AX101" s="264">
        <f>IF(ISNUMBER('Corrected energy balance step 1'!AX101),'Corrected energy balance step 1'!AX101,0)</f>
        <v>0</v>
      </c>
      <c r="AY101" s="264">
        <f>IF(ISNUMBER('Corrected energy balance step 1'!AY101),'Corrected energy balance step 1'!AY101,0)</f>
        <v>0</v>
      </c>
      <c r="AZ101" s="264">
        <f>IF(ISNUMBER('Corrected energy balance step 1'!AZ101),'Corrected energy balance step 1'!AZ101,0)</f>
        <v>0</v>
      </c>
      <c r="BA101" s="264">
        <f>IF(ISNUMBER('Corrected energy balance step 1'!BA101),'Corrected energy balance step 1'!BA101,0)</f>
        <v>0</v>
      </c>
      <c r="BB101" s="264">
        <f>IF(ISNUMBER('Corrected energy balance step 1'!BB101),'Corrected energy balance step 1'!BB101,0)</f>
        <v>0</v>
      </c>
      <c r="BC101" s="264">
        <f>IF(ISNUMBER('Corrected energy balance step 1'!BC101),'Corrected energy balance step 1'!BC101,0)</f>
        <v>0</v>
      </c>
      <c r="BD101" s="264">
        <f>IF(ISNUMBER('Corrected energy balance step 1'!BD101),'Corrected energy balance step 1'!BD101,0)</f>
        <v>0</v>
      </c>
      <c r="BE101" s="264">
        <f>IF(ISNUMBER('Corrected energy balance step 1'!BE101),'Corrected energy balance step 1'!BE101,0)</f>
        <v>0</v>
      </c>
      <c r="BF101" s="264">
        <f>IF(ISNUMBER('Corrected energy balance step 1'!BF101),'Corrected energy balance step 1'!BF101,0)</f>
        <v>0</v>
      </c>
      <c r="BG101" s="264">
        <f>IF(ISNUMBER('Corrected energy balance step 1'!BG101),'Corrected energy balance step 1'!BG101,0)</f>
        <v>0</v>
      </c>
      <c r="BH101" s="264">
        <f>IF(ISNUMBER('Corrected energy balance step 1'!BH101),'Corrected energy balance step 1'!BH101,0)</f>
        <v>0</v>
      </c>
      <c r="BI101" s="264">
        <f>IF(ISNUMBER('Corrected energy balance step 1'!BI101),'Corrected energy balance step 1'!BI101,0)</f>
        <v>0</v>
      </c>
      <c r="BJ101" s="264">
        <f>IF(ISNUMBER('Corrected energy balance step 1'!BJ101),'Corrected energy balance step 1'!BJ101,0)</f>
        <v>0</v>
      </c>
      <c r="BK101" s="264">
        <f>IF(ISNUMBER('Corrected energy balance step 1'!BK101),'Corrected energy balance step 1'!BK101,0)</f>
        <v>0</v>
      </c>
      <c r="BL101" s="264">
        <f>IF(ISNUMBER('Corrected energy balance step 1'!BL101),'Corrected energy balance step 1'!BL101,0)</f>
        <v>0</v>
      </c>
      <c r="BM101" s="264">
        <f>IF(ISNUMBER('Corrected energy balance step 1'!BM101),'Corrected energy balance step 1'!BM101,0)</f>
        <v>0</v>
      </c>
      <c r="BN101" s="265">
        <f t="shared" si="67"/>
        <v>0</v>
      </c>
      <c r="BO101" s="206">
        <f>'Corrected energy balance step 1'!BO101</f>
        <v>0</v>
      </c>
    </row>
  </sheetData>
  <mergeCells count="1">
    <mergeCell ref="B5:H5"/>
  </mergeCells>
  <conditionalFormatting sqref="C59:BM60 C81:BM81 C74:BM74">
    <cfRule type="cellIs" dxfId="4" priority="3" operator="lessThan">
      <formula>0</formula>
    </cfRule>
  </conditionalFormatting>
  <conditionalFormatting sqref="BN59">
    <cfRule type="cellIs" dxfId="3" priority="2" operator="lessThan">
      <formula>0</formula>
    </cfRule>
  </conditionalFormatting>
  <conditionalFormatting sqref="C59:BM91">
    <cfRule type="cellIs" dxfId="2"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B2:BF1048529"/>
  <sheetViews>
    <sheetView workbookViewId="0">
      <selection activeCell="G16" sqref="G16"/>
    </sheetView>
  </sheetViews>
  <sheetFormatPr baseColWidth="10" defaultRowHeight="15" x14ac:dyDescent="0.75"/>
  <cols>
    <col min="1" max="1" width="10.83203125" style="2"/>
    <col min="2" max="2" width="49.5" style="2" customWidth="1"/>
    <col min="3" max="7" width="14" style="2" customWidth="1"/>
    <col min="8"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8" ht="20">
      <c r="B2" s="23" t="s">
        <v>205</v>
      </c>
    </row>
    <row r="4" spans="2:58">
      <c r="B4" s="3" t="s">
        <v>39</v>
      </c>
      <c r="C4" s="4"/>
      <c r="D4" s="4"/>
      <c r="E4" s="4"/>
      <c r="F4" s="4"/>
      <c r="G4" s="4"/>
      <c r="H4" s="5"/>
    </row>
    <row r="5" spans="2:58">
      <c r="B5" s="17" t="s">
        <v>448</v>
      </c>
      <c r="C5" s="11"/>
      <c r="D5" s="11"/>
      <c r="E5" s="11"/>
      <c r="F5" s="11"/>
      <c r="G5" s="11"/>
      <c r="H5" s="12"/>
    </row>
    <row r="6" spans="2:58" ht="16" thickBot="1"/>
    <row r="7" spans="2:58">
      <c r="B7" s="72" t="s">
        <v>386</v>
      </c>
      <c r="C7" s="174"/>
      <c r="D7" s="92"/>
      <c r="E7" s="92"/>
      <c r="F7" s="92"/>
      <c r="G7" s="92"/>
      <c r="H7" s="92"/>
      <c r="I7" s="289"/>
      <c r="J7" s="92"/>
      <c r="K7" s="92"/>
      <c r="L7" s="92"/>
      <c r="M7" s="92"/>
      <c r="N7" s="92"/>
      <c r="O7" s="92"/>
      <c r="P7" s="92"/>
      <c r="Q7" s="92"/>
      <c r="R7" s="92"/>
      <c r="S7" s="92"/>
      <c r="T7" s="289"/>
      <c r="U7" s="92"/>
      <c r="V7" s="92"/>
      <c r="W7" s="92"/>
      <c r="X7" s="92"/>
      <c r="Y7" s="92"/>
      <c r="Z7" s="92"/>
      <c r="AA7" s="92"/>
      <c r="AB7" s="92"/>
      <c r="AC7" s="92"/>
      <c r="AD7" s="92"/>
      <c r="AE7" s="92"/>
      <c r="AF7" s="92"/>
      <c r="AG7" s="92"/>
      <c r="AH7" s="92"/>
      <c r="AI7" s="92"/>
      <c r="AJ7" s="92"/>
      <c r="AK7" s="92"/>
      <c r="AL7" s="92"/>
      <c r="AM7" s="92"/>
      <c r="AN7" s="92"/>
      <c r="AO7" s="92"/>
      <c r="AP7" s="92"/>
      <c r="AQ7" s="92"/>
      <c r="AR7" s="92"/>
      <c r="AS7" s="289"/>
      <c r="AT7" s="92"/>
      <c r="AU7" s="92"/>
      <c r="AV7" s="289"/>
      <c r="AW7" s="289"/>
      <c r="AX7" s="289"/>
      <c r="AY7" s="289"/>
      <c r="AZ7" s="300"/>
      <c r="BA7" s="289"/>
      <c r="BB7" s="289"/>
      <c r="BC7" s="289"/>
      <c r="BD7" s="289"/>
      <c r="BE7" s="289"/>
      <c r="BF7" s="298"/>
    </row>
    <row r="8" spans="2:58">
      <c r="B8" s="180" t="s">
        <v>51</v>
      </c>
      <c r="C8" s="60" t="s">
        <v>136</v>
      </c>
      <c r="D8" s="49" t="s">
        <v>137</v>
      </c>
      <c r="E8" s="49" t="s">
        <v>138</v>
      </c>
      <c r="F8" s="49" t="s">
        <v>139</v>
      </c>
      <c r="G8" s="49" t="s">
        <v>140</v>
      </c>
      <c r="H8" s="49" t="s">
        <v>141</v>
      </c>
      <c r="I8" s="285" t="s">
        <v>142</v>
      </c>
      <c r="J8" s="49" t="s">
        <v>143</v>
      </c>
      <c r="K8" s="49" t="s">
        <v>144</v>
      </c>
      <c r="L8" s="49" t="s">
        <v>145</v>
      </c>
      <c r="M8" s="49" t="s">
        <v>146</v>
      </c>
      <c r="N8" s="49" t="s">
        <v>147</v>
      </c>
      <c r="O8" s="49" t="s">
        <v>148</v>
      </c>
      <c r="P8" s="49" t="s">
        <v>149</v>
      </c>
      <c r="Q8" s="49" t="s">
        <v>150</v>
      </c>
      <c r="R8" s="49" t="s">
        <v>151</v>
      </c>
      <c r="S8" s="49" t="s">
        <v>152</v>
      </c>
      <c r="T8" s="285" t="s">
        <v>153</v>
      </c>
      <c r="U8" s="49" t="s">
        <v>154</v>
      </c>
      <c r="V8" s="49" t="s">
        <v>155</v>
      </c>
      <c r="W8" s="49" t="s">
        <v>156</v>
      </c>
      <c r="X8" s="49" t="s">
        <v>157</v>
      </c>
      <c r="Y8" s="49" t="s">
        <v>158</v>
      </c>
      <c r="Z8" s="49" t="s">
        <v>159</v>
      </c>
      <c r="AA8" s="49" t="s">
        <v>160</v>
      </c>
      <c r="AB8" s="49" t="s">
        <v>161</v>
      </c>
      <c r="AC8" s="49" t="s">
        <v>162</v>
      </c>
      <c r="AD8" s="49" t="s">
        <v>163</v>
      </c>
      <c r="AE8" s="49" t="s">
        <v>164</v>
      </c>
      <c r="AF8" s="49" t="s">
        <v>165</v>
      </c>
      <c r="AG8" s="49" t="s">
        <v>166</v>
      </c>
      <c r="AH8" s="49" t="s">
        <v>167</v>
      </c>
      <c r="AI8" s="285" t="s">
        <v>168</v>
      </c>
      <c r="AJ8" s="49" t="s">
        <v>169</v>
      </c>
      <c r="AK8" s="49" t="s">
        <v>170</v>
      </c>
      <c r="AL8" s="49" t="s">
        <v>171</v>
      </c>
      <c r="AM8" s="49" t="s">
        <v>172</v>
      </c>
      <c r="AN8" s="49" t="s">
        <v>173</v>
      </c>
      <c r="AO8" s="49" t="s">
        <v>174</v>
      </c>
      <c r="AP8" s="49" t="s">
        <v>175</v>
      </c>
      <c r="AQ8" s="49" t="s">
        <v>176</v>
      </c>
      <c r="AR8" s="49" t="s">
        <v>177</v>
      </c>
      <c r="AS8" s="285" t="s">
        <v>178</v>
      </c>
      <c r="AT8" s="49" t="s">
        <v>179</v>
      </c>
      <c r="AU8" s="49" t="s">
        <v>180</v>
      </c>
      <c r="AV8" s="285" t="s">
        <v>181</v>
      </c>
      <c r="AW8" s="285" t="s">
        <v>182</v>
      </c>
      <c r="AX8" s="285" t="s">
        <v>183</v>
      </c>
      <c r="AY8" s="285" t="s">
        <v>184</v>
      </c>
      <c r="AZ8" s="218" t="s">
        <v>185</v>
      </c>
      <c r="BA8" s="285" t="s">
        <v>186</v>
      </c>
      <c r="BB8" s="290" t="s">
        <v>187</v>
      </c>
      <c r="BC8" s="290" t="s">
        <v>188</v>
      </c>
      <c r="BD8" s="290" t="s">
        <v>189</v>
      </c>
      <c r="BE8" s="290" t="s">
        <v>190</v>
      </c>
      <c r="BF8" s="291" t="s">
        <v>191</v>
      </c>
    </row>
    <row r="9" spans="2:58">
      <c r="B9" s="179" t="s">
        <v>387</v>
      </c>
      <c r="C9" s="272">
        <f>IF(ISNUMBER('Corrected energy balance step 1'!C19),'Corrected energy balance step 1'!C19,0)</f>
        <v>0</v>
      </c>
      <c r="D9" s="31">
        <f>IF(ISNUMBER('Corrected energy balance step 1'!D19),'Corrected energy balance step 1'!D19,0)</f>
        <v>0</v>
      </c>
      <c r="E9" s="31">
        <f>IF(ISNUMBER('Corrected energy balance step 1'!E19),'Corrected energy balance step 1'!E19,0)</f>
        <v>0</v>
      </c>
      <c r="F9" s="31">
        <f>IF(ISNUMBER('Corrected energy balance step 1'!F19),'Corrected energy balance step 1'!F19,0)</f>
        <v>0</v>
      </c>
      <c r="G9" s="31">
        <f>IF(ISNUMBER('Corrected energy balance step 1'!G19),'Corrected energy balance step 1'!G19,0)</f>
        <v>0</v>
      </c>
      <c r="H9" s="31">
        <f>IF(ISNUMBER('Corrected energy balance step 1'!H19),'Corrected energy balance step 1'!H19,0)</f>
        <v>0</v>
      </c>
      <c r="I9" s="286">
        <f>IF(ISNUMBER('Corrected energy balance step 1'!I19),'Corrected energy balance step 1'!I19,0)</f>
        <v>0</v>
      </c>
      <c r="J9" s="31">
        <f>IF(ISNUMBER('Corrected energy balance step 1'!J19),'Corrected energy balance step 1'!J19,0)</f>
        <v>0</v>
      </c>
      <c r="K9" s="31">
        <f>IF(ISNUMBER('Corrected energy balance step 1'!K19),'Corrected energy balance step 1'!K19,0)</f>
        <v>0</v>
      </c>
      <c r="L9" s="31">
        <f>IF(ISNUMBER('Corrected energy balance step 1'!L19),'Corrected energy balance step 1'!L19,0)</f>
        <v>0</v>
      </c>
      <c r="M9" s="31">
        <f>IF(ISNUMBER('Corrected energy balance step 1'!M19),'Corrected energy balance step 1'!M19,0)</f>
        <v>0</v>
      </c>
      <c r="N9" s="31">
        <f>IF(ISNUMBER('Corrected energy balance step 1'!N19),'Corrected energy balance step 1'!N19,0)</f>
        <v>0</v>
      </c>
      <c r="O9" s="31">
        <f>IF(ISNUMBER('Corrected energy balance step 1'!O19),'Corrected energy balance step 1'!O19,0)</f>
        <v>0</v>
      </c>
      <c r="P9" s="31">
        <f>IF(ISNUMBER('Corrected energy balance step 1'!P19),'Corrected energy balance step 1'!P19,0)</f>
        <v>0</v>
      </c>
      <c r="Q9" s="31">
        <f>IF(ISNUMBER('Corrected energy balance step 1'!Q19),'Corrected energy balance step 1'!Q19,0)</f>
        <v>0</v>
      </c>
      <c r="R9" s="31">
        <f>IF(ISNUMBER('Corrected energy balance step 1'!R19),'Corrected energy balance step 1'!R19,0)</f>
        <v>0</v>
      </c>
      <c r="S9" s="31">
        <f>IF(ISNUMBER('Corrected energy balance step 1'!S19),'Corrected energy balance step 1'!S19,0)</f>
        <v>0</v>
      </c>
      <c r="T9" s="286">
        <f>IF(ISNUMBER('Corrected energy balance step 1'!T19),'Corrected energy balance step 1'!T19,0)</f>
        <v>0</v>
      </c>
      <c r="U9" s="31">
        <f>IF(ISNUMBER('Corrected energy balance step 1'!U19),'Corrected energy balance step 1'!U19,0)</f>
        <v>0</v>
      </c>
      <c r="V9" s="31">
        <f>IF(ISNUMBER('Corrected energy balance step 1'!V19),'Corrected energy balance step 1'!V19,0)</f>
        <v>0</v>
      </c>
      <c r="W9" s="31">
        <f>IF(ISNUMBER('Corrected energy balance step 1'!W19),'Corrected energy balance step 1'!W19,0)</f>
        <v>0</v>
      </c>
      <c r="X9" s="31">
        <f>IF(ISNUMBER('Corrected energy balance step 1'!X19),'Corrected energy balance step 1'!X19,0)</f>
        <v>0</v>
      </c>
      <c r="Y9" s="31">
        <f>IF(ISNUMBER('Corrected energy balance step 1'!Y19),'Corrected energy balance step 1'!Y19,0)</f>
        <v>0</v>
      </c>
      <c r="Z9" s="31">
        <f>IF(ISNUMBER('Corrected energy balance step 1'!Z19),'Corrected energy balance step 1'!Z19,0)</f>
        <v>0</v>
      </c>
      <c r="AA9" s="31">
        <f>IF(ISNUMBER('Corrected energy balance step 1'!AA19),'Corrected energy balance step 1'!AA19,0)</f>
        <v>0</v>
      </c>
      <c r="AB9" s="31">
        <f>IF(ISNUMBER('Corrected energy balance step 1'!AB19),'Corrected energy balance step 1'!AB19,0)</f>
        <v>0</v>
      </c>
      <c r="AC9" s="31">
        <f>IF(ISNUMBER('Corrected energy balance step 1'!AC19),'Corrected energy balance step 1'!AC19,0)</f>
        <v>0</v>
      </c>
      <c r="AD9" s="31">
        <f>IF(ISNUMBER('Corrected energy balance step 1'!AD19),'Corrected energy balance step 1'!AD19,0)</f>
        <v>0</v>
      </c>
      <c r="AE9" s="31">
        <f>IF(ISNUMBER('Corrected energy balance step 1'!AE19),'Corrected energy balance step 1'!AE19,0)</f>
        <v>0</v>
      </c>
      <c r="AF9" s="31">
        <f>IF(ISNUMBER('Corrected energy balance step 1'!AF19),'Corrected energy balance step 1'!AF19,0)</f>
        <v>0</v>
      </c>
      <c r="AG9" s="31">
        <f>IF(ISNUMBER('Corrected energy balance step 1'!AG19),'Corrected energy balance step 1'!AG19,0)</f>
        <v>0</v>
      </c>
      <c r="AH9" s="31">
        <f>IF(ISNUMBER('Corrected energy balance step 1'!AH19),'Corrected energy balance step 1'!AH19,0)</f>
        <v>0</v>
      </c>
      <c r="AI9" s="286">
        <f>IF(ISNUMBER('Corrected energy balance step 1'!AI19),'Corrected energy balance step 1'!AI19,0)</f>
        <v>0</v>
      </c>
      <c r="AJ9" s="31">
        <f>IF(ISNUMBER('Corrected energy balance step 1'!AJ19),'Corrected energy balance step 1'!AJ19,0)</f>
        <v>0</v>
      </c>
      <c r="AK9" s="31">
        <f>IF(ISNUMBER('Corrected energy balance step 1'!AK19),'Corrected energy balance step 1'!AK19,0)</f>
        <v>0</v>
      </c>
      <c r="AL9" s="31">
        <f>IF(ISNUMBER('Corrected energy balance step 1'!AL19),'Corrected energy balance step 1'!AL19,0)</f>
        <v>0</v>
      </c>
      <c r="AM9" s="31">
        <f>IF(ISNUMBER('Corrected energy balance step 1'!AM19),'Corrected energy balance step 1'!AM19,0)</f>
        <v>0</v>
      </c>
      <c r="AN9" s="31">
        <f>IF(ISNUMBER('Corrected energy balance step 1'!AN19),'Corrected energy balance step 1'!AN19,0)</f>
        <v>0</v>
      </c>
      <c r="AO9" s="31">
        <f>IF(ISNUMBER('Corrected energy balance step 1'!AO19),'Corrected energy balance step 1'!AO19,0)</f>
        <v>0</v>
      </c>
      <c r="AP9" s="31">
        <f>IF(ISNUMBER('Corrected energy balance step 1'!AP19),'Corrected energy balance step 1'!AP19,0)</f>
        <v>0</v>
      </c>
      <c r="AQ9" s="31">
        <f>IF(ISNUMBER('Corrected energy balance step 1'!AQ19),'Corrected energy balance step 1'!AQ19,0)</f>
        <v>0</v>
      </c>
      <c r="AR9" s="31">
        <f>IF(ISNUMBER('Corrected energy balance step 1'!AR19),'Corrected energy balance step 1'!AR19,0)</f>
        <v>0</v>
      </c>
      <c r="AS9" s="286">
        <f>IF(ISNUMBER('Corrected energy balance step 1'!AS19),'Corrected energy balance step 1'!AS19,0)</f>
        <v>0</v>
      </c>
      <c r="AT9" s="31">
        <f>IF(ISNUMBER('Corrected energy balance step 1'!AT19),'Corrected energy balance step 1'!AT19,0)</f>
        <v>0</v>
      </c>
      <c r="AU9" s="31">
        <f>IF(ISNUMBER('Corrected energy balance step 1'!AU19),'Corrected energy balance step 1'!AU19,0)</f>
        <v>0</v>
      </c>
      <c r="AV9" s="286">
        <f>IF(ISNUMBER('Corrected energy balance step 1'!AV19),'Corrected energy balance step 1'!AV19,0)</f>
        <v>0</v>
      </c>
      <c r="AW9" s="286">
        <f>IF(ISNUMBER('Corrected energy balance step 1'!AW19),'Corrected energy balance step 1'!AW19,0)</f>
        <v>0</v>
      </c>
      <c r="AX9" s="286">
        <f>IF(ISNUMBER('Corrected energy balance step 1'!AX19),'Corrected energy balance step 1'!AX19,0)</f>
        <v>0</v>
      </c>
      <c r="AY9" s="286">
        <f>IF(ISNUMBER('Corrected energy balance step 1'!AY19),'Corrected energy balance step 1'!AY19,0)</f>
        <v>0</v>
      </c>
      <c r="AZ9" s="215">
        <f>IF(ISNUMBER('Corrected energy balance step 1'!AZ19),'Corrected energy balance step 1'!AZ19,0)</f>
        <v>0</v>
      </c>
      <c r="BA9" s="286">
        <f>IF(ISNUMBER('Corrected energy balance step 1'!BA19),'Corrected energy balance step 1'!BA19,0)</f>
        <v>0</v>
      </c>
      <c r="BB9" s="286">
        <f>IF(ISNUMBER('Corrected energy balance step 1'!BB19),'Corrected energy balance step 1'!BB19,0)</f>
        <v>0</v>
      </c>
      <c r="BC9" s="286">
        <f>IF(ISNUMBER('Corrected energy balance step 1'!BC19),'Corrected energy balance step 1'!BC19,0)</f>
        <v>0</v>
      </c>
      <c r="BD9" s="286">
        <f>IF(ISNUMBER('Corrected energy balance step 1'!BD19),'Corrected energy balance step 1'!BD19,0)</f>
        <v>0</v>
      </c>
      <c r="BE9" s="286">
        <f>IF(ISNUMBER('Corrected energy balance step 1'!BE19),'Corrected energy balance step 1'!BE19,0)</f>
        <v>0</v>
      </c>
      <c r="BF9" s="292">
        <f>IF(ISNUMBER('Corrected energy balance step 1'!BF19),'Corrected energy balance step 1'!BF19,0)</f>
        <v>0</v>
      </c>
    </row>
    <row r="10" spans="2:58">
      <c r="B10" s="179" t="s">
        <v>388</v>
      </c>
      <c r="C10" s="60">
        <f>IF(ISNUMBER('Corrected energy balance step 1'!C20),'Corrected energy balance step 1'!C20,0)</f>
        <v>0</v>
      </c>
      <c r="D10" s="31">
        <f>IF(ISNUMBER('Corrected energy balance step 1'!D20),'Corrected energy balance step 1'!D20,0)</f>
        <v>0</v>
      </c>
      <c r="E10" s="31">
        <f>IF(ISNUMBER('Corrected energy balance step 1'!E20),'Corrected energy balance step 1'!E20,0)</f>
        <v>0</v>
      </c>
      <c r="F10" s="31">
        <f>IF(ISNUMBER('Corrected energy balance step 1'!F20),'Corrected energy balance step 1'!F20,0)</f>
        <v>0</v>
      </c>
      <c r="G10" s="31">
        <f>IF(ISNUMBER('Corrected energy balance step 1'!G20),'Corrected energy balance step 1'!G20,0)</f>
        <v>0</v>
      </c>
      <c r="H10" s="31">
        <f>IF(ISNUMBER('Corrected energy balance step 1'!H20),'Corrected energy balance step 1'!H20,0)</f>
        <v>0</v>
      </c>
      <c r="I10" s="286">
        <f>IF(ISNUMBER('Corrected energy balance step 1'!I20),'Corrected energy balance step 1'!I20,0)</f>
        <v>0</v>
      </c>
      <c r="J10" s="31">
        <f>IF(ISNUMBER('Corrected energy balance step 1'!J20),'Corrected energy balance step 1'!J20,0)</f>
        <v>0</v>
      </c>
      <c r="K10" s="31">
        <f>IF(ISNUMBER('Corrected energy balance step 1'!K20),'Corrected energy balance step 1'!K20,0)</f>
        <v>0</v>
      </c>
      <c r="L10" s="31">
        <f>IF(ISNUMBER('Corrected energy balance step 1'!L20),'Corrected energy balance step 1'!L20,0)</f>
        <v>0</v>
      </c>
      <c r="M10" s="31">
        <f>IF(ISNUMBER('Corrected energy balance step 1'!M20),'Corrected energy balance step 1'!M20,0)</f>
        <v>0</v>
      </c>
      <c r="N10" s="31">
        <f>IF(ISNUMBER('Corrected energy balance step 1'!N20),'Corrected energy balance step 1'!N20,0)</f>
        <v>0</v>
      </c>
      <c r="O10" s="31">
        <f>IF(ISNUMBER('Corrected energy balance step 1'!O20),'Corrected energy balance step 1'!O20,0)</f>
        <v>0</v>
      </c>
      <c r="P10" s="31">
        <f>IF(ISNUMBER('Corrected energy balance step 1'!P20),'Corrected energy balance step 1'!P20,0)</f>
        <v>0</v>
      </c>
      <c r="Q10" s="31">
        <f>IF(ISNUMBER('Corrected energy balance step 1'!Q20),'Corrected energy balance step 1'!Q20,0)</f>
        <v>0</v>
      </c>
      <c r="R10" s="31">
        <f>IF(ISNUMBER('Corrected energy balance step 1'!R20),'Corrected energy balance step 1'!R20,0)</f>
        <v>0</v>
      </c>
      <c r="S10" s="31">
        <f>IF(ISNUMBER('Corrected energy balance step 1'!S20),'Corrected energy balance step 1'!S20,0)</f>
        <v>0</v>
      </c>
      <c r="T10" s="286">
        <f>IF(ISNUMBER('Corrected energy balance step 1'!T20),'Corrected energy balance step 1'!T20,0)</f>
        <v>0</v>
      </c>
      <c r="U10" s="31">
        <f>IF(ISNUMBER('Corrected energy balance step 1'!U20),'Corrected energy balance step 1'!U20,0)</f>
        <v>0</v>
      </c>
      <c r="V10" s="31">
        <f>IF(ISNUMBER('Corrected energy balance step 1'!V20),'Corrected energy balance step 1'!V20,0)</f>
        <v>0</v>
      </c>
      <c r="W10" s="31">
        <f>IF(ISNUMBER('Corrected energy balance step 1'!W20),'Corrected energy balance step 1'!W20,0)</f>
        <v>0</v>
      </c>
      <c r="X10" s="31">
        <f>IF(ISNUMBER('Corrected energy balance step 1'!X20),'Corrected energy balance step 1'!X20,0)</f>
        <v>0</v>
      </c>
      <c r="Y10" s="31">
        <f>IF(ISNUMBER('Corrected energy balance step 1'!Y20),'Corrected energy balance step 1'!Y20,0)</f>
        <v>0</v>
      </c>
      <c r="Z10" s="31">
        <f>IF(ISNUMBER('Corrected energy balance step 1'!Z20),'Corrected energy balance step 1'!Z20,0)</f>
        <v>0</v>
      </c>
      <c r="AA10" s="31">
        <f>IF(ISNUMBER('Corrected energy balance step 1'!AA20),'Corrected energy balance step 1'!AA20,0)</f>
        <v>0</v>
      </c>
      <c r="AB10" s="31">
        <f>IF(ISNUMBER('Corrected energy balance step 1'!AB20),'Corrected energy balance step 1'!AB20,0)</f>
        <v>0</v>
      </c>
      <c r="AC10" s="31">
        <f>IF(ISNUMBER('Corrected energy balance step 1'!AC20),'Corrected energy balance step 1'!AC20,0)</f>
        <v>0</v>
      </c>
      <c r="AD10" s="31">
        <f>IF(ISNUMBER('Corrected energy balance step 1'!AD20),'Corrected energy balance step 1'!AD20,0)</f>
        <v>0</v>
      </c>
      <c r="AE10" s="31">
        <f>IF(ISNUMBER('Corrected energy balance step 1'!AE20),'Corrected energy balance step 1'!AE20,0)</f>
        <v>0</v>
      </c>
      <c r="AF10" s="31">
        <f>IF(ISNUMBER('Corrected energy balance step 1'!AF20),'Corrected energy balance step 1'!AF20,0)</f>
        <v>0</v>
      </c>
      <c r="AG10" s="31">
        <f>IF(ISNUMBER('Corrected energy balance step 1'!AG20),'Corrected energy balance step 1'!AG20,0)</f>
        <v>0</v>
      </c>
      <c r="AH10" s="31">
        <f>IF(ISNUMBER('Corrected energy balance step 1'!AH20),'Corrected energy balance step 1'!AH20,0)</f>
        <v>0</v>
      </c>
      <c r="AI10" s="286">
        <f>IF(ISNUMBER('Corrected energy balance step 1'!AI20),'Corrected energy balance step 1'!AI20,0)</f>
        <v>0</v>
      </c>
      <c r="AJ10" s="31">
        <f>IF(ISNUMBER('Corrected energy balance step 1'!AJ20),'Corrected energy balance step 1'!AJ20,0)</f>
        <v>0</v>
      </c>
      <c r="AK10" s="31">
        <f>IF(ISNUMBER('Corrected energy balance step 1'!AK20),'Corrected energy balance step 1'!AK20,0)</f>
        <v>0</v>
      </c>
      <c r="AL10" s="31">
        <f>IF(ISNUMBER('Corrected energy balance step 1'!AL20),'Corrected energy balance step 1'!AL20,0)</f>
        <v>0</v>
      </c>
      <c r="AM10" s="31">
        <f>IF(ISNUMBER('Corrected energy balance step 1'!AM20),'Corrected energy balance step 1'!AM20,0)</f>
        <v>0</v>
      </c>
      <c r="AN10" s="31">
        <f>IF(ISNUMBER('Corrected energy balance step 1'!AN20),'Corrected energy balance step 1'!AN20,0)</f>
        <v>0</v>
      </c>
      <c r="AO10" s="31">
        <f>IF(ISNUMBER('Corrected energy balance step 1'!AO20),'Corrected energy balance step 1'!AO20,0)</f>
        <v>0</v>
      </c>
      <c r="AP10" s="31">
        <f>IF(ISNUMBER('Corrected energy balance step 1'!AP20),'Corrected energy balance step 1'!AP20,0)</f>
        <v>0</v>
      </c>
      <c r="AQ10" s="31">
        <f>IF(ISNUMBER('Corrected energy balance step 1'!AQ20),'Corrected energy balance step 1'!AQ20,0)</f>
        <v>0</v>
      </c>
      <c r="AR10" s="31">
        <f>IF(ISNUMBER('Corrected energy balance step 1'!AR20),'Corrected energy balance step 1'!AR20,0)</f>
        <v>0</v>
      </c>
      <c r="AS10" s="286">
        <f>IF(ISNUMBER('Corrected energy balance step 1'!AS20),'Corrected energy balance step 1'!AS20,0)</f>
        <v>0</v>
      </c>
      <c r="AT10" s="31">
        <f>IF(ISNUMBER('Corrected energy balance step 1'!AT20),'Corrected energy balance step 1'!AT20,0)</f>
        <v>0</v>
      </c>
      <c r="AU10" s="31">
        <f>IF(ISNUMBER('Corrected energy balance step 1'!AU20),'Corrected energy balance step 1'!AU20,0)</f>
        <v>0</v>
      </c>
      <c r="AV10" s="286">
        <f>IF(ISNUMBER('Corrected energy balance step 1'!AV20),'Corrected energy balance step 1'!AV20,0)</f>
        <v>0</v>
      </c>
      <c r="AW10" s="286">
        <f>IF(ISNUMBER('Corrected energy balance step 1'!AW20),'Corrected energy balance step 1'!AW20,0)</f>
        <v>0</v>
      </c>
      <c r="AX10" s="286">
        <f>IF(ISNUMBER('Corrected energy balance step 1'!AX20),'Corrected energy balance step 1'!AX20,0)</f>
        <v>0</v>
      </c>
      <c r="AY10" s="286">
        <f>IF(ISNUMBER('Corrected energy balance step 1'!AY20),'Corrected energy balance step 1'!AY20,0)</f>
        <v>0</v>
      </c>
      <c r="AZ10" s="215">
        <f>IF(ISNUMBER('Corrected energy balance step 1'!AZ20),'Corrected energy balance step 1'!AZ20,0)</f>
        <v>0</v>
      </c>
      <c r="BA10" s="286">
        <f>IF(ISNUMBER('Corrected energy balance step 1'!BA20),'Corrected energy balance step 1'!BA20,0)</f>
        <v>0</v>
      </c>
      <c r="BB10" s="286">
        <f>IF(ISNUMBER('Corrected energy balance step 1'!BB20),'Corrected energy balance step 1'!BB20,0)</f>
        <v>0</v>
      </c>
      <c r="BC10" s="286">
        <f>IF(ISNUMBER('Corrected energy balance step 1'!BC20),'Corrected energy balance step 1'!BC20,0)</f>
        <v>0</v>
      </c>
      <c r="BD10" s="286">
        <f>IF(ISNUMBER('Corrected energy balance step 1'!BD20),'Corrected energy balance step 1'!BD20,0)</f>
        <v>0</v>
      </c>
      <c r="BE10" s="286">
        <f>IF(ISNUMBER('Corrected energy balance step 1'!BE20),'Corrected energy balance step 1'!BE20,0)</f>
        <v>0</v>
      </c>
      <c r="BF10" s="292">
        <f>IF(ISNUMBER('Corrected energy balance step 1'!BF20),'Corrected energy balance step 1'!BF20,0)</f>
        <v>0</v>
      </c>
    </row>
    <row r="11" spans="2:58">
      <c r="B11" s="179" t="s">
        <v>67</v>
      </c>
      <c r="C11" s="250">
        <f t="shared" ref="C11" si="0">IF(SUM($C$9:$H$10,$J$9:$S$10)=0,0,SUM(C9:C10)/SUM($C$9:$H$10,$J$9:$S$10))</f>
        <v>0</v>
      </c>
      <c r="D11" s="251">
        <f t="shared" ref="D11" si="1">IF(SUM($C$9:$H$10,$J$9:$S$10)=0,0,SUM(D9:D10)/SUM($C$9:$H$10,$J$9:$S$10))</f>
        <v>0</v>
      </c>
      <c r="E11" s="251">
        <f t="shared" ref="E11" si="2">IF(SUM($C$9:$H$10,$J$9:$S$10)=0,0,SUM(E9:E10)/SUM($C$9:$H$10,$J$9:$S$10))</f>
        <v>0</v>
      </c>
      <c r="F11" s="251">
        <f t="shared" ref="F11" si="3">IF(SUM($C$9:$H$10,$J$9:$S$10)=0,0,SUM(F9:F10)/SUM($C$9:$H$10,$J$9:$S$10))</f>
        <v>0</v>
      </c>
      <c r="G11" s="251">
        <f t="shared" ref="G11" si="4">IF(SUM($C$9:$H$10,$J$9:$S$10)=0,0,SUM(G9:G10)/SUM($C$9:$H$10,$J$9:$S$10))</f>
        <v>0</v>
      </c>
      <c r="H11" s="251">
        <f t="shared" ref="H11:R11" si="5">IF(SUM($C$9:$H$10,$J$9:$S$10)=0,0,SUM(H9:H10)/SUM($C$9:$H$10,$J$9:$S$10))</f>
        <v>0</v>
      </c>
      <c r="I11" s="287">
        <f>IF(SUM(I9:I10)=0,0,SUM(I9:I10)/SUM(I9:I10))</f>
        <v>0</v>
      </c>
      <c r="J11" s="251">
        <f t="shared" si="5"/>
        <v>0</v>
      </c>
      <c r="K11" s="251">
        <f t="shared" si="5"/>
        <v>0</v>
      </c>
      <c r="L11" s="251">
        <f t="shared" si="5"/>
        <v>0</v>
      </c>
      <c r="M11" s="251">
        <f t="shared" si="5"/>
        <v>0</v>
      </c>
      <c r="N11" s="251">
        <f t="shared" si="5"/>
        <v>0</v>
      </c>
      <c r="O11" s="251">
        <f t="shared" si="5"/>
        <v>0</v>
      </c>
      <c r="P11" s="251">
        <f t="shared" si="5"/>
        <v>0</v>
      </c>
      <c r="Q11" s="251">
        <f t="shared" si="5"/>
        <v>0</v>
      </c>
      <c r="R11" s="251">
        <f t="shared" si="5"/>
        <v>0</v>
      </c>
      <c r="S11" s="251">
        <f>IF(SUM($C$9:$H$10,$J$9:$S$10)=0,0,SUM(S9:S10)/SUM($C$9:$H$10,$J$9:$S$10))</f>
        <v>0</v>
      </c>
      <c r="T11" s="287">
        <f>IF(SUM(T9:T10)=0,0,SUM(T9:T10)/SUM(T9:T10))</f>
        <v>0</v>
      </c>
      <c r="U11" s="251">
        <f t="shared" ref="U11" si="6">IF(SUM($U$9:$AH$10,$AJ$9:$AQ$10)=0,0,SUM(U9:U10)/SUM($U$9:$AH$10,$AJ$9:$AQ$10))</f>
        <v>0</v>
      </c>
      <c r="V11" s="251">
        <f t="shared" ref="V11" si="7">IF(SUM($U$9:$AH$10,$AJ$9:$AQ$10)=0,0,SUM(V9:V10)/SUM($U$9:$AH$10,$AJ$9:$AQ$10))</f>
        <v>0</v>
      </c>
      <c r="W11" s="251">
        <f t="shared" ref="W11" si="8">IF(SUM($U$9:$AH$10,$AJ$9:$AQ$10)=0,0,SUM(W9:W10)/SUM($U$9:$AH$10,$AJ$9:$AQ$10))</f>
        <v>0</v>
      </c>
      <c r="X11" s="251">
        <f t="shared" ref="X11" si="9">IF(SUM($U$9:$AH$10,$AJ$9:$AQ$10)=0,0,SUM(X9:X10)/SUM($U$9:$AH$10,$AJ$9:$AQ$10))</f>
        <v>0</v>
      </c>
      <c r="Y11" s="251">
        <f t="shared" ref="Y11" si="10">IF(SUM($U$9:$AH$10,$AJ$9:$AQ$10)=0,0,SUM(Y9:Y10)/SUM($U$9:$AH$10,$AJ$9:$AQ$10))</f>
        <v>0</v>
      </c>
      <c r="Z11" s="251">
        <f t="shared" ref="Z11" si="11">IF(SUM($U$9:$AH$10,$AJ$9:$AQ$10)=0,0,SUM(Z9:Z10)/SUM($U$9:$AH$10,$AJ$9:$AQ$10))</f>
        <v>0</v>
      </c>
      <c r="AA11" s="251">
        <f t="shared" ref="AA11" si="12">IF(SUM($U$9:$AH$10,$AJ$9:$AQ$10)=0,0,SUM(AA9:AA10)/SUM($U$9:$AH$10,$AJ$9:$AQ$10))</f>
        <v>0</v>
      </c>
      <c r="AB11" s="251">
        <f t="shared" ref="AB11" si="13">IF(SUM($U$9:$AH$10,$AJ$9:$AQ$10)=0,0,SUM(AB9:AB10)/SUM($U$9:$AH$10,$AJ$9:$AQ$10))</f>
        <v>0</v>
      </c>
      <c r="AC11" s="251">
        <f t="shared" ref="AC11" si="14">IF(SUM($U$9:$AH$10,$AJ$9:$AQ$10)=0,0,SUM(AC9:AC10)/SUM($U$9:$AH$10,$AJ$9:$AQ$10))</f>
        <v>0</v>
      </c>
      <c r="AD11" s="251">
        <f t="shared" ref="AD11" si="15">IF(SUM($U$9:$AH$10,$AJ$9:$AQ$10)=0,0,SUM(AD9:AD10)/SUM($U$9:$AH$10,$AJ$9:$AQ$10))</f>
        <v>0</v>
      </c>
      <c r="AE11" s="251">
        <f t="shared" ref="AE11" si="16">IF(SUM($U$9:$AH$10,$AJ$9:$AQ$10)=0,0,SUM(AE9:AE10)/SUM($U$9:$AH$10,$AJ$9:$AQ$10))</f>
        <v>0</v>
      </c>
      <c r="AF11" s="251">
        <f t="shared" ref="AF11" si="17">IF(SUM($U$9:$AH$10,$AJ$9:$AQ$10)=0,0,SUM(AF9:AF10)/SUM($U$9:$AH$10,$AJ$9:$AQ$10))</f>
        <v>0</v>
      </c>
      <c r="AG11" s="251">
        <f t="shared" ref="AG11" si="18">IF(SUM($U$9:$AH$10,$AJ$9:$AQ$10)=0,0,SUM(AG9:AG10)/SUM($U$9:$AH$10,$AJ$9:$AQ$10))</f>
        <v>0</v>
      </c>
      <c r="AH11" s="251">
        <f t="shared" ref="AH11:AP11" si="19">IF(SUM($U$9:$AH$10,$AJ$9:$AQ$10)=0,0,SUM(AH9:AH10)/SUM($U$9:$AH$10,$AJ$9:$AQ$10))</f>
        <v>0</v>
      </c>
      <c r="AI11" s="287">
        <f>IF(SUM($AI$9:$AI$10)=0,0,SUM(AI9:AI10)/SUM($AI$9:$AI$10))</f>
        <v>0</v>
      </c>
      <c r="AJ11" s="251">
        <f t="shared" si="19"/>
        <v>0</v>
      </c>
      <c r="AK11" s="251">
        <f t="shared" si="19"/>
        <v>0</v>
      </c>
      <c r="AL11" s="251">
        <f t="shared" si="19"/>
        <v>0</v>
      </c>
      <c r="AM11" s="251">
        <f t="shared" si="19"/>
        <v>0</v>
      </c>
      <c r="AN11" s="251">
        <f t="shared" si="19"/>
        <v>0</v>
      </c>
      <c r="AO11" s="251">
        <f t="shared" si="19"/>
        <v>0</v>
      </c>
      <c r="AP11" s="251">
        <f t="shared" si="19"/>
        <v>0</v>
      </c>
      <c r="AQ11" s="251">
        <f>IF(SUM($U$9:$AH$10,$AJ$9:$AQ$10)=0,0,SUM(AQ9:AQ10)/SUM($U$9:$AH$10,$AJ$9:$AQ$10))</f>
        <v>0</v>
      </c>
      <c r="AR11" s="251">
        <f>IF(SUM($AR$9:$AR$10,$AT$9:$AT$10)=0,0,SUM(AR9:AR10)/SUM($AR$9:$AR$10,$AT$9:$AT$10))</f>
        <v>0</v>
      </c>
      <c r="AS11" s="287">
        <f>IF(SUM(AS9:AS10)=0,0,SUM(AS9:AS10)/SUM(AS9:AS10))</f>
        <v>0</v>
      </c>
      <c r="AT11" s="251">
        <f>IF(SUM($AR$9:$AR$10,$AT$9:$AT$10)=0,0,SUM(AT9:AT10)/SUM($AR$9:$AR$10,$AT$9:$AT$10))</f>
        <v>0</v>
      </c>
      <c r="AU11" s="251">
        <f>IF(SUM($AZ$9:$AZ$10,$AU$9:$AU$10)=0,0,SUM(AU9:AU10)/SUM($AZ$9:$AZ$10,$AU$9:$AU$10))</f>
        <v>0</v>
      </c>
      <c r="AV11" s="287">
        <f>IF(SUM(AV9:AV10)=0,0,SUM(AV9:AV10)/SUM(AV9:AV10))</f>
        <v>0</v>
      </c>
      <c r="AW11" s="287"/>
      <c r="AX11" s="287"/>
      <c r="AY11" s="287"/>
      <c r="AZ11" s="251">
        <f>IF(SUM($AZ$9:$AZ$10,$AU$9:$AU$10)=0,0,SUM(AZ9:AZ10)/SUM($AZ$9:$AZ$10,$AU$9:$AU$10))</f>
        <v>0</v>
      </c>
      <c r="BA11" s="293"/>
      <c r="BB11" s="293"/>
      <c r="BC11" s="293"/>
      <c r="BD11" s="293"/>
      <c r="BE11" s="293"/>
      <c r="BF11" s="294">
        <f>IF(SUM(BF9:BF10)=0,0,SUM(BF9:BF10)/SUM(BF9:BF10))</f>
        <v>0</v>
      </c>
    </row>
    <row r="12" spans="2:58" ht="16" thickBot="1">
      <c r="B12" s="245"/>
      <c r="C12" s="248"/>
      <c r="D12" s="181"/>
      <c r="E12" s="181"/>
      <c r="F12" s="181"/>
      <c r="G12" s="181"/>
      <c r="H12" s="181"/>
      <c r="I12" s="181"/>
      <c r="J12" s="181"/>
      <c r="K12" s="181"/>
      <c r="L12" s="181"/>
      <c r="M12" s="181"/>
      <c r="N12" s="181"/>
      <c r="O12" s="207"/>
      <c r="P12" s="207"/>
      <c r="Q12" s="207"/>
      <c r="R12" s="207"/>
      <c r="S12" s="249"/>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246"/>
      <c r="AS12" s="246"/>
      <c r="AT12" s="246"/>
      <c r="AU12" s="181"/>
      <c r="AV12" s="181"/>
      <c r="AW12" s="181"/>
      <c r="AX12" s="181"/>
      <c r="AY12" s="181"/>
      <c r="AZ12" s="181"/>
      <c r="BA12" s="247"/>
      <c r="BB12" s="40"/>
      <c r="BC12" s="40"/>
      <c r="BD12" s="40"/>
      <c r="BE12" s="40"/>
      <c r="BF12" s="41"/>
    </row>
    <row r="13" spans="2:58" ht="16" thickBot="1"/>
    <row r="14" spans="2:58">
      <c r="B14" s="72" t="s">
        <v>385</v>
      </c>
      <c r="C14" s="174"/>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74"/>
    </row>
    <row r="15" spans="2:58">
      <c r="B15" s="180" t="s">
        <v>51</v>
      </c>
      <c r="C15" s="60" t="s">
        <v>136</v>
      </c>
      <c r="D15" s="49" t="s">
        <v>137</v>
      </c>
      <c r="E15" s="49" t="s">
        <v>138</v>
      </c>
      <c r="F15" s="49" t="s">
        <v>139</v>
      </c>
      <c r="G15" s="49" t="s">
        <v>140</v>
      </c>
      <c r="H15" s="49" t="s">
        <v>141</v>
      </c>
      <c r="I15" s="285" t="s">
        <v>142</v>
      </c>
      <c r="J15" s="49" t="s">
        <v>143</v>
      </c>
      <c r="K15" s="49" t="s">
        <v>144</v>
      </c>
      <c r="L15" s="49" t="s">
        <v>145</v>
      </c>
      <c r="M15" s="49" t="s">
        <v>146</v>
      </c>
      <c r="N15" s="49" t="s">
        <v>147</v>
      </c>
      <c r="O15" s="49" t="s">
        <v>148</v>
      </c>
      <c r="P15" s="49" t="s">
        <v>149</v>
      </c>
      <c r="Q15" s="49" t="s">
        <v>150</v>
      </c>
      <c r="R15" s="49" t="s">
        <v>151</v>
      </c>
      <c r="S15" s="49" t="s">
        <v>152</v>
      </c>
      <c r="T15" s="285" t="s">
        <v>153</v>
      </c>
      <c r="U15" s="49" t="s">
        <v>154</v>
      </c>
      <c r="V15" s="49" t="s">
        <v>155</v>
      </c>
      <c r="W15" s="49" t="s">
        <v>156</v>
      </c>
      <c r="X15" s="49" t="s">
        <v>157</v>
      </c>
      <c r="Y15" s="49" t="s">
        <v>158</v>
      </c>
      <c r="Z15" s="49" t="s">
        <v>159</v>
      </c>
      <c r="AA15" s="49" t="s">
        <v>160</v>
      </c>
      <c r="AB15" s="49" t="s">
        <v>161</v>
      </c>
      <c r="AC15" s="49" t="s">
        <v>162</v>
      </c>
      <c r="AD15" s="49" t="s">
        <v>163</v>
      </c>
      <c r="AE15" s="49" t="s">
        <v>164</v>
      </c>
      <c r="AF15" s="49" t="s">
        <v>165</v>
      </c>
      <c r="AG15" s="49" t="s">
        <v>166</v>
      </c>
      <c r="AH15" s="49" t="s">
        <v>167</v>
      </c>
      <c r="AI15" s="49" t="s">
        <v>168</v>
      </c>
      <c r="AJ15" s="49" t="s">
        <v>169</v>
      </c>
      <c r="AK15" s="49" t="s">
        <v>170</v>
      </c>
      <c r="AL15" s="49" t="s">
        <v>171</v>
      </c>
      <c r="AM15" s="49" t="s">
        <v>172</v>
      </c>
      <c r="AN15" s="49" t="s">
        <v>173</v>
      </c>
      <c r="AO15" s="49" t="s">
        <v>174</v>
      </c>
      <c r="AP15" s="49" t="s">
        <v>175</v>
      </c>
      <c r="AQ15" s="49" t="s">
        <v>176</v>
      </c>
      <c r="AR15" s="49" t="s">
        <v>177</v>
      </c>
      <c r="AS15" s="285" t="s">
        <v>178</v>
      </c>
      <c r="AT15" s="49" t="s">
        <v>179</v>
      </c>
      <c r="AU15" s="49" t="s">
        <v>180</v>
      </c>
      <c r="AV15" s="285" t="s">
        <v>181</v>
      </c>
      <c r="AW15" s="285" t="s">
        <v>182</v>
      </c>
      <c r="AX15" s="285" t="s">
        <v>183</v>
      </c>
      <c r="AY15" s="285" t="s">
        <v>184</v>
      </c>
      <c r="AZ15" s="218" t="s">
        <v>185</v>
      </c>
      <c r="BA15" s="285" t="s">
        <v>186</v>
      </c>
      <c r="BB15" s="290" t="s">
        <v>187</v>
      </c>
      <c r="BC15" s="290" t="s">
        <v>188</v>
      </c>
      <c r="BD15" s="290" t="s">
        <v>189</v>
      </c>
      <c r="BE15" s="290" t="s">
        <v>190</v>
      </c>
      <c r="BF15" s="291" t="s">
        <v>191</v>
      </c>
    </row>
    <row r="16" spans="2:58">
      <c r="B16" s="179" t="s">
        <v>67</v>
      </c>
      <c r="C16" s="59">
        <f>IF(ISNUMBER('Corrected energy balance step 1'!C23),'Corrected energy balance step 1'!C23,0)</f>
        <v>0</v>
      </c>
      <c r="D16" s="31">
        <f>IF(ISNUMBER('Corrected energy balance step 1'!D23),'Corrected energy balance step 1'!D23,0)</f>
        <v>0</v>
      </c>
      <c r="E16" s="31">
        <f>IF(ISNUMBER('Corrected energy balance step 1'!E23),'Corrected energy balance step 1'!E23,0)</f>
        <v>0</v>
      </c>
      <c r="F16" s="31">
        <f>IF(ISNUMBER('Corrected energy balance step 1'!F23),'Corrected energy balance step 1'!F23,0)</f>
        <v>0</v>
      </c>
      <c r="G16" s="31">
        <f>IF(ISNUMBER('Corrected energy balance step 1'!G23),'Corrected energy balance step 1'!G23,0)</f>
        <v>0</v>
      </c>
      <c r="H16" s="31">
        <f>IF(ISNUMBER('Corrected energy balance step 1'!H23),'Corrected energy balance step 1'!H23,0)</f>
        <v>0</v>
      </c>
      <c r="I16" s="286">
        <f>IF(ISNUMBER('Corrected energy balance step 1'!I23),'Corrected energy balance step 1'!I23,0)</f>
        <v>0</v>
      </c>
      <c r="J16" s="31">
        <f>IF(ISNUMBER('Corrected energy balance step 1'!J23),'Corrected energy balance step 1'!J23,0)</f>
        <v>0</v>
      </c>
      <c r="K16" s="31">
        <f>IF(ISNUMBER('Corrected energy balance step 1'!K23),'Corrected energy balance step 1'!K23,0)</f>
        <v>0</v>
      </c>
      <c r="L16" s="31">
        <f>IF(ISNUMBER('Corrected energy balance step 1'!L23),'Corrected energy balance step 1'!L23,0)</f>
        <v>0</v>
      </c>
      <c r="M16" s="31">
        <f>IF(ISNUMBER('Corrected energy balance step 1'!M23),'Corrected energy balance step 1'!M23,0)</f>
        <v>0</v>
      </c>
      <c r="N16" s="31">
        <f>IF(ISNUMBER('Corrected energy balance step 1'!N23),'Corrected energy balance step 1'!N23,0)</f>
        <v>0</v>
      </c>
      <c r="O16" s="31">
        <f>IF(ISNUMBER('Corrected energy balance step 1'!O23),'Corrected energy balance step 1'!O23,0)</f>
        <v>0</v>
      </c>
      <c r="P16" s="31">
        <f>IF(ISNUMBER('Corrected energy balance step 1'!P23),'Corrected energy balance step 1'!P23,0)</f>
        <v>0</v>
      </c>
      <c r="Q16" s="31">
        <f>IF(ISNUMBER('Corrected energy balance step 1'!Q23),'Corrected energy balance step 1'!Q23,0)</f>
        <v>0</v>
      </c>
      <c r="R16" s="31">
        <f>IF(ISNUMBER('Corrected energy balance step 1'!R23),'Corrected energy balance step 1'!R23,0)</f>
        <v>0</v>
      </c>
      <c r="S16" s="31">
        <f>IF(ISNUMBER('Corrected energy balance step 1'!S23),'Corrected energy balance step 1'!S23,0)</f>
        <v>0</v>
      </c>
      <c r="T16" s="286">
        <f>IF(ISNUMBER('Corrected energy balance step 1'!T23),'Corrected energy balance step 1'!T23,0)</f>
        <v>0</v>
      </c>
      <c r="U16" s="31">
        <f>IF(ISNUMBER('Corrected energy balance step 1'!U23),'Corrected energy balance step 1'!U23,0)</f>
        <v>0</v>
      </c>
      <c r="V16" s="31">
        <f>IF(ISNUMBER('Corrected energy balance step 1'!V23),'Corrected energy balance step 1'!V23,0)</f>
        <v>0</v>
      </c>
      <c r="W16" s="31">
        <f>IF(ISNUMBER('Corrected energy balance step 1'!W23),'Corrected energy balance step 1'!W23,0)</f>
        <v>0</v>
      </c>
      <c r="X16" s="31">
        <f>IF(ISNUMBER('Corrected energy balance step 1'!X23),'Corrected energy balance step 1'!X23,0)</f>
        <v>0</v>
      </c>
      <c r="Y16" s="31">
        <f>IF(ISNUMBER('Corrected energy balance step 1'!Y23),'Corrected energy balance step 1'!Y23,0)</f>
        <v>0</v>
      </c>
      <c r="Z16" s="31">
        <f>IF(ISNUMBER('Corrected energy balance step 1'!Z23),'Corrected energy balance step 1'!Z23,0)</f>
        <v>0</v>
      </c>
      <c r="AA16" s="31">
        <f>IF(ISNUMBER('Corrected energy balance step 1'!AA23),'Corrected energy balance step 1'!AA23,0)</f>
        <v>0</v>
      </c>
      <c r="AB16" s="31">
        <f>IF(ISNUMBER('Corrected energy balance step 1'!AB23),'Corrected energy balance step 1'!AB23,0)</f>
        <v>0</v>
      </c>
      <c r="AC16" s="31">
        <f>IF(ISNUMBER('Corrected energy balance step 1'!AC23),'Corrected energy balance step 1'!AC23,0)</f>
        <v>0</v>
      </c>
      <c r="AD16" s="31">
        <f>IF(ISNUMBER('Corrected energy balance step 1'!AD23),'Corrected energy balance step 1'!AD23,0)</f>
        <v>0</v>
      </c>
      <c r="AE16" s="31">
        <f>IF(ISNUMBER('Corrected energy balance step 1'!AE23),'Corrected energy balance step 1'!AE23,0)</f>
        <v>0</v>
      </c>
      <c r="AF16" s="31">
        <f>IF(ISNUMBER('Corrected energy balance step 1'!AF23),'Corrected energy balance step 1'!AF23,0)</f>
        <v>0</v>
      </c>
      <c r="AG16" s="31">
        <f>IF(ISNUMBER('Corrected energy balance step 1'!AG23),'Corrected energy balance step 1'!AG23,0)</f>
        <v>0</v>
      </c>
      <c r="AH16" s="31">
        <f>IF(ISNUMBER('Corrected energy balance step 1'!AH23),'Corrected energy balance step 1'!AH23,0)</f>
        <v>0</v>
      </c>
      <c r="AI16" s="31">
        <f>IF(ISNUMBER('Corrected energy balance step 1'!AI23),'Corrected energy balance step 1'!AI23,0)</f>
        <v>0</v>
      </c>
      <c r="AJ16" s="31">
        <f>IF(ISNUMBER('Corrected energy balance step 1'!AJ23),'Corrected energy balance step 1'!AJ23,0)</f>
        <v>0</v>
      </c>
      <c r="AK16" s="31">
        <f>IF(ISNUMBER('Corrected energy balance step 1'!AK23),'Corrected energy balance step 1'!AK23,0)</f>
        <v>0</v>
      </c>
      <c r="AL16" s="31">
        <f>IF(ISNUMBER('Corrected energy balance step 1'!AL23),'Corrected energy balance step 1'!AL23,0)</f>
        <v>0</v>
      </c>
      <c r="AM16" s="31">
        <f>IF(ISNUMBER('Corrected energy balance step 1'!AM23),'Corrected energy balance step 1'!AM23,0)</f>
        <v>0</v>
      </c>
      <c r="AN16" s="31">
        <f>IF(ISNUMBER('Corrected energy balance step 1'!AN23),'Corrected energy balance step 1'!AN23,0)</f>
        <v>0</v>
      </c>
      <c r="AO16" s="31">
        <f>IF(ISNUMBER('Corrected energy balance step 1'!AO23),'Corrected energy balance step 1'!AO23,0)</f>
        <v>0</v>
      </c>
      <c r="AP16" s="31">
        <f>IF(ISNUMBER('Corrected energy balance step 1'!AP23),'Corrected energy balance step 1'!AP23,0)</f>
        <v>0</v>
      </c>
      <c r="AQ16" s="31">
        <f>IF(ISNUMBER('Corrected energy balance step 1'!AQ23),'Corrected energy balance step 1'!AQ23,0)</f>
        <v>0</v>
      </c>
      <c r="AR16" s="31">
        <f>IF(ISNUMBER('Corrected energy balance step 1'!AR23),'Corrected energy balance step 1'!AR23,0)</f>
        <v>0</v>
      </c>
      <c r="AS16" s="286">
        <f>IF(ISNUMBER('Corrected energy balance step 1'!AS23),'Corrected energy balance step 1'!AS23,0)</f>
        <v>0</v>
      </c>
      <c r="AT16" s="31">
        <f>IF(ISNUMBER('Corrected energy balance step 1'!AT23),'Corrected energy balance step 1'!AT23,0)</f>
        <v>0</v>
      </c>
      <c r="AU16" s="31">
        <f>IF(ISNUMBER('Corrected energy balance step 1'!AU23),'Corrected energy balance step 1'!AU23,0)</f>
        <v>0</v>
      </c>
      <c r="AV16" s="286">
        <f>IF(ISNUMBER('Corrected energy balance step 1'!AV23),'Corrected energy balance step 1'!AV23,0)</f>
        <v>0</v>
      </c>
      <c r="AW16" s="286">
        <f>IF(ISNUMBER('Corrected energy balance step 1'!AW23),'Corrected energy balance step 1'!AW23,0)</f>
        <v>0</v>
      </c>
      <c r="AX16" s="286">
        <f>IF(ISNUMBER('Corrected energy balance step 1'!AX23),'Corrected energy balance step 1'!AX23,0)</f>
        <v>0</v>
      </c>
      <c r="AY16" s="286">
        <f>IF(ISNUMBER('Corrected energy balance step 1'!AY23),'Corrected energy balance step 1'!AY23,0)</f>
        <v>0</v>
      </c>
      <c r="AZ16" s="215">
        <f>IF(ISNUMBER('Corrected energy balance step 1'!AZ23),'Corrected energy balance step 1'!AZ23,0)</f>
        <v>0</v>
      </c>
      <c r="BA16" s="286">
        <f>IF(ISNUMBER('Corrected energy balance step 1'!BA23),'Corrected energy balance step 1'!BA23,0)</f>
        <v>0</v>
      </c>
      <c r="BB16" s="286">
        <f>IF(ISNUMBER('Corrected energy balance step 1'!BB23),'Corrected energy balance step 1'!BB23,0)</f>
        <v>0</v>
      </c>
      <c r="BC16" s="286">
        <f>IF(ISNUMBER('Corrected energy balance step 1'!BC23),'Corrected energy balance step 1'!BC23,0)</f>
        <v>0</v>
      </c>
      <c r="BD16" s="286">
        <f>IF(ISNUMBER('Corrected energy balance step 1'!BD23),'Corrected energy balance step 1'!BD23,0)</f>
        <v>0</v>
      </c>
      <c r="BE16" s="286">
        <f>IF(ISNUMBER('Corrected energy balance step 1'!BE23),'Corrected energy balance step 1'!BE23,0)</f>
        <v>0</v>
      </c>
      <c r="BF16" s="292">
        <f>IF(ISNUMBER('Corrected energy balance step 1'!BF23),'Corrected energy balance step 1'!BF23,0)</f>
        <v>0</v>
      </c>
    </row>
    <row r="17" spans="2:58">
      <c r="B17" s="179" t="s">
        <v>68</v>
      </c>
      <c r="C17" s="59">
        <f>IF(ISNUMBER('Corrected energy balance step 1'!C24),'Corrected energy balance step 1'!C24,0)</f>
        <v>0</v>
      </c>
      <c r="D17" s="31">
        <f>IF(ISNUMBER('Corrected energy balance step 1'!D24),'Corrected energy balance step 1'!D24,0)</f>
        <v>0</v>
      </c>
      <c r="E17" s="31">
        <f>IF(ISNUMBER('Corrected energy balance step 1'!E24),'Corrected energy balance step 1'!E24,0)</f>
        <v>0</v>
      </c>
      <c r="F17" s="31">
        <f>IF(ISNUMBER('Corrected energy balance step 1'!F24),'Corrected energy balance step 1'!F24,0)</f>
        <v>0</v>
      </c>
      <c r="G17" s="31">
        <f>IF(ISNUMBER('Corrected energy balance step 1'!G24),'Corrected energy balance step 1'!G24,0)</f>
        <v>0</v>
      </c>
      <c r="H17" s="31">
        <f>IF(ISNUMBER('Corrected energy balance step 1'!H24),'Corrected energy balance step 1'!H24,0)</f>
        <v>0</v>
      </c>
      <c r="I17" s="286">
        <f>IF(ISNUMBER('Corrected energy balance step 1'!I24),'Corrected energy balance step 1'!I24,0)</f>
        <v>0</v>
      </c>
      <c r="J17" s="31">
        <f>IF(ISNUMBER('Corrected energy balance step 1'!J24),'Corrected energy balance step 1'!J24,0)</f>
        <v>0</v>
      </c>
      <c r="K17" s="31">
        <f>IF(ISNUMBER('Corrected energy balance step 1'!K24),'Corrected energy balance step 1'!K24,0)</f>
        <v>0</v>
      </c>
      <c r="L17" s="31">
        <f>IF(ISNUMBER('Corrected energy balance step 1'!L24),'Corrected energy balance step 1'!L24,0)</f>
        <v>0</v>
      </c>
      <c r="M17" s="31">
        <f>IF(ISNUMBER('Corrected energy balance step 1'!M24),'Corrected energy balance step 1'!M24,0)</f>
        <v>0</v>
      </c>
      <c r="N17" s="31">
        <f>IF(ISNUMBER('Corrected energy balance step 1'!N24),'Corrected energy balance step 1'!N24,0)</f>
        <v>0</v>
      </c>
      <c r="O17" s="31">
        <f>IF(ISNUMBER('Corrected energy balance step 1'!O24),'Corrected energy balance step 1'!O24,0)</f>
        <v>0</v>
      </c>
      <c r="P17" s="31">
        <f>IF(ISNUMBER('Corrected energy balance step 1'!P24),'Corrected energy balance step 1'!P24,0)</f>
        <v>0</v>
      </c>
      <c r="Q17" s="31">
        <f>IF(ISNUMBER('Corrected energy balance step 1'!Q24),'Corrected energy balance step 1'!Q24,0)</f>
        <v>0</v>
      </c>
      <c r="R17" s="31">
        <f>IF(ISNUMBER('Corrected energy balance step 1'!R24),'Corrected energy balance step 1'!R24,0)</f>
        <v>0</v>
      </c>
      <c r="S17" s="31">
        <f>IF(ISNUMBER('Corrected energy balance step 1'!S24),'Corrected energy balance step 1'!S24,0)</f>
        <v>0</v>
      </c>
      <c r="T17" s="286">
        <f>IF(ISNUMBER('Corrected energy balance step 1'!T24),'Corrected energy balance step 1'!T24,0)</f>
        <v>0</v>
      </c>
      <c r="U17" s="31">
        <f>IF(ISNUMBER('Corrected energy balance step 1'!U24),'Corrected energy balance step 1'!U24,0)</f>
        <v>0</v>
      </c>
      <c r="V17" s="31">
        <f>IF(ISNUMBER('Corrected energy balance step 1'!V24),'Corrected energy balance step 1'!V24,0)</f>
        <v>0</v>
      </c>
      <c r="W17" s="31">
        <f>IF(ISNUMBER('Corrected energy balance step 1'!W24),'Corrected energy balance step 1'!W24,0)</f>
        <v>0</v>
      </c>
      <c r="X17" s="31">
        <f>IF(ISNUMBER('Corrected energy balance step 1'!X24),'Corrected energy balance step 1'!X24,0)</f>
        <v>0</v>
      </c>
      <c r="Y17" s="31">
        <f>IF(ISNUMBER('Corrected energy balance step 1'!Y24),'Corrected energy balance step 1'!Y24,0)</f>
        <v>0</v>
      </c>
      <c r="Z17" s="31">
        <f>IF(ISNUMBER('Corrected energy balance step 1'!Z24),'Corrected energy balance step 1'!Z24,0)</f>
        <v>0</v>
      </c>
      <c r="AA17" s="31">
        <f>IF(ISNUMBER('Corrected energy balance step 1'!AA24),'Corrected energy balance step 1'!AA24,0)</f>
        <v>0</v>
      </c>
      <c r="AB17" s="31">
        <f>IF(ISNUMBER('Corrected energy balance step 1'!AB24),'Corrected energy balance step 1'!AB24,0)</f>
        <v>0</v>
      </c>
      <c r="AC17" s="31">
        <f>IF(ISNUMBER('Corrected energy balance step 1'!AC24),'Corrected energy balance step 1'!AC24,0)</f>
        <v>0</v>
      </c>
      <c r="AD17" s="31">
        <f>IF(ISNUMBER('Corrected energy balance step 1'!AD24),'Corrected energy balance step 1'!AD24,0)</f>
        <v>0</v>
      </c>
      <c r="AE17" s="31">
        <f>IF(ISNUMBER('Corrected energy balance step 1'!AE24),'Corrected energy balance step 1'!AE24,0)</f>
        <v>0</v>
      </c>
      <c r="AF17" s="31">
        <f>IF(ISNUMBER('Corrected energy balance step 1'!AF24),'Corrected energy balance step 1'!AF24,0)</f>
        <v>0</v>
      </c>
      <c r="AG17" s="31">
        <f>IF(ISNUMBER('Corrected energy balance step 1'!AG24),'Corrected energy balance step 1'!AG24,0)</f>
        <v>0</v>
      </c>
      <c r="AH17" s="31">
        <f>IF(ISNUMBER('Corrected energy balance step 1'!AH24),'Corrected energy balance step 1'!AH24,0)</f>
        <v>0</v>
      </c>
      <c r="AI17" s="31">
        <f>IF(ISNUMBER('Corrected energy balance step 1'!AI24),'Corrected energy balance step 1'!AI24,0)</f>
        <v>0</v>
      </c>
      <c r="AJ17" s="31">
        <f>IF(ISNUMBER('Corrected energy balance step 1'!AJ24),'Corrected energy balance step 1'!AJ24,0)</f>
        <v>0</v>
      </c>
      <c r="AK17" s="31">
        <f>IF(ISNUMBER('Corrected energy balance step 1'!AK24),'Corrected energy balance step 1'!AK24,0)</f>
        <v>0</v>
      </c>
      <c r="AL17" s="31">
        <f>IF(ISNUMBER('Corrected energy balance step 1'!AL24),'Corrected energy balance step 1'!AL24,0)</f>
        <v>0</v>
      </c>
      <c r="AM17" s="31">
        <f>IF(ISNUMBER('Corrected energy balance step 1'!AM24),'Corrected energy balance step 1'!AM24,0)</f>
        <v>0</v>
      </c>
      <c r="AN17" s="31">
        <f>IF(ISNUMBER('Corrected energy balance step 1'!AN24),'Corrected energy balance step 1'!AN24,0)</f>
        <v>0</v>
      </c>
      <c r="AO17" s="31">
        <f>IF(ISNUMBER('Corrected energy balance step 1'!AO24),'Corrected energy balance step 1'!AO24,0)</f>
        <v>0</v>
      </c>
      <c r="AP17" s="31">
        <f>IF(ISNUMBER('Corrected energy balance step 1'!AP24),'Corrected energy balance step 1'!AP24,0)</f>
        <v>0</v>
      </c>
      <c r="AQ17" s="31">
        <f>IF(ISNUMBER('Corrected energy balance step 1'!AQ24),'Corrected energy balance step 1'!AQ24,0)</f>
        <v>0</v>
      </c>
      <c r="AR17" s="31">
        <f>IF(ISNUMBER('Corrected energy balance step 1'!AR24),'Corrected energy balance step 1'!AR24,0)</f>
        <v>0</v>
      </c>
      <c r="AS17" s="286">
        <f>IF(ISNUMBER('Corrected energy balance step 1'!AS24),'Corrected energy balance step 1'!AS24,0)</f>
        <v>0</v>
      </c>
      <c r="AT17" s="31">
        <f>IF(ISNUMBER('Corrected energy balance step 1'!AT24),'Corrected energy balance step 1'!AT24,0)</f>
        <v>0</v>
      </c>
      <c r="AU17" s="31">
        <f>IF(ISNUMBER('Corrected energy balance step 1'!AU24),'Corrected energy balance step 1'!AU24,0)</f>
        <v>0</v>
      </c>
      <c r="AV17" s="286">
        <f>IF(ISNUMBER('Corrected energy balance step 1'!AV24),'Corrected energy balance step 1'!AV24,0)</f>
        <v>0</v>
      </c>
      <c r="AW17" s="286">
        <f>IF(ISNUMBER('Corrected energy balance step 1'!AW24),'Corrected energy balance step 1'!AW24,0)</f>
        <v>0</v>
      </c>
      <c r="AX17" s="286">
        <f>IF(ISNUMBER('Corrected energy balance step 1'!AX24),'Corrected energy balance step 1'!AX24,0)</f>
        <v>0</v>
      </c>
      <c r="AY17" s="286">
        <f>IF(ISNUMBER('Corrected energy balance step 1'!AY24),'Corrected energy balance step 1'!AY24,0)</f>
        <v>0</v>
      </c>
      <c r="AZ17" s="215">
        <f>IF(ISNUMBER('Corrected energy balance step 1'!AZ24),'Corrected energy balance step 1'!AZ24,0)</f>
        <v>0</v>
      </c>
      <c r="BA17" s="286">
        <f>IF(ISNUMBER('Corrected energy balance step 1'!BA24),'Corrected energy balance step 1'!BA24,0)</f>
        <v>0</v>
      </c>
      <c r="BB17" s="286">
        <f>IF(ISNUMBER('Corrected energy balance step 1'!BB24),'Corrected energy balance step 1'!BB24,0)</f>
        <v>0</v>
      </c>
      <c r="BC17" s="286">
        <f>IF(ISNUMBER('Corrected energy balance step 1'!BC24),'Corrected energy balance step 1'!BC24,0)</f>
        <v>0</v>
      </c>
      <c r="BD17" s="286">
        <f>IF(ISNUMBER('Corrected energy balance step 1'!BD24),'Corrected energy balance step 1'!BD24,0)</f>
        <v>0</v>
      </c>
      <c r="BE17" s="286">
        <f>IF(ISNUMBER('Corrected energy balance step 1'!BE24),'Corrected energy balance step 1'!BE24,0)</f>
        <v>0</v>
      </c>
      <c r="BF17" s="292">
        <f>IF(ISNUMBER('Corrected energy balance step 1'!BF24),'Corrected energy balance step 1'!BF24,0)</f>
        <v>0</v>
      </c>
    </row>
    <row r="18" spans="2:58">
      <c r="B18" s="179" t="s">
        <v>67</v>
      </c>
      <c r="C18" s="250">
        <f t="shared" ref="C18:H18" si="20">IF(SUM($C$16:$H$17,$J$16:$S$17)=0,0,SUM(C16:C17)/SUM($C$16:$H$17,$J$16:$S$17))</f>
        <v>0</v>
      </c>
      <c r="D18" s="251">
        <f t="shared" si="20"/>
        <v>0</v>
      </c>
      <c r="E18" s="251">
        <f t="shared" si="20"/>
        <v>0</v>
      </c>
      <c r="F18" s="251">
        <f t="shared" si="20"/>
        <v>0</v>
      </c>
      <c r="G18" s="251">
        <f t="shared" si="20"/>
        <v>0</v>
      </c>
      <c r="H18" s="251">
        <f t="shared" si="20"/>
        <v>0</v>
      </c>
      <c r="I18" s="287">
        <f>IF(SUM(I16:I17)=0,0,SUM(I16:I17)/SUM(I16:I17))</f>
        <v>0</v>
      </c>
      <c r="J18" s="251">
        <f t="shared" ref="J18:S18" si="21">IF(SUM($C$16:$H$17,$J$16:$S$17)=0,0,SUM(J16:J17)/SUM($C$16:$H$17,$J$16:$S$17))</f>
        <v>0</v>
      </c>
      <c r="K18" s="251">
        <f t="shared" si="21"/>
        <v>0</v>
      </c>
      <c r="L18" s="251">
        <f t="shared" si="21"/>
        <v>0</v>
      </c>
      <c r="M18" s="251">
        <f t="shared" si="21"/>
        <v>0</v>
      </c>
      <c r="N18" s="251">
        <f t="shared" si="21"/>
        <v>0</v>
      </c>
      <c r="O18" s="251">
        <f t="shared" si="21"/>
        <v>0</v>
      </c>
      <c r="P18" s="251">
        <f t="shared" si="21"/>
        <v>0</v>
      </c>
      <c r="Q18" s="251">
        <f t="shared" si="21"/>
        <v>0</v>
      </c>
      <c r="R18" s="251">
        <f t="shared" si="21"/>
        <v>0</v>
      </c>
      <c r="S18" s="251">
        <f t="shared" si="21"/>
        <v>0</v>
      </c>
      <c r="T18" s="287">
        <f>IF(SUM(T16:T17)=0,0,SUM(T16:T17)/SUM(T16:T17))</f>
        <v>0</v>
      </c>
      <c r="U18" s="251">
        <f t="shared" ref="U18:AQ18" si="22">IF(SUM($U$16:$AQ$17)=0,0,SUM(U16:U17)/SUM($U$16:$AQ$17))</f>
        <v>0</v>
      </c>
      <c r="V18" s="251">
        <f t="shared" si="22"/>
        <v>0</v>
      </c>
      <c r="W18" s="251">
        <f t="shared" si="22"/>
        <v>0</v>
      </c>
      <c r="X18" s="251">
        <f t="shared" si="22"/>
        <v>0</v>
      </c>
      <c r="Y18" s="251">
        <f t="shared" si="22"/>
        <v>0</v>
      </c>
      <c r="Z18" s="251">
        <f t="shared" si="22"/>
        <v>0</v>
      </c>
      <c r="AA18" s="251">
        <f t="shared" si="22"/>
        <v>0</v>
      </c>
      <c r="AB18" s="251">
        <f t="shared" si="22"/>
        <v>0</v>
      </c>
      <c r="AC18" s="251">
        <f t="shared" si="22"/>
        <v>0</v>
      </c>
      <c r="AD18" s="251">
        <f t="shared" si="22"/>
        <v>0</v>
      </c>
      <c r="AE18" s="251">
        <f t="shared" si="22"/>
        <v>0</v>
      </c>
      <c r="AF18" s="251">
        <f t="shared" si="22"/>
        <v>0</v>
      </c>
      <c r="AG18" s="251">
        <f t="shared" si="22"/>
        <v>0</v>
      </c>
      <c r="AH18" s="251">
        <f t="shared" si="22"/>
        <v>0</v>
      </c>
      <c r="AI18" s="251">
        <f t="shared" si="22"/>
        <v>0</v>
      </c>
      <c r="AJ18" s="251">
        <f t="shared" si="22"/>
        <v>0</v>
      </c>
      <c r="AK18" s="251">
        <f t="shared" si="22"/>
        <v>0</v>
      </c>
      <c r="AL18" s="251">
        <f t="shared" si="22"/>
        <v>0</v>
      </c>
      <c r="AM18" s="251">
        <f t="shared" si="22"/>
        <v>0</v>
      </c>
      <c r="AN18" s="251">
        <f t="shared" si="22"/>
        <v>0</v>
      </c>
      <c r="AO18" s="251">
        <f t="shared" si="22"/>
        <v>0</v>
      </c>
      <c r="AP18" s="251">
        <f t="shared" si="22"/>
        <v>0</v>
      </c>
      <c r="AQ18" s="251">
        <f t="shared" si="22"/>
        <v>0</v>
      </c>
      <c r="AR18" s="251">
        <f>IF(SUM($AR$16:$AR$17,$AT$16:$AT$17)=0,0,SUM(AR16:AR17)/SUM($AR$16:$AR$17,$AT$16:$AT$17))</f>
        <v>0</v>
      </c>
      <c r="AS18" s="287">
        <f>IF(SUM(AS16:AS17)=0,0,SUM(AS16:AS17)/SUM(AS16:AS17))</f>
        <v>0</v>
      </c>
      <c r="AT18" s="251">
        <f>IF(SUM($AR$16:$AR$17,$AT$16:$AT$17)=0,0,SUM(AT16:AT17)/SUM($AR$16:$AR$17,$AT$16:$AT$17))</f>
        <v>0</v>
      </c>
      <c r="AU18" s="251">
        <f>IF(SUM($AZ$16:$AZ$17,$AU$16:$AU$17)=0,0,SUM(AU16:AU17)/SUM($AZ$16:$AZ$17,$AU$16:$AU$17))</f>
        <v>0</v>
      </c>
      <c r="AV18" s="287">
        <f>IF(SUM(AV16:AV17)=0,0,SUM(AV16:AV17)/SUM(AV16:AV17))</f>
        <v>0</v>
      </c>
      <c r="AW18" s="287"/>
      <c r="AX18" s="287"/>
      <c r="AY18" s="287"/>
      <c r="AZ18" s="251">
        <f>IF(SUM($AZ$16:$AZ$17,$AU$16:$AU$17)=0,0,SUM(AZ16:AZ17)/SUM($AZ$16:$AZ$17,$AU$16:$AU$17))</f>
        <v>0</v>
      </c>
      <c r="BA18" s="293"/>
      <c r="BB18" s="293"/>
      <c r="BC18" s="293"/>
      <c r="BD18" s="293"/>
      <c r="BE18" s="293"/>
      <c r="BF18" s="294">
        <f>IF(SUM(BF16:BF17)=0,0,SUM(BF16:BF17)/SUM(BF16:BF17))</f>
        <v>0</v>
      </c>
    </row>
    <row r="19" spans="2:58" ht="16" thickBot="1">
      <c r="B19" s="245"/>
      <c r="C19" s="248"/>
      <c r="D19" s="181"/>
      <c r="E19" s="181"/>
      <c r="F19" s="181"/>
      <c r="G19" s="181"/>
      <c r="H19" s="181"/>
      <c r="I19" s="288"/>
      <c r="J19" s="181"/>
      <c r="K19" s="181"/>
      <c r="L19" s="181"/>
      <c r="M19" s="181"/>
      <c r="N19" s="181"/>
      <c r="O19" s="207"/>
      <c r="P19" s="207"/>
      <c r="Q19" s="207"/>
      <c r="R19" s="207"/>
      <c r="S19" s="249"/>
      <c r="T19" s="288"/>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246"/>
      <c r="AS19" s="288"/>
      <c r="AT19" s="246"/>
      <c r="AU19" s="181"/>
      <c r="AV19" s="288"/>
      <c r="AW19" s="288"/>
      <c r="AX19" s="288"/>
      <c r="AY19" s="288"/>
      <c r="AZ19" s="207"/>
      <c r="BA19" s="295"/>
      <c r="BB19" s="296"/>
      <c r="BC19" s="296"/>
      <c r="BD19" s="296"/>
      <c r="BE19" s="296"/>
      <c r="BF19" s="297"/>
    </row>
    <row r="1048529" spans="50:50">
      <c r="AX1048529" s="52" t="s">
        <v>232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39997558519241921"/>
  </sheetPr>
  <dimension ref="B2:N135"/>
  <sheetViews>
    <sheetView topLeftCell="A81" workbookViewId="0">
      <selection activeCell="D134" sqref="D134"/>
    </sheetView>
  </sheetViews>
  <sheetFormatPr baseColWidth="10" defaultRowHeight="15" x14ac:dyDescent="0"/>
  <cols>
    <col min="1" max="1" width="10.83203125" style="2"/>
    <col min="2" max="2" width="21.5" style="2" customWidth="1"/>
    <col min="3" max="10" width="19" style="2" customWidth="1"/>
    <col min="11" max="11" width="4.33203125" style="2" customWidth="1"/>
    <col min="12" max="12" width="28.1640625" style="2" customWidth="1"/>
    <col min="13" max="13" width="3.1640625" style="2" customWidth="1"/>
    <col min="14" max="14" width="39.1640625" style="2" bestFit="1" customWidth="1"/>
    <col min="15" max="16384" width="10.83203125" style="2"/>
  </cols>
  <sheetData>
    <row r="2" spans="2:14" ht="20">
      <c r="B2" s="23" t="s">
        <v>327</v>
      </c>
    </row>
    <row r="4" spans="2:14">
      <c r="B4" s="3" t="s">
        <v>39</v>
      </c>
      <c r="C4" s="4"/>
      <c r="D4" s="4"/>
      <c r="E4" s="5"/>
    </row>
    <row r="5" spans="2:14" ht="46" customHeight="1">
      <c r="B5" s="530" t="s">
        <v>495</v>
      </c>
      <c r="C5" s="531"/>
      <c r="D5" s="531"/>
      <c r="E5" s="532"/>
    </row>
    <row r="6" spans="2:14" ht="16" thickBot="1"/>
    <row r="7" spans="2:14">
      <c r="B7" s="72" t="s">
        <v>214</v>
      </c>
      <c r="C7" s="92"/>
      <c r="D7" s="92"/>
      <c r="E7" s="92"/>
      <c r="F7" s="92"/>
      <c r="G7" s="92"/>
      <c r="H7" s="92"/>
      <c r="I7" s="92"/>
      <c r="J7" s="92"/>
      <c r="K7" s="92"/>
      <c r="L7" s="92"/>
      <c r="M7" s="92"/>
      <c r="N7" s="74"/>
    </row>
    <row r="8" spans="2:14">
      <c r="B8" s="75"/>
      <c r="C8" s="9"/>
      <c r="D8" s="9"/>
      <c r="E8" s="9"/>
      <c r="F8" s="9"/>
      <c r="G8" s="9"/>
      <c r="H8" s="9"/>
      <c r="I8" s="9"/>
      <c r="J8" s="9"/>
      <c r="K8" s="9"/>
      <c r="L8" s="9"/>
      <c r="M8" s="9"/>
      <c r="N8" s="76"/>
    </row>
    <row r="9" spans="2:14" ht="30">
      <c r="B9" s="102" t="s">
        <v>40</v>
      </c>
      <c r="C9" s="68" t="s">
        <v>41</v>
      </c>
      <c r="D9" s="29" t="s">
        <v>663</v>
      </c>
      <c r="E9" s="29" t="s">
        <v>664</v>
      </c>
      <c r="F9" s="107"/>
      <c r="G9" s="107"/>
      <c r="H9" s="29"/>
      <c r="I9" s="107"/>
      <c r="J9" s="108"/>
      <c r="K9" s="29"/>
      <c r="L9" s="29" t="s">
        <v>29</v>
      </c>
      <c r="M9" s="29"/>
      <c r="N9" s="97" t="s">
        <v>19</v>
      </c>
    </row>
    <row r="10" spans="2:14">
      <c r="B10" s="134" t="s">
        <v>327</v>
      </c>
      <c r="C10" s="56"/>
      <c r="D10" s="31"/>
      <c r="E10" s="31"/>
      <c r="F10" s="31"/>
      <c r="G10" s="31"/>
      <c r="H10" s="31"/>
      <c r="I10" s="31"/>
      <c r="J10" s="56"/>
      <c r="K10" s="31"/>
      <c r="L10" s="31"/>
      <c r="M10" s="31"/>
      <c r="N10" s="38"/>
    </row>
    <row r="11" spans="2:14">
      <c r="B11" s="134"/>
      <c r="C11" s="56" t="s">
        <v>42</v>
      </c>
      <c r="D11" s="403">
        <f>'Fuel aggregation PP'!D52</f>
        <v>0</v>
      </c>
      <c r="E11" s="403"/>
      <c r="F11" s="31"/>
      <c r="G11" s="31"/>
      <c r="H11" s="31"/>
      <c r="I11" s="31"/>
      <c r="J11" s="56"/>
      <c r="K11" s="31"/>
      <c r="L11" s="31"/>
      <c r="M11" s="31"/>
      <c r="N11" s="38" t="s">
        <v>733</v>
      </c>
    </row>
    <row r="12" spans="2:14">
      <c r="B12" s="134"/>
      <c r="C12" s="56" t="s">
        <v>142</v>
      </c>
      <c r="D12" s="403">
        <f>'Fuel aggregation PP'!D53</f>
        <v>0</v>
      </c>
      <c r="E12" s="403"/>
      <c r="F12" s="31"/>
      <c r="G12" s="31"/>
      <c r="H12" s="31"/>
      <c r="I12" s="31"/>
      <c r="J12" s="56"/>
      <c r="K12" s="31"/>
      <c r="L12" s="31"/>
      <c r="M12" s="31"/>
      <c r="N12" s="38"/>
    </row>
    <row r="13" spans="2:14">
      <c r="B13" s="134"/>
      <c r="C13" s="56" t="s">
        <v>43</v>
      </c>
      <c r="D13" s="403">
        <f>'Fuel aggregation PP'!D54</f>
        <v>0</v>
      </c>
      <c r="E13" s="403"/>
      <c r="F13" s="31"/>
      <c r="G13" s="31"/>
      <c r="H13" s="31"/>
      <c r="I13" s="31"/>
      <c r="J13" s="56"/>
      <c r="K13" s="31"/>
      <c r="L13" s="31"/>
      <c r="M13" s="31"/>
      <c r="N13" s="38"/>
    </row>
    <row r="14" spans="2:14">
      <c r="B14" s="134"/>
      <c r="C14" s="56" t="s">
        <v>44</v>
      </c>
      <c r="D14" s="403">
        <f>'Fuel aggregation PP'!D55</f>
        <v>0</v>
      </c>
      <c r="E14" s="403"/>
      <c r="F14" s="31"/>
      <c r="G14" s="31"/>
      <c r="H14" s="31"/>
      <c r="I14" s="31"/>
      <c r="J14" s="56"/>
      <c r="K14" s="31"/>
      <c r="L14" s="31"/>
      <c r="M14" s="31"/>
      <c r="N14" s="38"/>
    </row>
    <row r="15" spans="2:14">
      <c r="B15" s="134"/>
      <c r="C15" s="56" t="s">
        <v>320</v>
      </c>
      <c r="D15" s="403">
        <f>'Fuel aggregation PP'!D56</f>
        <v>0</v>
      </c>
      <c r="E15" s="403"/>
      <c r="F15" s="31"/>
      <c r="G15" s="31"/>
      <c r="H15" s="31"/>
      <c r="I15" s="31"/>
      <c r="J15" s="56"/>
      <c r="K15" s="31"/>
      <c r="L15" s="31"/>
      <c r="M15" s="31"/>
      <c r="N15" s="38"/>
    </row>
    <row r="16" spans="2:14">
      <c r="B16" s="134"/>
      <c r="C16" s="69" t="s">
        <v>225</v>
      </c>
      <c r="D16" s="403">
        <f>'Fuel aggregation PP'!D57</f>
        <v>0</v>
      </c>
      <c r="E16" s="403"/>
      <c r="F16" s="31"/>
      <c r="G16" s="31"/>
      <c r="H16" s="31"/>
      <c r="I16" s="31"/>
      <c r="J16" s="56"/>
      <c r="K16" s="31"/>
      <c r="L16" s="31"/>
      <c r="M16" s="31"/>
      <c r="N16" s="38"/>
    </row>
    <row r="17" spans="2:14">
      <c r="B17" s="134"/>
      <c r="C17" s="69" t="s">
        <v>226</v>
      </c>
      <c r="D17" s="403">
        <f>'Fuel aggregation PP'!D58</f>
        <v>0</v>
      </c>
      <c r="E17" s="403"/>
      <c r="F17" s="31"/>
      <c r="G17" s="31"/>
      <c r="H17" s="31"/>
      <c r="I17" s="31"/>
      <c r="J17" s="56"/>
      <c r="K17" s="31"/>
      <c r="L17" s="31"/>
      <c r="M17" s="31"/>
      <c r="N17" s="38"/>
    </row>
    <row r="18" spans="2:14">
      <c r="B18" s="134"/>
      <c r="C18" s="345" t="s">
        <v>504</v>
      </c>
      <c r="D18" s="403">
        <f>'Fuel aggregation PP'!D59</f>
        <v>0</v>
      </c>
      <c r="E18" s="403"/>
      <c r="F18" s="31"/>
      <c r="G18" s="31"/>
      <c r="H18" s="31"/>
      <c r="I18" s="31"/>
      <c r="J18" s="56"/>
      <c r="K18" s="31"/>
      <c r="L18" s="31"/>
      <c r="M18" s="31"/>
      <c r="N18" s="38"/>
    </row>
    <row r="19" spans="2:14">
      <c r="B19" s="134"/>
      <c r="C19" s="231" t="s">
        <v>203</v>
      </c>
      <c r="D19" s="403">
        <f>'Fuel aggregation PP'!D60</f>
        <v>0</v>
      </c>
      <c r="E19" s="403"/>
      <c r="F19" s="31"/>
      <c r="G19" s="31"/>
      <c r="H19" s="31"/>
      <c r="I19" s="31"/>
      <c r="J19" s="56"/>
      <c r="K19" s="31"/>
      <c r="L19" s="31"/>
      <c r="M19" s="31"/>
      <c r="N19" s="38" t="s">
        <v>732</v>
      </c>
    </row>
    <row r="20" spans="2:14">
      <c r="B20" s="134"/>
      <c r="C20" s="231" t="s">
        <v>189</v>
      </c>
      <c r="D20" s="403">
        <f>'Fuel aggregation PP'!D61</f>
        <v>0</v>
      </c>
      <c r="E20" s="403"/>
      <c r="F20" s="31"/>
      <c r="G20" s="31"/>
      <c r="H20" s="31"/>
      <c r="I20" s="31"/>
      <c r="J20" s="56"/>
      <c r="K20" s="31"/>
      <c r="L20" s="31"/>
      <c r="M20" s="31"/>
      <c r="N20" s="38"/>
    </row>
    <row r="21" spans="2:14">
      <c r="B21" s="134"/>
      <c r="C21" s="231" t="s">
        <v>195</v>
      </c>
      <c r="D21" s="403">
        <f>'Fuel aggregation PP'!D62</f>
        <v>0</v>
      </c>
      <c r="E21" s="403"/>
      <c r="F21" s="31"/>
      <c r="G21" s="31"/>
      <c r="H21" s="31"/>
      <c r="I21" s="31"/>
      <c r="J21" s="56"/>
      <c r="K21" s="31"/>
      <c r="L21" s="31"/>
      <c r="M21" s="31"/>
      <c r="N21" s="38"/>
    </row>
    <row r="22" spans="2:14">
      <c r="B22" s="134"/>
      <c r="C22" s="70" t="s">
        <v>190</v>
      </c>
      <c r="D22" s="403">
        <f>'Fuel aggregation PP'!D63</f>
        <v>0</v>
      </c>
      <c r="E22" s="403"/>
      <c r="F22" s="31"/>
      <c r="G22" s="31"/>
      <c r="H22" s="31"/>
      <c r="I22" s="31"/>
      <c r="J22" s="56"/>
      <c r="K22" s="31"/>
      <c r="L22" s="31"/>
      <c r="M22" s="31"/>
      <c r="N22" s="38"/>
    </row>
    <row r="23" spans="2:14">
      <c r="B23" s="134"/>
      <c r="C23" s="70" t="s">
        <v>191</v>
      </c>
      <c r="D23" s="403">
        <f>'Fuel aggregation PP'!D64</f>
        <v>0</v>
      </c>
      <c r="E23" s="403"/>
      <c r="F23" s="31"/>
      <c r="G23" s="31"/>
      <c r="H23" s="31"/>
      <c r="I23" s="31"/>
      <c r="J23" s="56"/>
      <c r="K23" s="31"/>
      <c r="L23" s="31"/>
      <c r="M23" s="31"/>
      <c r="N23" s="38"/>
    </row>
    <row r="24" spans="2:14">
      <c r="B24" s="134"/>
      <c r="C24" s="70" t="s">
        <v>329</v>
      </c>
      <c r="D24" s="403">
        <f>'Fuel aggregation PP'!D65</f>
        <v>0</v>
      </c>
      <c r="E24" s="403"/>
      <c r="F24" s="31"/>
      <c r="G24" s="31"/>
      <c r="H24" s="31"/>
      <c r="I24" s="31"/>
      <c r="J24" s="56"/>
      <c r="K24" s="31"/>
      <c r="L24" s="31"/>
      <c r="M24" s="31"/>
      <c r="N24" s="38"/>
    </row>
    <row r="25" spans="2:14" ht="16" thickBot="1">
      <c r="B25" s="134"/>
      <c r="C25" s="137" t="s">
        <v>230</v>
      </c>
      <c r="D25" s="406">
        <f>'Fuel aggregation PP'!D66</f>
        <v>0</v>
      </c>
      <c r="E25" s="406"/>
      <c r="F25" s="233"/>
      <c r="G25" s="233"/>
      <c r="H25" s="233"/>
      <c r="I25" s="233"/>
      <c r="J25" s="137"/>
      <c r="K25" s="31"/>
      <c r="L25" s="31"/>
      <c r="M25" s="31"/>
      <c r="N25" s="38"/>
    </row>
    <row r="26" spans="2:14" ht="16" thickTop="1">
      <c r="B26" s="274"/>
      <c r="C26" s="54"/>
      <c r="D26" s="414"/>
      <c r="E26" s="414"/>
      <c r="F26" s="49"/>
      <c r="G26" s="49"/>
      <c r="H26" s="49"/>
      <c r="I26" s="49"/>
      <c r="J26" s="54"/>
      <c r="K26" s="49"/>
      <c r="L26" s="49"/>
      <c r="M26" s="49"/>
      <c r="N26" s="50"/>
    </row>
    <row r="27" spans="2:14">
      <c r="B27" s="134" t="s">
        <v>378</v>
      </c>
      <c r="C27" s="56"/>
      <c r="D27" s="403"/>
      <c r="E27" s="403"/>
      <c r="F27" s="31"/>
      <c r="G27" s="31"/>
      <c r="H27" s="31"/>
      <c r="I27" s="31"/>
      <c r="J27" s="56"/>
      <c r="K27" s="31"/>
      <c r="L27" s="31"/>
      <c r="M27" s="31"/>
      <c r="N27" s="38"/>
    </row>
    <row r="28" spans="2:14">
      <c r="B28" s="134"/>
      <c r="C28" s="56" t="s">
        <v>42</v>
      </c>
      <c r="D28" s="405">
        <f>D29</f>
        <v>0</v>
      </c>
      <c r="E28" s="405" t="e">
        <f>D28/technical_specs!H14</f>
        <v>#DIV/0!</v>
      </c>
      <c r="F28" s="31"/>
      <c r="G28" s="31"/>
      <c r="H28" s="171"/>
      <c r="I28" s="31"/>
      <c r="J28" s="56"/>
      <c r="K28" s="31"/>
      <c r="L28" s="31"/>
      <c r="M28" s="31"/>
      <c r="N28" s="38"/>
    </row>
    <row r="29" spans="2:14">
      <c r="B29" s="134"/>
      <c r="C29" s="56" t="s">
        <v>203</v>
      </c>
      <c r="D29" s="405">
        <f>D19</f>
        <v>0</v>
      </c>
      <c r="E29" s="405" t="e">
        <f>D29/technical_specs!H14</f>
        <v>#DIV/0!</v>
      </c>
      <c r="F29" s="31"/>
      <c r="G29" s="31"/>
      <c r="H29" s="31"/>
      <c r="I29" s="31"/>
      <c r="J29" s="56"/>
      <c r="K29" s="31"/>
      <c r="L29" s="31"/>
      <c r="M29" s="31"/>
      <c r="N29" s="38"/>
    </row>
    <row r="30" spans="2:14" ht="16" thickBot="1">
      <c r="B30" s="134"/>
      <c r="C30" s="137" t="s">
        <v>230</v>
      </c>
      <c r="D30" s="415">
        <f>SUM(D28:D29)</f>
        <v>0</v>
      </c>
      <c r="E30" s="415" t="e">
        <f>SUM(E28:E29)</f>
        <v>#DIV/0!</v>
      </c>
      <c r="F30" s="31"/>
      <c r="G30" s="31"/>
      <c r="H30" s="31"/>
      <c r="I30" s="31"/>
      <c r="J30" s="56"/>
      <c r="K30" s="31"/>
      <c r="L30" s="31"/>
      <c r="M30" s="31"/>
      <c r="N30" s="38"/>
    </row>
    <row r="31" spans="2:14" ht="16" thickTop="1">
      <c r="B31" s="134"/>
      <c r="C31" s="56"/>
      <c r="D31" s="405"/>
      <c r="E31" s="405"/>
      <c r="F31" s="31"/>
      <c r="G31" s="31"/>
      <c r="H31" s="171"/>
      <c r="I31" s="31"/>
      <c r="J31" s="56"/>
      <c r="K31" s="31"/>
      <c r="L31" s="31"/>
      <c r="M31" s="31"/>
      <c r="N31" s="38"/>
    </row>
    <row r="32" spans="2:14">
      <c r="B32" s="134" t="s">
        <v>397</v>
      </c>
      <c r="C32" s="31"/>
      <c r="D32" s="416"/>
      <c r="E32" s="405"/>
      <c r="F32" s="31"/>
      <c r="G32" s="31"/>
      <c r="H32" s="171"/>
      <c r="I32" s="31"/>
      <c r="J32" s="56"/>
      <c r="K32" s="31"/>
      <c r="L32" s="31"/>
      <c r="M32" s="31"/>
      <c r="N32" s="38"/>
    </row>
    <row r="33" spans="2:14">
      <c r="B33" s="134"/>
      <c r="C33" s="31" t="s">
        <v>42</v>
      </c>
      <c r="D33" s="416" t="e">
        <f>(D11+D29)*Dashboard!E23</f>
        <v>#DIV/0!</v>
      </c>
      <c r="E33" s="405" t="e">
        <f>D33/technical_specs!H11</f>
        <v>#DIV/0!</v>
      </c>
      <c r="F33" s="31"/>
      <c r="G33" s="31"/>
      <c r="H33" s="171"/>
      <c r="I33" s="31"/>
      <c r="J33" s="31"/>
      <c r="K33" s="59"/>
      <c r="L33" s="31"/>
      <c r="M33" s="31"/>
      <c r="N33" s="38"/>
    </row>
    <row r="34" spans="2:14">
      <c r="B34" s="134"/>
      <c r="C34" s="31"/>
      <c r="D34" s="416"/>
      <c r="E34" s="405"/>
      <c r="F34" s="31"/>
      <c r="G34" s="31"/>
      <c r="H34" s="31"/>
      <c r="I34" s="31"/>
      <c r="J34" s="31"/>
      <c r="K34" s="59"/>
      <c r="L34" s="31"/>
      <c r="M34" s="31"/>
      <c r="N34" s="38"/>
    </row>
    <row r="35" spans="2:14">
      <c r="B35" s="134" t="s">
        <v>357</v>
      </c>
      <c r="C35" s="31"/>
      <c r="D35" s="416"/>
      <c r="E35" s="405"/>
      <c r="F35" s="31"/>
      <c r="G35" s="31"/>
      <c r="H35" s="31"/>
      <c r="I35" s="31"/>
      <c r="J35" s="31"/>
      <c r="K35" s="59"/>
      <c r="L35" s="31"/>
      <c r="M35" s="31"/>
      <c r="N35" s="38"/>
    </row>
    <row r="36" spans="2:14">
      <c r="B36" s="134"/>
      <c r="C36" s="31" t="s">
        <v>42</v>
      </c>
      <c r="D36" s="416">
        <f>(D11+D29)*Dashboard!E19</f>
        <v>0</v>
      </c>
      <c r="E36" s="405" t="e">
        <f>D36/technical_specs!H12</f>
        <v>#DIV/0!</v>
      </c>
      <c r="F36" s="31"/>
      <c r="G36" s="31"/>
      <c r="H36" s="171"/>
      <c r="I36" s="31"/>
      <c r="J36" s="31"/>
      <c r="K36" s="59"/>
      <c r="L36" s="31"/>
      <c r="M36" s="31"/>
      <c r="N36" s="38"/>
    </row>
    <row r="37" spans="2:14">
      <c r="B37" s="134"/>
      <c r="C37" s="31"/>
      <c r="D37" s="416"/>
      <c r="E37" s="405"/>
      <c r="F37" s="31"/>
      <c r="G37" s="31"/>
      <c r="H37" s="31"/>
      <c r="I37" s="31"/>
      <c r="J37" s="31"/>
      <c r="K37" s="59"/>
      <c r="L37" s="31"/>
      <c r="M37" s="31"/>
      <c r="N37" s="38"/>
    </row>
    <row r="38" spans="2:14">
      <c r="B38" s="134" t="s">
        <v>358</v>
      </c>
      <c r="C38" s="31"/>
      <c r="D38" s="416"/>
      <c r="E38" s="405"/>
      <c r="F38" s="31"/>
      <c r="G38" s="31"/>
      <c r="H38" s="31"/>
      <c r="I38" s="31"/>
      <c r="J38" s="31"/>
      <c r="K38" s="59"/>
      <c r="L38" s="31"/>
      <c r="M38" s="31"/>
      <c r="N38" s="38"/>
    </row>
    <row r="39" spans="2:14">
      <c r="B39" s="134"/>
      <c r="C39" s="31" t="s">
        <v>42</v>
      </c>
      <c r="D39" s="416">
        <f>(D11+D29)*Dashboard!E20</f>
        <v>0</v>
      </c>
      <c r="E39" s="405" t="e">
        <f>D39/technical_specs!H13</f>
        <v>#DIV/0!</v>
      </c>
      <c r="F39" s="31"/>
      <c r="G39" s="31"/>
      <c r="H39" s="171"/>
      <c r="I39" s="31"/>
      <c r="J39" s="31"/>
      <c r="K39" s="59"/>
      <c r="L39" s="31"/>
      <c r="M39" s="31"/>
      <c r="N39" s="38"/>
    </row>
    <row r="40" spans="2:14">
      <c r="B40" s="75"/>
      <c r="C40" s="31"/>
      <c r="D40" s="416"/>
      <c r="E40" s="405"/>
      <c r="F40" s="171"/>
      <c r="G40" s="171"/>
      <c r="H40" s="171"/>
      <c r="I40" s="171"/>
      <c r="J40" s="171"/>
      <c r="K40" s="59"/>
      <c r="L40" s="31"/>
      <c r="M40" s="31"/>
      <c r="N40" s="38"/>
    </row>
    <row r="41" spans="2:14">
      <c r="B41" s="99" t="s">
        <v>359</v>
      </c>
      <c r="C41" s="31"/>
      <c r="D41" s="416"/>
      <c r="E41" s="405"/>
      <c r="F41" s="171"/>
      <c r="G41" s="171"/>
      <c r="H41" s="171"/>
      <c r="I41" s="171"/>
      <c r="J41" s="171"/>
      <c r="K41" s="59"/>
      <c r="L41" s="31"/>
      <c r="M41" s="31"/>
      <c r="N41" s="38"/>
    </row>
    <row r="42" spans="2:14">
      <c r="B42" s="75"/>
      <c r="C42" s="31" t="s">
        <v>42</v>
      </c>
      <c r="D42" s="416">
        <f>(D11+D29)*Dashboard!E21</f>
        <v>0</v>
      </c>
      <c r="E42" s="405" t="e">
        <f>D42/technical_specs!H15</f>
        <v>#DIV/0!</v>
      </c>
      <c r="F42" s="171"/>
      <c r="G42" s="171"/>
      <c r="H42" s="171"/>
      <c r="I42" s="171"/>
      <c r="J42" s="171"/>
      <c r="K42" s="59"/>
      <c r="L42" s="31"/>
      <c r="M42" s="31"/>
      <c r="N42" s="38"/>
    </row>
    <row r="43" spans="2:14">
      <c r="B43" s="99"/>
      <c r="C43" s="31"/>
      <c r="D43" s="416"/>
      <c r="E43" s="405"/>
      <c r="F43" s="171"/>
      <c r="G43" s="171"/>
      <c r="H43" s="171"/>
      <c r="I43" s="171"/>
      <c r="J43" s="171"/>
      <c r="K43" s="59"/>
      <c r="L43" s="31"/>
      <c r="M43" s="31"/>
      <c r="N43" s="38"/>
    </row>
    <row r="44" spans="2:14">
      <c r="B44" s="99" t="s">
        <v>360</v>
      </c>
      <c r="C44" s="31"/>
      <c r="D44" s="416"/>
      <c r="E44" s="405"/>
      <c r="F44" s="171"/>
      <c r="G44" s="171"/>
      <c r="H44" s="171"/>
      <c r="I44" s="171"/>
      <c r="J44" s="171"/>
      <c r="K44" s="59"/>
      <c r="L44" s="31"/>
      <c r="M44" s="31"/>
      <c r="N44" s="38"/>
    </row>
    <row r="45" spans="2:14">
      <c r="B45" s="99"/>
      <c r="C45" s="31" t="s">
        <v>42</v>
      </c>
      <c r="D45" s="416">
        <f>(D11+D28)*Dashboard!E22</f>
        <v>0</v>
      </c>
      <c r="E45" s="405" t="e">
        <f>D45/technical_specs!H16</f>
        <v>#DIV/0!</v>
      </c>
      <c r="F45" s="171"/>
      <c r="G45" s="171"/>
      <c r="H45" s="171"/>
      <c r="I45" s="171"/>
      <c r="J45" s="171"/>
      <c r="K45" s="59"/>
      <c r="L45" s="31"/>
      <c r="M45" s="31"/>
      <c r="N45" s="38"/>
    </row>
    <row r="46" spans="2:14">
      <c r="B46" s="99"/>
      <c r="C46" s="31"/>
      <c r="D46" s="416"/>
      <c r="E46" s="405"/>
      <c r="F46" s="171"/>
      <c r="G46" s="171"/>
      <c r="H46" s="171"/>
      <c r="I46" s="171"/>
      <c r="J46" s="171"/>
      <c r="K46" s="59"/>
      <c r="L46" s="31"/>
      <c r="M46" s="31"/>
      <c r="N46" s="38"/>
    </row>
    <row r="47" spans="2:14">
      <c r="B47" s="99" t="s">
        <v>361</v>
      </c>
      <c r="C47" s="31"/>
      <c r="D47" s="416"/>
      <c r="E47" s="405"/>
      <c r="F47" s="171"/>
      <c r="G47" s="171"/>
      <c r="H47" s="171"/>
      <c r="I47" s="171"/>
      <c r="J47" s="171"/>
      <c r="K47" s="59"/>
      <c r="L47" s="31"/>
      <c r="M47" s="31"/>
      <c r="N47" s="38"/>
    </row>
    <row r="48" spans="2:14">
      <c r="B48" s="99"/>
      <c r="C48" s="31" t="s">
        <v>142</v>
      </c>
      <c r="D48" s="416">
        <f>D12*Dashboard!E27</f>
        <v>0</v>
      </c>
      <c r="E48" s="405" t="e">
        <f>D48/technical_specs!H17</f>
        <v>#DIV/0!</v>
      </c>
      <c r="F48" s="171"/>
      <c r="G48" s="171"/>
      <c r="H48" s="171"/>
      <c r="I48" s="171"/>
      <c r="J48" s="171"/>
      <c r="K48" s="59"/>
      <c r="L48" s="31"/>
      <c r="M48" s="31"/>
      <c r="N48" s="38"/>
    </row>
    <row r="49" spans="2:14">
      <c r="B49" s="99"/>
      <c r="C49" s="31"/>
      <c r="D49" s="416"/>
      <c r="E49" s="405"/>
      <c r="F49" s="171"/>
      <c r="G49" s="171"/>
      <c r="H49" s="171"/>
      <c r="I49" s="171"/>
      <c r="J49" s="171"/>
      <c r="K49" s="59"/>
      <c r="L49" s="31"/>
      <c r="M49" s="31"/>
      <c r="N49" s="38"/>
    </row>
    <row r="50" spans="2:14">
      <c r="B50" s="99" t="s">
        <v>398</v>
      </c>
      <c r="C50" s="31"/>
      <c r="D50" s="416"/>
      <c r="E50" s="405"/>
      <c r="F50" s="171"/>
      <c r="G50" s="171"/>
      <c r="H50" s="171"/>
      <c r="I50" s="171"/>
      <c r="J50" s="171"/>
      <c r="K50" s="59"/>
      <c r="L50" s="31"/>
      <c r="M50" s="31"/>
      <c r="N50" s="38"/>
    </row>
    <row r="51" spans="2:14">
      <c r="B51" s="99"/>
      <c r="C51" s="31" t="s">
        <v>142</v>
      </c>
      <c r="D51" s="416">
        <f>D12*Dashboard!E28</f>
        <v>0</v>
      </c>
      <c r="E51" s="405" t="e">
        <f>D51/technical_specs!H18</f>
        <v>#DIV/0!</v>
      </c>
      <c r="F51" s="171"/>
      <c r="G51" s="171"/>
      <c r="H51" s="171"/>
      <c r="I51" s="171"/>
      <c r="J51" s="171"/>
      <c r="K51" s="59"/>
      <c r="L51" s="31"/>
      <c r="M51" s="31"/>
      <c r="N51" s="38"/>
    </row>
    <row r="52" spans="2:14">
      <c r="B52" s="99"/>
      <c r="C52" s="31"/>
      <c r="D52" s="416"/>
      <c r="E52" s="405"/>
      <c r="F52" s="171"/>
      <c r="G52" s="171"/>
      <c r="H52" s="171"/>
      <c r="I52" s="171"/>
      <c r="J52" s="171"/>
      <c r="K52" s="59"/>
      <c r="L52" s="31"/>
      <c r="M52" s="31"/>
      <c r="N52" s="38"/>
    </row>
    <row r="53" spans="2:14">
      <c r="B53" s="99" t="s">
        <v>771</v>
      </c>
      <c r="C53" s="31"/>
      <c r="D53" s="416"/>
      <c r="E53" s="405"/>
      <c r="F53" s="171"/>
      <c r="G53" s="171"/>
      <c r="H53" s="171"/>
      <c r="I53" s="171"/>
      <c r="J53" s="171"/>
      <c r="K53" s="59"/>
      <c r="L53" s="31"/>
      <c r="M53" s="31"/>
      <c r="N53" s="38"/>
    </row>
    <row r="54" spans="2:14">
      <c r="B54" s="99"/>
      <c r="C54" s="31" t="s">
        <v>43</v>
      </c>
      <c r="D54" s="416">
        <f>D13*Dashboard!E35</f>
        <v>0</v>
      </c>
      <c r="E54" s="405" t="e">
        <f>D54/technical_specs!H19</f>
        <v>#DIV/0!</v>
      </c>
      <c r="F54" s="171"/>
      <c r="G54" s="171"/>
      <c r="H54" s="171"/>
      <c r="I54" s="171"/>
      <c r="J54" s="171"/>
      <c r="K54" s="59"/>
      <c r="L54" s="31"/>
      <c r="M54" s="31"/>
      <c r="N54" s="38"/>
    </row>
    <row r="55" spans="2:14">
      <c r="B55" s="99"/>
      <c r="C55" s="345" t="s">
        <v>504</v>
      </c>
      <c r="D55" s="416">
        <f>D18*Dashboard!E35</f>
        <v>0</v>
      </c>
      <c r="E55" s="405" t="e">
        <f>D55/technical_specs!H19</f>
        <v>#DIV/0!</v>
      </c>
      <c r="F55" s="171"/>
      <c r="G55" s="171"/>
      <c r="H55" s="171"/>
      <c r="I55" s="171"/>
      <c r="J55" s="171"/>
      <c r="K55" s="59"/>
      <c r="L55" s="31"/>
      <c r="M55" s="31"/>
      <c r="N55" s="38"/>
    </row>
    <row r="56" spans="2:14" ht="16" thickBot="1">
      <c r="B56" s="99"/>
      <c r="C56" s="137" t="s">
        <v>230</v>
      </c>
      <c r="D56" s="415">
        <f>SUM(D54:D55)</f>
        <v>0</v>
      </c>
      <c r="E56" s="415" t="e">
        <f>SUM(E54:E55)</f>
        <v>#DIV/0!</v>
      </c>
      <c r="F56" s="171"/>
      <c r="G56" s="171"/>
      <c r="H56" s="171"/>
      <c r="I56" s="171"/>
      <c r="J56" s="171"/>
      <c r="K56" s="59"/>
      <c r="L56" s="31"/>
      <c r="M56" s="31"/>
      <c r="N56" s="38"/>
    </row>
    <row r="57" spans="2:14" ht="16" thickTop="1">
      <c r="B57" s="99"/>
      <c r="C57" s="31"/>
      <c r="D57" s="416"/>
      <c r="E57" s="405"/>
      <c r="F57" s="171"/>
      <c r="G57" s="171"/>
      <c r="H57" s="171"/>
      <c r="I57" s="171"/>
      <c r="J57" s="171"/>
      <c r="K57" s="59"/>
      <c r="L57" s="31"/>
      <c r="M57" s="31"/>
      <c r="N57" s="38"/>
    </row>
    <row r="58" spans="2:14">
      <c r="B58" s="99" t="s">
        <v>363</v>
      </c>
      <c r="C58" s="31"/>
      <c r="D58" s="416"/>
      <c r="E58" s="405"/>
      <c r="F58" s="171"/>
      <c r="G58" s="171"/>
      <c r="H58" s="171"/>
      <c r="I58" s="171"/>
      <c r="J58" s="171"/>
      <c r="K58" s="59"/>
      <c r="L58" s="31"/>
      <c r="M58" s="31"/>
      <c r="N58" s="38"/>
    </row>
    <row r="59" spans="2:14">
      <c r="B59" s="99"/>
      <c r="C59" s="31" t="s">
        <v>43</v>
      </c>
      <c r="D59" s="416">
        <f>D13*Dashboard!E32</f>
        <v>0</v>
      </c>
      <c r="E59" s="405" t="e">
        <f>D59/technical_specs!H20</f>
        <v>#DIV/0!</v>
      </c>
      <c r="F59" s="171"/>
      <c r="G59" s="171"/>
      <c r="H59" s="171"/>
      <c r="I59" s="171"/>
      <c r="J59" s="171"/>
      <c r="K59" s="59"/>
      <c r="L59" s="31"/>
      <c r="M59" s="31"/>
      <c r="N59" s="38"/>
    </row>
    <row r="60" spans="2:14">
      <c r="B60" s="99"/>
      <c r="C60" s="345" t="s">
        <v>504</v>
      </c>
      <c r="D60" s="416">
        <f>D18*Dashboard!E32</f>
        <v>0</v>
      </c>
      <c r="E60" s="405" t="e">
        <f>D60/technical_specs!H20</f>
        <v>#DIV/0!</v>
      </c>
      <c r="F60" s="171"/>
      <c r="G60" s="171"/>
      <c r="H60" s="171"/>
      <c r="I60" s="171"/>
      <c r="J60" s="171"/>
      <c r="K60" s="59"/>
      <c r="L60" s="31"/>
      <c r="M60" s="31"/>
      <c r="N60" s="38"/>
    </row>
    <row r="61" spans="2:14" ht="16" thickBot="1">
      <c r="B61" s="99"/>
      <c r="C61" s="137" t="s">
        <v>230</v>
      </c>
      <c r="D61" s="415">
        <f>SUM(D59:D60)</f>
        <v>0</v>
      </c>
      <c r="E61" s="415" t="e">
        <f>SUM(E59:E60)</f>
        <v>#DIV/0!</v>
      </c>
      <c r="F61" s="171"/>
      <c r="G61" s="171"/>
      <c r="H61" s="171"/>
      <c r="I61" s="171"/>
      <c r="J61" s="171"/>
      <c r="K61" s="59"/>
      <c r="L61" s="31"/>
      <c r="M61" s="31"/>
      <c r="N61" s="38"/>
    </row>
    <row r="62" spans="2:14" ht="16" thickTop="1">
      <c r="B62" s="99"/>
      <c r="C62" s="31"/>
      <c r="D62" s="416"/>
      <c r="E62" s="405"/>
      <c r="F62" s="171"/>
      <c r="G62" s="171"/>
      <c r="H62" s="171"/>
      <c r="I62" s="171"/>
      <c r="J62" s="171"/>
      <c r="K62" s="59"/>
      <c r="L62" s="31"/>
      <c r="M62" s="31"/>
      <c r="N62" s="38"/>
    </row>
    <row r="63" spans="2:14">
      <c r="B63" s="99" t="s">
        <v>364</v>
      </c>
      <c r="C63" s="31"/>
      <c r="D63" s="416"/>
      <c r="E63" s="405"/>
      <c r="F63" s="171"/>
      <c r="G63" s="171"/>
      <c r="H63" s="171"/>
      <c r="I63" s="171"/>
      <c r="J63" s="171"/>
      <c r="K63" s="59"/>
      <c r="L63" s="31"/>
      <c r="M63" s="31"/>
      <c r="N63" s="38"/>
    </row>
    <row r="64" spans="2:14">
      <c r="B64" s="99"/>
      <c r="C64" s="31" t="s">
        <v>43</v>
      </c>
      <c r="D64" s="416">
        <f>D13*Dashboard!E33</f>
        <v>0</v>
      </c>
      <c r="E64" s="405" t="e">
        <f>D64/technical_specs!H21</f>
        <v>#DIV/0!</v>
      </c>
      <c r="F64" s="171"/>
      <c r="G64" s="171"/>
      <c r="H64" s="171"/>
      <c r="I64" s="171"/>
      <c r="J64" s="171"/>
      <c r="K64" s="59"/>
      <c r="L64" s="31"/>
      <c r="M64" s="31"/>
      <c r="N64" s="38"/>
    </row>
    <row r="65" spans="2:14">
      <c r="B65" s="99"/>
      <c r="C65" s="345" t="s">
        <v>504</v>
      </c>
      <c r="D65" s="416">
        <f>D18*Dashboard!E33</f>
        <v>0</v>
      </c>
      <c r="E65" s="405" t="e">
        <f>D65/technical_specs!H21</f>
        <v>#DIV/0!</v>
      </c>
      <c r="F65" s="171"/>
      <c r="G65" s="171"/>
      <c r="H65" s="171"/>
      <c r="I65" s="171"/>
      <c r="J65" s="171"/>
      <c r="K65" s="59"/>
      <c r="L65" s="31"/>
      <c r="M65" s="31"/>
      <c r="N65" s="38"/>
    </row>
    <row r="66" spans="2:14" ht="16" thickBot="1">
      <c r="B66" s="99"/>
      <c r="C66" s="137" t="s">
        <v>230</v>
      </c>
      <c r="D66" s="415">
        <f>SUM(D64:D65)</f>
        <v>0</v>
      </c>
      <c r="E66" s="415" t="e">
        <f>SUM(E64:E65)</f>
        <v>#DIV/0!</v>
      </c>
      <c r="F66" s="171"/>
      <c r="G66" s="171"/>
      <c r="H66" s="171"/>
      <c r="I66" s="171"/>
      <c r="J66" s="171"/>
      <c r="K66" s="59"/>
      <c r="L66" s="31"/>
      <c r="M66" s="31"/>
      <c r="N66" s="38"/>
    </row>
    <row r="67" spans="2:14" ht="16" thickTop="1">
      <c r="B67" s="99"/>
      <c r="C67" s="31"/>
      <c r="D67" s="416"/>
      <c r="E67" s="405"/>
      <c r="F67" s="171"/>
      <c r="G67" s="171"/>
      <c r="H67" s="171"/>
      <c r="I67" s="171"/>
      <c r="J67" s="171"/>
      <c r="K67" s="59"/>
      <c r="L67" s="31"/>
      <c r="M67" s="31"/>
      <c r="N67" s="38"/>
    </row>
    <row r="68" spans="2:14">
      <c r="B68" s="99" t="s">
        <v>365</v>
      </c>
      <c r="C68" s="31"/>
      <c r="D68" s="416"/>
      <c r="E68" s="405"/>
      <c r="F68" s="171"/>
      <c r="G68" s="171"/>
      <c r="H68" s="171"/>
      <c r="I68" s="171"/>
      <c r="J68" s="171"/>
      <c r="K68" s="59"/>
      <c r="L68" s="31"/>
      <c r="M68" s="31"/>
      <c r="N68" s="38"/>
    </row>
    <row r="69" spans="2:14">
      <c r="B69" s="99"/>
      <c r="C69" s="31" t="s">
        <v>43</v>
      </c>
      <c r="D69" s="416">
        <f>D13*Dashboard!E34</f>
        <v>0</v>
      </c>
      <c r="E69" s="405" t="e">
        <f>D69/technical_specs!H22</f>
        <v>#DIV/0!</v>
      </c>
      <c r="F69" s="171"/>
      <c r="G69" s="171"/>
      <c r="H69" s="171"/>
      <c r="I69" s="171"/>
      <c r="J69" s="171"/>
      <c r="K69" s="59"/>
      <c r="L69" s="31"/>
      <c r="M69" s="31"/>
      <c r="N69" s="38"/>
    </row>
    <row r="70" spans="2:14">
      <c r="B70" s="99"/>
      <c r="C70" s="345" t="s">
        <v>504</v>
      </c>
      <c r="D70" s="416">
        <f>D18*Dashboard!E34</f>
        <v>0</v>
      </c>
      <c r="E70" s="405" t="e">
        <f>D70/technical_specs!H22</f>
        <v>#DIV/0!</v>
      </c>
      <c r="F70" s="171"/>
      <c r="G70" s="171"/>
      <c r="H70" s="171"/>
      <c r="I70" s="171"/>
      <c r="J70" s="171"/>
      <c r="K70" s="59"/>
      <c r="L70" s="31"/>
      <c r="M70" s="31"/>
      <c r="N70" s="38"/>
    </row>
    <row r="71" spans="2:14" ht="16" thickBot="1">
      <c r="B71" s="99"/>
      <c r="C71" s="137" t="s">
        <v>230</v>
      </c>
      <c r="D71" s="415">
        <f>SUM(D69:D70)</f>
        <v>0</v>
      </c>
      <c r="E71" s="415" t="e">
        <f>SUM(E69:E70)</f>
        <v>#DIV/0!</v>
      </c>
      <c r="F71" s="171"/>
      <c r="G71" s="171"/>
      <c r="H71" s="171"/>
      <c r="I71" s="171"/>
      <c r="J71" s="171"/>
      <c r="K71" s="59"/>
      <c r="L71" s="31"/>
      <c r="M71" s="31"/>
      <c r="N71" s="38"/>
    </row>
    <row r="72" spans="2:14" ht="16" thickTop="1">
      <c r="B72" s="99"/>
      <c r="C72" s="31"/>
      <c r="D72" s="416"/>
      <c r="E72" s="405"/>
      <c r="F72" s="171"/>
      <c r="G72" s="171"/>
      <c r="H72" s="171"/>
      <c r="I72" s="171"/>
      <c r="J72" s="171"/>
      <c r="K72" s="59"/>
      <c r="L72" s="31"/>
      <c r="M72" s="31"/>
      <c r="N72" s="38"/>
    </row>
    <row r="73" spans="2:14">
      <c r="B73" s="99" t="s">
        <v>366</v>
      </c>
      <c r="C73" s="31"/>
      <c r="D73" s="416"/>
      <c r="E73" s="405"/>
      <c r="F73" s="171"/>
      <c r="G73" s="171"/>
      <c r="H73" s="171"/>
      <c r="I73" s="171"/>
      <c r="J73" s="171"/>
      <c r="K73" s="59"/>
      <c r="L73" s="31"/>
      <c r="M73" s="31"/>
      <c r="N73" s="38"/>
    </row>
    <row r="74" spans="2:14">
      <c r="B74" s="99"/>
      <c r="C74" s="276" t="s">
        <v>43</v>
      </c>
      <c r="D74" s="416">
        <f>D13*Dashboard!E36</f>
        <v>0</v>
      </c>
      <c r="E74" s="405" t="e">
        <f>D74/technical_specs!H23</f>
        <v>#DIV/0!</v>
      </c>
      <c r="F74" s="171"/>
      <c r="G74" s="171"/>
      <c r="H74" s="171"/>
      <c r="I74" s="171"/>
      <c r="J74" s="171"/>
      <c r="K74" s="59"/>
      <c r="L74" s="31"/>
      <c r="M74" s="31"/>
      <c r="N74" s="38"/>
    </row>
    <row r="75" spans="2:14">
      <c r="B75" s="99"/>
      <c r="C75" s="345" t="s">
        <v>504</v>
      </c>
      <c r="D75" s="416">
        <f>D18*Dashboard!E36</f>
        <v>0</v>
      </c>
      <c r="E75" s="405" t="e">
        <f>D75/technical_specs!H23</f>
        <v>#DIV/0!</v>
      </c>
      <c r="F75" s="171"/>
      <c r="G75" s="171"/>
      <c r="H75" s="171"/>
      <c r="I75" s="171"/>
      <c r="J75" s="171"/>
      <c r="K75" s="59"/>
      <c r="L75" s="31"/>
      <c r="M75" s="31"/>
      <c r="N75" s="38"/>
    </row>
    <row r="76" spans="2:14" ht="16" thickBot="1">
      <c r="B76" s="99"/>
      <c r="C76" s="137" t="s">
        <v>230</v>
      </c>
      <c r="D76" s="415">
        <f>SUM(D74:D75)</f>
        <v>0</v>
      </c>
      <c r="E76" s="415" t="e">
        <f>SUM(E74:E75)</f>
        <v>#DIV/0!</v>
      </c>
      <c r="F76" s="171"/>
      <c r="G76" s="171"/>
      <c r="H76" s="171"/>
      <c r="I76" s="171"/>
      <c r="J76" s="171"/>
      <c r="K76" s="59"/>
      <c r="L76" s="31"/>
      <c r="M76" s="31"/>
      <c r="N76" s="38"/>
    </row>
    <row r="77" spans="2:14" ht="16" thickTop="1">
      <c r="B77" s="99"/>
      <c r="C77" s="276"/>
      <c r="D77" s="416"/>
      <c r="E77" s="405"/>
      <c r="F77" s="171"/>
      <c r="G77" s="171"/>
      <c r="H77" s="171"/>
      <c r="I77" s="171"/>
      <c r="J77" s="171"/>
      <c r="K77" s="59"/>
      <c r="L77" s="31"/>
      <c r="M77" s="31"/>
      <c r="N77" s="38"/>
    </row>
    <row r="78" spans="2:14">
      <c r="B78" s="99" t="s">
        <v>367</v>
      </c>
      <c r="C78" s="276"/>
      <c r="D78" s="416"/>
      <c r="E78" s="405"/>
      <c r="F78" s="171"/>
      <c r="G78" s="171"/>
      <c r="H78" s="171"/>
      <c r="I78" s="171"/>
      <c r="J78" s="171"/>
      <c r="K78" s="59"/>
      <c r="L78" s="31"/>
      <c r="M78" s="31"/>
      <c r="N78" s="38"/>
    </row>
    <row r="79" spans="2:14">
      <c r="B79" s="99"/>
      <c r="C79" s="276" t="s">
        <v>44</v>
      </c>
      <c r="D79" s="416">
        <f>D14</f>
        <v>0</v>
      </c>
      <c r="E79" s="405" t="e">
        <f>D79/technical_specs!H24</f>
        <v>#DIV/0!</v>
      </c>
      <c r="F79" s="171"/>
      <c r="G79" s="171"/>
      <c r="H79" s="171"/>
      <c r="I79" s="171"/>
      <c r="J79" s="171"/>
      <c r="K79" s="59"/>
      <c r="L79" s="31"/>
      <c r="M79" s="31"/>
      <c r="N79" s="38"/>
    </row>
    <row r="80" spans="2:14">
      <c r="B80" s="99"/>
      <c r="C80" s="276"/>
      <c r="D80" s="416"/>
      <c r="E80" s="405"/>
      <c r="F80" s="171"/>
      <c r="G80" s="171"/>
      <c r="H80" s="171"/>
      <c r="I80" s="171"/>
      <c r="J80" s="171"/>
      <c r="K80" s="59"/>
      <c r="L80" s="31"/>
      <c r="M80" s="31"/>
      <c r="N80" s="38"/>
    </row>
    <row r="81" spans="2:14">
      <c r="B81" s="99" t="s">
        <v>399</v>
      </c>
      <c r="C81" s="276"/>
      <c r="D81" s="416"/>
      <c r="E81" s="405"/>
      <c r="F81" s="171"/>
      <c r="G81" s="171"/>
      <c r="H81" s="171"/>
      <c r="I81" s="171"/>
      <c r="J81" s="171"/>
      <c r="K81" s="59"/>
      <c r="L81" s="31"/>
      <c r="M81" s="31"/>
      <c r="N81" s="38"/>
    </row>
    <row r="82" spans="2:14">
      <c r="B82" s="99"/>
      <c r="C82" s="276" t="s">
        <v>320</v>
      </c>
      <c r="D82" s="416">
        <f>D15</f>
        <v>0</v>
      </c>
      <c r="E82" s="405" t="e">
        <f>D82/technical_specs!H25</f>
        <v>#DIV/0!</v>
      </c>
      <c r="F82" s="171"/>
      <c r="G82" s="171"/>
      <c r="H82" s="171"/>
      <c r="I82" s="171"/>
      <c r="J82" s="171"/>
      <c r="K82" s="59"/>
      <c r="L82" s="31"/>
      <c r="M82" s="31"/>
      <c r="N82" s="38"/>
    </row>
    <row r="83" spans="2:14">
      <c r="B83" s="99"/>
      <c r="C83" s="276"/>
      <c r="D83" s="416"/>
      <c r="E83" s="405"/>
      <c r="F83" s="171"/>
      <c r="G83" s="171"/>
      <c r="H83" s="171"/>
      <c r="I83" s="171"/>
      <c r="J83" s="171"/>
      <c r="K83" s="59"/>
      <c r="L83" s="31"/>
      <c r="M83" s="31"/>
      <c r="N83" s="38"/>
    </row>
    <row r="84" spans="2:14">
      <c r="B84" s="99" t="s">
        <v>369</v>
      </c>
      <c r="C84" s="276"/>
      <c r="D84" s="416"/>
      <c r="E84" s="405"/>
      <c r="F84" s="171"/>
      <c r="G84" s="171"/>
      <c r="H84" s="171"/>
      <c r="I84" s="171"/>
      <c r="J84" s="171"/>
      <c r="K84" s="59"/>
      <c r="L84" s="31"/>
      <c r="M84" s="31"/>
      <c r="N84" s="38"/>
    </row>
    <row r="85" spans="2:14">
      <c r="B85" s="99"/>
      <c r="C85" s="276" t="s">
        <v>225</v>
      </c>
      <c r="D85" s="416">
        <f>D16</f>
        <v>0</v>
      </c>
      <c r="E85" s="405" t="e">
        <f>D85/technical_specs!H26</f>
        <v>#DIV/0!</v>
      </c>
      <c r="F85" s="171"/>
      <c r="G85" s="171"/>
      <c r="H85" s="171"/>
      <c r="I85" s="171"/>
      <c r="J85" s="171"/>
      <c r="K85" s="59"/>
      <c r="L85" s="31"/>
      <c r="M85" s="31"/>
      <c r="N85" s="38"/>
    </row>
    <row r="86" spans="2:14">
      <c r="B86" s="99"/>
      <c r="C86" s="276" t="s">
        <v>226</v>
      </c>
      <c r="D86" s="416">
        <f>D17</f>
        <v>0</v>
      </c>
      <c r="E86" s="405" t="e">
        <f>D86/technical_specs!H26</f>
        <v>#DIV/0!</v>
      </c>
      <c r="F86" s="171"/>
      <c r="G86" s="171"/>
      <c r="H86" s="171"/>
      <c r="I86" s="171"/>
      <c r="J86" s="171"/>
      <c r="K86" s="59"/>
      <c r="L86" s="31"/>
      <c r="M86" s="31"/>
      <c r="N86" s="38"/>
    </row>
    <row r="87" spans="2:14" ht="16" thickBot="1">
      <c r="B87" s="99"/>
      <c r="C87" s="275" t="s">
        <v>230</v>
      </c>
      <c r="D87" s="417">
        <f>SUM(D85:D86)</f>
        <v>0</v>
      </c>
      <c r="E87" s="415" t="e">
        <f>SUM(E85:E86)</f>
        <v>#DIV/0!</v>
      </c>
      <c r="F87" s="171"/>
      <c r="G87" s="171"/>
      <c r="H87" s="171"/>
      <c r="I87" s="171"/>
      <c r="J87" s="171"/>
      <c r="K87" s="59"/>
      <c r="L87" s="31"/>
      <c r="M87" s="31"/>
      <c r="N87" s="38"/>
    </row>
    <row r="88" spans="2:14" ht="16" thickTop="1">
      <c r="B88" s="99"/>
      <c r="C88" s="276"/>
      <c r="D88" s="416"/>
      <c r="E88" s="405"/>
      <c r="F88" s="171"/>
      <c r="G88" s="171"/>
      <c r="H88" s="171"/>
      <c r="I88" s="171"/>
      <c r="J88" s="171"/>
      <c r="K88" s="59"/>
      <c r="L88" s="31"/>
      <c r="M88" s="31"/>
      <c r="N88" s="38"/>
    </row>
    <row r="89" spans="2:14">
      <c r="B89" s="99" t="s">
        <v>400</v>
      </c>
      <c r="C89" s="276"/>
      <c r="D89" s="416"/>
      <c r="E89" s="405"/>
      <c r="F89" s="171"/>
      <c r="G89" s="171"/>
      <c r="H89" s="171"/>
      <c r="I89" s="171"/>
      <c r="J89" s="171"/>
      <c r="K89" s="59"/>
      <c r="L89" s="31"/>
      <c r="M89" s="31"/>
      <c r="N89" s="38"/>
    </row>
    <row r="90" spans="2:14">
      <c r="B90" s="99"/>
      <c r="C90" s="276" t="s">
        <v>324</v>
      </c>
      <c r="D90" s="416">
        <f>D20*Dashboard!E40</f>
        <v>0</v>
      </c>
      <c r="E90" s="405" t="e">
        <f>D90/technical_specs!H27</f>
        <v>#DIV/0!</v>
      </c>
      <c r="F90" s="171"/>
      <c r="G90" s="171"/>
      <c r="H90" s="171"/>
      <c r="I90" s="171"/>
      <c r="J90" s="171"/>
      <c r="K90" s="59"/>
      <c r="L90" s="31"/>
      <c r="M90" s="31"/>
      <c r="N90" s="38"/>
    </row>
    <row r="91" spans="2:14">
      <c r="B91" s="99"/>
      <c r="C91" s="276"/>
      <c r="D91" s="416"/>
      <c r="E91" s="405"/>
      <c r="F91" s="171"/>
      <c r="G91" s="171"/>
      <c r="H91" s="171"/>
      <c r="I91" s="171"/>
      <c r="J91" s="171"/>
      <c r="K91" s="59"/>
      <c r="L91" s="31"/>
      <c r="M91" s="31"/>
      <c r="N91" s="38"/>
    </row>
    <row r="92" spans="2:14">
      <c r="B92" s="99" t="s">
        <v>401</v>
      </c>
      <c r="C92" s="276"/>
      <c r="D92" s="416"/>
      <c r="E92" s="405"/>
      <c r="F92" s="171"/>
      <c r="G92" s="171"/>
      <c r="H92" s="171"/>
      <c r="I92" s="171"/>
      <c r="J92" s="171"/>
      <c r="K92" s="59"/>
      <c r="L92" s="31"/>
      <c r="M92" s="31"/>
      <c r="N92" s="38"/>
    </row>
    <row r="93" spans="2:14">
      <c r="B93" s="99"/>
      <c r="C93" s="276" t="s">
        <v>324</v>
      </c>
      <c r="D93" s="416">
        <f>D20*Dashboard!E41</f>
        <v>0</v>
      </c>
      <c r="E93" s="405" t="e">
        <f>D93/technical_specs!H28</f>
        <v>#DIV/0!</v>
      </c>
      <c r="F93" s="171"/>
      <c r="G93" s="171"/>
      <c r="H93" s="171"/>
      <c r="I93" s="171"/>
      <c r="J93" s="171"/>
      <c r="K93" s="59"/>
      <c r="L93" s="31"/>
      <c r="M93" s="31"/>
      <c r="N93" s="38"/>
    </row>
    <row r="94" spans="2:14">
      <c r="B94" s="99"/>
      <c r="C94" s="276"/>
      <c r="D94" s="416"/>
      <c r="E94" s="405"/>
      <c r="F94" s="171"/>
      <c r="G94" s="171"/>
      <c r="H94" s="171"/>
      <c r="I94" s="171"/>
      <c r="J94" s="171"/>
      <c r="K94" s="59"/>
      <c r="L94" s="31"/>
      <c r="M94" s="31"/>
      <c r="N94" s="38"/>
    </row>
    <row r="95" spans="2:14">
      <c r="B95" s="99" t="s">
        <v>318</v>
      </c>
      <c r="C95" s="276"/>
      <c r="D95" s="416"/>
      <c r="E95" s="405"/>
      <c r="F95" s="171"/>
      <c r="G95" s="171"/>
      <c r="H95" s="171"/>
      <c r="I95" s="171"/>
      <c r="J95" s="171"/>
      <c r="K95" s="59"/>
      <c r="L95" s="31"/>
      <c r="M95" s="31"/>
      <c r="N95" s="38"/>
    </row>
    <row r="96" spans="2:14">
      <c r="B96" s="99"/>
      <c r="C96" s="276" t="s">
        <v>190</v>
      </c>
      <c r="D96" s="416">
        <f>D22*Dashboard!E45</f>
        <v>0</v>
      </c>
      <c r="E96" s="405" t="e">
        <f>D96/technical_specs!H29</f>
        <v>#DIV/0!</v>
      </c>
      <c r="F96" s="171"/>
      <c r="G96" s="171"/>
      <c r="H96" s="171"/>
      <c r="I96" s="171"/>
      <c r="J96" s="171"/>
      <c r="K96" s="59"/>
      <c r="L96" s="31"/>
      <c r="M96" s="31"/>
      <c r="N96" s="38"/>
    </row>
    <row r="97" spans="2:14">
      <c r="B97" s="99"/>
      <c r="C97" s="276"/>
      <c r="D97" s="416"/>
      <c r="E97" s="405"/>
      <c r="F97" s="171"/>
      <c r="G97" s="171"/>
      <c r="H97" s="171"/>
      <c r="I97" s="171"/>
      <c r="J97" s="171"/>
      <c r="K97" s="59"/>
      <c r="L97" s="31"/>
      <c r="M97" s="31"/>
      <c r="N97" s="38"/>
    </row>
    <row r="98" spans="2:14">
      <c r="B98" s="99" t="s">
        <v>314</v>
      </c>
      <c r="C98" s="276"/>
      <c r="D98" s="416"/>
      <c r="E98" s="405"/>
      <c r="F98" s="171"/>
      <c r="G98" s="171"/>
      <c r="H98" s="171"/>
      <c r="I98" s="171"/>
      <c r="J98" s="171"/>
      <c r="K98" s="59"/>
      <c r="L98" s="31"/>
      <c r="M98" s="31"/>
      <c r="N98" s="38"/>
    </row>
    <row r="99" spans="2:14">
      <c r="B99" s="99"/>
      <c r="C99" s="276" t="s">
        <v>190</v>
      </c>
      <c r="D99" s="416">
        <f>D22*Dashboard!E46</f>
        <v>0</v>
      </c>
      <c r="E99" s="405" t="e">
        <f>D99/technical_specs!H30</f>
        <v>#DIV/0!</v>
      </c>
      <c r="F99" s="171"/>
      <c r="G99" s="171"/>
      <c r="H99" s="171"/>
      <c r="I99" s="171"/>
      <c r="J99" s="171"/>
      <c r="K99" s="59"/>
      <c r="L99" s="31"/>
      <c r="M99" s="31"/>
      <c r="N99" s="38"/>
    </row>
    <row r="100" spans="2:14">
      <c r="B100" s="99"/>
      <c r="C100" s="276"/>
      <c r="D100" s="416"/>
      <c r="E100" s="405"/>
      <c r="F100" s="171"/>
      <c r="G100" s="171"/>
      <c r="H100" s="171"/>
      <c r="I100" s="171"/>
      <c r="J100" s="171"/>
      <c r="K100" s="59"/>
      <c r="L100" s="31"/>
      <c r="M100" s="31"/>
      <c r="N100" s="38"/>
    </row>
    <row r="101" spans="2:14">
      <c r="B101" s="99" t="s">
        <v>191</v>
      </c>
      <c r="C101" s="276"/>
      <c r="D101" s="416"/>
      <c r="E101" s="405"/>
      <c r="F101" s="171"/>
      <c r="G101" s="171"/>
      <c r="H101" s="171"/>
      <c r="I101" s="171"/>
      <c r="J101" s="171"/>
      <c r="K101" s="59"/>
      <c r="L101" s="31"/>
      <c r="M101" s="31"/>
      <c r="N101" s="38"/>
    </row>
    <row r="102" spans="2:14">
      <c r="B102" s="99"/>
      <c r="C102" s="276" t="s">
        <v>288</v>
      </c>
      <c r="D102" s="416">
        <f>D23</f>
        <v>0</v>
      </c>
      <c r="E102" s="405" t="e">
        <f>D102/technical_specs!H31</f>
        <v>#DIV/0!</v>
      </c>
      <c r="F102" s="171"/>
      <c r="G102" s="171"/>
      <c r="H102" s="171"/>
      <c r="I102" s="171"/>
      <c r="J102" s="171"/>
      <c r="K102" s="59"/>
      <c r="L102" s="31"/>
      <c r="M102" s="31"/>
      <c r="N102" s="38"/>
    </row>
    <row r="103" spans="2:14">
      <c r="B103" s="99"/>
      <c r="C103" s="276"/>
      <c r="D103" s="416"/>
      <c r="E103" s="405"/>
      <c r="F103" s="171"/>
      <c r="G103" s="171"/>
      <c r="H103" s="171"/>
      <c r="I103" s="171"/>
      <c r="J103" s="171"/>
      <c r="K103" s="59"/>
      <c r="L103" s="31"/>
      <c r="M103" s="31"/>
      <c r="N103" s="38"/>
    </row>
    <row r="104" spans="2:14">
      <c r="B104" s="99" t="s">
        <v>493</v>
      </c>
      <c r="C104" s="276"/>
      <c r="D104" s="416"/>
      <c r="E104" s="405"/>
      <c r="F104" s="171"/>
      <c r="G104" s="171"/>
      <c r="H104" s="171"/>
      <c r="I104" s="171"/>
      <c r="J104" s="171"/>
      <c r="K104" s="59"/>
      <c r="L104" s="31"/>
      <c r="M104" s="31"/>
      <c r="N104" s="38"/>
    </row>
    <row r="105" spans="2:14">
      <c r="B105" s="99"/>
      <c r="C105" s="276" t="s">
        <v>381</v>
      </c>
      <c r="D105" s="416">
        <f>D24*Dashboard!E49</f>
        <v>0</v>
      </c>
      <c r="E105" s="405" t="e">
        <f>D105/technical_specs!H32</f>
        <v>#DIV/0!</v>
      </c>
      <c r="F105" s="171"/>
      <c r="G105" s="171"/>
      <c r="H105" s="171"/>
      <c r="I105" s="171"/>
      <c r="J105" s="171"/>
      <c r="K105" s="59"/>
      <c r="L105" s="31"/>
      <c r="M105" s="31"/>
      <c r="N105" s="38"/>
    </row>
    <row r="106" spans="2:14">
      <c r="B106" s="99"/>
      <c r="C106" s="276"/>
      <c r="D106" s="416"/>
      <c r="E106" s="405"/>
      <c r="F106" s="171"/>
      <c r="G106" s="171"/>
      <c r="H106" s="171"/>
      <c r="I106" s="171"/>
      <c r="J106" s="171"/>
      <c r="K106" s="59"/>
      <c r="L106" s="31"/>
      <c r="M106" s="31"/>
      <c r="N106" s="38"/>
    </row>
    <row r="107" spans="2:14">
      <c r="B107" s="99" t="s">
        <v>494</v>
      </c>
      <c r="C107" s="276"/>
      <c r="D107" s="416"/>
      <c r="E107" s="405"/>
      <c r="F107" s="171"/>
      <c r="G107" s="171"/>
      <c r="H107" s="171"/>
      <c r="I107" s="171"/>
      <c r="J107" s="171"/>
      <c r="K107" s="59"/>
      <c r="L107" s="31"/>
      <c r="M107" s="31"/>
      <c r="N107" s="38"/>
    </row>
    <row r="108" spans="2:14">
      <c r="B108" s="99"/>
      <c r="C108" s="276" t="s">
        <v>381</v>
      </c>
      <c r="D108" s="416">
        <f>D24*Dashboard!E50</f>
        <v>0</v>
      </c>
      <c r="E108" s="405" t="e">
        <f>D108/technical_specs!H35</f>
        <v>#DIV/0!</v>
      </c>
      <c r="F108" s="171"/>
      <c r="G108" s="171"/>
      <c r="H108" s="171"/>
      <c r="I108" s="171"/>
      <c r="J108" s="171"/>
      <c r="K108" s="59"/>
      <c r="L108" s="31"/>
      <c r="M108" s="31"/>
      <c r="N108" s="38"/>
    </row>
    <row r="109" spans="2:14">
      <c r="B109" s="99"/>
      <c r="C109" s="276"/>
      <c r="D109" s="416"/>
      <c r="E109" s="405"/>
      <c r="F109" s="171"/>
      <c r="G109" s="171"/>
      <c r="H109" s="171"/>
      <c r="I109" s="171"/>
      <c r="J109" s="171"/>
      <c r="K109" s="59"/>
      <c r="L109" s="31"/>
      <c r="M109" s="31"/>
      <c r="N109" s="38"/>
    </row>
    <row r="110" spans="2:14">
      <c r="B110" s="99" t="s">
        <v>315</v>
      </c>
      <c r="C110" s="276"/>
      <c r="D110" s="416"/>
      <c r="E110" s="405"/>
      <c r="F110" s="171"/>
      <c r="G110" s="171"/>
      <c r="H110" s="171"/>
      <c r="I110" s="171"/>
      <c r="J110" s="171"/>
      <c r="K110" s="59"/>
      <c r="L110" s="31"/>
      <c r="M110" s="31"/>
      <c r="N110" s="38"/>
    </row>
    <row r="111" spans="2:14">
      <c r="B111" s="99"/>
      <c r="C111" s="276" t="s">
        <v>195</v>
      </c>
      <c r="D111" s="416">
        <f>D21*Dashboard!E53</f>
        <v>0</v>
      </c>
      <c r="E111" s="405" t="e">
        <f>D111/technical_specs!H36</f>
        <v>#DIV/0!</v>
      </c>
      <c r="F111" s="171"/>
      <c r="G111" s="171"/>
      <c r="H111" s="171"/>
      <c r="I111" s="171"/>
      <c r="J111" s="171"/>
      <c r="K111" s="59"/>
      <c r="L111" s="31"/>
      <c r="M111" s="31"/>
      <c r="N111" s="38"/>
    </row>
    <row r="112" spans="2:14">
      <c r="B112" s="99"/>
      <c r="C112" s="276"/>
      <c r="D112" s="416"/>
      <c r="E112" s="405"/>
      <c r="F112" s="171"/>
      <c r="G112" s="171"/>
      <c r="H112" s="171"/>
      <c r="I112" s="171"/>
      <c r="J112" s="171"/>
      <c r="K112" s="59"/>
      <c r="L112" s="31"/>
      <c r="M112" s="31"/>
      <c r="N112" s="38"/>
    </row>
    <row r="113" spans="2:14">
      <c r="B113" s="99" t="s">
        <v>316</v>
      </c>
      <c r="C113" s="276"/>
      <c r="D113" s="416"/>
      <c r="E113" s="405"/>
      <c r="F113" s="171"/>
      <c r="G113" s="171"/>
      <c r="H113" s="171"/>
      <c r="I113" s="171"/>
      <c r="J113" s="171"/>
      <c r="K113" s="59"/>
      <c r="L113" s="31"/>
      <c r="M113" s="31"/>
      <c r="N113" s="38"/>
    </row>
    <row r="114" spans="2:14">
      <c r="B114" s="99"/>
      <c r="C114" s="276" t="s">
        <v>195</v>
      </c>
      <c r="D114" s="416">
        <f>D21*Dashboard!E54</f>
        <v>0</v>
      </c>
      <c r="E114" s="405" t="e">
        <f>D114/technical_specs!H37</f>
        <v>#DIV/0!</v>
      </c>
      <c r="F114" s="171"/>
      <c r="G114" s="171"/>
      <c r="H114" s="171"/>
      <c r="I114" s="171"/>
      <c r="J114" s="171"/>
      <c r="K114" s="59"/>
      <c r="L114" s="31"/>
      <c r="M114" s="31"/>
      <c r="N114" s="38"/>
    </row>
    <row r="115" spans="2:14">
      <c r="B115" s="99"/>
      <c r="C115" s="276"/>
      <c r="D115" s="416"/>
      <c r="E115" s="405"/>
      <c r="F115" s="171"/>
      <c r="G115" s="171"/>
      <c r="H115" s="171"/>
      <c r="I115" s="171"/>
      <c r="J115" s="171"/>
      <c r="K115" s="59"/>
      <c r="L115" s="31"/>
      <c r="M115" s="31"/>
      <c r="N115" s="38"/>
    </row>
    <row r="116" spans="2:14">
      <c r="B116" s="99" t="s">
        <v>317</v>
      </c>
      <c r="C116" s="276"/>
      <c r="D116" s="416"/>
      <c r="E116" s="405"/>
      <c r="F116" s="171"/>
      <c r="G116" s="171"/>
      <c r="H116" s="171"/>
      <c r="I116" s="171"/>
      <c r="J116" s="171"/>
      <c r="K116" s="59"/>
      <c r="L116" s="31"/>
      <c r="M116" s="31"/>
      <c r="N116" s="38"/>
    </row>
    <row r="117" spans="2:14">
      <c r="B117" s="99"/>
      <c r="C117" s="276" t="s">
        <v>195</v>
      </c>
      <c r="D117" s="416">
        <f>D21*Dashboard!E55</f>
        <v>0</v>
      </c>
      <c r="E117" s="405" t="e">
        <f>D117/technical_specs!H38</f>
        <v>#DIV/0!</v>
      </c>
      <c r="F117" s="171"/>
      <c r="G117" s="171"/>
      <c r="H117" s="171"/>
      <c r="I117" s="171"/>
      <c r="J117" s="171"/>
      <c r="K117" s="59"/>
      <c r="L117" s="31"/>
      <c r="M117" s="31"/>
      <c r="N117" s="38"/>
    </row>
    <row r="118" spans="2:14" ht="16" thickBot="1">
      <c r="B118" s="240"/>
      <c r="C118" s="105"/>
      <c r="D118" s="418"/>
      <c r="E118" s="418"/>
      <c r="F118" s="183"/>
      <c r="G118" s="183"/>
      <c r="H118" s="183"/>
      <c r="I118" s="183"/>
      <c r="J118" s="183"/>
      <c r="K118" s="213"/>
      <c r="L118" s="104"/>
      <c r="M118" s="104"/>
      <c r="N118" s="239"/>
    </row>
    <row r="119" spans="2:14" ht="16" thickTop="1">
      <c r="B119" s="134" t="s">
        <v>327</v>
      </c>
      <c r="C119" s="56"/>
      <c r="D119" s="405"/>
      <c r="E119" s="405"/>
      <c r="F119" s="171"/>
      <c r="G119" s="171"/>
      <c r="H119" s="171"/>
      <c r="I119" s="171"/>
      <c r="J119" s="171"/>
      <c r="K119" s="59"/>
      <c r="L119" s="31"/>
      <c r="M119" s="31"/>
      <c r="N119" s="38"/>
    </row>
    <row r="120" spans="2:14">
      <c r="B120" s="134"/>
      <c r="C120" s="56" t="s">
        <v>42</v>
      </c>
      <c r="D120" s="405" t="e">
        <f>D28+D33+D36+D39+D42+D45</f>
        <v>#DIV/0!</v>
      </c>
      <c r="E120" s="405" t="e">
        <f>E28+E33+E36+E39+E42+E45</f>
        <v>#DIV/0!</v>
      </c>
      <c r="F120" s="171"/>
      <c r="G120" s="171"/>
      <c r="H120" s="171"/>
      <c r="I120" s="171"/>
      <c r="J120" s="171"/>
      <c r="K120" s="59"/>
      <c r="L120" s="31"/>
      <c r="M120" s="31"/>
      <c r="N120" s="38"/>
    </row>
    <row r="121" spans="2:14">
      <c r="B121" s="134"/>
      <c r="C121" s="56" t="s">
        <v>142</v>
      </c>
      <c r="D121" s="405">
        <f>D48+D51</f>
        <v>0</v>
      </c>
      <c r="E121" s="405" t="e">
        <f>E48+E51</f>
        <v>#DIV/0!</v>
      </c>
      <c r="F121" s="171"/>
      <c r="G121" s="171"/>
      <c r="H121" s="171"/>
      <c r="I121" s="171"/>
      <c r="J121" s="171"/>
      <c r="K121" s="59"/>
      <c r="L121" s="31"/>
      <c r="M121" s="31"/>
      <c r="N121" s="38"/>
    </row>
    <row r="122" spans="2:14">
      <c r="B122" s="134"/>
      <c r="C122" s="56" t="s">
        <v>43</v>
      </c>
      <c r="D122" s="405">
        <f>D54+D59+D64+D69+D74</f>
        <v>0</v>
      </c>
      <c r="E122" s="405" t="e">
        <f>E54+E59+E64+E69+E74</f>
        <v>#DIV/0!</v>
      </c>
      <c r="F122" s="171"/>
      <c r="G122" s="171"/>
      <c r="H122" s="171"/>
      <c r="I122" s="171"/>
      <c r="J122" s="171"/>
      <c r="K122" s="59"/>
      <c r="L122" s="31"/>
      <c r="M122" s="31"/>
      <c r="N122" s="38"/>
    </row>
    <row r="123" spans="2:14">
      <c r="B123" s="134"/>
      <c r="C123" s="56" t="s">
        <v>44</v>
      </c>
      <c r="D123" s="405">
        <f>D79</f>
        <v>0</v>
      </c>
      <c r="E123" s="405" t="e">
        <f>E79</f>
        <v>#DIV/0!</v>
      </c>
      <c r="F123" s="171"/>
      <c r="G123" s="171"/>
      <c r="H123" s="171"/>
      <c r="I123" s="171"/>
      <c r="J123" s="171"/>
      <c r="K123" s="59"/>
      <c r="L123" s="31"/>
      <c r="M123" s="31"/>
      <c r="N123" s="38"/>
    </row>
    <row r="124" spans="2:14">
      <c r="B124" s="134"/>
      <c r="C124" s="56" t="s">
        <v>320</v>
      </c>
      <c r="D124" s="405">
        <f>D82</f>
        <v>0</v>
      </c>
      <c r="E124" s="405" t="e">
        <f>E82</f>
        <v>#DIV/0!</v>
      </c>
      <c r="F124" s="171"/>
      <c r="G124" s="171"/>
      <c r="H124" s="171"/>
      <c r="I124" s="171"/>
      <c r="J124" s="171"/>
      <c r="K124" s="59"/>
      <c r="L124" s="31"/>
      <c r="M124" s="31"/>
      <c r="N124" s="38"/>
    </row>
    <row r="125" spans="2:14">
      <c r="B125" s="134"/>
      <c r="C125" s="69" t="s">
        <v>225</v>
      </c>
      <c r="D125" s="405">
        <f>D85</f>
        <v>0</v>
      </c>
      <c r="E125" s="405" t="e">
        <f>E85</f>
        <v>#DIV/0!</v>
      </c>
      <c r="F125" s="171"/>
      <c r="G125" s="171"/>
      <c r="H125" s="171"/>
      <c r="I125" s="171"/>
      <c r="J125" s="171"/>
      <c r="K125" s="59"/>
      <c r="L125" s="31"/>
      <c r="M125" s="31"/>
      <c r="N125" s="38"/>
    </row>
    <row r="126" spans="2:14">
      <c r="B126" s="134"/>
      <c r="C126" s="69" t="s">
        <v>226</v>
      </c>
      <c r="D126" s="405">
        <f>D86</f>
        <v>0</v>
      </c>
      <c r="E126" s="405" t="e">
        <f>E86</f>
        <v>#DIV/0!</v>
      </c>
      <c r="F126" s="171"/>
      <c r="G126" s="171"/>
      <c r="H126" s="171"/>
      <c r="I126" s="171"/>
      <c r="J126" s="171"/>
      <c r="K126" s="59"/>
      <c r="L126" s="31"/>
      <c r="M126" s="31"/>
      <c r="N126" s="38"/>
    </row>
    <row r="127" spans="2:14">
      <c r="B127" s="134"/>
      <c r="C127" s="345" t="s">
        <v>504</v>
      </c>
      <c r="D127" s="405">
        <f>D55+D60+D65+D70+D75</f>
        <v>0</v>
      </c>
      <c r="E127" s="405" t="e">
        <f>E55+E60+E65+E70+E75</f>
        <v>#DIV/0!</v>
      </c>
      <c r="F127" s="171"/>
      <c r="G127" s="171"/>
      <c r="H127" s="171"/>
      <c r="I127" s="171"/>
      <c r="J127" s="171"/>
      <c r="K127" s="59"/>
      <c r="L127" s="31"/>
      <c r="M127" s="31"/>
      <c r="N127" s="38"/>
    </row>
    <row r="128" spans="2:14">
      <c r="B128" s="134"/>
      <c r="C128" s="231" t="s">
        <v>203</v>
      </c>
      <c r="D128" s="405">
        <f>D29</f>
        <v>0</v>
      </c>
      <c r="E128" s="405" t="e">
        <f>E29</f>
        <v>#DIV/0!</v>
      </c>
      <c r="F128" s="171"/>
      <c r="G128" s="171"/>
      <c r="H128" s="171"/>
      <c r="I128" s="171"/>
      <c r="J128" s="171"/>
      <c r="K128" s="59"/>
      <c r="L128" s="31"/>
      <c r="M128" s="31"/>
      <c r="N128" s="38"/>
    </row>
    <row r="129" spans="2:14">
      <c r="B129" s="134"/>
      <c r="C129" s="231" t="s">
        <v>189</v>
      </c>
      <c r="D129" s="405">
        <f>D90+D93</f>
        <v>0</v>
      </c>
      <c r="E129" s="405" t="e">
        <f>E90+E93</f>
        <v>#DIV/0!</v>
      </c>
      <c r="F129" s="171"/>
      <c r="G129" s="171"/>
      <c r="H129" s="171"/>
      <c r="I129" s="171"/>
      <c r="J129" s="171"/>
      <c r="K129" s="59"/>
      <c r="L129" s="31"/>
      <c r="M129" s="31"/>
      <c r="N129" s="38"/>
    </row>
    <row r="130" spans="2:14">
      <c r="B130" s="134"/>
      <c r="C130" s="231" t="s">
        <v>195</v>
      </c>
      <c r="D130" s="405">
        <f>D111+D114+D117</f>
        <v>0</v>
      </c>
      <c r="E130" s="405" t="e">
        <f>E111+E114+E117</f>
        <v>#DIV/0!</v>
      </c>
      <c r="F130" s="171"/>
      <c r="G130" s="171"/>
      <c r="H130" s="171"/>
      <c r="I130" s="171"/>
      <c r="J130" s="171"/>
      <c r="K130" s="59"/>
      <c r="L130" s="31"/>
      <c r="M130" s="31"/>
      <c r="N130" s="38"/>
    </row>
    <row r="131" spans="2:14">
      <c r="B131" s="134"/>
      <c r="C131" s="70" t="s">
        <v>190</v>
      </c>
      <c r="D131" s="405">
        <f>D96+D99</f>
        <v>0</v>
      </c>
      <c r="E131" s="405" t="e">
        <f>E96+E99</f>
        <v>#DIV/0!</v>
      </c>
      <c r="F131" s="171"/>
      <c r="G131" s="171"/>
      <c r="H131" s="171"/>
      <c r="I131" s="171"/>
      <c r="J131" s="171"/>
      <c r="K131" s="59"/>
      <c r="L131" s="31"/>
      <c r="M131" s="31"/>
      <c r="N131" s="38"/>
    </row>
    <row r="132" spans="2:14">
      <c r="B132" s="134"/>
      <c r="C132" s="70" t="s">
        <v>191</v>
      </c>
      <c r="D132" s="405">
        <f>D102</f>
        <v>0</v>
      </c>
      <c r="E132" s="405" t="e">
        <f>E102</f>
        <v>#DIV/0!</v>
      </c>
      <c r="F132" s="171"/>
      <c r="G132" s="171"/>
      <c r="H132" s="171"/>
      <c r="I132" s="171"/>
      <c r="J132" s="171"/>
      <c r="K132" s="59"/>
      <c r="L132" s="31"/>
      <c r="M132" s="31"/>
      <c r="N132" s="38"/>
    </row>
    <row r="133" spans="2:14">
      <c r="B133" s="134"/>
      <c r="C133" s="70" t="s">
        <v>329</v>
      </c>
      <c r="D133" s="405">
        <f>D105+D108</f>
        <v>0</v>
      </c>
      <c r="E133" s="405" t="e">
        <f>E105+E108</f>
        <v>#DIV/0!</v>
      </c>
      <c r="F133" s="171"/>
      <c r="G133" s="171"/>
      <c r="H133" s="171"/>
      <c r="I133" s="171"/>
      <c r="J133" s="171"/>
      <c r="K133" s="59"/>
      <c r="L133" s="31"/>
      <c r="M133" s="31"/>
      <c r="N133" s="38"/>
    </row>
    <row r="134" spans="2:14" ht="16" thickBot="1">
      <c r="B134" s="134"/>
      <c r="C134" s="137" t="s">
        <v>230</v>
      </c>
      <c r="D134" s="415" t="e">
        <f>SUM(D120:D133)</f>
        <v>#DIV/0!</v>
      </c>
      <c r="E134" s="415" t="e">
        <f>SUM(E120:E133)</f>
        <v>#DIV/0!</v>
      </c>
      <c r="F134" s="176"/>
      <c r="G134" s="176"/>
      <c r="H134" s="176"/>
      <c r="I134" s="176"/>
      <c r="J134" s="176"/>
      <c r="K134" s="59"/>
      <c r="L134" s="31"/>
      <c r="M134" s="31"/>
      <c r="N134" s="38"/>
    </row>
    <row r="135" spans="2:14" ht="17" thickTop="1" thickBot="1">
      <c r="B135" s="119"/>
      <c r="C135" s="96"/>
      <c r="D135" s="177"/>
      <c r="E135" s="177"/>
      <c r="F135" s="177"/>
      <c r="G135" s="177"/>
      <c r="H135" s="177"/>
      <c r="I135" s="177"/>
      <c r="J135" s="177"/>
      <c r="K135" s="106"/>
      <c r="L135" s="40"/>
      <c r="M135" s="40"/>
      <c r="N135" s="4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39997558519241921"/>
  </sheetPr>
  <dimension ref="B2:N37"/>
  <sheetViews>
    <sheetView workbookViewId="0">
      <selection activeCell="B19" sqref="B19"/>
    </sheetView>
  </sheetViews>
  <sheetFormatPr baseColWidth="10" defaultRowHeight="15" x14ac:dyDescent="0"/>
  <cols>
    <col min="1" max="1" width="10.83203125" style="2"/>
    <col min="2" max="2" width="21.5" style="2" customWidth="1"/>
    <col min="3" max="10" width="19" style="2" customWidth="1"/>
    <col min="11" max="11" width="4.33203125" style="2" customWidth="1"/>
    <col min="12" max="12" width="28.1640625" style="2" customWidth="1"/>
    <col min="13" max="13" width="3.1640625" style="2" customWidth="1"/>
    <col min="14" max="14" width="31.33203125" style="2" customWidth="1"/>
    <col min="15" max="16384" width="10.83203125" style="2"/>
  </cols>
  <sheetData>
    <row r="2" spans="2:14" ht="20">
      <c r="B2" s="23" t="s">
        <v>289</v>
      </c>
    </row>
    <row r="4" spans="2:14">
      <c r="B4" s="3" t="s">
        <v>39</v>
      </c>
      <c r="C4" s="4"/>
      <c r="D4" s="4"/>
      <c r="E4" s="5"/>
    </row>
    <row r="5" spans="2:14" ht="46" customHeight="1">
      <c r="B5" s="530" t="s">
        <v>518</v>
      </c>
      <c r="C5" s="531"/>
      <c r="D5" s="531"/>
      <c r="E5" s="532"/>
    </row>
    <row r="6" spans="2:14" ht="46" customHeight="1" thickBot="1"/>
    <row r="7" spans="2:14">
      <c r="B7" s="72" t="s">
        <v>214</v>
      </c>
      <c r="C7" s="92"/>
      <c r="D7" s="92"/>
      <c r="E7" s="92"/>
      <c r="F7" s="92"/>
      <c r="G7" s="92"/>
      <c r="H7" s="92"/>
      <c r="I7" s="92"/>
      <c r="J7" s="92"/>
      <c r="K7" s="92"/>
      <c r="L7" s="92"/>
      <c r="M7" s="92"/>
      <c r="N7" s="74"/>
    </row>
    <row r="8" spans="2:14">
      <c r="B8" s="75"/>
      <c r="C8" s="9"/>
      <c r="D8" s="9"/>
      <c r="E8" s="9"/>
      <c r="F8" s="9"/>
      <c r="G8" s="9"/>
      <c r="H8" s="9"/>
      <c r="I8" s="9"/>
      <c r="J8" s="9"/>
      <c r="K8" s="9"/>
      <c r="L8" s="9"/>
      <c r="M8" s="9"/>
      <c r="N8" s="76"/>
    </row>
    <row r="9" spans="2:14" ht="30">
      <c r="B9" s="102" t="s">
        <v>40</v>
      </c>
      <c r="C9" s="68" t="s">
        <v>41</v>
      </c>
      <c r="D9" s="29"/>
      <c r="E9" s="29" t="s">
        <v>664</v>
      </c>
      <c r="F9" s="107"/>
      <c r="G9" s="107"/>
      <c r="H9" s="29" t="s">
        <v>665</v>
      </c>
      <c r="I9" s="107"/>
      <c r="J9" s="108"/>
      <c r="K9" s="29"/>
      <c r="L9" s="29" t="s">
        <v>29</v>
      </c>
      <c r="M9" s="29"/>
      <c r="N9" s="97" t="s">
        <v>19</v>
      </c>
    </row>
    <row r="10" spans="2:14">
      <c r="B10" s="134" t="s">
        <v>280</v>
      </c>
      <c r="C10" s="56"/>
      <c r="D10" s="31"/>
      <c r="E10" s="31"/>
      <c r="F10" s="31"/>
      <c r="G10" s="31"/>
      <c r="H10" s="31"/>
      <c r="I10" s="31"/>
      <c r="J10" s="56"/>
      <c r="K10" s="31"/>
      <c r="L10" s="31"/>
      <c r="M10" s="31"/>
      <c r="N10" s="38"/>
    </row>
    <row r="11" spans="2:14">
      <c r="B11" s="134"/>
      <c r="C11" s="56" t="s">
        <v>42</v>
      </c>
      <c r="D11" s="31"/>
      <c r="E11" s="405" t="e">
        <f>H11/technical_specs!I41</f>
        <v>#DIV/0!</v>
      </c>
      <c r="F11" s="403"/>
      <c r="G11" s="403"/>
      <c r="H11" s="403">
        <f>'Fuel aggregation HP'!H41</f>
        <v>0</v>
      </c>
      <c r="I11" s="31"/>
      <c r="J11" s="56"/>
      <c r="K11" s="31"/>
      <c r="L11" s="31"/>
      <c r="M11" s="31"/>
      <c r="N11" s="38"/>
    </row>
    <row r="12" spans="2:14">
      <c r="B12" s="134"/>
      <c r="C12" s="54"/>
      <c r="D12" s="49"/>
      <c r="E12" s="419"/>
      <c r="F12" s="414"/>
      <c r="G12" s="414"/>
      <c r="H12" s="414"/>
      <c r="I12" s="49"/>
      <c r="J12" s="54"/>
      <c r="K12" s="31"/>
      <c r="L12" s="31"/>
      <c r="M12" s="31"/>
      <c r="N12" s="38"/>
    </row>
    <row r="13" spans="2:14">
      <c r="B13" s="134" t="s">
        <v>281</v>
      </c>
      <c r="C13" s="56"/>
      <c r="D13" s="31"/>
      <c r="E13" s="405"/>
      <c r="F13" s="403"/>
      <c r="G13" s="403"/>
      <c r="H13" s="403"/>
      <c r="I13" s="31"/>
      <c r="J13" s="56"/>
      <c r="K13" s="31"/>
      <c r="L13" s="31"/>
      <c r="M13" s="31"/>
      <c r="N13" s="38"/>
    </row>
    <row r="14" spans="2:14">
      <c r="B14" s="134"/>
      <c r="C14" s="56" t="s">
        <v>142</v>
      </c>
      <c r="D14" s="31"/>
      <c r="E14" s="405" t="e">
        <f>H14/technical_specs!I42</f>
        <v>#DIV/0!</v>
      </c>
      <c r="F14" s="403"/>
      <c r="G14" s="403"/>
      <c r="H14" s="403">
        <f>'Fuel aggregation HP'!H42</f>
        <v>0</v>
      </c>
      <c r="I14" s="31"/>
      <c r="J14" s="56"/>
      <c r="K14" s="31"/>
      <c r="L14" s="31"/>
      <c r="M14" s="31"/>
      <c r="N14" s="38"/>
    </row>
    <row r="15" spans="2:14">
      <c r="B15" s="134"/>
      <c r="C15" s="54"/>
      <c r="D15" s="49"/>
      <c r="E15" s="419"/>
      <c r="F15" s="414"/>
      <c r="G15" s="414"/>
      <c r="H15" s="414"/>
      <c r="I15" s="49"/>
      <c r="J15" s="54"/>
      <c r="K15" s="31"/>
      <c r="L15" s="31"/>
      <c r="M15" s="31"/>
      <c r="N15" s="38"/>
    </row>
    <row r="16" spans="2:14">
      <c r="B16" s="134" t="s">
        <v>282</v>
      </c>
      <c r="C16" s="56"/>
      <c r="D16" s="31"/>
      <c r="E16" s="405"/>
      <c r="F16" s="403"/>
      <c r="G16" s="403"/>
      <c r="H16" s="403"/>
      <c r="I16" s="31"/>
      <c r="J16" s="56"/>
      <c r="K16" s="31"/>
      <c r="L16" s="31"/>
      <c r="M16" s="31"/>
      <c r="N16" s="38"/>
    </row>
    <row r="17" spans="2:14">
      <c r="B17" s="134"/>
      <c r="C17" s="56" t="s">
        <v>43</v>
      </c>
      <c r="D17" s="31"/>
      <c r="E17" s="405" t="e">
        <f>H17/technical_specs!I43</f>
        <v>#DIV/0!</v>
      </c>
      <c r="F17" s="403"/>
      <c r="G17" s="403"/>
      <c r="H17" s="403">
        <f>'Fuel aggregation HP'!H43</f>
        <v>0</v>
      </c>
      <c r="I17" s="31"/>
      <c r="J17" s="56"/>
      <c r="K17" s="31"/>
      <c r="L17" s="31"/>
      <c r="M17" s="31"/>
      <c r="N17" s="38"/>
    </row>
    <row r="18" spans="2:14">
      <c r="B18" s="134"/>
      <c r="C18" s="56" t="s">
        <v>290</v>
      </c>
      <c r="D18" s="31"/>
      <c r="E18" s="405" t="e">
        <f>H18/technical_specs!I43</f>
        <v>#DIV/0!</v>
      </c>
      <c r="F18" s="403"/>
      <c r="G18" s="403"/>
      <c r="H18" s="403">
        <f>'Fuel aggregation HP'!H47</f>
        <v>0</v>
      </c>
      <c r="I18" s="31"/>
      <c r="J18" s="56"/>
      <c r="K18" s="31"/>
      <c r="L18" s="31"/>
      <c r="M18" s="31"/>
      <c r="N18" s="38"/>
    </row>
    <row r="19" spans="2:14" ht="16" thickBot="1">
      <c r="B19" s="134"/>
      <c r="C19" s="137" t="s">
        <v>230</v>
      </c>
      <c r="D19" s="233"/>
      <c r="E19" s="415" t="e">
        <f>SUM(E17:E18)</f>
        <v>#DIV/0!</v>
      </c>
      <c r="F19" s="406"/>
      <c r="G19" s="406"/>
      <c r="H19" s="406">
        <f>SUM(H17:H18)</f>
        <v>0</v>
      </c>
      <c r="I19" s="233"/>
      <c r="J19" s="137"/>
      <c r="K19" s="31"/>
      <c r="L19" s="31"/>
      <c r="M19" s="31"/>
      <c r="N19" s="38"/>
    </row>
    <row r="20" spans="2:14" ht="16" thickTop="1">
      <c r="B20" s="134"/>
      <c r="C20" s="241"/>
      <c r="D20" s="242"/>
      <c r="E20" s="420"/>
      <c r="F20" s="421"/>
      <c r="G20" s="421"/>
      <c r="H20" s="421"/>
      <c r="I20" s="242"/>
      <c r="J20" s="241"/>
      <c r="K20" s="31"/>
      <c r="L20" s="31"/>
      <c r="M20" s="31"/>
      <c r="N20" s="38"/>
    </row>
    <row r="21" spans="2:14">
      <c r="B21" s="134" t="s">
        <v>283</v>
      </c>
      <c r="C21" s="56"/>
      <c r="D21" s="31"/>
      <c r="E21" s="405"/>
      <c r="F21" s="403"/>
      <c r="G21" s="403"/>
      <c r="H21" s="403"/>
      <c r="I21" s="31"/>
      <c r="J21" s="56"/>
      <c r="K21" s="31"/>
      <c r="L21" s="31"/>
      <c r="M21" s="31"/>
      <c r="N21" s="38"/>
    </row>
    <row r="22" spans="2:14">
      <c r="B22" s="134"/>
      <c r="C22" s="56" t="s">
        <v>44</v>
      </c>
      <c r="D22" s="31"/>
      <c r="E22" s="405" t="e">
        <f>H22/technical_specs!I44</f>
        <v>#DIV/0!</v>
      </c>
      <c r="F22" s="403"/>
      <c r="G22" s="403"/>
      <c r="H22" s="403">
        <f>'Fuel aggregation HP'!H44</f>
        <v>0</v>
      </c>
      <c r="I22" s="31"/>
      <c r="J22" s="56"/>
      <c r="K22" s="31"/>
      <c r="L22" s="31"/>
      <c r="M22" s="31"/>
      <c r="N22" s="38"/>
    </row>
    <row r="23" spans="2:14">
      <c r="B23" s="134"/>
      <c r="C23" s="54"/>
      <c r="D23" s="49"/>
      <c r="E23" s="419"/>
      <c r="F23" s="414"/>
      <c r="G23" s="414"/>
      <c r="H23" s="414"/>
      <c r="I23" s="49"/>
      <c r="J23" s="54"/>
      <c r="K23" s="31"/>
      <c r="L23" s="31"/>
      <c r="M23" s="31"/>
      <c r="N23" s="38"/>
    </row>
    <row r="24" spans="2:14">
      <c r="B24" s="134" t="s">
        <v>292</v>
      </c>
      <c r="C24" s="56"/>
      <c r="D24" s="31"/>
      <c r="E24" s="405"/>
      <c r="F24" s="403"/>
      <c r="G24" s="403"/>
      <c r="H24" s="403"/>
      <c r="I24" s="31"/>
      <c r="J24" s="56"/>
      <c r="K24" s="31"/>
      <c r="L24" s="31"/>
      <c r="M24" s="31"/>
      <c r="N24" s="38"/>
    </row>
    <row r="25" spans="2:14">
      <c r="B25" s="134"/>
      <c r="C25" s="56" t="s">
        <v>225</v>
      </c>
      <c r="D25" s="31"/>
      <c r="E25" s="405" t="e">
        <f>H25/technical_specs!I45</f>
        <v>#DIV/0!</v>
      </c>
      <c r="F25" s="403"/>
      <c r="G25" s="403"/>
      <c r="H25" s="403">
        <f>'Fuel aggregation HP'!H45</f>
        <v>0</v>
      </c>
      <c r="I25" s="31"/>
      <c r="J25" s="56"/>
      <c r="K25" s="31"/>
      <c r="L25" s="31"/>
      <c r="M25" s="31"/>
      <c r="N25" s="38"/>
    </row>
    <row r="26" spans="2:14">
      <c r="B26" s="75"/>
      <c r="C26" s="56" t="s">
        <v>468</v>
      </c>
      <c r="D26" s="171"/>
      <c r="E26" s="405" t="e">
        <f>H26/technical_specs!I45</f>
        <v>#DIV/0!</v>
      </c>
      <c r="F26" s="403"/>
      <c r="G26" s="403"/>
      <c r="H26" s="403">
        <f>'Fuel aggregation HP'!H46</f>
        <v>0</v>
      </c>
      <c r="I26" s="171"/>
      <c r="J26" s="161"/>
      <c r="K26" s="31"/>
      <c r="L26" s="31"/>
      <c r="M26" s="31"/>
      <c r="N26" s="38"/>
    </row>
    <row r="27" spans="2:14" ht="16" thickBot="1">
      <c r="B27" s="75"/>
      <c r="C27" s="137" t="s">
        <v>230</v>
      </c>
      <c r="D27" s="176"/>
      <c r="E27" s="415" t="e">
        <f>SUM(E25:E26)</f>
        <v>#DIV/0!</v>
      </c>
      <c r="F27" s="406"/>
      <c r="G27" s="406"/>
      <c r="H27" s="406">
        <f>SUM(H25:H26)</f>
        <v>0</v>
      </c>
      <c r="I27" s="176"/>
      <c r="J27" s="163"/>
      <c r="K27" s="31"/>
      <c r="L27" s="31"/>
      <c r="M27" s="31"/>
      <c r="N27" s="38"/>
    </row>
    <row r="28" spans="2:14" ht="16" thickTop="1">
      <c r="B28" s="75"/>
      <c r="C28" s="241"/>
      <c r="D28" s="243"/>
      <c r="E28" s="420"/>
      <c r="F28" s="421"/>
      <c r="G28" s="421"/>
      <c r="H28" s="421"/>
      <c r="I28" s="243"/>
      <c r="J28" s="244"/>
      <c r="K28" s="31"/>
      <c r="L28" s="31"/>
      <c r="M28" s="31"/>
      <c r="N28" s="38"/>
    </row>
    <row r="29" spans="2:14">
      <c r="B29" s="99" t="s">
        <v>287</v>
      </c>
      <c r="C29" s="56"/>
      <c r="D29" s="171"/>
      <c r="E29" s="405"/>
      <c r="F29" s="403"/>
      <c r="G29" s="403"/>
      <c r="H29" s="403"/>
      <c r="I29" s="171"/>
      <c r="J29" s="161"/>
      <c r="K29" s="31"/>
      <c r="L29" s="31"/>
      <c r="M29" s="31"/>
      <c r="N29" s="38"/>
    </row>
    <row r="30" spans="2:14">
      <c r="B30" s="99"/>
      <c r="C30" s="56" t="s">
        <v>203</v>
      </c>
      <c r="D30" s="171"/>
      <c r="E30" s="405" t="e">
        <f>H30/technical_specs!I46</f>
        <v>#DIV/0!</v>
      </c>
      <c r="F30" s="403"/>
      <c r="G30" s="403"/>
      <c r="H30" s="403">
        <f>'Fuel aggregation HP'!H48</f>
        <v>0</v>
      </c>
      <c r="I30" s="171"/>
      <c r="J30" s="161"/>
      <c r="K30" s="31"/>
      <c r="L30" s="31"/>
      <c r="M30" s="31"/>
      <c r="N30" s="38"/>
    </row>
    <row r="31" spans="2:14">
      <c r="B31" s="99"/>
      <c r="C31" s="54"/>
      <c r="D31" s="159"/>
      <c r="E31" s="419"/>
      <c r="F31" s="414"/>
      <c r="G31" s="414"/>
      <c r="H31" s="414"/>
      <c r="I31" s="159"/>
      <c r="J31" s="170"/>
      <c r="K31" s="31"/>
      <c r="L31" s="31"/>
      <c r="M31" s="31"/>
      <c r="N31" s="38"/>
    </row>
    <row r="32" spans="2:14">
      <c r="B32" s="99" t="s">
        <v>294</v>
      </c>
      <c r="C32" s="56"/>
      <c r="D32" s="171"/>
      <c r="E32" s="405"/>
      <c r="F32" s="403"/>
      <c r="G32" s="403"/>
      <c r="H32" s="403"/>
      <c r="I32" s="171"/>
      <c r="J32" s="161"/>
      <c r="K32" s="31"/>
      <c r="L32" s="31"/>
      <c r="M32" s="31"/>
      <c r="N32" s="38"/>
    </row>
    <row r="33" spans="2:14">
      <c r="B33" s="99"/>
      <c r="C33" s="56" t="s">
        <v>288</v>
      </c>
      <c r="D33" s="171"/>
      <c r="E33" s="405" t="e">
        <f>H33/technical_specs!I47</f>
        <v>#DIV/0!</v>
      </c>
      <c r="F33" s="403"/>
      <c r="G33" s="403"/>
      <c r="H33" s="403">
        <f>'Fuel aggregation HP'!H49</f>
        <v>0</v>
      </c>
      <c r="I33" s="171"/>
      <c r="J33" s="161"/>
      <c r="K33" s="31"/>
      <c r="L33" s="31"/>
      <c r="M33" s="31"/>
      <c r="N33" s="38"/>
    </row>
    <row r="34" spans="2:14" ht="16" thickBot="1">
      <c r="B34" s="240"/>
      <c r="C34" s="105"/>
      <c r="D34" s="183"/>
      <c r="E34" s="418"/>
      <c r="F34" s="422"/>
      <c r="G34" s="422"/>
      <c r="H34" s="422"/>
      <c r="I34" s="183"/>
      <c r="J34" s="238"/>
      <c r="K34" s="104"/>
      <c r="L34" s="104"/>
      <c r="M34" s="104"/>
      <c r="N34" s="239"/>
    </row>
    <row r="35" spans="2:14" ht="16" thickTop="1">
      <c r="B35" s="99" t="s">
        <v>295</v>
      </c>
      <c r="C35" s="56"/>
      <c r="D35" s="171"/>
      <c r="E35" s="405"/>
      <c r="F35" s="403"/>
      <c r="G35" s="403"/>
      <c r="H35" s="403"/>
      <c r="I35" s="171"/>
      <c r="J35" s="161"/>
      <c r="K35" s="31"/>
      <c r="L35" s="31"/>
      <c r="M35" s="31"/>
      <c r="N35" s="38"/>
    </row>
    <row r="36" spans="2:14">
      <c r="B36" s="75"/>
      <c r="C36" s="56" t="s">
        <v>230</v>
      </c>
      <c r="D36" s="171"/>
      <c r="E36" s="405" t="e">
        <f>E11+E14+E19+E22+E27+E30+E33</f>
        <v>#DIV/0!</v>
      </c>
      <c r="F36" s="403"/>
      <c r="G36" s="403"/>
      <c r="H36" s="403">
        <f>H11+H14+H19+H22+H27+H30+H33</f>
        <v>0</v>
      </c>
      <c r="I36" s="171"/>
      <c r="J36" s="161"/>
      <c r="K36" s="31"/>
      <c r="L36" s="31"/>
      <c r="M36" s="31"/>
      <c r="N36" s="38"/>
    </row>
    <row r="37" spans="2:14" ht="16" thickBot="1">
      <c r="B37" s="82"/>
      <c r="C37" s="96"/>
      <c r="D37" s="177"/>
      <c r="E37" s="177"/>
      <c r="F37" s="177"/>
      <c r="G37" s="177"/>
      <c r="H37" s="177"/>
      <c r="I37" s="177"/>
      <c r="J37" s="178"/>
      <c r="K37" s="40"/>
      <c r="L37" s="40"/>
      <c r="M37" s="40"/>
      <c r="N37" s="4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8" tint="0.39997558519241921"/>
  </sheetPr>
  <dimension ref="B2:H34"/>
  <sheetViews>
    <sheetView workbookViewId="0">
      <selection activeCell="E17" sqref="E17"/>
    </sheetView>
  </sheetViews>
  <sheetFormatPr baseColWidth="10" defaultRowHeight="15" x14ac:dyDescent="0"/>
  <cols>
    <col min="1" max="1" width="10.83203125" style="2"/>
    <col min="2" max="2" width="18.6640625" style="2" customWidth="1"/>
    <col min="3" max="3" width="14.5" style="2" customWidth="1"/>
    <col min="4" max="4" width="19.83203125" style="2" customWidth="1"/>
    <col min="5" max="6" width="21.6640625" style="2" customWidth="1"/>
    <col min="7" max="7" width="6" style="2" customWidth="1"/>
    <col min="8" max="8" width="118.33203125" style="2" customWidth="1"/>
    <col min="9" max="16384" width="10.83203125" style="2"/>
  </cols>
  <sheetData>
    <row r="2" spans="2:8" ht="20">
      <c r="B2" s="23" t="s">
        <v>264</v>
      </c>
    </row>
    <row r="4" spans="2:8">
      <c r="B4" s="3" t="s">
        <v>39</v>
      </c>
      <c r="C4" s="4"/>
      <c r="D4" s="4"/>
      <c r="E4" s="4"/>
      <c r="F4" s="5"/>
    </row>
    <row r="5" spans="2:8">
      <c r="B5" s="17" t="s">
        <v>291</v>
      </c>
      <c r="C5" s="11"/>
      <c r="D5" s="11"/>
      <c r="E5" s="11"/>
      <c r="F5" s="12"/>
    </row>
    <row r="6" spans="2:8" ht="16" thickBot="1"/>
    <row r="7" spans="2:8">
      <c r="B7" s="72" t="s">
        <v>264</v>
      </c>
      <c r="C7" s="92"/>
      <c r="D7" s="92"/>
      <c r="E7" s="92"/>
      <c r="F7" s="92"/>
      <c r="G7" s="92"/>
      <c r="H7" s="74"/>
    </row>
    <row r="8" spans="2:8">
      <c r="B8" s="75"/>
      <c r="C8" s="9"/>
      <c r="D8" s="9"/>
      <c r="E8" s="9"/>
      <c r="F8" s="9"/>
      <c r="G8" s="9"/>
      <c r="H8" s="76"/>
    </row>
    <row r="9" spans="2:8" ht="31" customHeight="1">
      <c r="B9" s="152" t="s">
        <v>31</v>
      </c>
      <c r="C9" s="153" t="s">
        <v>40</v>
      </c>
      <c r="D9" s="67" t="s">
        <v>213</v>
      </c>
      <c r="E9" s="154" t="s">
        <v>666</v>
      </c>
      <c r="F9" s="155" t="s">
        <v>268</v>
      </c>
      <c r="G9" s="49"/>
      <c r="H9" s="97" t="s">
        <v>19</v>
      </c>
    </row>
    <row r="10" spans="2:8">
      <c r="B10" s="99" t="s">
        <v>393</v>
      </c>
      <c r="C10" s="31"/>
      <c r="D10" s="31"/>
      <c r="E10" s="185"/>
      <c r="F10" s="282"/>
      <c r="G10" s="59"/>
      <c r="H10" s="38"/>
    </row>
    <row r="11" spans="2:8">
      <c r="B11" s="75"/>
      <c r="C11" s="31" t="s">
        <v>394</v>
      </c>
      <c r="D11" s="31"/>
      <c r="E11" s="185"/>
      <c r="F11" s="282"/>
      <c r="G11" s="59"/>
      <c r="H11" s="38"/>
    </row>
    <row r="12" spans="2:8">
      <c r="B12" s="75"/>
      <c r="C12" s="31"/>
      <c r="D12" s="31" t="s">
        <v>42</v>
      </c>
      <c r="E12" s="423">
        <f>E13</f>
        <v>0</v>
      </c>
      <c r="F12" s="361">
        <f>IF(E14=0,0,E12/E14)</f>
        <v>0</v>
      </c>
      <c r="G12" s="59"/>
      <c r="H12" s="38" t="s">
        <v>671</v>
      </c>
    </row>
    <row r="13" spans="2:8">
      <c r="B13" s="75"/>
      <c r="C13" s="31"/>
      <c r="D13" s="31" t="s">
        <v>203</v>
      </c>
      <c r="E13" s="423">
        <f>'Fuel aggregation PP'!D60</f>
        <v>0</v>
      </c>
      <c r="F13" s="361">
        <f>IF(E14=0,0,E13/E14)</f>
        <v>0</v>
      </c>
      <c r="G13" s="59"/>
      <c r="H13" s="38"/>
    </row>
    <row r="14" spans="2:8" ht="16" thickBot="1">
      <c r="B14" s="75"/>
      <c r="C14" s="31"/>
      <c r="D14" s="233" t="s">
        <v>230</v>
      </c>
      <c r="E14" s="424">
        <f>SUM(E12:E13)</f>
        <v>0</v>
      </c>
      <c r="F14" s="362"/>
      <c r="G14" s="59"/>
      <c r="H14" s="38"/>
    </row>
    <row r="15" spans="2:8" ht="16" thickTop="1">
      <c r="B15" s="75"/>
      <c r="C15" s="31"/>
      <c r="D15" s="31"/>
      <c r="E15" s="423"/>
      <c r="F15" s="363"/>
      <c r="G15" s="59"/>
      <c r="H15" s="38"/>
    </row>
    <row r="16" spans="2:8">
      <c r="B16" s="75"/>
      <c r="C16" s="31" t="s">
        <v>395</v>
      </c>
      <c r="D16" s="31"/>
      <c r="E16" s="423"/>
      <c r="F16" s="363"/>
      <c r="G16" s="59"/>
      <c r="H16" s="38"/>
    </row>
    <row r="17" spans="2:8">
      <c r="B17" s="75"/>
      <c r="C17" s="31"/>
      <c r="D17" s="31" t="s">
        <v>285</v>
      </c>
      <c r="E17" s="423">
        <f>'Fuel aggregation PP'!D54</f>
        <v>0</v>
      </c>
      <c r="F17" s="361">
        <f>IF(E19=0,0,E17/E19)</f>
        <v>0</v>
      </c>
      <c r="G17" s="59"/>
      <c r="H17" s="38"/>
    </row>
    <row r="18" spans="2:8">
      <c r="B18" s="75"/>
      <c r="C18" s="31"/>
      <c r="D18" s="31" t="s">
        <v>504</v>
      </c>
      <c r="E18" s="423">
        <f>'Fuel aggregation PP'!D59</f>
        <v>0</v>
      </c>
      <c r="F18" s="361">
        <f>IF(E19=0,0,E18/E19)</f>
        <v>0</v>
      </c>
      <c r="G18" s="59"/>
      <c r="H18" s="38"/>
    </row>
    <row r="19" spans="2:8" ht="16" thickBot="1">
      <c r="B19" s="75"/>
      <c r="C19" s="31"/>
      <c r="D19" s="233" t="s">
        <v>230</v>
      </c>
      <c r="E19" s="424">
        <f>SUM(E17:E18)</f>
        <v>0</v>
      </c>
      <c r="F19" s="362"/>
      <c r="G19" s="59"/>
      <c r="H19" s="38"/>
    </row>
    <row r="20" spans="2:8" ht="16" thickTop="1">
      <c r="B20" s="75"/>
      <c r="C20" s="31"/>
      <c r="D20" s="31"/>
      <c r="E20" s="423"/>
      <c r="F20" s="363"/>
      <c r="G20" s="59"/>
      <c r="H20" s="38"/>
    </row>
    <row r="21" spans="2:8">
      <c r="B21" s="75"/>
      <c r="C21" s="31" t="s">
        <v>396</v>
      </c>
      <c r="D21" s="31"/>
      <c r="E21" s="423"/>
      <c r="F21" s="363"/>
      <c r="G21" s="59"/>
      <c r="H21" s="38"/>
    </row>
    <row r="22" spans="2:8">
      <c r="B22" s="75"/>
      <c r="C22" s="31"/>
      <c r="D22" s="31" t="s">
        <v>225</v>
      </c>
      <c r="E22" s="423">
        <f>'Fuel aggregation PP'!D57</f>
        <v>0</v>
      </c>
      <c r="F22" s="361">
        <f>IF(E24=0,0,E22/E24)</f>
        <v>0</v>
      </c>
      <c r="G22" s="59"/>
      <c r="H22" s="38"/>
    </row>
    <row r="23" spans="2:8">
      <c r="B23" s="75"/>
      <c r="C23" s="31"/>
      <c r="D23" s="31" t="s">
        <v>226</v>
      </c>
      <c r="E23" s="423">
        <f>'Fuel aggregation PP'!D58</f>
        <v>0</v>
      </c>
      <c r="F23" s="361">
        <f>IF(E24=0,0,E23/E24)</f>
        <v>0</v>
      </c>
      <c r="G23" s="59"/>
      <c r="H23" s="38"/>
    </row>
    <row r="24" spans="2:8" ht="16" thickBot="1">
      <c r="B24" s="75"/>
      <c r="C24" s="31"/>
      <c r="D24" s="233" t="s">
        <v>230</v>
      </c>
      <c r="E24" s="424">
        <f>SUM(E22:E23)</f>
        <v>0</v>
      </c>
      <c r="F24" s="364"/>
      <c r="G24" s="59"/>
      <c r="H24" s="38"/>
    </row>
    <row r="25" spans="2:8" ht="17" thickTop="1" thickBot="1">
      <c r="B25" s="82"/>
      <c r="C25" s="40"/>
      <c r="D25" s="40"/>
      <c r="E25" s="425"/>
      <c r="F25" s="365"/>
      <c r="G25" s="106"/>
      <c r="H25" s="41"/>
    </row>
    <row r="26" spans="2:8">
      <c r="B26" s="99" t="s">
        <v>289</v>
      </c>
      <c r="C26" s="31"/>
      <c r="D26" s="56"/>
      <c r="E26" s="403"/>
      <c r="F26" s="366"/>
      <c r="G26" s="31"/>
      <c r="H26" s="38"/>
    </row>
    <row r="27" spans="2:8">
      <c r="B27" s="99"/>
      <c r="C27" s="31" t="s">
        <v>282</v>
      </c>
      <c r="D27" s="56" t="s">
        <v>43</v>
      </c>
      <c r="E27" s="403">
        <f>'Fuel aggregation HP'!H43</f>
        <v>0</v>
      </c>
      <c r="F27" s="361">
        <f>IF(E29=0,0,E27/E29)</f>
        <v>0</v>
      </c>
      <c r="G27" s="31"/>
      <c r="H27" s="38"/>
    </row>
    <row r="28" spans="2:8">
      <c r="B28" s="99"/>
      <c r="C28" s="31"/>
      <c r="D28" s="56" t="s">
        <v>504</v>
      </c>
      <c r="E28" s="403">
        <f>'Fuel aggregation HP'!H47</f>
        <v>0</v>
      </c>
      <c r="F28" s="361">
        <f>IF(E29=0,0,E28/E29)</f>
        <v>0</v>
      </c>
      <c r="G28" s="31"/>
      <c r="H28" s="38"/>
    </row>
    <row r="29" spans="2:8" ht="16" thickBot="1">
      <c r="B29" s="99"/>
      <c r="C29" s="31"/>
      <c r="D29" s="137" t="s">
        <v>230</v>
      </c>
      <c r="E29" s="406">
        <f>SUM(E27:E28)</f>
        <v>0</v>
      </c>
      <c r="F29" s="367"/>
      <c r="G29" s="31"/>
      <c r="H29" s="38"/>
    </row>
    <row r="30" spans="2:8" ht="16" thickTop="1">
      <c r="B30" s="99"/>
      <c r="C30" s="31"/>
      <c r="D30" s="56"/>
      <c r="E30" s="403"/>
      <c r="F30" s="361"/>
      <c r="G30" s="31"/>
      <c r="H30" s="38"/>
    </row>
    <row r="31" spans="2:8">
      <c r="B31" s="99"/>
      <c r="C31" s="31" t="s">
        <v>292</v>
      </c>
      <c r="D31" s="56" t="s">
        <v>225</v>
      </c>
      <c r="E31" s="403">
        <f>'Fuel aggregation HP'!H45</f>
        <v>0</v>
      </c>
      <c r="F31" s="361">
        <f>IF(E33=0,0,E31/E33)</f>
        <v>0</v>
      </c>
      <c r="G31" s="31"/>
      <c r="H31" s="38"/>
    </row>
    <row r="32" spans="2:8">
      <c r="B32" s="75"/>
      <c r="C32" s="31"/>
      <c r="D32" s="56" t="s">
        <v>293</v>
      </c>
      <c r="E32" s="403">
        <f>'Fuel aggregation HP'!H46</f>
        <v>0</v>
      </c>
      <c r="F32" s="361">
        <f>IF(E33=0,0,E32/E33)</f>
        <v>0</v>
      </c>
      <c r="G32" s="31"/>
      <c r="H32" s="38"/>
    </row>
    <row r="33" spans="2:8" ht="16" thickBot="1">
      <c r="B33" s="75"/>
      <c r="C33" s="31"/>
      <c r="D33" s="137" t="s">
        <v>230</v>
      </c>
      <c r="E33" s="406">
        <f>SUM(E31:E32)</f>
        <v>0</v>
      </c>
      <c r="F33" s="316"/>
      <c r="G33" s="59"/>
      <c r="H33" s="38"/>
    </row>
    <row r="34" spans="2:8" ht="17" thickTop="1" thickBot="1">
      <c r="B34" s="82"/>
      <c r="C34" s="40"/>
      <c r="D34" s="40"/>
      <c r="E34" s="343"/>
      <c r="F34" s="344"/>
      <c r="G34" s="106"/>
      <c r="H34" s="4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39"/>
  <sheetViews>
    <sheetView workbookViewId="0"/>
  </sheetViews>
  <sheetFormatPr baseColWidth="10" defaultRowHeight="15" x14ac:dyDescent="0"/>
  <cols>
    <col min="1" max="1" width="10.83203125" style="2"/>
    <col min="2" max="2" width="17.6640625" style="2" bestFit="1" customWidth="1"/>
    <col min="3" max="3" width="60.5" style="2" customWidth="1"/>
    <col min="4" max="16384" width="10.83203125" style="2"/>
  </cols>
  <sheetData>
    <row r="2" spans="2:4" ht="20">
      <c r="B2" s="23" t="s">
        <v>0</v>
      </c>
    </row>
    <row r="4" spans="2:4">
      <c r="B4" s="13" t="s">
        <v>2</v>
      </c>
      <c r="C4" s="14" t="s">
        <v>8</v>
      </c>
      <c r="D4" s="15" t="s">
        <v>9</v>
      </c>
    </row>
    <row r="5" spans="2:4">
      <c r="B5" s="6"/>
      <c r="C5" s="19"/>
      <c r="D5" s="22"/>
    </row>
    <row r="6" spans="2:4">
      <c r="B6" s="388">
        <v>41470</v>
      </c>
      <c r="C6" s="389" t="s">
        <v>10</v>
      </c>
      <c r="D6" s="390">
        <v>0.1</v>
      </c>
    </row>
    <row r="7" spans="2:4">
      <c r="B7" s="387">
        <v>41470</v>
      </c>
      <c r="C7" s="389" t="s">
        <v>377</v>
      </c>
      <c r="D7" s="390">
        <v>0.2</v>
      </c>
    </row>
    <row r="8" spans="2:4">
      <c r="B8" s="387">
        <v>41471</v>
      </c>
      <c r="C8" s="389" t="s">
        <v>415</v>
      </c>
      <c r="D8" s="390">
        <v>0.3</v>
      </c>
    </row>
    <row r="9" spans="2:4">
      <c r="B9" s="387">
        <v>41472</v>
      </c>
      <c r="C9" s="389" t="s">
        <v>478</v>
      </c>
      <c r="D9" s="390">
        <v>0.4</v>
      </c>
    </row>
    <row r="10" spans="2:4">
      <c r="B10" s="387">
        <v>41480</v>
      </c>
      <c r="C10" s="389" t="s">
        <v>496</v>
      </c>
      <c r="D10" s="390">
        <v>0.5</v>
      </c>
    </row>
    <row r="11" spans="2:4">
      <c r="B11" s="387">
        <v>41484</v>
      </c>
      <c r="C11" s="389" t="s">
        <v>537</v>
      </c>
      <c r="D11" s="390">
        <v>0.6</v>
      </c>
    </row>
    <row r="12" spans="2:4">
      <c r="B12" s="387">
        <v>41485</v>
      </c>
      <c r="C12" s="389" t="s">
        <v>572</v>
      </c>
      <c r="D12" s="390">
        <v>0.7</v>
      </c>
    </row>
    <row r="13" spans="2:4">
      <c r="B13" s="387">
        <v>41492</v>
      </c>
      <c r="C13" s="389" t="s">
        <v>585</v>
      </c>
      <c r="D13" s="390">
        <v>0.8</v>
      </c>
    </row>
    <row r="14" spans="2:4">
      <c r="B14" s="387">
        <v>41499</v>
      </c>
      <c r="C14" s="389" t="s">
        <v>644</v>
      </c>
      <c r="D14" s="390">
        <v>0.9</v>
      </c>
    </row>
    <row r="15" spans="2:4">
      <c r="B15" s="387">
        <v>41500</v>
      </c>
      <c r="C15" s="88" t="s">
        <v>645</v>
      </c>
      <c r="D15" s="390">
        <v>1</v>
      </c>
    </row>
    <row r="16" spans="2:4">
      <c r="B16" s="387">
        <v>41505</v>
      </c>
      <c r="C16" s="389" t="s">
        <v>650</v>
      </c>
      <c r="D16" s="70">
        <v>1.01</v>
      </c>
    </row>
    <row r="17" spans="2:4">
      <c r="B17" s="387">
        <v>41507</v>
      </c>
      <c r="C17" s="88" t="s">
        <v>659</v>
      </c>
      <c r="D17" s="70">
        <v>1.02</v>
      </c>
    </row>
    <row r="18" spans="2:4" ht="45">
      <c r="B18" s="387">
        <v>41508</v>
      </c>
      <c r="C18" s="88" t="s">
        <v>661</v>
      </c>
      <c r="D18" s="70">
        <v>1.03</v>
      </c>
    </row>
    <row r="19" spans="2:4">
      <c r="B19" s="387">
        <v>41513</v>
      </c>
      <c r="C19" s="88" t="s">
        <v>662</v>
      </c>
      <c r="D19" s="56">
        <v>1.04</v>
      </c>
    </row>
    <row r="20" spans="2:4">
      <c r="B20" s="387">
        <v>41515</v>
      </c>
      <c r="C20" s="88" t="s">
        <v>672</v>
      </c>
      <c r="D20" s="56">
        <v>1.05</v>
      </c>
    </row>
    <row r="21" spans="2:4">
      <c r="B21" s="387">
        <v>41515</v>
      </c>
      <c r="C21" s="88" t="s">
        <v>673</v>
      </c>
      <c r="D21" s="56">
        <v>1.06</v>
      </c>
    </row>
    <row r="22" spans="2:4">
      <c r="B22" s="387">
        <v>41519</v>
      </c>
      <c r="C22" s="88" t="s">
        <v>674</v>
      </c>
      <c r="D22" s="56">
        <v>1.07</v>
      </c>
    </row>
    <row r="23" spans="2:4" ht="30">
      <c r="B23" s="387">
        <v>41523</v>
      </c>
      <c r="C23" s="88" t="s">
        <v>676</v>
      </c>
      <c r="D23" s="56">
        <v>1.08</v>
      </c>
    </row>
    <row r="24" spans="2:4">
      <c r="B24" s="461" t="s">
        <v>677</v>
      </c>
      <c r="C24" s="462" t="s">
        <v>717</v>
      </c>
      <c r="D24" s="463">
        <v>1.0900000000000001</v>
      </c>
    </row>
    <row r="25" spans="2:4">
      <c r="B25" s="461">
        <v>41533</v>
      </c>
      <c r="C25" s="31" t="s">
        <v>718</v>
      </c>
      <c r="D25" s="56" t="s">
        <v>719</v>
      </c>
    </row>
    <row r="26" spans="2:4" ht="45">
      <c r="B26" s="461">
        <v>41535</v>
      </c>
      <c r="C26" s="88" t="s">
        <v>724</v>
      </c>
      <c r="D26" s="390">
        <v>1.1000000000000001</v>
      </c>
    </row>
    <row r="27" spans="2:4" ht="30">
      <c r="B27" s="387"/>
      <c r="C27" s="88" t="s">
        <v>725</v>
      </c>
      <c r="D27" s="390">
        <v>1.1100000000000001</v>
      </c>
    </row>
    <row r="28" spans="2:4">
      <c r="B28" s="387">
        <v>41561</v>
      </c>
      <c r="C28" s="339" t="s">
        <v>727</v>
      </c>
      <c r="D28" s="390">
        <v>1.1200000000000001</v>
      </c>
    </row>
    <row r="29" spans="2:4">
      <c r="B29" s="387">
        <v>41563</v>
      </c>
      <c r="C29" s="339" t="s">
        <v>728</v>
      </c>
      <c r="D29" s="390">
        <v>2</v>
      </c>
    </row>
    <row r="30" spans="2:4">
      <c r="B30" s="387">
        <v>41577</v>
      </c>
      <c r="C30" s="339" t="s">
        <v>755</v>
      </c>
      <c r="D30" s="390">
        <v>2.0099999999999998</v>
      </c>
    </row>
    <row r="31" spans="2:4">
      <c r="B31" s="387">
        <v>41600</v>
      </c>
      <c r="C31" s="462" t="s">
        <v>762</v>
      </c>
      <c r="D31" s="390">
        <v>2.02</v>
      </c>
    </row>
    <row r="32" spans="2:4">
      <c r="B32" s="387">
        <v>41610</v>
      </c>
      <c r="C32" s="339" t="s">
        <v>763</v>
      </c>
      <c r="D32" s="56">
        <v>2.0299999999999998</v>
      </c>
    </row>
    <row r="33" spans="2:4">
      <c r="B33" s="387"/>
      <c r="C33" s="339"/>
      <c r="D33" s="56"/>
    </row>
    <row r="34" spans="2:4">
      <c r="B34" s="387"/>
      <c r="C34" s="339"/>
      <c r="D34" s="56"/>
    </row>
    <row r="35" spans="2:4">
      <c r="B35" s="387"/>
      <c r="C35" s="339"/>
      <c r="D35" s="56"/>
    </row>
    <row r="36" spans="2:4">
      <c r="B36" s="387"/>
      <c r="C36" s="339"/>
      <c r="D36" s="56"/>
    </row>
    <row r="37" spans="2:4">
      <c r="B37" s="387"/>
      <c r="C37" s="339"/>
      <c r="D37" s="56"/>
    </row>
    <row r="38" spans="2:4">
      <c r="B38" s="387"/>
      <c r="C38" s="339"/>
      <c r="D38" s="56"/>
    </row>
    <row r="39" spans="2:4">
      <c r="B39" s="373"/>
      <c r="C39" s="49"/>
      <c r="D39" s="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39997558519241921"/>
  </sheetPr>
  <dimension ref="B2:G19"/>
  <sheetViews>
    <sheetView workbookViewId="0"/>
  </sheetViews>
  <sheetFormatPr baseColWidth="10" defaultRowHeight="15" x14ac:dyDescent="0"/>
  <cols>
    <col min="1" max="1" width="7.83203125" style="2" customWidth="1"/>
    <col min="2" max="2" width="27.83203125" style="2" customWidth="1"/>
    <col min="3" max="3" width="31.83203125" style="2" customWidth="1"/>
    <col min="4" max="4" width="19.33203125" style="2" customWidth="1"/>
    <col min="5" max="5" width="11.83203125" style="2" customWidth="1"/>
    <col min="6" max="6" width="8.33203125" style="2" customWidth="1"/>
    <col min="7" max="7" width="94.33203125" style="2" customWidth="1"/>
    <col min="8" max="16384" width="10.83203125" style="2"/>
  </cols>
  <sheetData>
    <row r="2" spans="2:7" ht="20">
      <c r="B2" s="23" t="s">
        <v>565</v>
      </c>
    </row>
    <row r="4" spans="2:7">
      <c r="B4" s="3" t="s">
        <v>39</v>
      </c>
      <c r="C4" s="4"/>
      <c r="D4" s="4"/>
      <c r="E4" s="5"/>
      <c r="F4" s="9"/>
    </row>
    <row r="5" spans="2:7" ht="47" customHeight="1">
      <c r="B5" s="527" t="s">
        <v>571</v>
      </c>
      <c r="C5" s="528"/>
      <c r="D5" s="528"/>
      <c r="E5" s="529"/>
      <c r="F5" s="369"/>
    </row>
    <row r="6" spans="2:7" ht="16" thickBot="1"/>
    <row r="7" spans="2:7">
      <c r="B7" s="72" t="s">
        <v>566</v>
      </c>
      <c r="C7" s="73"/>
      <c r="D7" s="73"/>
      <c r="E7" s="73"/>
      <c r="F7" s="73"/>
      <c r="G7" s="351"/>
    </row>
    <row r="8" spans="2:7">
      <c r="B8" s="77"/>
      <c r="C8" s="19"/>
      <c r="D8" s="19"/>
      <c r="E8" s="19"/>
      <c r="F8" s="19"/>
      <c r="G8" s="78"/>
    </row>
    <row r="9" spans="2:7">
      <c r="B9" s="370" t="s">
        <v>31</v>
      </c>
      <c r="C9" s="71" t="s">
        <v>40</v>
      </c>
      <c r="D9" s="307" t="s">
        <v>567</v>
      </c>
      <c r="E9" s="71"/>
      <c r="F9" s="307"/>
      <c r="G9" s="310" t="s">
        <v>19</v>
      </c>
    </row>
    <row r="10" spans="2:7">
      <c r="B10" s="99" t="s">
        <v>580</v>
      </c>
      <c r="C10" s="31" t="s">
        <v>581</v>
      </c>
      <c r="D10" s="456">
        <f>'Corrected energy balance step 1'!BG94*kWh_MJ_conversion</f>
        <v>0</v>
      </c>
      <c r="E10" s="31"/>
      <c r="F10" s="59"/>
      <c r="G10" s="38"/>
    </row>
    <row r="11" spans="2:7">
      <c r="B11" s="99"/>
      <c r="C11" s="49"/>
      <c r="D11" s="457"/>
      <c r="E11" s="54"/>
      <c r="F11" s="59"/>
      <c r="G11" s="38"/>
    </row>
    <row r="12" spans="2:7">
      <c r="B12" s="99" t="s">
        <v>116</v>
      </c>
      <c r="C12" s="31" t="s">
        <v>582</v>
      </c>
      <c r="D12" s="456">
        <f>'IEA autoproducer prod.'!AO10*kWh_MJ_conversion</f>
        <v>0</v>
      </c>
      <c r="E12" s="31"/>
      <c r="F12" s="59"/>
      <c r="G12" s="38" t="s">
        <v>641</v>
      </c>
    </row>
    <row r="13" spans="2:7">
      <c r="B13" s="99"/>
      <c r="C13" s="31" t="s">
        <v>568</v>
      </c>
      <c r="D13" s="456"/>
      <c r="E13" s="368" t="e">
        <f>'Corrected energy balance step 1'!BN94/'IEA autoproducer prod.'!E10</f>
        <v>#DIV/0!</v>
      </c>
      <c r="F13" s="352"/>
      <c r="G13" s="38"/>
    </row>
    <row r="14" spans="2:7">
      <c r="B14" s="99"/>
      <c r="C14" s="31" t="s">
        <v>583</v>
      </c>
      <c r="D14" s="458" t="e">
        <f>D12*E13</f>
        <v>#DIV/0!</v>
      </c>
      <c r="E14" s="31"/>
      <c r="F14" s="59"/>
      <c r="G14" s="38"/>
    </row>
    <row r="15" spans="2:7">
      <c r="B15" s="99"/>
      <c r="C15" s="31" t="s">
        <v>584</v>
      </c>
      <c r="D15" s="458" t="e">
        <f>D14/technical_specs!H33</f>
        <v>#DIV/0!</v>
      </c>
      <c r="E15" s="31"/>
      <c r="F15" s="59"/>
      <c r="G15" s="38"/>
    </row>
    <row r="16" spans="2:7">
      <c r="B16" s="99"/>
      <c r="C16" s="49"/>
      <c r="D16" s="459"/>
      <c r="E16" s="54"/>
      <c r="F16" s="59"/>
      <c r="G16" s="38"/>
    </row>
    <row r="17" spans="2:7">
      <c r="B17" s="99" t="s">
        <v>222</v>
      </c>
      <c r="C17" s="31" t="s">
        <v>583</v>
      </c>
      <c r="D17" s="458" t="e">
        <f>D10-D14</f>
        <v>#DIV/0!</v>
      </c>
      <c r="E17" s="31"/>
      <c r="F17" s="59"/>
      <c r="G17" s="38" t="s">
        <v>642</v>
      </c>
    </row>
    <row r="18" spans="2:7">
      <c r="B18" s="75"/>
      <c r="C18" s="31" t="s">
        <v>584</v>
      </c>
      <c r="D18" s="458" t="e">
        <f>D17/technical_specs!H34</f>
        <v>#DIV/0!</v>
      </c>
      <c r="E18" s="31"/>
      <c r="F18" s="59"/>
      <c r="G18" s="38"/>
    </row>
    <row r="19" spans="2:7" ht="16" thickBot="1">
      <c r="B19" s="82"/>
      <c r="C19" s="40"/>
      <c r="D19" s="106"/>
      <c r="E19" s="40"/>
      <c r="F19" s="106"/>
      <c r="G19" s="4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39997558519241921"/>
  </sheetPr>
  <dimension ref="A1:N67"/>
  <sheetViews>
    <sheetView workbookViewId="0">
      <pane xSplit="3" ySplit="9" topLeftCell="D19" activePane="bottomRight" state="frozen"/>
      <selection pane="topRight" activeCell="D1" sqref="D1"/>
      <selection pane="bottomLeft" activeCell="A10" sqref="A10"/>
      <selection pane="bottomRight" activeCell="E55" sqref="E55"/>
    </sheetView>
  </sheetViews>
  <sheetFormatPr baseColWidth="10" defaultRowHeight="15" x14ac:dyDescent="0"/>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64" style="2" customWidth="1"/>
    <col min="15" max="16384" width="10.83203125" style="2"/>
  </cols>
  <sheetData>
    <row r="1" spans="1:14">
      <c r="A1" s="386"/>
    </row>
    <row r="2" spans="1:14" ht="20">
      <c r="B2" s="23" t="s">
        <v>514</v>
      </c>
    </row>
    <row r="4" spans="1:14">
      <c r="B4" s="3" t="s">
        <v>39</v>
      </c>
      <c r="C4" s="4"/>
      <c r="D4" s="4"/>
      <c r="E4" s="4"/>
      <c r="F4" s="5"/>
      <c r="G4" s="9"/>
      <c r="H4" s="9"/>
      <c r="I4" s="9"/>
      <c r="J4" s="9"/>
      <c r="K4" s="9"/>
      <c r="L4" s="9"/>
    </row>
    <row r="5" spans="1:14" ht="30" customHeight="1">
      <c r="B5" s="527" t="s">
        <v>416</v>
      </c>
      <c r="C5" s="528"/>
      <c r="D5" s="528"/>
      <c r="E5" s="528"/>
      <c r="F5" s="529"/>
      <c r="G5" s="9"/>
      <c r="H5" s="9"/>
      <c r="I5" s="9"/>
      <c r="J5" s="9"/>
      <c r="K5" s="9"/>
      <c r="L5" s="9"/>
    </row>
    <row r="6" spans="1:14" ht="16" thickBot="1">
      <c r="B6" s="9"/>
      <c r="C6" s="9"/>
      <c r="D6" s="9"/>
      <c r="E6" s="9"/>
      <c r="F6" s="9"/>
      <c r="G6" s="9"/>
      <c r="H6" s="9"/>
      <c r="I6" s="9"/>
      <c r="J6" s="9"/>
      <c r="K6" s="9"/>
      <c r="L6" s="9"/>
    </row>
    <row r="7" spans="1:14">
      <c r="B7" s="72" t="s">
        <v>208</v>
      </c>
      <c r="C7" s="92"/>
      <c r="D7" s="92"/>
      <c r="E7" s="92"/>
      <c r="F7" s="92"/>
      <c r="G7" s="92"/>
      <c r="H7" s="92"/>
      <c r="I7" s="92"/>
      <c r="J7" s="92"/>
      <c r="K7" s="92"/>
      <c r="L7" s="92"/>
      <c r="M7" s="92"/>
      <c r="N7" s="74"/>
    </row>
    <row r="8" spans="1:14">
      <c r="B8" s="75"/>
      <c r="C8" s="9"/>
      <c r="D8" s="9"/>
      <c r="E8" s="9"/>
      <c r="F8" s="9"/>
      <c r="G8" s="9"/>
      <c r="H8" s="9"/>
      <c r="I8" s="9"/>
      <c r="J8" s="9"/>
      <c r="K8" s="9"/>
      <c r="L8" s="9"/>
      <c r="M8" s="9"/>
      <c r="N8" s="76"/>
    </row>
    <row r="9" spans="1:14" ht="30">
      <c r="B9" s="102" t="s">
        <v>40</v>
      </c>
      <c r="C9" s="68" t="s">
        <v>41</v>
      </c>
      <c r="D9" s="30" t="s">
        <v>663</v>
      </c>
      <c r="E9" s="29" t="s">
        <v>664</v>
      </c>
      <c r="F9" s="107"/>
      <c r="G9" s="107"/>
      <c r="H9" s="29"/>
      <c r="I9" s="107"/>
      <c r="J9" s="108"/>
      <c r="K9" s="29"/>
      <c r="L9" s="29" t="s">
        <v>29</v>
      </c>
      <c r="M9" s="29"/>
      <c r="N9" s="97" t="s">
        <v>19</v>
      </c>
    </row>
    <row r="10" spans="1:14">
      <c r="B10" s="109" t="s">
        <v>327</v>
      </c>
      <c r="C10" s="101"/>
      <c r="D10" s="65"/>
      <c r="E10" s="65"/>
      <c r="F10" s="114"/>
      <c r="G10" s="114"/>
      <c r="H10" s="65"/>
      <c r="I10" s="114"/>
      <c r="J10" s="115"/>
      <c r="K10" s="65"/>
      <c r="L10" s="65"/>
      <c r="M10" s="65"/>
      <c r="N10" s="116"/>
    </row>
    <row r="11" spans="1:14" ht="15" customHeight="1">
      <c r="B11" s="110"/>
      <c r="C11" s="56" t="s">
        <v>42</v>
      </c>
      <c r="D11" s="426">
        <f>SUM('Corrected energy balance step 1'!C93:H93,'Corrected energy balance step 1'!J93:S93)*kWh_MJ_conversion</f>
        <v>0</v>
      </c>
      <c r="E11" s="426">
        <f>-SUM('Corrected energy balance step 1'!C19:H19,'Corrected energy balance step 1'!J19:S19)</f>
        <v>0</v>
      </c>
      <c r="F11" s="156"/>
      <c r="G11" s="160"/>
      <c r="H11" s="160"/>
      <c r="I11" s="187"/>
      <c r="J11" s="161"/>
      <c r="K11" s="256"/>
      <c r="L11" s="31"/>
      <c r="M11" s="31"/>
      <c r="N11" s="38"/>
    </row>
    <row r="12" spans="1:14" ht="15" customHeight="1">
      <c r="B12" s="110"/>
      <c r="C12" s="56" t="s">
        <v>142</v>
      </c>
      <c r="D12" s="426">
        <f>'Corrected energy balance step 1'!I93*kWh_MJ_conversion</f>
        <v>0</v>
      </c>
      <c r="E12" s="426">
        <f>-'Corrected energy balance step 1'!I19</f>
        <v>0</v>
      </c>
      <c r="F12" s="156"/>
      <c r="G12" s="160"/>
      <c r="H12" s="160"/>
      <c r="I12" s="187"/>
      <c r="J12" s="161"/>
      <c r="K12" s="256"/>
      <c r="L12" s="31"/>
      <c r="M12" s="31"/>
      <c r="N12" s="38"/>
    </row>
    <row r="13" spans="1:14" ht="15" customHeight="1">
      <c r="B13" s="111"/>
      <c r="C13" s="56" t="s">
        <v>43</v>
      </c>
      <c r="D13" s="426">
        <f>'Corrected energy balance step 1'!T93*kWh_MJ_conversion</f>
        <v>0</v>
      </c>
      <c r="E13" s="426">
        <f>-'Corrected energy balance step 1'!T19</f>
        <v>0</v>
      </c>
      <c r="F13" s="156"/>
      <c r="G13" s="160"/>
      <c r="H13" s="160"/>
      <c r="I13" s="187"/>
      <c r="J13" s="161"/>
      <c r="K13" s="256"/>
      <c r="L13" s="31"/>
      <c r="M13" s="31"/>
      <c r="N13" s="38"/>
    </row>
    <row r="14" spans="1:14" ht="15" customHeight="1">
      <c r="B14" s="77"/>
      <c r="C14" s="56" t="s">
        <v>44</v>
      </c>
      <c r="D14" s="426">
        <f>SUM('Corrected energy balance step 1'!U93:AH93,'Corrected energy balance step 1'!AJ93:AQ93)*kWh_MJ_conversion</f>
        <v>0</v>
      </c>
      <c r="E14" s="426">
        <f>-SUM('Corrected energy balance step 1'!U19:AH19,'Corrected energy balance step 1'!AJ19:AQ19)</f>
        <v>0</v>
      </c>
      <c r="F14" s="156"/>
      <c r="G14" s="160"/>
      <c r="H14" s="160"/>
      <c r="I14" s="187"/>
      <c r="J14" s="161"/>
      <c r="K14" s="256"/>
      <c r="L14" s="31"/>
      <c r="M14" s="31"/>
      <c r="N14" s="38"/>
    </row>
    <row r="15" spans="1:14" ht="15" customHeight="1">
      <c r="B15" s="77"/>
      <c r="C15" s="56" t="s">
        <v>320</v>
      </c>
      <c r="D15" s="426">
        <f>'Corrected energy balance step 1'!AI93*kWh_MJ_conversion</f>
        <v>0</v>
      </c>
      <c r="E15" s="426">
        <f>-'Corrected energy balance step 1'!AI19</f>
        <v>0</v>
      </c>
      <c r="F15" s="156"/>
      <c r="G15" s="160"/>
      <c r="H15" s="160"/>
      <c r="I15" s="187"/>
      <c r="J15" s="161"/>
      <c r="K15" s="256"/>
      <c r="L15" s="31"/>
      <c r="M15" s="31"/>
      <c r="N15" s="38"/>
    </row>
    <row r="16" spans="1:14" ht="15" customHeight="1">
      <c r="B16" s="112"/>
      <c r="C16" s="69" t="s">
        <v>225</v>
      </c>
      <c r="D16" s="426">
        <f>'Corrected energy balance step 1'!AS93*kWh_MJ_conversion</f>
        <v>0</v>
      </c>
      <c r="E16" s="426">
        <f>-'Corrected energy balance step 1'!AS19</f>
        <v>0</v>
      </c>
      <c r="F16" s="156"/>
      <c r="G16" s="160"/>
      <c r="H16" s="160"/>
      <c r="I16" s="187"/>
      <c r="J16" s="161"/>
      <c r="K16" s="256"/>
      <c r="L16" s="31"/>
      <c r="M16" s="31"/>
      <c r="N16" s="38"/>
    </row>
    <row r="17" spans="2:14" ht="15" customHeight="1">
      <c r="B17" s="112"/>
      <c r="C17" s="69" t="s">
        <v>226</v>
      </c>
      <c r="D17" s="426">
        <f>SUM('Corrected energy balance step 1'!AR93,'Corrected energy balance step 1'!AT93)*kWh_MJ_conversion</f>
        <v>0</v>
      </c>
      <c r="E17" s="426">
        <f>-SUM('Corrected energy balance step 1'!AR19,'Corrected energy balance step 1'!AT19)</f>
        <v>0</v>
      </c>
      <c r="F17" s="156"/>
      <c r="G17" s="160"/>
      <c r="H17" s="160"/>
      <c r="I17" s="187"/>
      <c r="J17" s="161"/>
      <c r="K17" s="256"/>
      <c r="L17" s="31"/>
      <c r="M17" s="31"/>
      <c r="N17" s="38"/>
    </row>
    <row r="18" spans="2:14" ht="15" customHeight="1">
      <c r="B18" s="112"/>
      <c r="C18" s="69" t="s">
        <v>504</v>
      </c>
      <c r="D18" s="426">
        <f>'Corrected energy balance step 1'!AV93*kWh_MJ_conversion</f>
        <v>0</v>
      </c>
      <c r="E18" s="426">
        <f>-'Corrected energy balance step 1'!AV19</f>
        <v>0</v>
      </c>
      <c r="F18" s="187"/>
      <c r="G18" s="160"/>
      <c r="H18" s="160"/>
      <c r="I18" s="187"/>
      <c r="J18" s="161"/>
      <c r="K18" s="256"/>
      <c r="L18" s="31"/>
      <c r="M18" s="31"/>
      <c r="N18" s="38"/>
    </row>
    <row r="19" spans="2:14" ht="15" customHeight="1">
      <c r="B19" s="112"/>
      <c r="C19" s="231" t="s">
        <v>46</v>
      </c>
      <c r="D19" s="426">
        <f>SUM('Corrected energy balance step 1'!AW93:AY93)*kWh_MJ_conversion</f>
        <v>0</v>
      </c>
      <c r="E19" s="427">
        <f>-SUM('Corrected energy balance step 1'!AW19:AY19)</f>
        <v>0</v>
      </c>
      <c r="F19" s="187"/>
      <c r="G19" s="160"/>
      <c r="H19" s="160"/>
      <c r="I19" s="187"/>
      <c r="J19" s="161"/>
      <c r="K19" s="256"/>
      <c r="L19" s="31"/>
      <c r="M19" s="31"/>
      <c r="N19" s="38" t="s">
        <v>390</v>
      </c>
    </row>
    <row r="20" spans="2:14" ht="15" customHeight="1">
      <c r="B20" s="112"/>
      <c r="C20" s="231" t="s">
        <v>203</v>
      </c>
      <c r="D20" s="426">
        <f>SUM('Corrected energy balance step 1'!AU93,'Corrected energy balance step 1'!AZ93)*kWh_MJ_conversion</f>
        <v>0</v>
      </c>
      <c r="E20" s="426">
        <f>-SUM('Corrected energy balance step 1'!AU19,'Corrected energy balance step 1'!AZ19)</f>
        <v>0</v>
      </c>
      <c r="F20" s="187"/>
      <c r="G20" s="160"/>
      <c r="H20" s="160"/>
      <c r="I20" s="187"/>
      <c r="J20" s="161"/>
      <c r="K20" s="256"/>
      <c r="L20" s="31"/>
      <c r="M20" s="31"/>
      <c r="N20" s="38"/>
    </row>
    <row r="21" spans="2:14" ht="15" customHeight="1">
      <c r="B21" s="112"/>
      <c r="C21" s="231" t="s">
        <v>189</v>
      </c>
      <c r="D21" s="426">
        <f>'Corrected energy balance step 1'!BD93*kWh_MJ_conversion</f>
        <v>0</v>
      </c>
      <c r="E21" s="426">
        <f>-'Corrected energy balance step 1'!BD19</f>
        <v>0</v>
      </c>
      <c r="F21" s="187"/>
      <c r="G21" s="160"/>
      <c r="H21" s="160"/>
      <c r="I21" s="187"/>
      <c r="J21" s="161"/>
      <c r="K21" s="256"/>
      <c r="L21" s="31"/>
      <c r="M21" s="31"/>
      <c r="N21" s="38"/>
    </row>
    <row r="22" spans="2:14" ht="15" customHeight="1">
      <c r="B22" s="79"/>
      <c r="C22" s="231" t="s">
        <v>195</v>
      </c>
      <c r="D22" s="426">
        <f>'Corrected energy balance step 1'!BJ93*kWh_MJ_conversion</f>
        <v>0</v>
      </c>
      <c r="E22" s="426">
        <f>-'Corrected energy balance step 1'!BJ19</f>
        <v>0</v>
      </c>
      <c r="F22" s="187"/>
      <c r="G22" s="160"/>
      <c r="H22" s="160"/>
      <c r="I22" s="187"/>
      <c r="J22" s="161"/>
      <c r="K22" s="256"/>
      <c r="L22" s="31"/>
      <c r="M22" s="31"/>
      <c r="N22" s="91"/>
    </row>
    <row r="23" spans="2:14" ht="15" customHeight="1">
      <c r="B23" s="79"/>
      <c r="C23" s="70" t="s">
        <v>190</v>
      </c>
      <c r="D23" s="426">
        <f>'Corrected energy balance step 1'!BE93*kWh_MJ_conversion</f>
        <v>0</v>
      </c>
      <c r="E23" s="426">
        <f>-'Corrected energy balance step 1'!BE19</f>
        <v>0</v>
      </c>
      <c r="F23" s="187"/>
      <c r="G23" s="160"/>
      <c r="H23" s="160"/>
      <c r="I23" s="187"/>
      <c r="J23" s="161"/>
      <c r="K23" s="256"/>
      <c r="L23" s="31"/>
      <c r="M23" s="31"/>
      <c r="N23" s="38"/>
    </row>
    <row r="24" spans="2:14" ht="15" customHeight="1">
      <c r="B24" s="79"/>
      <c r="C24" s="70" t="s">
        <v>191</v>
      </c>
      <c r="D24" s="426">
        <f>'Corrected energy balance step 1'!BF93*kWh_MJ_conversion</f>
        <v>0</v>
      </c>
      <c r="E24" s="426">
        <f>-'Corrected energy balance step 1'!BF19</f>
        <v>0</v>
      </c>
      <c r="F24" s="187"/>
      <c r="G24" s="160"/>
      <c r="H24" s="160"/>
      <c r="I24" s="187"/>
      <c r="J24" s="161"/>
      <c r="K24" s="256"/>
      <c r="L24" s="31"/>
      <c r="M24" s="31"/>
      <c r="N24" s="38"/>
    </row>
    <row r="25" spans="2:14" ht="15" customHeight="1">
      <c r="B25" s="79"/>
      <c r="C25" s="70" t="s">
        <v>329</v>
      </c>
      <c r="D25" s="426">
        <f>'Corrected energy balance step 1'!BG93*kWh_MJ_conversion</f>
        <v>0</v>
      </c>
      <c r="E25" s="426">
        <f>-'Corrected energy balance step 1'!BG19</f>
        <v>0</v>
      </c>
      <c r="F25" s="187"/>
      <c r="G25" s="160"/>
      <c r="H25" s="160"/>
      <c r="I25" s="187"/>
      <c r="J25" s="161"/>
      <c r="K25" s="256"/>
      <c r="L25" s="31"/>
      <c r="M25" s="31"/>
      <c r="N25" s="38"/>
    </row>
    <row r="26" spans="2:14" ht="15" customHeight="1">
      <c r="B26" s="79"/>
      <c r="C26" s="231" t="s">
        <v>196</v>
      </c>
      <c r="D26" s="426">
        <f>'Corrected energy balance step 1'!BK93*kWh_MJ_conversion</f>
        <v>0</v>
      </c>
      <c r="E26" s="426">
        <f>-'Corrected energy balance step 1'!BK19</f>
        <v>0</v>
      </c>
      <c r="F26" s="187"/>
      <c r="G26" s="160"/>
      <c r="H26" s="160"/>
      <c r="I26" s="187"/>
      <c r="J26" s="161"/>
      <c r="K26" s="256"/>
      <c r="L26" s="31"/>
      <c r="M26" s="31"/>
      <c r="N26" s="38" t="s">
        <v>389</v>
      </c>
    </row>
    <row r="27" spans="2:14" ht="15" customHeight="1" thickBot="1">
      <c r="B27" s="79"/>
      <c r="C27" s="137" t="s">
        <v>230</v>
      </c>
      <c r="D27" s="428">
        <f>SUM(D11:D26)</f>
        <v>0</v>
      </c>
      <c r="E27" s="429">
        <f>SUM(E11:E26)</f>
        <v>0</v>
      </c>
      <c r="F27" s="158"/>
      <c r="G27" s="158"/>
      <c r="H27" s="162"/>
      <c r="I27" s="158"/>
      <c r="J27" s="163"/>
      <c r="K27" s="59"/>
      <c r="L27" s="31"/>
      <c r="M27" s="31"/>
      <c r="N27" s="38"/>
    </row>
    <row r="28" spans="2:14" ht="15" customHeight="1" thickTop="1">
      <c r="B28" s="94"/>
      <c r="C28" s="120"/>
      <c r="D28" s="430"/>
      <c r="E28" s="431"/>
      <c r="F28" s="164"/>
      <c r="G28" s="165"/>
      <c r="H28" s="164"/>
      <c r="I28" s="165"/>
      <c r="J28" s="166"/>
      <c r="K28" s="17"/>
      <c r="L28" s="11"/>
      <c r="M28" s="11"/>
      <c r="N28" s="81"/>
    </row>
    <row r="29" spans="2:14" ht="15" customHeight="1">
      <c r="B29" s="118" t="s">
        <v>328</v>
      </c>
      <c r="C29" s="117"/>
      <c r="D29" s="432"/>
      <c r="E29" s="433"/>
      <c r="F29" s="167"/>
      <c r="G29" s="168"/>
      <c r="H29" s="167"/>
      <c r="I29" s="168"/>
      <c r="J29" s="169"/>
      <c r="K29" s="16"/>
      <c r="L29" s="9"/>
      <c r="M29" s="9"/>
      <c r="N29" s="76"/>
    </row>
    <row r="30" spans="2:14" ht="15" customHeight="1">
      <c r="B30" s="75"/>
      <c r="C30" s="56" t="s">
        <v>42</v>
      </c>
      <c r="D30" s="426">
        <f>SUM('Corrected energy balance step 1'!C94:H94,'Corrected energy balance step 1'!J94:S94)*kWh_MJ_conversion</f>
        <v>0</v>
      </c>
      <c r="E30" s="434">
        <f>-SUM('Corrected energy balance step 1'!C20:H20,'Corrected energy balance step 1'!J20:S20)</f>
        <v>0</v>
      </c>
      <c r="F30" s="156"/>
      <c r="G30" s="160"/>
      <c r="H30" s="160"/>
      <c r="I30" s="187"/>
      <c r="J30" s="161"/>
      <c r="K30" s="59"/>
      <c r="L30" s="31"/>
      <c r="M30" s="31"/>
      <c r="N30" s="38"/>
    </row>
    <row r="31" spans="2:14" ht="15" customHeight="1">
      <c r="B31" s="75"/>
      <c r="C31" s="56" t="s">
        <v>142</v>
      </c>
      <c r="D31" s="426">
        <f>'Corrected energy balance step 1'!I94*kWh_MJ_conversion</f>
        <v>0</v>
      </c>
      <c r="E31" s="434">
        <f>-'Corrected energy balance step 1'!I20</f>
        <v>0</v>
      </c>
      <c r="F31" s="156"/>
      <c r="G31" s="160"/>
      <c r="H31" s="160"/>
      <c r="I31" s="187"/>
      <c r="J31" s="161"/>
      <c r="K31" s="59"/>
      <c r="L31" s="31"/>
      <c r="M31" s="31"/>
      <c r="N31" s="38"/>
    </row>
    <row r="32" spans="2:14" ht="15" customHeight="1">
      <c r="B32" s="75"/>
      <c r="C32" s="56" t="s">
        <v>43</v>
      </c>
      <c r="D32" s="426">
        <f>'Corrected energy balance step 1'!T94*kWh_MJ_conversion</f>
        <v>0</v>
      </c>
      <c r="E32" s="434">
        <f>-'Corrected energy balance step 1'!T20</f>
        <v>0</v>
      </c>
      <c r="F32" s="156"/>
      <c r="G32" s="160"/>
      <c r="H32" s="160"/>
      <c r="I32" s="187"/>
      <c r="J32" s="161"/>
      <c r="K32" s="59"/>
      <c r="L32" s="31"/>
      <c r="M32" s="31"/>
      <c r="N32" s="38"/>
    </row>
    <row r="33" spans="2:14" ht="15" customHeight="1">
      <c r="B33" s="75"/>
      <c r="C33" s="56" t="s">
        <v>44</v>
      </c>
      <c r="D33" s="426">
        <f>SUM('Corrected energy balance step 1'!U94:AH94,'Corrected energy balance step 1'!AJ94:AQ94)*kWh_MJ_conversion</f>
        <v>0</v>
      </c>
      <c r="E33" s="434">
        <f>-SUM('Corrected energy balance step 1'!U20:AH20,'Corrected energy balance step 1'!AJ20:AQ20)</f>
        <v>0</v>
      </c>
      <c r="F33" s="156"/>
      <c r="G33" s="160"/>
      <c r="H33" s="160"/>
      <c r="I33" s="187"/>
      <c r="J33" s="161"/>
      <c r="K33" s="59"/>
      <c r="L33" s="31"/>
      <c r="M33" s="31"/>
      <c r="N33" s="38"/>
    </row>
    <row r="34" spans="2:14" ht="15" customHeight="1">
      <c r="B34" s="75"/>
      <c r="C34" s="56" t="s">
        <v>320</v>
      </c>
      <c r="D34" s="426">
        <f>'Corrected energy balance step 1'!AI94*kWh_MJ_conversion</f>
        <v>0</v>
      </c>
      <c r="E34" s="434">
        <f>-'Corrected energy balance step 1'!AI20</f>
        <v>0</v>
      </c>
      <c r="F34" s="156"/>
      <c r="G34" s="160"/>
      <c r="H34" s="160"/>
      <c r="I34" s="187"/>
      <c r="J34" s="161"/>
      <c r="K34" s="59"/>
      <c r="L34" s="31"/>
      <c r="M34" s="31"/>
      <c r="N34" s="38"/>
    </row>
    <row r="35" spans="2:14" ht="15" customHeight="1">
      <c r="B35" s="75"/>
      <c r="C35" s="69" t="s">
        <v>225</v>
      </c>
      <c r="D35" s="426">
        <f>'Corrected energy balance step 1'!AS94*kWh_MJ_conversion</f>
        <v>0</v>
      </c>
      <c r="E35" s="434">
        <f>-'Corrected energy balance step 1'!AS20</f>
        <v>0</v>
      </c>
      <c r="F35" s="156"/>
      <c r="G35" s="160"/>
      <c r="H35" s="160"/>
      <c r="I35" s="187"/>
      <c r="J35" s="161"/>
      <c r="K35" s="59"/>
      <c r="L35" s="31"/>
      <c r="M35" s="31"/>
      <c r="N35" s="38"/>
    </row>
    <row r="36" spans="2:14" ht="15" customHeight="1">
      <c r="B36" s="75"/>
      <c r="C36" s="69" t="s">
        <v>226</v>
      </c>
      <c r="D36" s="426">
        <f>SUM('Corrected energy balance step 1'!AR94,'Corrected energy balance step 1'!AT94)*kWh_MJ_conversion</f>
        <v>0</v>
      </c>
      <c r="E36" s="434">
        <f>-SUM('Corrected energy balance step 1'!AR20,'Corrected energy balance step 1'!AT20)</f>
        <v>0</v>
      </c>
      <c r="F36" s="156"/>
      <c r="G36" s="160"/>
      <c r="H36" s="160"/>
      <c r="I36" s="187"/>
      <c r="J36" s="161"/>
      <c r="K36" s="59"/>
      <c r="L36" s="31"/>
      <c r="M36" s="31"/>
      <c r="N36" s="38"/>
    </row>
    <row r="37" spans="2:14" ht="15" customHeight="1">
      <c r="B37" s="75"/>
      <c r="C37" s="69" t="s">
        <v>504</v>
      </c>
      <c r="D37" s="426">
        <f>'Corrected energy balance step 1'!AV94*kWh_MJ_conversion</f>
        <v>0</v>
      </c>
      <c r="E37" s="434">
        <f>-'Corrected energy balance step 1'!AV20</f>
        <v>0</v>
      </c>
      <c r="F37" s="156"/>
      <c r="G37" s="160"/>
      <c r="H37" s="160"/>
      <c r="I37" s="187"/>
      <c r="J37" s="161"/>
      <c r="K37" s="59"/>
      <c r="L37" s="31"/>
      <c r="M37" s="31"/>
      <c r="N37" s="38"/>
    </row>
    <row r="38" spans="2:14" ht="15" customHeight="1">
      <c r="B38" s="75"/>
      <c r="C38" s="273" t="s">
        <v>46</v>
      </c>
      <c r="D38" s="435">
        <f>SUM('Corrected energy balance step 1'!AW94:AY94)*kWh_MJ_conversion</f>
        <v>0</v>
      </c>
      <c r="E38" s="434">
        <f>-SUM('Corrected energy balance step 1'!AW20:AY20)</f>
        <v>0</v>
      </c>
      <c r="F38" s="187"/>
      <c r="G38" s="160"/>
      <c r="H38" s="160"/>
      <c r="I38" s="187"/>
      <c r="J38" s="161"/>
      <c r="K38" s="59"/>
      <c r="L38" s="31"/>
      <c r="M38" s="31"/>
      <c r="N38" s="38" t="s">
        <v>390</v>
      </c>
    </row>
    <row r="39" spans="2:14" ht="15" customHeight="1">
      <c r="B39" s="113"/>
      <c r="C39" s="273" t="s">
        <v>203</v>
      </c>
      <c r="D39" s="435">
        <f>SUM('Corrected energy balance step 1'!AU94,'Corrected energy balance step 1'!AZ94)*kWh_MJ_conversion</f>
        <v>0</v>
      </c>
      <c r="E39" s="434">
        <f>-SUM('Corrected energy balance step 1'!AU20,'Corrected energy balance step 1'!AZ20)</f>
        <v>0</v>
      </c>
      <c r="F39" s="187"/>
      <c r="G39" s="160"/>
      <c r="H39" s="160"/>
      <c r="I39" s="187"/>
      <c r="J39" s="161"/>
      <c r="K39" s="59"/>
      <c r="L39" s="31"/>
      <c r="M39" s="31"/>
      <c r="N39" s="38"/>
    </row>
    <row r="40" spans="2:14" ht="15" customHeight="1">
      <c r="B40" s="113"/>
      <c r="C40" s="70" t="s">
        <v>189</v>
      </c>
      <c r="D40" s="426">
        <f>'Corrected energy balance step 1'!BD94*kWh_MJ_conversion</f>
        <v>0</v>
      </c>
      <c r="E40" s="434">
        <f>-'Corrected energy balance step 1'!BD20</f>
        <v>0</v>
      </c>
      <c r="F40" s="187"/>
      <c r="G40" s="160"/>
      <c r="H40" s="160"/>
      <c r="I40" s="187"/>
      <c r="J40" s="161"/>
      <c r="K40" s="59"/>
      <c r="L40" s="31"/>
      <c r="M40" s="31"/>
      <c r="N40" s="38"/>
    </row>
    <row r="41" spans="2:14" ht="15" customHeight="1">
      <c r="B41" s="113"/>
      <c r="C41" s="231" t="s">
        <v>195</v>
      </c>
      <c r="D41" s="426">
        <f>'Corrected energy balance step 1'!BJ94*kWh_MJ_conversion</f>
        <v>0</v>
      </c>
      <c r="E41" s="434">
        <f>-'Corrected energy balance step 1'!BJ20</f>
        <v>0</v>
      </c>
      <c r="F41" s="187"/>
      <c r="G41" s="160"/>
      <c r="H41" s="160"/>
      <c r="I41" s="187"/>
      <c r="J41" s="161"/>
      <c r="K41" s="59"/>
      <c r="L41" s="31"/>
      <c r="M41" s="31"/>
      <c r="N41" s="38"/>
    </row>
    <row r="42" spans="2:14" ht="15" customHeight="1">
      <c r="B42" s="113"/>
      <c r="C42" s="70" t="s">
        <v>190</v>
      </c>
      <c r="D42" s="426">
        <f>'Corrected energy balance step 1'!BE94*kWh_MJ_conversion</f>
        <v>0</v>
      </c>
      <c r="E42" s="434">
        <f>-'Corrected energy balance step 1'!BE20</f>
        <v>0</v>
      </c>
      <c r="F42" s="187"/>
      <c r="G42" s="160"/>
      <c r="H42" s="160"/>
      <c r="I42" s="187"/>
      <c r="J42" s="161"/>
      <c r="K42" s="59"/>
      <c r="L42" s="31"/>
      <c r="M42" s="31"/>
      <c r="N42" s="38"/>
    </row>
    <row r="43" spans="2:14" ht="15" customHeight="1">
      <c r="B43" s="113"/>
      <c r="C43" s="70" t="s">
        <v>191</v>
      </c>
      <c r="D43" s="426">
        <f>'Corrected energy balance step 1'!BF94*kWh_MJ_conversion</f>
        <v>0</v>
      </c>
      <c r="E43" s="434">
        <f>-'Corrected energy balance step 1'!BF20</f>
        <v>0</v>
      </c>
      <c r="F43" s="187"/>
      <c r="G43" s="160"/>
      <c r="H43" s="160"/>
      <c r="I43" s="187"/>
      <c r="J43" s="161"/>
      <c r="K43" s="59"/>
      <c r="L43" s="31"/>
      <c r="M43" s="31"/>
      <c r="N43" s="38"/>
    </row>
    <row r="44" spans="2:14" ht="15" customHeight="1">
      <c r="B44" s="113"/>
      <c r="C44" s="70" t="s">
        <v>329</v>
      </c>
      <c r="D44" s="426">
        <f>'Corrected energy balance step 1'!BG94*kWh_MJ_conversion</f>
        <v>0</v>
      </c>
      <c r="E44" s="434">
        <f>-'Corrected energy balance step 1'!BG20</f>
        <v>0</v>
      </c>
      <c r="F44" s="187"/>
      <c r="G44" s="160"/>
      <c r="H44" s="160"/>
      <c r="I44" s="187"/>
      <c r="J44" s="161"/>
      <c r="K44" s="59"/>
      <c r="L44" s="31"/>
      <c r="M44" s="31"/>
      <c r="N44" s="38" t="s">
        <v>564</v>
      </c>
    </row>
    <row r="45" spans="2:14" ht="15" customHeight="1">
      <c r="B45" s="113"/>
      <c r="C45" s="231" t="s">
        <v>196</v>
      </c>
      <c r="D45" s="426">
        <f>'Corrected energy balance step 1'!BK94*kWh_MJ_conversion</f>
        <v>0</v>
      </c>
      <c r="E45" s="434">
        <f>-'Corrected energy balance step 1'!BK20</f>
        <v>0</v>
      </c>
      <c r="F45" s="187"/>
      <c r="G45" s="160"/>
      <c r="H45" s="160"/>
      <c r="I45" s="187"/>
      <c r="J45" s="161"/>
      <c r="K45" s="59"/>
      <c r="L45" s="31"/>
      <c r="M45" s="31"/>
      <c r="N45" s="38" t="s">
        <v>389</v>
      </c>
    </row>
    <row r="46" spans="2:14" ht="15" customHeight="1" thickBot="1">
      <c r="B46" s="95"/>
      <c r="C46" s="137" t="s">
        <v>230</v>
      </c>
      <c r="D46" s="428">
        <f>SUM(D30:D45)</f>
        <v>0</v>
      </c>
      <c r="E46" s="429">
        <f>SUM(E30:E45)</f>
        <v>0</v>
      </c>
      <c r="F46" s="158"/>
      <c r="G46" s="158"/>
      <c r="H46" s="162"/>
      <c r="I46" s="158"/>
      <c r="J46" s="163"/>
      <c r="K46" s="59"/>
      <c r="L46" s="31"/>
      <c r="M46" s="31"/>
      <c r="N46" s="38"/>
    </row>
    <row r="47" spans="2:14" ht="15" customHeight="1" thickTop="1">
      <c r="B47" s="121"/>
      <c r="C47" s="122"/>
      <c r="D47" s="430"/>
      <c r="E47" s="431"/>
      <c r="F47" s="164"/>
      <c r="G47" s="165"/>
      <c r="H47" s="164"/>
      <c r="I47" s="165"/>
      <c r="J47" s="166"/>
      <c r="K47" s="17"/>
      <c r="L47" s="11"/>
      <c r="M47" s="11"/>
      <c r="N47" s="81"/>
    </row>
    <row r="48" spans="2:14" ht="15" customHeight="1">
      <c r="B48" s="99" t="s">
        <v>515</v>
      </c>
      <c r="C48" s="69"/>
      <c r="D48" s="436"/>
      <c r="E48" s="434"/>
      <c r="F48" s="160"/>
      <c r="G48" s="156"/>
      <c r="H48" s="160"/>
      <c r="I48" s="156"/>
      <c r="J48" s="161"/>
      <c r="K48" s="59"/>
      <c r="L48" s="31"/>
      <c r="M48" s="31"/>
      <c r="N48" s="38"/>
    </row>
    <row r="49" spans="2:14" ht="15" customHeight="1" thickBot="1">
      <c r="B49" s="99"/>
      <c r="C49" s="232" t="s">
        <v>230</v>
      </c>
      <c r="D49" s="437">
        <f>SUM(D27,D46)</f>
        <v>0</v>
      </c>
      <c r="E49" s="429">
        <f>SUM(E27,E46)</f>
        <v>0</v>
      </c>
      <c r="F49" s="158"/>
      <c r="G49" s="158"/>
      <c r="H49" s="158"/>
      <c r="I49" s="158"/>
      <c r="J49" s="163"/>
      <c r="K49" s="59"/>
      <c r="L49" s="31"/>
      <c r="M49" s="31"/>
      <c r="N49" s="38"/>
    </row>
    <row r="50" spans="2:14" ht="15" customHeight="1" thickTop="1">
      <c r="B50" s="257"/>
      <c r="C50" s="258"/>
      <c r="D50" s="438"/>
      <c r="E50" s="439"/>
      <c r="F50" s="259"/>
      <c r="G50" s="259"/>
      <c r="H50" s="259"/>
      <c r="I50" s="259"/>
      <c r="J50" s="260"/>
      <c r="K50" s="59"/>
      <c r="L50" s="31"/>
      <c r="M50" s="31"/>
      <c r="N50" s="38"/>
    </row>
    <row r="51" spans="2:14">
      <c r="B51" s="99" t="s">
        <v>516</v>
      </c>
      <c r="C51" s="9"/>
      <c r="D51" s="408"/>
      <c r="E51" s="408"/>
      <c r="F51" s="9"/>
      <c r="G51" s="9"/>
      <c r="H51" s="9"/>
      <c r="I51" s="9"/>
      <c r="J51" s="9"/>
      <c r="K51" s="16"/>
      <c r="L51" s="9"/>
      <c r="M51" s="9"/>
      <c r="N51" s="76"/>
    </row>
    <row r="52" spans="2:14">
      <c r="B52" s="99"/>
      <c r="C52" s="56" t="s">
        <v>42</v>
      </c>
      <c r="D52" s="405">
        <f>D11+D30</f>
        <v>0</v>
      </c>
      <c r="E52" s="405">
        <f>E11+E30</f>
        <v>0</v>
      </c>
      <c r="F52" s="31"/>
      <c r="G52" s="31"/>
      <c r="H52" s="31"/>
      <c r="I52" s="31"/>
      <c r="J52" s="31"/>
      <c r="K52" s="59"/>
      <c r="L52" s="31"/>
      <c r="M52" s="31"/>
      <c r="N52" s="38"/>
    </row>
    <row r="53" spans="2:14">
      <c r="B53" s="99"/>
      <c r="C53" s="56" t="s">
        <v>142</v>
      </c>
      <c r="D53" s="405">
        <f>D12+D31</f>
        <v>0</v>
      </c>
      <c r="E53" s="405">
        <f>E12+E31</f>
        <v>0</v>
      </c>
      <c r="F53" s="31"/>
      <c r="G53" s="31"/>
      <c r="H53" s="31"/>
      <c r="I53" s="31"/>
      <c r="J53" s="31"/>
      <c r="K53" s="59"/>
      <c r="L53" s="31"/>
      <c r="M53" s="31"/>
      <c r="N53" s="38"/>
    </row>
    <row r="54" spans="2:14">
      <c r="B54" s="99"/>
      <c r="C54" s="56" t="s">
        <v>43</v>
      </c>
      <c r="D54" s="405">
        <f>D13+D32+D26+D45</f>
        <v>0</v>
      </c>
      <c r="E54" s="405">
        <f>E13+E32+E26+E45</f>
        <v>0</v>
      </c>
      <c r="F54" s="31"/>
      <c r="G54" s="31"/>
      <c r="H54" s="31"/>
      <c r="I54" s="31"/>
      <c r="J54" s="31"/>
      <c r="K54" s="59"/>
      <c r="L54" s="31"/>
      <c r="M54" s="31"/>
      <c r="N54" s="38" t="s">
        <v>391</v>
      </c>
    </row>
    <row r="55" spans="2:14">
      <c r="B55" s="99"/>
      <c r="C55" s="56" t="s">
        <v>44</v>
      </c>
      <c r="D55" s="405">
        <f t="shared" ref="D55:E59" si="0">D14+D33</f>
        <v>0</v>
      </c>
      <c r="E55" s="405">
        <f t="shared" si="0"/>
        <v>0</v>
      </c>
      <c r="F55" s="31"/>
      <c r="G55" s="31"/>
      <c r="H55" s="31"/>
      <c r="I55" s="31"/>
      <c r="J55" s="31"/>
      <c r="K55" s="59"/>
      <c r="L55" s="31"/>
      <c r="M55" s="31"/>
      <c r="N55" s="38"/>
    </row>
    <row r="56" spans="2:14">
      <c r="B56" s="99"/>
      <c r="C56" s="56" t="s">
        <v>320</v>
      </c>
      <c r="D56" s="405">
        <f t="shared" si="0"/>
        <v>0</v>
      </c>
      <c r="E56" s="405">
        <f t="shared" si="0"/>
        <v>0</v>
      </c>
      <c r="F56" s="31"/>
      <c r="G56" s="31"/>
      <c r="H56" s="31"/>
      <c r="I56" s="31"/>
      <c r="J56" s="31"/>
      <c r="K56" s="59"/>
      <c r="L56" s="31"/>
      <c r="M56" s="31"/>
      <c r="N56" s="38"/>
    </row>
    <row r="57" spans="2:14">
      <c r="B57" s="99"/>
      <c r="C57" s="69" t="s">
        <v>225</v>
      </c>
      <c r="D57" s="405">
        <f t="shared" si="0"/>
        <v>0</v>
      </c>
      <c r="E57" s="405">
        <f t="shared" si="0"/>
        <v>0</v>
      </c>
      <c r="F57" s="31"/>
      <c r="G57" s="31"/>
      <c r="H57" s="31"/>
      <c r="I57" s="31"/>
      <c r="J57" s="31"/>
      <c r="K57" s="59"/>
      <c r="L57" s="31"/>
      <c r="M57" s="31"/>
      <c r="N57" s="38"/>
    </row>
    <row r="58" spans="2:14">
      <c r="B58" s="99"/>
      <c r="C58" s="69" t="s">
        <v>226</v>
      </c>
      <c r="D58" s="405">
        <f t="shared" si="0"/>
        <v>0</v>
      </c>
      <c r="E58" s="405">
        <f t="shared" si="0"/>
        <v>0</v>
      </c>
      <c r="F58" s="31"/>
      <c r="G58" s="31"/>
      <c r="H58" s="31"/>
      <c r="I58" s="31"/>
      <c r="J58" s="31"/>
      <c r="K58" s="59"/>
      <c r="L58" s="31"/>
      <c r="M58" s="31"/>
      <c r="N58" s="38"/>
    </row>
    <row r="59" spans="2:14">
      <c r="B59" s="99"/>
      <c r="C59" s="69" t="s">
        <v>504</v>
      </c>
      <c r="D59" s="405">
        <f t="shared" si="0"/>
        <v>0</v>
      </c>
      <c r="E59" s="405">
        <f t="shared" si="0"/>
        <v>0</v>
      </c>
      <c r="F59" s="31"/>
      <c r="G59" s="31"/>
      <c r="H59" s="31"/>
      <c r="I59" s="31"/>
      <c r="J59" s="31"/>
      <c r="K59" s="59"/>
      <c r="L59" s="31"/>
      <c r="M59" s="31"/>
      <c r="N59" s="38"/>
    </row>
    <row r="60" spans="2:14">
      <c r="B60" s="75"/>
      <c r="C60" s="231" t="s">
        <v>203</v>
      </c>
      <c r="D60" s="405">
        <f>D20+D39+D19+D38</f>
        <v>0</v>
      </c>
      <c r="E60" s="405">
        <f>E20+E39+E19+E38</f>
        <v>0</v>
      </c>
      <c r="F60" s="156"/>
      <c r="G60" s="160"/>
      <c r="H60" s="160"/>
      <c r="I60" s="187"/>
      <c r="J60" s="171"/>
      <c r="K60" s="59"/>
      <c r="L60" s="31"/>
      <c r="M60" s="31"/>
      <c r="N60" s="38" t="s">
        <v>392</v>
      </c>
    </row>
    <row r="61" spans="2:14">
      <c r="B61" s="75"/>
      <c r="C61" s="231" t="s">
        <v>189</v>
      </c>
      <c r="D61" s="405">
        <f t="shared" ref="D61:E64" si="1">D21+D40</f>
        <v>0</v>
      </c>
      <c r="E61" s="405">
        <f t="shared" si="1"/>
        <v>0</v>
      </c>
      <c r="F61" s="156"/>
      <c r="G61" s="160"/>
      <c r="H61" s="160"/>
      <c r="I61" s="187"/>
      <c r="J61" s="171"/>
      <c r="K61" s="59"/>
      <c r="L61" s="31"/>
      <c r="M61" s="31"/>
      <c r="N61" s="38"/>
    </row>
    <row r="62" spans="2:14">
      <c r="B62" s="75"/>
      <c r="C62" s="231" t="s">
        <v>195</v>
      </c>
      <c r="D62" s="405">
        <f t="shared" si="1"/>
        <v>0</v>
      </c>
      <c r="E62" s="405">
        <f t="shared" si="1"/>
        <v>0</v>
      </c>
      <c r="F62" s="156"/>
      <c r="G62" s="160"/>
      <c r="H62" s="160"/>
      <c r="I62" s="187"/>
      <c r="J62" s="171"/>
      <c r="K62" s="59"/>
      <c r="L62" s="31"/>
      <c r="M62" s="31"/>
      <c r="N62" s="38"/>
    </row>
    <row r="63" spans="2:14">
      <c r="B63" s="75"/>
      <c r="C63" s="70" t="s">
        <v>190</v>
      </c>
      <c r="D63" s="405">
        <f t="shared" si="1"/>
        <v>0</v>
      </c>
      <c r="E63" s="405">
        <f t="shared" si="1"/>
        <v>0</v>
      </c>
      <c r="F63" s="156"/>
      <c r="G63" s="160"/>
      <c r="H63" s="160"/>
      <c r="I63" s="187"/>
      <c r="J63" s="171"/>
      <c r="K63" s="59"/>
      <c r="L63" s="31"/>
      <c r="M63" s="31"/>
      <c r="N63" s="38"/>
    </row>
    <row r="64" spans="2:14">
      <c r="B64" s="75"/>
      <c r="C64" s="70" t="s">
        <v>191</v>
      </c>
      <c r="D64" s="405">
        <f t="shared" si="1"/>
        <v>0</v>
      </c>
      <c r="E64" s="405">
        <f t="shared" si="1"/>
        <v>0</v>
      </c>
      <c r="F64" s="156"/>
      <c r="G64" s="160"/>
      <c r="H64" s="160"/>
      <c r="I64" s="187"/>
      <c r="J64" s="171"/>
      <c r="K64" s="59"/>
      <c r="L64" s="31"/>
      <c r="M64" s="31"/>
      <c r="N64" s="38"/>
    </row>
    <row r="65" spans="2:14">
      <c r="B65" s="75"/>
      <c r="C65" s="70" t="s">
        <v>329</v>
      </c>
      <c r="D65" s="440">
        <f>D25</f>
        <v>0</v>
      </c>
      <c r="E65" s="440">
        <f>E25</f>
        <v>0</v>
      </c>
      <c r="F65" s="156"/>
      <c r="G65" s="160"/>
      <c r="H65" s="160"/>
      <c r="I65" s="187"/>
      <c r="J65" s="171"/>
      <c r="K65" s="59"/>
      <c r="L65" s="31"/>
      <c r="M65" s="31"/>
      <c r="N65" s="38" t="s">
        <v>563</v>
      </c>
    </row>
    <row r="66" spans="2:14" ht="16" thickBot="1">
      <c r="B66" s="75"/>
      <c r="C66" s="137" t="s">
        <v>230</v>
      </c>
      <c r="D66" s="441">
        <f>SUM(D52:D65)</f>
        <v>0</v>
      </c>
      <c r="E66" s="442">
        <f>SUM(E52:E65)</f>
        <v>0</v>
      </c>
      <c r="F66" s="158"/>
      <c r="G66" s="158"/>
      <c r="H66" s="162"/>
      <c r="I66" s="158"/>
      <c r="J66" s="176"/>
      <c r="K66" s="59"/>
      <c r="L66" s="31"/>
      <c r="M66" s="31"/>
      <c r="N66" s="38"/>
    </row>
    <row r="67" spans="2:14" ht="17" thickTop="1" thickBot="1">
      <c r="B67" s="82"/>
      <c r="C67" s="83"/>
      <c r="D67" s="83"/>
      <c r="E67" s="83"/>
      <c r="F67" s="83"/>
      <c r="G67" s="83"/>
      <c r="H67" s="83"/>
      <c r="I67" s="83"/>
      <c r="J67" s="83"/>
      <c r="K67" s="130"/>
      <c r="L67" s="83"/>
      <c r="M67" s="83"/>
      <c r="N67" s="84"/>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8" tint="0.39997558519241921"/>
  </sheetPr>
  <dimension ref="B2:N51"/>
  <sheetViews>
    <sheetView workbookViewId="0">
      <pane xSplit="3" ySplit="9" topLeftCell="D10" activePane="bottomRight" state="frozen"/>
      <selection pane="topRight" activeCell="D1" sqref="D1"/>
      <selection pane="bottomLeft" activeCell="A10" sqref="A10"/>
      <selection pane="bottomRight"/>
    </sheetView>
  </sheetViews>
  <sheetFormatPr baseColWidth="10" defaultRowHeight="15" x14ac:dyDescent="0"/>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49.5" style="2" customWidth="1"/>
    <col min="15" max="16384" width="10.83203125" style="2"/>
  </cols>
  <sheetData>
    <row r="2" spans="2:14" ht="20">
      <c r="B2" s="23" t="s">
        <v>513</v>
      </c>
    </row>
    <row r="4" spans="2:14">
      <c r="B4" s="3" t="s">
        <v>39</v>
      </c>
      <c r="C4" s="4"/>
      <c r="D4" s="4"/>
      <c r="E4" s="4"/>
      <c r="F4" s="5"/>
      <c r="G4" s="9"/>
      <c r="H4" s="9"/>
      <c r="I4" s="9"/>
      <c r="J4" s="9"/>
      <c r="K4" s="9"/>
      <c r="L4" s="9"/>
    </row>
    <row r="5" spans="2:14" ht="30" customHeight="1">
      <c r="B5" s="527" t="s">
        <v>517</v>
      </c>
      <c r="C5" s="528"/>
      <c r="D5" s="528"/>
      <c r="E5" s="528"/>
      <c r="F5" s="529"/>
      <c r="G5" s="9"/>
      <c r="H5" s="9"/>
      <c r="I5" s="9"/>
      <c r="J5" s="9"/>
      <c r="K5" s="9"/>
      <c r="L5" s="9"/>
    </row>
    <row r="6" spans="2:14" ht="16" thickBot="1">
      <c r="B6" s="9"/>
      <c r="C6" s="9"/>
      <c r="D6" s="9"/>
      <c r="E6" s="9"/>
      <c r="F6" s="9"/>
      <c r="G6" s="9"/>
      <c r="H6" s="9"/>
      <c r="I6" s="9"/>
      <c r="J6" s="9"/>
      <c r="K6" s="9"/>
      <c r="L6" s="9"/>
    </row>
    <row r="7" spans="2:14">
      <c r="B7" s="72" t="s">
        <v>208</v>
      </c>
      <c r="C7" s="92"/>
      <c r="D7" s="92"/>
      <c r="E7" s="92"/>
      <c r="F7" s="92"/>
      <c r="G7" s="92"/>
      <c r="H7" s="92"/>
      <c r="I7" s="92"/>
      <c r="J7" s="92"/>
      <c r="K7" s="92"/>
      <c r="L7" s="92"/>
      <c r="M7" s="92"/>
      <c r="N7" s="74"/>
    </row>
    <row r="8" spans="2:14">
      <c r="B8" s="75"/>
      <c r="C8" s="9"/>
      <c r="D8" s="9"/>
      <c r="E8" s="9"/>
      <c r="F8" s="9"/>
      <c r="G8" s="9"/>
      <c r="H8" s="9"/>
      <c r="I8" s="9"/>
      <c r="J8" s="9"/>
      <c r="K8" s="9"/>
      <c r="L8" s="9"/>
      <c r="M8" s="9"/>
      <c r="N8" s="76"/>
    </row>
    <row r="9" spans="2:14" ht="30">
      <c r="B9" s="102" t="s">
        <v>40</v>
      </c>
      <c r="C9" s="68" t="s">
        <v>41</v>
      </c>
      <c r="D9" s="30"/>
      <c r="E9" s="29" t="s">
        <v>664</v>
      </c>
      <c r="F9" s="107"/>
      <c r="G9" s="107"/>
      <c r="H9" s="29" t="s">
        <v>665</v>
      </c>
      <c r="I9" s="107"/>
      <c r="J9" s="357" t="s">
        <v>579</v>
      </c>
      <c r="K9" s="29"/>
      <c r="L9" s="29" t="s">
        <v>29</v>
      </c>
      <c r="M9" s="29"/>
      <c r="N9" s="97"/>
    </row>
    <row r="10" spans="2:14">
      <c r="B10" s="109" t="s">
        <v>289</v>
      </c>
      <c r="C10" s="101"/>
      <c r="D10" s="65"/>
      <c r="E10" s="65"/>
      <c r="F10" s="114"/>
      <c r="G10" s="114"/>
      <c r="H10" s="65"/>
      <c r="I10" s="114"/>
      <c r="J10" s="115"/>
      <c r="K10" s="65"/>
      <c r="L10" s="65"/>
      <c r="M10" s="65"/>
      <c r="N10" s="116"/>
    </row>
    <row r="11" spans="2:14" ht="15" customHeight="1">
      <c r="B11" s="110"/>
      <c r="C11" s="56" t="s">
        <v>42</v>
      </c>
      <c r="D11" s="156"/>
      <c r="E11" s="426">
        <f>-SUM('Corrected energy balance step 1'!C23:H23,'Corrected energy balance step 1'!J23:S23)</f>
        <v>0</v>
      </c>
      <c r="F11" s="426"/>
      <c r="G11" s="426"/>
      <c r="H11" s="426">
        <f>SUM('Corrected energy balance step 1'!C100:H100,'Corrected energy balance step 1'!J100:S100)</f>
        <v>0</v>
      </c>
      <c r="I11" s="187"/>
      <c r="J11" s="358">
        <f t="shared" ref="J11:J19" si="0">IF($H$20=0,0,H11/$H$20)</f>
        <v>0</v>
      </c>
      <c r="K11" s="360"/>
      <c r="L11" s="31"/>
      <c r="M11" s="31"/>
      <c r="N11" s="38"/>
    </row>
    <row r="12" spans="2:14" ht="15" customHeight="1">
      <c r="B12" s="110"/>
      <c r="C12" s="56" t="s">
        <v>142</v>
      </c>
      <c r="D12" s="156"/>
      <c r="E12" s="426">
        <f>-'Corrected energy balance step 1'!I23</f>
        <v>0</v>
      </c>
      <c r="F12" s="426"/>
      <c r="G12" s="426"/>
      <c r="H12" s="426">
        <f>'Corrected energy balance step 1'!I100</f>
        <v>0</v>
      </c>
      <c r="I12" s="187"/>
      <c r="J12" s="358">
        <f t="shared" si="0"/>
        <v>0</v>
      </c>
      <c r="K12" s="360"/>
      <c r="L12" s="31"/>
      <c r="M12" s="31"/>
      <c r="N12" s="38"/>
    </row>
    <row r="13" spans="2:14" ht="15" customHeight="1">
      <c r="B13" s="111"/>
      <c r="C13" s="56" t="s">
        <v>43</v>
      </c>
      <c r="D13" s="156"/>
      <c r="E13" s="426">
        <f>-'Corrected energy balance step 1'!T23</f>
        <v>0</v>
      </c>
      <c r="F13" s="426"/>
      <c r="G13" s="426"/>
      <c r="H13" s="426">
        <f>'Corrected energy balance step 1'!T100</f>
        <v>0</v>
      </c>
      <c r="I13" s="187"/>
      <c r="J13" s="358">
        <f t="shared" si="0"/>
        <v>0</v>
      </c>
      <c r="K13" s="360"/>
      <c r="L13" s="31"/>
      <c r="M13" s="31"/>
      <c r="N13" s="38"/>
    </row>
    <row r="14" spans="2:14" ht="15" customHeight="1">
      <c r="B14" s="77"/>
      <c r="C14" s="56" t="s">
        <v>44</v>
      </c>
      <c r="D14" s="156"/>
      <c r="E14" s="426">
        <f>-SUM('Corrected energy balance step 1'!U23:AQ23)</f>
        <v>0</v>
      </c>
      <c r="F14" s="426"/>
      <c r="G14" s="426"/>
      <c r="H14" s="426">
        <f>SUM('Corrected energy balance step 1'!U100:AQ100)</f>
        <v>0</v>
      </c>
      <c r="I14" s="187"/>
      <c r="J14" s="358">
        <f t="shared" si="0"/>
        <v>0</v>
      </c>
      <c r="K14" s="360"/>
      <c r="L14" s="31"/>
      <c r="M14" s="31"/>
      <c r="N14" s="38"/>
    </row>
    <row r="15" spans="2:14" ht="15" customHeight="1">
      <c r="B15" s="112"/>
      <c r="C15" s="69" t="s">
        <v>225</v>
      </c>
      <c r="D15" s="156"/>
      <c r="E15" s="426">
        <f>-'Corrected energy balance step 1'!AS23</f>
        <v>0</v>
      </c>
      <c r="F15" s="426"/>
      <c r="G15" s="426"/>
      <c r="H15" s="426">
        <f>'Corrected energy balance step 1'!AS100</f>
        <v>0</v>
      </c>
      <c r="I15" s="187"/>
      <c r="J15" s="358">
        <f t="shared" si="0"/>
        <v>0</v>
      </c>
      <c r="K15" s="360"/>
      <c r="L15" s="31"/>
      <c r="M15" s="31"/>
      <c r="N15" s="38"/>
    </row>
    <row r="16" spans="2:14" ht="15" customHeight="1">
      <c r="B16" s="112"/>
      <c r="C16" s="69" t="s">
        <v>226</v>
      </c>
      <c r="D16" s="156"/>
      <c r="E16" s="426">
        <f>-SUM('Corrected energy balance step 1'!AR23,'Corrected energy balance step 1'!AT23)</f>
        <v>0</v>
      </c>
      <c r="F16" s="426"/>
      <c r="G16" s="426"/>
      <c r="H16" s="426">
        <f>SUM('Corrected energy balance step 1'!AR100,'Corrected energy balance step 1'!AT100)</f>
        <v>0</v>
      </c>
      <c r="I16" s="187"/>
      <c r="J16" s="358">
        <f t="shared" si="0"/>
        <v>0</v>
      </c>
      <c r="K16" s="360"/>
      <c r="L16" s="31"/>
      <c r="M16" s="31"/>
      <c r="N16" s="38"/>
    </row>
    <row r="17" spans="2:14" ht="15" customHeight="1">
      <c r="B17" s="112"/>
      <c r="C17" s="69" t="s">
        <v>504</v>
      </c>
      <c r="D17" s="156"/>
      <c r="E17" s="426">
        <f>-'Corrected energy balance step 1'!AV23</f>
        <v>0</v>
      </c>
      <c r="F17" s="443"/>
      <c r="G17" s="426"/>
      <c r="H17" s="426">
        <f>'Corrected energy balance step 1'!AV100</f>
        <v>0</v>
      </c>
      <c r="I17" s="187"/>
      <c r="J17" s="358">
        <f t="shared" si="0"/>
        <v>0</v>
      </c>
      <c r="K17" s="360"/>
      <c r="L17" s="31"/>
      <c r="M17" s="31"/>
      <c r="N17" s="38"/>
    </row>
    <row r="18" spans="2:14" ht="15" customHeight="1">
      <c r="B18" s="79"/>
      <c r="C18" s="231" t="s">
        <v>203</v>
      </c>
      <c r="D18" s="156"/>
      <c r="E18" s="426">
        <f>-SUM('Corrected energy balance step 1'!AU23,'Corrected energy balance step 1'!AZ23)</f>
        <v>0</v>
      </c>
      <c r="F18" s="443"/>
      <c r="G18" s="426"/>
      <c r="H18" s="426">
        <f>SUM('Corrected energy balance step 1'!AU100,'Corrected energy balance step 1'!AZ100)</f>
        <v>0</v>
      </c>
      <c r="I18" s="187"/>
      <c r="J18" s="358">
        <f t="shared" si="0"/>
        <v>0</v>
      </c>
      <c r="K18" s="360"/>
      <c r="L18" s="31"/>
      <c r="M18" s="31"/>
      <c r="N18" s="91"/>
    </row>
    <row r="19" spans="2:14" ht="15" customHeight="1">
      <c r="B19" s="79"/>
      <c r="C19" s="70" t="s">
        <v>191</v>
      </c>
      <c r="D19" s="156"/>
      <c r="E19" s="426">
        <f>-'Corrected energy balance step 1'!BF23</f>
        <v>0</v>
      </c>
      <c r="F19" s="443"/>
      <c r="G19" s="426"/>
      <c r="H19" s="426">
        <f>'Corrected energy balance step 1'!BF100</f>
        <v>0</v>
      </c>
      <c r="I19" s="187"/>
      <c r="J19" s="359">
        <f t="shared" si="0"/>
        <v>0</v>
      </c>
      <c r="K19" s="360"/>
      <c r="L19" s="31"/>
      <c r="M19" s="31"/>
      <c r="N19" s="38"/>
    </row>
    <row r="20" spans="2:14" ht="15" customHeight="1" thickBot="1">
      <c r="B20" s="79"/>
      <c r="C20" s="137" t="s">
        <v>230</v>
      </c>
      <c r="D20" s="157"/>
      <c r="E20" s="429">
        <f>SUM(E11:E19)</f>
        <v>0</v>
      </c>
      <c r="F20" s="437"/>
      <c r="G20" s="437"/>
      <c r="H20" s="437">
        <f>SUM(H11:H19)</f>
        <v>0</v>
      </c>
      <c r="I20" s="158"/>
      <c r="J20" s="163"/>
      <c r="K20" s="59"/>
      <c r="L20" s="31"/>
      <c r="M20" s="31"/>
      <c r="N20" s="38"/>
    </row>
    <row r="21" spans="2:14" ht="15" customHeight="1" thickTop="1">
      <c r="B21" s="94"/>
      <c r="C21" s="120"/>
      <c r="D21" s="164"/>
      <c r="E21" s="431"/>
      <c r="F21" s="444"/>
      <c r="G21" s="444"/>
      <c r="H21" s="444"/>
      <c r="I21" s="165"/>
      <c r="J21" s="166"/>
      <c r="K21" s="17"/>
      <c r="L21" s="11"/>
      <c r="M21" s="11"/>
      <c r="N21" s="81"/>
    </row>
    <row r="22" spans="2:14" ht="15" customHeight="1">
      <c r="B22" s="118" t="s">
        <v>68</v>
      </c>
      <c r="C22" s="117"/>
      <c r="D22" s="167"/>
      <c r="E22" s="433"/>
      <c r="F22" s="445"/>
      <c r="G22" s="445"/>
      <c r="H22" s="445"/>
      <c r="I22" s="168"/>
      <c r="J22" s="169"/>
      <c r="K22" s="16"/>
      <c r="L22" s="9"/>
      <c r="M22" s="9"/>
      <c r="N22" s="76"/>
    </row>
    <row r="23" spans="2:14" ht="15" customHeight="1">
      <c r="B23" s="75"/>
      <c r="C23" s="56" t="s">
        <v>42</v>
      </c>
      <c r="D23" s="156"/>
      <c r="E23" s="434">
        <f>-SUM('Corrected energy balance step 1'!C24:H24,'Corrected energy balance step 1'!J24:S24)</f>
        <v>0</v>
      </c>
      <c r="F23" s="426"/>
      <c r="G23" s="426"/>
      <c r="H23" s="426">
        <f>SUM('Corrected energy balance step 1'!C101:H101,'Corrected energy balance step 1'!J101:S101)</f>
        <v>0</v>
      </c>
      <c r="I23" s="187"/>
      <c r="J23" s="161"/>
      <c r="K23" s="59"/>
      <c r="L23" s="31"/>
      <c r="M23" s="31"/>
      <c r="N23" s="38"/>
    </row>
    <row r="24" spans="2:14" ht="15" customHeight="1">
      <c r="B24" s="75"/>
      <c r="C24" s="151" t="s">
        <v>142</v>
      </c>
      <c r="D24" s="156"/>
      <c r="E24" s="434">
        <f>-'Corrected energy balance step 1'!I24</f>
        <v>0</v>
      </c>
      <c r="F24" s="426"/>
      <c r="G24" s="426"/>
      <c r="H24" s="426">
        <f>'Corrected energy balance step 1'!I101</f>
        <v>0</v>
      </c>
      <c r="I24" s="187"/>
      <c r="J24" s="161"/>
      <c r="K24" s="59"/>
      <c r="L24" s="31"/>
      <c r="M24" s="31"/>
      <c r="N24" s="38"/>
    </row>
    <row r="25" spans="2:14" ht="15" customHeight="1">
      <c r="B25" s="75"/>
      <c r="C25" s="56" t="s">
        <v>43</v>
      </c>
      <c r="D25" s="156"/>
      <c r="E25" s="434">
        <f>-'Corrected energy balance step 1'!T24</f>
        <v>0</v>
      </c>
      <c r="F25" s="426"/>
      <c r="G25" s="426"/>
      <c r="H25" s="426">
        <f>'Corrected energy balance step 1'!T101</f>
        <v>0</v>
      </c>
      <c r="I25" s="187"/>
      <c r="J25" s="161"/>
      <c r="K25" s="59"/>
      <c r="L25" s="31"/>
      <c r="M25" s="31"/>
      <c r="N25" s="38"/>
    </row>
    <row r="26" spans="2:14" ht="15" customHeight="1">
      <c r="B26" s="75"/>
      <c r="C26" s="56" t="s">
        <v>44</v>
      </c>
      <c r="D26" s="156"/>
      <c r="E26" s="434">
        <f>-SUM('Corrected energy balance step 1'!U24:AQ24)</f>
        <v>0</v>
      </c>
      <c r="F26" s="426"/>
      <c r="G26" s="426"/>
      <c r="H26" s="426">
        <f>SUM('Corrected energy balance step 1'!U101:AQ101)</f>
        <v>0</v>
      </c>
      <c r="I26" s="187"/>
      <c r="J26" s="161"/>
      <c r="K26" s="59"/>
      <c r="L26" s="31"/>
      <c r="M26" s="31"/>
      <c r="N26" s="38"/>
    </row>
    <row r="27" spans="2:14" ht="15" customHeight="1">
      <c r="B27" s="75"/>
      <c r="C27" s="69" t="s">
        <v>225</v>
      </c>
      <c r="D27" s="156"/>
      <c r="E27" s="434">
        <f>-'Corrected energy balance step 1'!AS24</f>
        <v>0</v>
      </c>
      <c r="F27" s="426"/>
      <c r="G27" s="426"/>
      <c r="H27" s="426">
        <f>'Corrected energy balance step 1'!AS101</f>
        <v>0</v>
      </c>
      <c r="I27" s="187"/>
      <c r="J27" s="161"/>
      <c r="K27" s="59"/>
      <c r="L27" s="31"/>
      <c r="M27" s="31"/>
      <c r="N27" s="38"/>
    </row>
    <row r="28" spans="2:14" ht="15" customHeight="1">
      <c r="B28" s="75"/>
      <c r="C28" s="69" t="s">
        <v>226</v>
      </c>
      <c r="D28" s="156"/>
      <c r="E28" s="434">
        <f>-SUM('Corrected energy balance step 1'!AR24,'Corrected energy balance step 1'!AT24)</f>
        <v>0</v>
      </c>
      <c r="F28" s="426"/>
      <c r="G28" s="426"/>
      <c r="H28" s="426">
        <f>SUM('Corrected energy balance step 1'!AR101,'Corrected energy balance step 1'!AT101)</f>
        <v>0</v>
      </c>
      <c r="I28" s="187"/>
      <c r="J28" s="161"/>
      <c r="K28" s="59"/>
      <c r="L28" s="31"/>
      <c r="M28" s="31"/>
      <c r="N28" s="38"/>
    </row>
    <row r="29" spans="2:14" ht="15" customHeight="1">
      <c r="B29" s="75"/>
      <c r="C29" s="69" t="s">
        <v>504</v>
      </c>
      <c r="D29" s="156"/>
      <c r="E29" s="434">
        <f>-'Corrected energy balance step 1'!AV24</f>
        <v>0</v>
      </c>
      <c r="F29" s="443"/>
      <c r="G29" s="426"/>
      <c r="H29" s="426">
        <f>'Corrected energy balance step 1'!AV101</f>
        <v>0</v>
      </c>
      <c r="I29" s="187"/>
      <c r="J29" s="161"/>
      <c r="K29" s="59"/>
      <c r="L29" s="31"/>
      <c r="M29" s="31"/>
      <c r="N29" s="38"/>
    </row>
    <row r="30" spans="2:14" ht="15" customHeight="1">
      <c r="B30" s="113"/>
      <c r="C30" s="231" t="s">
        <v>203</v>
      </c>
      <c r="D30" s="156"/>
      <c r="E30" s="434">
        <f>-SUM('Corrected energy balance step 1'!AU24,'Corrected energy balance step 1'!AZ24)</f>
        <v>0</v>
      </c>
      <c r="F30" s="443"/>
      <c r="G30" s="426"/>
      <c r="H30" s="426">
        <f>SUM('Corrected energy balance step 1'!AU101,'Corrected energy balance step 1'!AZ101)</f>
        <v>0</v>
      </c>
      <c r="I30" s="187"/>
      <c r="J30" s="161"/>
      <c r="K30" s="59"/>
      <c r="L30" s="31"/>
      <c r="M30" s="31"/>
      <c r="N30" s="38"/>
    </row>
    <row r="31" spans="2:14" ht="15" customHeight="1">
      <c r="B31" s="113"/>
      <c r="C31" s="70" t="s">
        <v>191</v>
      </c>
      <c r="D31" s="156"/>
      <c r="E31" s="434">
        <f>-'Corrected energy balance step 1'!BF24</f>
        <v>0</v>
      </c>
      <c r="F31" s="443"/>
      <c r="G31" s="426"/>
      <c r="H31" s="426">
        <f>'Corrected energy balance step 1'!BF101</f>
        <v>0</v>
      </c>
      <c r="I31" s="187"/>
      <c r="J31" s="161"/>
      <c r="K31" s="59"/>
      <c r="L31" s="31"/>
      <c r="M31" s="31"/>
      <c r="N31" s="38"/>
    </row>
    <row r="32" spans="2:14" ht="15" customHeight="1" thickBot="1">
      <c r="B32" s="95"/>
      <c r="C32" s="137" t="s">
        <v>230</v>
      </c>
      <c r="D32" s="157"/>
      <c r="E32" s="429">
        <f>SUM(E23:E31)</f>
        <v>0</v>
      </c>
      <c r="F32" s="437"/>
      <c r="G32" s="437"/>
      <c r="H32" s="437">
        <f>SUM(H23:H31)</f>
        <v>0</v>
      </c>
      <c r="I32" s="158"/>
      <c r="J32" s="163"/>
      <c r="K32" s="59"/>
      <c r="L32" s="31"/>
      <c r="M32" s="31"/>
      <c r="N32" s="38"/>
    </row>
    <row r="33" spans="2:14" ht="15" customHeight="1" thickTop="1">
      <c r="B33" s="121"/>
      <c r="C33" s="122"/>
      <c r="D33" s="164"/>
      <c r="E33" s="431"/>
      <c r="F33" s="444"/>
      <c r="G33" s="444"/>
      <c r="H33" s="444"/>
      <c r="I33" s="165"/>
      <c r="J33" s="166"/>
      <c r="K33" s="17"/>
      <c r="L33" s="11"/>
      <c r="M33" s="11"/>
      <c r="N33" s="81"/>
    </row>
    <row r="34" spans="2:14" ht="15" customHeight="1">
      <c r="B34" s="99" t="s">
        <v>512</v>
      </c>
      <c r="C34" s="69"/>
      <c r="D34" s="160"/>
      <c r="E34" s="434"/>
      <c r="F34" s="426"/>
      <c r="G34" s="426"/>
      <c r="H34" s="426"/>
      <c r="I34" s="156"/>
      <c r="J34" s="161"/>
      <c r="K34" s="59"/>
      <c r="L34" s="31"/>
      <c r="M34" s="31"/>
      <c r="N34" s="38"/>
    </row>
    <row r="35" spans="2:14" ht="15" customHeight="1" thickBot="1">
      <c r="B35" s="99"/>
      <c r="C35" s="232" t="s">
        <v>230</v>
      </c>
      <c r="D35" s="158"/>
      <c r="E35" s="429">
        <f>E20+E32</f>
        <v>0</v>
      </c>
      <c r="F35" s="437"/>
      <c r="G35" s="437"/>
      <c r="H35" s="437">
        <f>H20+H32</f>
        <v>0</v>
      </c>
      <c r="I35" s="158"/>
      <c r="J35" s="163"/>
      <c r="K35" s="59"/>
      <c r="L35" s="31"/>
      <c r="M35" s="31"/>
      <c r="N35" s="38"/>
    </row>
    <row r="36" spans="2:14" ht="15" customHeight="1" thickTop="1">
      <c r="B36" s="257"/>
      <c r="C36" s="258"/>
      <c r="D36" s="259"/>
      <c r="E36" s="439"/>
      <c r="F36" s="438"/>
      <c r="G36" s="438"/>
      <c r="H36" s="438"/>
      <c r="I36" s="259"/>
      <c r="J36" s="260"/>
      <c r="K36" s="59"/>
      <c r="L36" s="31"/>
      <c r="M36" s="31"/>
      <c r="N36" s="38"/>
    </row>
    <row r="37" spans="2:14" ht="15" customHeight="1">
      <c r="B37" s="99" t="s">
        <v>300</v>
      </c>
      <c r="C37" s="69"/>
      <c r="D37" s="156"/>
      <c r="E37" s="434"/>
      <c r="F37" s="426"/>
      <c r="G37" s="426"/>
      <c r="H37" s="426"/>
      <c r="I37" s="156"/>
      <c r="J37" s="161"/>
      <c r="K37" s="59"/>
      <c r="L37" s="31"/>
      <c r="M37" s="31"/>
      <c r="N37" s="38"/>
    </row>
    <row r="38" spans="2:14" ht="15" customHeight="1">
      <c r="B38" s="99"/>
      <c r="C38" s="69" t="s">
        <v>230</v>
      </c>
      <c r="D38" s="156"/>
      <c r="E38" s="434"/>
      <c r="F38" s="426"/>
      <c r="G38" s="426"/>
      <c r="H38" s="446">
        <f>Dashboard!E14</f>
        <v>0</v>
      </c>
      <c r="I38" s="156"/>
      <c r="J38" s="161"/>
      <c r="K38" s="59"/>
      <c r="L38" s="31" t="s">
        <v>454</v>
      </c>
      <c r="M38" s="31"/>
      <c r="N38" s="91" t="s">
        <v>301</v>
      </c>
    </row>
    <row r="39" spans="2:14" ht="15" customHeight="1" thickBot="1">
      <c r="B39" s="234"/>
      <c r="C39" s="235"/>
      <c r="D39" s="236"/>
      <c r="E39" s="447"/>
      <c r="F39" s="448"/>
      <c r="G39" s="449"/>
      <c r="H39" s="448"/>
      <c r="I39" s="237"/>
      <c r="J39" s="238"/>
      <c r="K39" s="213"/>
      <c r="L39" s="104"/>
      <c r="M39" s="104"/>
      <c r="N39" s="239"/>
    </row>
    <row r="40" spans="2:14" ht="16" thickTop="1">
      <c r="B40" s="99" t="s">
        <v>516</v>
      </c>
      <c r="C40" s="9"/>
      <c r="D40" s="9"/>
      <c r="E40" s="408"/>
      <c r="F40" s="408"/>
      <c r="G40" s="408"/>
      <c r="H40" s="408"/>
      <c r="I40" s="9"/>
      <c r="J40" s="9"/>
      <c r="K40" s="16"/>
      <c r="L40" s="9"/>
      <c r="M40" s="9"/>
      <c r="N40" s="76"/>
    </row>
    <row r="41" spans="2:14">
      <c r="B41" s="75"/>
      <c r="C41" s="56" t="s">
        <v>42</v>
      </c>
      <c r="D41" s="156"/>
      <c r="E41" s="440">
        <f t="shared" ref="E41:E49" si="1">IF(H41=0,(E11+E23),((H41/(H11+H23))*(E11+E23)))</f>
        <v>0</v>
      </c>
      <c r="F41" s="440"/>
      <c r="G41" s="440"/>
      <c r="H41" s="440">
        <f t="shared" ref="H41:H49" si="2">H11+H23+(J11*$H$38)</f>
        <v>0</v>
      </c>
      <c r="I41" s="187"/>
      <c r="J41" s="171"/>
      <c r="K41" s="59"/>
      <c r="L41" s="31"/>
      <c r="M41" s="31"/>
      <c r="N41" s="38"/>
    </row>
    <row r="42" spans="2:14">
      <c r="B42" s="75"/>
      <c r="C42" s="56" t="s">
        <v>142</v>
      </c>
      <c r="D42" s="156"/>
      <c r="E42" s="440">
        <f t="shared" si="1"/>
        <v>0</v>
      </c>
      <c r="F42" s="440"/>
      <c r="G42" s="440"/>
      <c r="H42" s="440">
        <f t="shared" si="2"/>
        <v>0</v>
      </c>
      <c r="I42" s="187"/>
      <c r="J42" s="171"/>
      <c r="K42" s="59"/>
      <c r="L42" s="31"/>
      <c r="M42" s="31"/>
      <c r="N42" s="38"/>
    </row>
    <row r="43" spans="2:14">
      <c r="B43" s="75"/>
      <c r="C43" s="56" t="s">
        <v>43</v>
      </c>
      <c r="D43" s="156"/>
      <c r="E43" s="440">
        <f t="shared" si="1"/>
        <v>0</v>
      </c>
      <c r="F43" s="440"/>
      <c r="G43" s="440"/>
      <c r="H43" s="440">
        <f t="shared" si="2"/>
        <v>0</v>
      </c>
      <c r="I43" s="187"/>
      <c r="J43" s="171"/>
      <c r="K43" s="59"/>
      <c r="L43" s="31"/>
      <c r="M43" s="31"/>
      <c r="N43" s="38"/>
    </row>
    <row r="44" spans="2:14">
      <c r="B44" s="75"/>
      <c r="C44" s="56" t="s">
        <v>44</v>
      </c>
      <c r="D44" s="156"/>
      <c r="E44" s="440">
        <f t="shared" si="1"/>
        <v>0</v>
      </c>
      <c r="F44" s="440"/>
      <c r="G44" s="440"/>
      <c r="H44" s="440">
        <f t="shared" si="2"/>
        <v>0</v>
      </c>
      <c r="I44" s="187"/>
      <c r="J44" s="171"/>
      <c r="K44" s="59"/>
      <c r="L44" s="31"/>
      <c r="M44" s="31"/>
      <c r="N44" s="38"/>
    </row>
    <row r="45" spans="2:14">
      <c r="B45" s="75"/>
      <c r="C45" s="69" t="s">
        <v>225</v>
      </c>
      <c r="D45" s="156"/>
      <c r="E45" s="440">
        <f t="shared" si="1"/>
        <v>0</v>
      </c>
      <c r="F45" s="440"/>
      <c r="G45" s="440"/>
      <c r="H45" s="440">
        <f t="shared" si="2"/>
        <v>0</v>
      </c>
      <c r="I45" s="187"/>
      <c r="J45" s="171"/>
      <c r="K45" s="59"/>
      <c r="L45" s="31"/>
      <c r="M45" s="31"/>
      <c r="N45" s="38"/>
    </row>
    <row r="46" spans="2:14">
      <c r="B46" s="75"/>
      <c r="C46" s="69" t="s">
        <v>226</v>
      </c>
      <c r="D46" s="156"/>
      <c r="E46" s="440">
        <f t="shared" si="1"/>
        <v>0</v>
      </c>
      <c r="F46" s="440"/>
      <c r="G46" s="440"/>
      <c r="H46" s="440">
        <f t="shared" si="2"/>
        <v>0</v>
      </c>
      <c r="I46" s="187"/>
      <c r="J46" s="171"/>
      <c r="K46" s="59"/>
      <c r="L46" s="31"/>
      <c r="M46" s="31"/>
      <c r="N46" s="38"/>
    </row>
    <row r="47" spans="2:14">
      <c r="B47" s="75"/>
      <c r="C47" s="69" t="s">
        <v>504</v>
      </c>
      <c r="D47" s="156"/>
      <c r="E47" s="440">
        <f t="shared" si="1"/>
        <v>0</v>
      </c>
      <c r="F47" s="450"/>
      <c r="G47" s="440"/>
      <c r="H47" s="440">
        <f t="shared" si="2"/>
        <v>0</v>
      </c>
      <c r="I47" s="187"/>
      <c r="J47" s="171"/>
      <c r="K47" s="59"/>
      <c r="L47" s="31"/>
      <c r="M47" s="31"/>
      <c r="N47" s="38"/>
    </row>
    <row r="48" spans="2:14">
      <c r="B48" s="75"/>
      <c r="C48" s="231" t="s">
        <v>203</v>
      </c>
      <c r="D48" s="156"/>
      <c r="E48" s="440">
        <f t="shared" si="1"/>
        <v>0</v>
      </c>
      <c r="F48" s="450"/>
      <c r="G48" s="440"/>
      <c r="H48" s="440">
        <f t="shared" si="2"/>
        <v>0</v>
      </c>
      <c r="I48" s="187"/>
      <c r="J48" s="171"/>
      <c r="K48" s="59"/>
      <c r="L48" s="31"/>
      <c r="M48" s="31"/>
      <c r="N48" s="38"/>
    </row>
    <row r="49" spans="2:14">
      <c r="B49" s="75"/>
      <c r="C49" s="70" t="s">
        <v>191</v>
      </c>
      <c r="D49" s="156"/>
      <c r="E49" s="440">
        <f t="shared" si="1"/>
        <v>0</v>
      </c>
      <c r="F49" s="450"/>
      <c r="G49" s="440"/>
      <c r="H49" s="440">
        <f t="shared" si="2"/>
        <v>0</v>
      </c>
      <c r="I49" s="187"/>
      <c r="J49" s="171"/>
      <c r="K49" s="59"/>
      <c r="L49" s="31"/>
      <c r="M49" s="31"/>
      <c r="N49" s="38"/>
    </row>
    <row r="50" spans="2:14" ht="16" thickBot="1">
      <c r="B50" s="75"/>
      <c r="C50" s="137" t="s">
        <v>230</v>
      </c>
      <c r="D50" s="157"/>
      <c r="E50" s="451">
        <f>SUM(E41:E49)</f>
        <v>0</v>
      </c>
      <c r="F50" s="442"/>
      <c r="G50" s="442"/>
      <c r="H50" s="442">
        <f>SUM(H41:H49)</f>
        <v>0</v>
      </c>
      <c r="I50" s="158"/>
      <c r="J50" s="176"/>
      <c r="K50" s="59"/>
      <c r="L50" s="31"/>
      <c r="M50" s="31"/>
      <c r="N50" s="38"/>
    </row>
    <row r="51" spans="2:14" ht="17" thickTop="1" thickBot="1">
      <c r="B51" s="82"/>
      <c r="C51" s="83"/>
      <c r="D51" s="83"/>
      <c r="E51" s="83"/>
      <c r="F51" s="83"/>
      <c r="G51" s="83"/>
      <c r="H51" s="83"/>
      <c r="I51" s="83"/>
      <c r="J51" s="83"/>
      <c r="K51" s="130"/>
      <c r="L51" s="83"/>
      <c r="M51" s="83"/>
      <c r="N51" s="84"/>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dimension ref="A2:DA105"/>
  <sheetViews>
    <sheetView workbookViewId="0">
      <pane xSplit="2" ySplit="27" topLeftCell="C28" activePane="bottomRight" state="frozen"/>
      <selection pane="topRight" activeCell="C1" sqref="C1"/>
      <selection pane="bottomLeft" activeCell="A28" sqref="A28"/>
      <selection pane="bottomRight"/>
    </sheetView>
  </sheetViews>
  <sheetFormatPr baseColWidth="10" defaultRowHeight="15" x14ac:dyDescent="0"/>
  <cols>
    <col min="1" max="1" width="10.83203125" style="2"/>
    <col min="2" max="2" width="27.1640625" style="2" customWidth="1"/>
    <col min="3" max="3" width="19.33203125" style="2" bestFit="1" customWidth="1"/>
    <col min="4" max="4" width="20.6640625" style="2" bestFit="1" customWidth="1"/>
    <col min="5" max="5" width="9.83203125" style="2" bestFit="1" customWidth="1"/>
    <col min="6" max="6" width="10.5" style="2" bestFit="1" customWidth="1"/>
    <col min="7" max="7" width="19.33203125" style="2" bestFit="1" customWidth="1"/>
    <col min="8" max="8" width="17.83203125" style="2" bestFit="1" customWidth="1"/>
    <col min="9" max="9" width="17.1640625" style="2" bestFit="1" customWidth="1"/>
    <col min="10" max="10" width="10.1640625" style="2" bestFit="1" customWidth="1"/>
    <col min="11" max="11" width="14" style="2" bestFit="1" customWidth="1"/>
    <col min="12" max="12" width="10.83203125" style="2" customWidth="1"/>
    <col min="13" max="13" width="9.33203125" style="2" customWidth="1"/>
    <col min="14" max="14" width="17.83203125" style="2" bestFit="1" customWidth="1"/>
    <col min="15" max="20" width="10.83203125" style="2"/>
    <col min="21" max="21" width="30.1640625" style="2" bestFit="1" customWidth="1"/>
    <col min="22" max="22" width="10.83203125" style="2"/>
    <col min="23" max="23" width="16.1640625" style="2" bestFit="1" customWidth="1"/>
    <col min="24" max="43" width="10.83203125" style="2"/>
    <col min="44" max="44" width="14.1640625" style="2" bestFit="1" customWidth="1"/>
    <col min="45" max="45" width="24.83203125" style="2" bestFit="1" customWidth="1"/>
    <col min="46" max="46" width="28.6640625" style="2" bestFit="1" customWidth="1"/>
    <col min="47" max="50" width="10.83203125" style="2"/>
    <col min="51" max="51" width="17.83203125" style="2" bestFit="1" customWidth="1"/>
    <col min="52" max="52" width="35" style="2" bestFit="1" customWidth="1"/>
    <col min="53" max="53" width="8.33203125" style="2" bestFit="1" customWidth="1"/>
    <col min="54" max="54" width="47.83203125" style="2" bestFit="1" customWidth="1"/>
    <col min="55" max="58" width="10.83203125" style="2"/>
    <col min="59" max="59" width="17.33203125" style="2" bestFit="1" customWidth="1"/>
    <col min="60" max="60" width="12.1640625" style="2" bestFit="1" customWidth="1"/>
    <col min="61" max="65" width="10.83203125" style="2"/>
    <col min="66" max="66" width="22" style="2" bestFit="1" customWidth="1"/>
    <col min="67" max="67" width="17.33203125" style="2" bestFit="1" customWidth="1"/>
    <col min="68" max="16384" width="10.83203125" style="2"/>
  </cols>
  <sheetData>
    <row r="2" spans="1:105" ht="20">
      <c r="B2" s="23" t="s">
        <v>652</v>
      </c>
    </row>
    <row r="4" spans="1:105">
      <c r="B4" s="3" t="s">
        <v>39</v>
      </c>
      <c r="C4" s="4"/>
      <c r="D4" s="4"/>
      <c r="E4" s="4"/>
      <c r="F4" s="5"/>
      <c r="G4" s="9"/>
      <c r="H4" s="9"/>
      <c r="I4" s="9"/>
      <c r="J4" s="9"/>
      <c r="K4" s="9"/>
    </row>
    <row r="5" spans="1:105" ht="45" customHeight="1">
      <c r="B5" s="533" t="s">
        <v>653</v>
      </c>
      <c r="C5" s="534"/>
      <c r="D5" s="534"/>
      <c r="E5" s="534"/>
      <c r="F5" s="535"/>
      <c r="G5" s="9"/>
      <c r="H5" s="9"/>
      <c r="I5" s="9"/>
      <c r="J5" s="9"/>
      <c r="K5" s="9"/>
    </row>
    <row r="6" spans="1:105">
      <c r="B6" s="9"/>
      <c r="C6" s="9"/>
      <c r="D6" s="9"/>
      <c r="E6" s="9"/>
      <c r="F6" s="9"/>
      <c r="G6" s="9"/>
      <c r="H6" s="9"/>
      <c r="I6" s="9"/>
      <c r="J6" s="9"/>
      <c r="K6" s="9"/>
    </row>
    <row r="8" spans="1:105">
      <c r="C8" s="1" t="s">
        <v>654</v>
      </c>
    </row>
    <row r="9" spans="1:105">
      <c r="A9" s="11"/>
      <c r="B9" s="11"/>
      <c r="C9" s="11" t="s">
        <v>136</v>
      </c>
      <c r="D9" s="11" t="s">
        <v>137</v>
      </c>
      <c r="E9" s="11" t="s">
        <v>138</v>
      </c>
      <c r="F9" s="11" t="s">
        <v>139</v>
      </c>
      <c r="G9" s="11" t="s">
        <v>140</v>
      </c>
      <c r="H9" s="11" t="s">
        <v>141</v>
      </c>
      <c r="I9" s="11" t="s">
        <v>142</v>
      </c>
      <c r="J9" s="11" t="s">
        <v>143</v>
      </c>
      <c r="K9" s="11" t="s">
        <v>144</v>
      </c>
      <c r="L9" s="11" t="s">
        <v>145</v>
      </c>
      <c r="M9" s="11" t="s">
        <v>146</v>
      </c>
      <c r="N9" s="11" t="s">
        <v>147</v>
      </c>
      <c r="O9" s="11" t="s">
        <v>148</v>
      </c>
      <c r="P9" s="11" t="s">
        <v>149</v>
      </c>
      <c r="Q9" s="11" t="s">
        <v>150</v>
      </c>
      <c r="R9" s="11" t="s">
        <v>151</v>
      </c>
      <c r="S9" s="11" t="s">
        <v>152</v>
      </c>
      <c r="T9" s="11" t="s">
        <v>153</v>
      </c>
      <c r="U9" s="11" t="s">
        <v>154</v>
      </c>
      <c r="V9" s="11" t="s">
        <v>155</v>
      </c>
      <c r="W9" s="11" t="s">
        <v>156</v>
      </c>
      <c r="X9" s="11" t="s">
        <v>157</v>
      </c>
      <c r="Y9" s="11" t="s">
        <v>158</v>
      </c>
      <c r="Z9" s="11" t="s">
        <v>159</v>
      </c>
      <c r="AA9" s="11" t="s">
        <v>160</v>
      </c>
      <c r="AB9" s="11" t="s">
        <v>161</v>
      </c>
      <c r="AC9" s="11" t="s">
        <v>162</v>
      </c>
      <c r="AD9" s="11" t="s">
        <v>163</v>
      </c>
      <c r="AE9" s="11" t="s">
        <v>164</v>
      </c>
      <c r="AF9" s="11" t="s">
        <v>165</v>
      </c>
      <c r="AG9" s="11" t="s">
        <v>166</v>
      </c>
      <c r="AH9" s="11" t="s">
        <v>167</v>
      </c>
      <c r="AI9" s="11" t="s">
        <v>168</v>
      </c>
      <c r="AJ9" s="11" t="s">
        <v>169</v>
      </c>
      <c r="AK9" s="11" t="s">
        <v>170</v>
      </c>
      <c r="AL9" s="11" t="s">
        <v>171</v>
      </c>
      <c r="AM9" s="11" t="s">
        <v>172</v>
      </c>
      <c r="AN9" s="11" t="s">
        <v>173</v>
      </c>
      <c r="AO9" s="11" t="s">
        <v>174</v>
      </c>
      <c r="AP9" s="11" t="s">
        <v>175</v>
      </c>
      <c r="AQ9" s="11" t="s">
        <v>176</v>
      </c>
      <c r="AR9" s="11" t="s">
        <v>177</v>
      </c>
      <c r="AS9" s="11" t="s">
        <v>178</v>
      </c>
      <c r="AT9" s="11" t="s">
        <v>179</v>
      </c>
      <c r="AU9" s="11" t="s">
        <v>180</v>
      </c>
      <c r="AV9" s="11" t="s">
        <v>181</v>
      </c>
      <c r="AW9" s="11" t="s">
        <v>182</v>
      </c>
      <c r="AX9" s="11" t="s">
        <v>183</v>
      </c>
      <c r="AY9" s="11" t="s">
        <v>184</v>
      </c>
      <c r="AZ9" s="11" t="s">
        <v>185</v>
      </c>
      <c r="BA9" s="11" t="s">
        <v>186</v>
      </c>
      <c r="BB9" s="11" t="s">
        <v>187</v>
      </c>
      <c r="BC9" s="11" t="s">
        <v>188</v>
      </c>
      <c r="BD9" s="11" t="s">
        <v>189</v>
      </c>
      <c r="BE9" s="11" t="s">
        <v>190</v>
      </c>
      <c r="BF9" s="11" t="s">
        <v>191</v>
      </c>
      <c r="BG9" s="11" t="s">
        <v>192</v>
      </c>
      <c r="BH9" s="11" t="s">
        <v>193</v>
      </c>
      <c r="BI9" s="11" t="s">
        <v>194</v>
      </c>
      <c r="BJ9" s="11" t="s">
        <v>195</v>
      </c>
      <c r="BK9" s="11" t="s">
        <v>196</v>
      </c>
      <c r="BL9" s="11" t="s">
        <v>197</v>
      </c>
      <c r="BM9" s="11" t="s">
        <v>198</v>
      </c>
      <c r="BN9" s="17" t="s">
        <v>655</v>
      </c>
      <c r="BO9" s="11" t="s">
        <v>656</v>
      </c>
      <c r="BP9" s="17"/>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row>
    <row r="10" spans="1:105">
      <c r="A10" s="1" t="s">
        <v>657</v>
      </c>
      <c r="B10" s="2" t="s">
        <v>42</v>
      </c>
      <c r="C10" s="360">
        <v>1</v>
      </c>
      <c r="D10" s="360">
        <v>1</v>
      </c>
      <c r="E10" s="360">
        <v>1</v>
      </c>
      <c r="F10" s="360">
        <v>1</v>
      </c>
      <c r="G10" s="360">
        <v>1</v>
      </c>
      <c r="H10" s="360">
        <v>1</v>
      </c>
      <c r="I10" s="360"/>
      <c r="J10" s="360">
        <v>1</v>
      </c>
      <c r="K10" s="360">
        <v>1</v>
      </c>
      <c r="L10" s="360">
        <v>1</v>
      </c>
      <c r="M10" s="360">
        <v>1</v>
      </c>
      <c r="N10" s="360">
        <v>1</v>
      </c>
      <c r="O10" s="360">
        <v>1</v>
      </c>
      <c r="P10" s="360">
        <v>1</v>
      </c>
      <c r="Q10" s="360">
        <v>1</v>
      </c>
      <c r="R10" s="360">
        <v>1</v>
      </c>
      <c r="S10" s="360">
        <v>1</v>
      </c>
      <c r="T10" s="360"/>
      <c r="U10" s="360"/>
      <c r="V10" s="360"/>
      <c r="W10" s="360"/>
      <c r="X10" s="360"/>
      <c r="Y10" s="360"/>
      <c r="Z10" s="360"/>
      <c r="AA10" s="360"/>
      <c r="AB10" s="360"/>
      <c r="AC10" s="360"/>
      <c r="AD10" s="360"/>
      <c r="AE10" s="360"/>
      <c r="AF10" s="360"/>
      <c r="AG10" s="360"/>
      <c r="AH10" s="360"/>
      <c r="AI10" s="360"/>
      <c r="AJ10" s="360"/>
      <c r="AK10" s="360"/>
      <c r="AL10" s="360"/>
      <c r="AM10" s="360"/>
      <c r="AN10" s="360"/>
      <c r="AO10" s="360"/>
      <c r="AP10" s="360"/>
      <c r="AQ10" s="360"/>
      <c r="AR10" s="360"/>
      <c r="AS10" s="360"/>
      <c r="AT10" s="360"/>
      <c r="AU10" s="360"/>
      <c r="AV10" s="360"/>
      <c r="AW10" s="360"/>
      <c r="AX10" s="360"/>
      <c r="AY10" s="360"/>
      <c r="AZ10" s="360"/>
      <c r="BA10" s="360"/>
      <c r="BB10" s="360"/>
      <c r="BC10" s="360"/>
      <c r="BD10" s="360"/>
      <c r="BE10" s="360"/>
      <c r="BF10" s="360"/>
      <c r="BG10" s="360"/>
      <c r="BH10" s="360"/>
      <c r="BI10" s="360"/>
      <c r="BJ10" s="360"/>
      <c r="BK10" s="360"/>
      <c r="BL10" s="360"/>
      <c r="BM10" s="360"/>
      <c r="BN10" s="16">
        <f>SUM(C10:BM10)</f>
        <v>16</v>
      </c>
      <c r="BO10" s="2">
        <v>7176</v>
      </c>
      <c r="BP10" s="16"/>
    </row>
    <row r="11" spans="1:105" ht="15" customHeight="1">
      <c r="B11" s="2" t="s">
        <v>142</v>
      </c>
      <c r="C11" s="360"/>
      <c r="D11" s="360"/>
      <c r="E11" s="360"/>
      <c r="F11" s="360"/>
      <c r="G11" s="360"/>
      <c r="H11" s="360"/>
      <c r="I11" s="360">
        <v>1</v>
      </c>
      <c r="J11" s="360"/>
      <c r="K11" s="360"/>
      <c r="L11" s="360"/>
      <c r="M11" s="360"/>
      <c r="N11" s="360"/>
      <c r="O11" s="360"/>
      <c r="P11" s="360"/>
      <c r="Q11" s="360"/>
      <c r="R11" s="360"/>
      <c r="S11" s="360"/>
      <c r="T11" s="360"/>
      <c r="U11" s="360"/>
      <c r="V11" s="360"/>
      <c r="W11" s="360"/>
      <c r="X11" s="360"/>
      <c r="Y11" s="360"/>
      <c r="Z11" s="360"/>
      <c r="AA11" s="360"/>
      <c r="AB11" s="360"/>
      <c r="AC11" s="360"/>
      <c r="AD11" s="360"/>
      <c r="AE11" s="360"/>
      <c r="AF11" s="360"/>
      <c r="AG11" s="360"/>
      <c r="AH11" s="360"/>
      <c r="AI11" s="360"/>
      <c r="AJ11" s="360"/>
      <c r="AK11" s="360"/>
      <c r="AL11" s="360"/>
      <c r="AM11" s="360"/>
      <c r="AN11" s="360"/>
      <c r="AO11" s="360"/>
      <c r="AP11" s="360"/>
      <c r="AQ11" s="360"/>
      <c r="AR11" s="360"/>
      <c r="AS11" s="360"/>
      <c r="AT11" s="360"/>
      <c r="AU11" s="360"/>
      <c r="AV11" s="360"/>
      <c r="AW11" s="360"/>
      <c r="AX11" s="360"/>
      <c r="AY11" s="360"/>
      <c r="AZ11" s="360"/>
      <c r="BA11" s="360"/>
      <c r="BB11" s="360"/>
      <c r="BC11" s="360"/>
      <c r="BD11" s="360"/>
      <c r="BE11" s="360"/>
      <c r="BF11" s="360"/>
      <c r="BG11" s="360"/>
      <c r="BH11" s="360"/>
      <c r="BI11" s="360"/>
      <c r="BJ11" s="360"/>
      <c r="BK11" s="360"/>
      <c r="BL11" s="360"/>
      <c r="BM11" s="360"/>
      <c r="BN11" s="16">
        <f t="shared" ref="BN11:BN25" si="0">SUM(C11:BM11)</f>
        <v>1</v>
      </c>
    </row>
    <row r="12" spans="1:105" ht="15" customHeight="1">
      <c r="B12" s="2" t="s">
        <v>43</v>
      </c>
      <c r="C12" s="360"/>
      <c r="D12" s="360"/>
      <c r="E12" s="360"/>
      <c r="F12" s="360"/>
      <c r="G12" s="360"/>
      <c r="H12" s="360"/>
      <c r="I12" s="360"/>
      <c r="J12" s="360"/>
      <c r="K12" s="360"/>
      <c r="L12" s="360"/>
      <c r="M12" s="360"/>
      <c r="N12" s="360"/>
      <c r="O12" s="360"/>
      <c r="P12" s="360"/>
      <c r="Q12" s="360"/>
      <c r="R12" s="360"/>
      <c r="S12" s="360"/>
      <c r="T12" s="360">
        <v>1</v>
      </c>
      <c r="U12" s="360">
        <v>1</v>
      </c>
      <c r="V12" s="360">
        <v>1</v>
      </c>
      <c r="W12" s="360">
        <v>1</v>
      </c>
      <c r="X12" s="360">
        <v>1</v>
      </c>
      <c r="Y12" s="360">
        <v>1</v>
      </c>
      <c r="Z12" s="360">
        <v>1</v>
      </c>
      <c r="AA12" s="360">
        <v>1</v>
      </c>
      <c r="AB12" s="360">
        <v>1</v>
      </c>
      <c r="AC12" s="360">
        <v>1</v>
      </c>
      <c r="AD12" s="360">
        <v>1</v>
      </c>
      <c r="AE12" s="360">
        <v>1</v>
      </c>
      <c r="AF12" s="360">
        <v>1</v>
      </c>
      <c r="AG12" s="360">
        <v>1</v>
      </c>
      <c r="AH12" s="360">
        <v>1</v>
      </c>
      <c r="AI12" s="360">
        <v>1</v>
      </c>
      <c r="AJ12" s="360">
        <v>1</v>
      </c>
      <c r="AK12" s="360">
        <v>1</v>
      </c>
      <c r="AL12" s="360">
        <v>1</v>
      </c>
      <c r="AM12" s="360">
        <v>1</v>
      </c>
      <c r="AN12" s="360">
        <v>1</v>
      </c>
      <c r="AO12" s="360">
        <v>1</v>
      </c>
      <c r="AP12" s="360">
        <v>1</v>
      </c>
      <c r="AQ12" s="360">
        <v>1</v>
      </c>
      <c r="AR12" s="360"/>
      <c r="AS12" s="360"/>
      <c r="AT12" s="360"/>
      <c r="AU12" s="360"/>
      <c r="AV12" s="360"/>
      <c r="AW12" s="360"/>
      <c r="AX12" s="360"/>
      <c r="AY12" s="360"/>
      <c r="AZ12" s="360"/>
      <c r="BA12" s="360"/>
      <c r="BB12" s="360"/>
      <c r="BC12" s="360"/>
      <c r="BD12" s="360"/>
      <c r="BE12" s="360"/>
      <c r="BF12" s="360"/>
      <c r="BG12" s="360"/>
      <c r="BH12" s="360"/>
      <c r="BI12" s="360"/>
      <c r="BJ12" s="360"/>
      <c r="BK12" s="360"/>
      <c r="BL12" s="360"/>
      <c r="BM12" s="360"/>
      <c r="BN12" s="16">
        <f t="shared" si="0"/>
        <v>24</v>
      </c>
    </row>
    <row r="13" spans="1:105" ht="15" customHeight="1">
      <c r="B13" s="2" t="s">
        <v>44</v>
      </c>
      <c r="C13" s="360"/>
      <c r="D13" s="360"/>
      <c r="E13" s="360"/>
      <c r="F13" s="360"/>
      <c r="G13" s="360"/>
      <c r="H13" s="360"/>
      <c r="I13" s="360"/>
      <c r="J13" s="360"/>
      <c r="K13" s="360"/>
      <c r="L13" s="360"/>
      <c r="M13" s="360"/>
      <c r="N13" s="360"/>
      <c r="O13" s="360"/>
      <c r="P13" s="360"/>
      <c r="Q13" s="360"/>
      <c r="R13" s="360"/>
      <c r="S13" s="360"/>
      <c r="T13" s="360"/>
      <c r="U13" s="360"/>
      <c r="V13" s="360"/>
      <c r="W13" s="360"/>
      <c r="X13" s="360"/>
      <c r="Y13" s="360"/>
      <c r="Z13" s="360"/>
      <c r="AA13" s="360"/>
      <c r="AB13" s="360"/>
      <c r="AC13" s="360"/>
      <c r="AD13" s="360"/>
      <c r="AE13" s="360"/>
      <c r="AF13" s="360"/>
      <c r="AG13" s="360"/>
      <c r="AH13" s="360"/>
      <c r="AI13" s="360"/>
      <c r="AJ13" s="360"/>
      <c r="AK13" s="360"/>
      <c r="AL13" s="360"/>
      <c r="AM13" s="360"/>
      <c r="AN13" s="360"/>
      <c r="AO13" s="360"/>
      <c r="AP13" s="360"/>
      <c r="AQ13" s="360"/>
      <c r="AR13" s="360"/>
      <c r="AS13" s="360"/>
      <c r="AT13" s="360"/>
      <c r="AU13" s="360"/>
      <c r="AV13" s="360"/>
      <c r="AW13" s="360"/>
      <c r="AX13" s="360"/>
      <c r="AY13" s="360"/>
      <c r="AZ13" s="360"/>
      <c r="BA13" s="360"/>
      <c r="BB13" s="360"/>
      <c r="BC13" s="360"/>
      <c r="BD13" s="360"/>
      <c r="BE13" s="360"/>
      <c r="BF13" s="360"/>
      <c r="BG13" s="360"/>
      <c r="BH13" s="360"/>
      <c r="BI13" s="360"/>
      <c r="BJ13" s="360"/>
      <c r="BK13" s="360"/>
      <c r="BL13" s="360"/>
      <c r="BM13" s="360"/>
      <c r="BN13" s="16">
        <f t="shared" si="0"/>
        <v>0</v>
      </c>
    </row>
    <row r="14" spans="1:105" ht="15" customHeight="1">
      <c r="B14" s="2" t="s">
        <v>472</v>
      </c>
      <c r="C14" s="360"/>
      <c r="D14" s="360"/>
      <c r="E14" s="360"/>
      <c r="F14" s="360"/>
      <c r="G14" s="360"/>
      <c r="H14" s="360"/>
      <c r="I14" s="360"/>
      <c r="J14" s="360"/>
      <c r="K14" s="360"/>
      <c r="L14" s="360"/>
      <c r="M14" s="360"/>
      <c r="N14" s="360"/>
      <c r="O14" s="360"/>
      <c r="P14" s="360"/>
      <c r="Q14" s="360"/>
      <c r="R14" s="360"/>
      <c r="S14" s="360"/>
      <c r="T14" s="360"/>
      <c r="U14" s="360"/>
      <c r="V14" s="360"/>
      <c r="W14" s="360"/>
      <c r="X14" s="360"/>
      <c r="Y14" s="360"/>
      <c r="Z14" s="360"/>
      <c r="AA14" s="360"/>
      <c r="AB14" s="360"/>
      <c r="AC14" s="360"/>
      <c r="AD14" s="360"/>
      <c r="AE14" s="360"/>
      <c r="AF14" s="360"/>
      <c r="AG14" s="360"/>
      <c r="AH14" s="360"/>
      <c r="AI14" s="360"/>
      <c r="AJ14" s="360"/>
      <c r="AK14" s="360"/>
      <c r="AL14" s="360"/>
      <c r="AM14" s="360"/>
      <c r="AN14" s="360"/>
      <c r="AO14" s="360"/>
      <c r="AP14" s="360"/>
      <c r="AQ14" s="360"/>
      <c r="AR14" s="360"/>
      <c r="AS14" s="360"/>
      <c r="AT14" s="360"/>
      <c r="AU14" s="360"/>
      <c r="AV14" s="360"/>
      <c r="AW14" s="360"/>
      <c r="AX14" s="360"/>
      <c r="AY14" s="360"/>
      <c r="AZ14" s="360"/>
      <c r="BA14" s="360"/>
      <c r="BB14" s="360"/>
      <c r="BC14" s="360"/>
      <c r="BD14" s="360"/>
      <c r="BE14" s="360"/>
      <c r="BF14" s="360"/>
      <c r="BG14" s="360"/>
      <c r="BH14" s="360"/>
      <c r="BI14" s="360"/>
      <c r="BJ14" s="360"/>
      <c r="BK14" s="360"/>
      <c r="BL14" s="360"/>
      <c r="BM14" s="360"/>
      <c r="BN14" s="16">
        <f t="shared" si="0"/>
        <v>0</v>
      </c>
    </row>
    <row r="15" spans="1:105" ht="15" customHeight="1">
      <c r="B15" s="2" t="s">
        <v>225</v>
      </c>
      <c r="C15" s="360"/>
      <c r="D15" s="360"/>
      <c r="E15" s="360"/>
      <c r="F15" s="360"/>
      <c r="G15" s="360"/>
      <c r="H15" s="360"/>
      <c r="I15" s="360"/>
      <c r="J15" s="360"/>
      <c r="K15" s="360"/>
      <c r="L15" s="360"/>
      <c r="M15" s="360"/>
      <c r="N15" s="360"/>
      <c r="O15" s="360"/>
      <c r="P15" s="360"/>
      <c r="Q15" s="360"/>
      <c r="R15" s="360"/>
      <c r="S15" s="360"/>
      <c r="T15" s="360"/>
      <c r="U15" s="360"/>
      <c r="V15" s="360"/>
      <c r="W15" s="360"/>
      <c r="X15" s="360"/>
      <c r="Y15" s="360"/>
      <c r="Z15" s="360"/>
      <c r="AA15" s="360"/>
      <c r="AB15" s="360"/>
      <c r="AC15" s="360"/>
      <c r="AD15" s="360"/>
      <c r="AE15" s="360"/>
      <c r="AF15" s="360"/>
      <c r="AG15" s="360"/>
      <c r="AH15" s="360"/>
      <c r="AI15" s="360"/>
      <c r="AJ15" s="360"/>
      <c r="AK15" s="360"/>
      <c r="AL15" s="360"/>
      <c r="AM15" s="360"/>
      <c r="AN15" s="360"/>
      <c r="AO15" s="360"/>
      <c r="AP15" s="360"/>
      <c r="AQ15" s="360"/>
      <c r="AR15" s="360"/>
      <c r="AS15" s="360">
        <v>1</v>
      </c>
      <c r="AT15" s="360"/>
      <c r="AU15" s="360"/>
      <c r="AV15" s="360"/>
      <c r="AW15" s="360"/>
      <c r="AX15" s="360"/>
      <c r="AY15" s="360"/>
      <c r="AZ15" s="360"/>
      <c r="BA15" s="360"/>
      <c r="BB15" s="360"/>
      <c r="BC15" s="360"/>
      <c r="BD15" s="360"/>
      <c r="BE15" s="360"/>
      <c r="BF15" s="360"/>
      <c r="BG15" s="360"/>
      <c r="BH15" s="360"/>
      <c r="BI15" s="360"/>
      <c r="BJ15" s="360"/>
      <c r="BK15" s="360"/>
      <c r="BL15" s="360"/>
      <c r="BM15" s="360"/>
      <c r="BN15" s="16">
        <f t="shared" si="0"/>
        <v>1</v>
      </c>
    </row>
    <row r="16" spans="1:105" ht="15" customHeight="1">
      <c r="B16" s="2" t="s">
        <v>226</v>
      </c>
      <c r="C16" s="360"/>
      <c r="D16" s="360"/>
      <c r="E16" s="360"/>
      <c r="F16" s="360"/>
      <c r="G16" s="360"/>
      <c r="H16" s="360"/>
      <c r="I16" s="360"/>
      <c r="J16" s="360"/>
      <c r="K16" s="360"/>
      <c r="L16" s="360"/>
      <c r="M16" s="360"/>
      <c r="N16" s="360"/>
      <c r="O16" s="360"/>
      <c r="P16" s="360"/>
      <c r="Q16" s="360"/>
      <c r="R16" s="360"/>
      <c r="S16" s="360"/>
      <c r="T16" s="360"/>
      <c r="U16" s="360"/>
      <c r="V16" s="360"/>
      <c r="W16" s="360"/>
      <c r="X16" s="360"/>
      <c r="Y16" s="360"/>
      <c r="Z16" s="360"/>
      <c r="AA16" s="360"/>
      <c r="AB16" s="360"/>
      <c r="AC16" s="360"/>
      <c r="AD16" s="360"/>
      <c r="AE16" s="360"/>
      <c r="AF16" s="360"/>
      <c r="AG16" s="360"/>
      <c r="AH16" s="360"/>
      <c r="AI16" s="360"/>
      <c r="AJ16" s="360"/>
      <c r="AK16" s="360"/>
      <c r="AL16" s="360"/>
      <c r="AM16" s="360"/>
      <c r="AN16" s="360"/>
      <c r="AO16" s="360"/>
      <c r="AP16" s="360"/>
      <c r="AQ16" s="360"/>
      <c r="AR16" s="360">
        <v>1</v>
      </c>
      <c r="AS16" s="360"/>
      <c r="AT16" s="360">
        <v>1</v>
      </c>
      <c r="AU16" s="360"/>
      <c r="AV16" s="360"/>
      <c r="AW16" s="360"/>
      <c r="AX16" s="360"/>
      <c r="AY16" s="360"/>
      <c r="AZ16" s="360"/>
      <c r="BA16" s="360"/>
      <c r="BB16" s="360"/>
      <c r="BC16" s="360"/>
      <c r="BD16" s="360"/>
      <c r="BE16" s="360"/>
      <c r="BF16" s="360"/>
      <c r="BG16" s="360"/>
      <c r="BH16" s="360"/>
      <c r="BI16" s="360"/>
      <c r="BJ16" s="360"/>
      <c r="BK16" s="360"/>
      <c r="BL16" s="360"/>
      <c r="BM16" s="360"/>
      <c r="BN16" s="16">
        <f t="shared" si="0"/>
        <v>2</v>
      </c>
    </row>
    <row r="17" spans="1:66" ht="15" customHeight="1">
      <c r="B17" s="2" t="s">
        <v>501</v>
      </c>
      <c r="C17" s="360"/>
      <c r="D17" s="360"/>
      <c r="E17" s="360"/>
      <c r="F17" s="360"/>
      <c r="G17" s="360"/>
      <c r="H17" s="360"/>
      <c r="I17" s="360"/>
      <c r="J17" s="360"/>
      <c r="K17" s="360"/>
      <c r="L17" s="360"/>
      <c r="M17" s="360"/>
      <c r="N17" s="360"/>
      <c r="O17" s="360"/>
      <c r="P17" s="360"/>
      <c r="Q17" s="360"/>
      <c r="R17" s="360"/>
      <c r="S17" s="360"/>
      <c r="T17" s="360"/>
      <c r="U17" s="360"/>
      <c r="V17" s="360"/>
      <c r="W17" s="360"/>
      <c r="X17" s="360"/>
      <c r="Y17" s="360"/>
      <c r="Z17" s="360"/>
      <c r="AA17" s="360"/>
      <c r="AB17" s="360"/>
      <c r="AC17" s="360"/>
      <c r="AD17" s="360"/>
      <c r="AE17" s="360"/>
      <c r="AF17" s="360"/>
      <c r="AG17" s="360"/>
      <c r="AH17" s="360"/>
      <c r="AI17" s="360"/>
      <c r="AJ17" s="360"/>
      <c r="AK17" s="360"/>
      <c r="AL17" s="360"/>
      <c r="AM17" s="360"/>
      <c r="AN17" s="360"/>
      <c r="AO17" s="360"/>
      <c r="AP17" s="360"/>
      <c r="AQ17" s="360"/>
      <c r="AR17" s="360"/>
      <c r="AS17" s="360"/>
      <c r="AT17" s="360"/>
      <c r="AU17" s="360"/>
      <c r="AV17" s="360">
        <v>1</v>
      </c>
      <c r="AW17" s="360"/>
      <c r="AX17" s="360"/>
      <c r="AY17" s="360"/>
      <c r="AZ17" s="360"/>
      <c r="BA17" s="360"/>
      <c r="BB17" s="360"/>
      <c r="BC17" s="360"/>
      <c r="BD17" s="360"/>
      <c r="BE17" s="360"/>
      <c r="BF17" s="360"/>
      <c r="BG17" s="360"/>
      <c r="BH17" s="360"/>
      <c r="BI17" s="360"/>
      <c r="BJ17" s="360"/>
      <c r="BK17" s="360"/>
      <c r="BL17" s="360"/>
      <c r="BM17" s="360"/>
      <c r="BN17" s="16">
        <f t="shared" si="0"/>
        <v>1</v>
      </c>
    </row>
    <row r="18" spans="1:66" ht="15" customHeight="1">
      <c r="B18" s="2" t="s">
        <v>46</v>
      </c>
      <c r="C18" s="360"/>
      <c r="D18" s="360"/>
      <c r="E18" s="360"/>
      <c r="F18" s="360"/>
      <c r="G18" s="360"/>
      <c r="H18" s="360"/>
      <c r="I18" s="360"/>
      <c r="J18" s="360"/>
      <c r="K18" s="360"/>
      <c r="L18" s="360"/>
      <c r="M18" s="360"/>
      <c r="N18" s="360"/>
      <c r="O18" s="360"/>
      <c r="P18" s="360"/>
      <c r="Q18" s="360"/>
      <c r="R18" s="360"/>
      <c r="S18" s="360"/>
      <c r="T18" s="360"/>
      <c r="U18" s="360"/>
      <c r="V18" s="360"/>
      <c r="W18" s="360"/>
      <c r="X18" s="360"/>
      <c r="Y18" s="360"/>
      <c r="Z18" s="360"/>
      <c r="AA18" s="360"/>
      <c r="AB18" s="360"/>
      <c r="AC18" s="360"/>
      <c r="AD18" s="360"/>
      <c r="AE18" s="360"/>
      <c r="AF18" s="360"/>
      <c r="AG18" s="360"/>
      <c r="AH18" s="360"/>
      <c r="AI18" s="360"/>
      <c r="AJ18" s="360"/>
      <c r="AK18" s="360"/>
      <c r="AL18" s="360"/>
      <c r="AM18" s="360"/>
      <c r="AN18" s="360"/>
      <c r="AO18" s="360"/>
      <c r="AP18" s="360"/>
      <c r="AQ18" s="360"/>
      <c r="AR18" s="360"/>
      <c r="AS18" s="360"/>
      <c r="AT18" s="360"/>
      <c r="AU18" s="360"/>
      <c r="AV18" s="360"/>
      <c r="AW18" s="360">
        <v>1</v>
      </c>
      <c r="AX18" s="360">
        <v>1</v>
      </c>
      <c r="AY18" s="360">
        <v>1</v>
      </c>
      <c r="AZ18" s="360"/>
      <c r="BA18" s="360"/>
      <c r="BB18" s="360"/>
      <c r="BC18" s="360"/>
      <c r="BD18" s="360"/>
      <c r="BE18" s="360"/>
      <c r="BF18" s="360"/>
      <c r="BG18" s="360"/>
      <c r="BH18" s="360"/>
      <c r="BI18" s="360"/>
      <c r="BJ18" s="360"/>
      <c r="BK18" s="360"/>
      <c r="BL18" s="360"/>
      <c r="BM18" s="360"/>
      <c r="BN18" s="16">
        <f t="shared" si="0"/>
        <v>3</v>
      </c>
    </row>
    <row r="19" spans="1:66" ht="15" customHeight="1">
      <c r="B19" s="2" t="s">
        <v>203</v>
      </c>
      <c r="C19" s="360"/>
      <c r="D19" s="360"/>
      <c r="E19" s="360"/>
      <c r="F19" s="360"/>
      <c r="G19" s="360"/>
      <c r="H19" s="360"/>
      <c r="I19" s="360"/>
      <c r="J19" s="360"/>
      <c r="K19" s="360"/>
      <c r="L19" s="360"/>
      <c r="M19" s="360"/>
      <c r="N19" s="360"/>
      <c r="O19" s="360"/>
      <c r="P19" s="360"/>
      <c r="Q19" s="360"/>
      <c r="R19" s="360"/>
      <c r="S19" s="360"/>
      <c r="T19" s="360"/>
      <c r="U19" s="360"/>
      <c r="V19" s="360"/>
      <c r="W19" s="360"/>
      <c r="X19" s="360"/>
      <c r="Y19" s="360"/>
      <c r="Z19" s="360"/>
      <c r="AA19" s="360"/>
      <c r="AB19" s="360"/>
      <c r="AC19" s="360"/>
      <c r="AD19" s="360"/>
      <c r="AE19" s="360"/>
      <c r="AF19" s="360"/>
      <c r="AG19" s="360"/>
      <c r="AH19" s="360"/>
      <c r="AI19" s="360"/>
      <c r="AJ19" s="360"/>
      <c r="AK19" s="360"/>
      <c r="AL19" s="360"/>
      <c r="AM19" s="360"/>
      <c r="AN19" s="360"/>
      <c r="AO19" s="360"/>
      <c r="AP19" s="360"/>
      <c r="AQ19" s="360"/>
      <c r="AR19" s="360"/>
      <c r="AS19" s="360"/>
      <c r="AT19" s="360"/>
      <c r="AU19" s="360">
        <v>1</v>
      </c>
      <c r="AV19" s="360"/>
      <c r="AW19" s="360"/>
      <c r="AX19" s="360"/>
      <c r="AY19" s="360"/>
      <c r="AZ19" s="360">
        <v>1</v>
      </c>
      <c r="BA19" s="360"/>
      <c r="BB19" s="360"/>
      <c r="BC19" s="360"/>
      <c r="BD19" s="360"/>
      <c r="BE19" s="360"/>
      <c r="BF19" s="360"/>
      <c r="BG19" s="360"/>
      <c r="BH19" s="360"/>
      <c r="BI19" s="360"/>
      <c r="BJ19" s="360"/>
      <c r="BK19" s="360"/>
      <c r="BL19" s="360"/>
      <c r="BM19" s="360"/>
      <c r="BN19" s="16">
        <f t="shared" si="0"/>
        <v>2</v>
      </c>
    </row>
    <row r="20" spans="1:66" ht="15" customHeight="1">
      <c r="B20" s="2" t="s">
        <v>189</v>
      </c>
      <c r="C20" s="360"/>
      <c r="D20" s="360"/>
      <c r="E20" s="360"/>
      <c r="F20" s="360"/>
      <c r="G20" s="360"/>
      <c r="H20" s="360"/>
      <c r="I20" s="360"/>
      <c r="J20" s="360"/>
      <c r="K20" s="360"/>
      <c r="L20" s="360"/>
      <c r="M20" s="360"/>
      <c r="N20" s="360"/>
      <c r="O20" s="360"/>
      <c r="P20" s="360"/>
      <c r="Q20" s="360"/>
      <c r="R20" s="360"/>
      <c r="S20" s="360"/>
      <c r="T20" s="360"/>
      <c r="U20" s="360"/>
      <c r="V20" s="360"/>
      <c r="W20" s="360"/>
      <c r="X20" s="360"/>
      <c r="Y20" s="360"/>
      <c r="Z20" s="360"/>
      <c r="AA20" s="360"/>
      <c r="AB20" s="360"/>
      <c r="AC20" s="360"/>
      <c r="AD20" s="360"/>
      <c r="AE20" s="360"/>
      <c r="AF20" s="360"/>
      <c r="AG20" s="360"/>
      <c r="AH20" s="360"/>
      <c r="AI20" s="360"/>
      <c r="AJ20" s="360"/>
      <c r="AK20" s="360"/>
      <c r="AL20" s="360"/>
      <c r="AM20" s="360"/>
      <c r="AN20" s="360"/>
      <c r="AO20" s="360"/>
      <c r="AP20" s="360"/>
      <c r="AQ20" s="360"/>
      <c r="AR20" s="360"/>
      <c r="AS20" s="360"/>
      <c r="AT20" s="360"/>
      <c r="AU20" s="360"/>
      <c r="AV20" s="360"/>
      <c r="AW20" s="360"/>
      <c r="AX20" s="360"/>
      <c r="AY20" s="360"/>
      <c r="AZ20" s="360"/>
      <c r="BA20" s="360"/>
      <c r="BB20" s="360"/>
      <c r="BC20" s="360"/>
      <c r="BD20" s="360">
        <v>1</v>
      </c>
      <c r="BE20" s="360"/>
      <c r="BF20" s="360"/>
      <c r="BG20" s="360"/>
      <c r="BH20" s="360"/>
      <c r="BI20" s="360"/>
      <c r="BJ20" s="360"/>
      <c r="BK20" s="360"/>
      <c r="BL20" s="360"/>
      <c r="BM20" s="360"/>
      <c r="BN20" s="16">
        <f t="shared" si="0"/>
        <v>1</v>
      </c>
    </row>
    <row r="21" spans="1:66" ht="15" customHeight="1">
      <c r="B21" s="2" t="s">
        <v>195</v>
      </c>
      <c r="C21" s="360"/>
      <c r="D21" s="360"/>
      <c r="E21" s="360"/>
      <c r="F21" s="360"/>
      <c r="G21" s="360"/>
      <c r="H21" s="360"/>
      <c r="I21" s="360"/>
      <c r="J21" s="360"/>
      <c r="K21" s="360"/>
      <c r="L21" s="360"/>
      <c r="M21" s="360"/>
      <c r="N21" s="360"/>
      <c r="O21" s="360"/>
      <c r="P21" s="360"/>
      <c r="Q21" s="360"/>
      <c r="R21" s="360"/>
      <c r="S21" s="360"/>
      <c r="T21" s="360"/>
      <c r="U21" s="360"/>
      <c r="V21" s="360"/>
      <c r="W21" s="360"/>
      <c r="X21" s="360"/>
      <c r="Y21" s="360"/>
      <c r="Z21" s="360"/>
      <c r="AA21" s="360"/>
      <c r="AB21" s="360"/>
      <c r="AC21" s="360"/>
      <c r="AD21" s="360"/>
      <c r="AE21" s="360"/>
      <c r="AF21" s="360"/>
      <c r="AG21" s="360"/>
      <c r="AH21" s="360"/>
      <c r="AI21" s="360"/>
      <c r="AJ21" s="360"/>
      <c r="AK21" s="360"/>
      <c r="AL21" s="360"/>
      <c r="AM21" s="360"/>
      <c r="AN21" s="360"/>
      <c r="AO21" s="360"/>
      <c r="AP21" s="360"/>
      <c r="AQ21" s="360"/>
      <c r="AR21" s="360"/>
      <c r="AS21" s="360"/>
      <c r="AT21" s="360"/>
      <c r="AU21" s="360"/>
      <c r="AV21" s="360"/>
      <c r="AW21" s="360"/>
      <c r="AX21" s="360"/>
      <c r="AY21" s="360"/>
      <c r="AZ21" s="360"/>
      <c r="BA21" s="360"/>
      <c r="BB21" s="360"/>
      <c r="BC21" s="360"/>
      <c r="BD21" s="360"/>
      <c r="BE21" s="360"/>
      <c r="BF21" s="360"/>
      <c r="BG21" s="360"/>
      <c r="BH21" s="360"/>
      <c r="BI21" s="360"/>
      <c r="BJ21" s="360">
        <v>1</v>
      </c>
      <c r="BK21" s="360"/>
      <c r="BL21" s="360"/>
      <c r="BM21" s="360"/>
      <c r="BN21" s="16">
        <f t="shared" si="0"/>
        <v>1</v>
      </c>
    </row>
    <row r="22" spans="1:66" ht="15" customHeight="1">
      <c r="B22" s="2" t="s">
        <v>190</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c r="AD22" s="360"/>
      <c r="AE22" s="360"/>
      <c r="AF22" s="360"/>
      <c r="AG22" s="360"/>
      <c r="AH22" s="360"/>
      <c r="AI22" s="360"/>
      <c r="AJ22" s="360"/>
      <c r="AK22" s="360"/>
      <c r="AL22" s="360"/>
      <c r="AM22" s="360"/>
      <c r="AN22" s="360"/>
      <c r="AO22" s="360"/>
      <c r="AP22" s="360"/>
      <c r="AQ22" s="360"/>
      <c r="AR22" s="360"/>
      <c r="AS22" s="360"/>
      <c r="AT22" s="360"/>
      <c r="AU22" s="360"/>
      <c r="AV22" s="360"/>
      <c r="AW22" s="360"/>
      <c r="AX22" s="360"/>
      <c r="AY22" s="360"/>
      <c r="AZ22" s="360"/>
      <c r="BA22" s="360"/>
      <c r="BB22" s="360"/>
      <c r="BC22" s="360"/>
      <c r="BD22" s="360"/>
      <c r="BE22" s="360">
        <v>1</v>
      </c>
      <c r="BF22" s="360"/>
      <c r="BG22" s="360"/>
      <c r="BH22" s="360"/>
      <c r="BI22" s="360"/>
      <c r="BJ22" s="360"/>
      <c r="BK22" s="360"/>
      <c r="BL22" s="360"/>
      <c r="BM22" s="360"/>
      <c r="BN22" s="16">
        <f t="shared" si="0"/>
        <v>1</v>
      </c>
    </row>
    <row r="23" spans="1:66" ht="15" customHeight="1">
      <c r="B23" s="2" t="s">
        <v>191</v>
      </c>
      <c r="C23" s="360"/>
      <c r="D23" s="360"/>
      <c r="E23" s="360"/>
      <c r="F23" s="360"/>
      <c r="G23" s="360"/>
      <c r="H23" s="360"/>
      <c r="I23" s="360"/>
      <c r="J23" s="360"/>
      <c r="K23" s="360"/>
      <c r="L23" s="360"/>
      <c r="M23" s="360"/>
      <c r="N23" s="360"/>
      <c r="O23" s="360"/>
      <c r="P23" s="360"/>
      <c r="Q23" s="360"/>
      <c r="R23" s="360"/>
      <c r="S23" s="360"/>
      <c r="T23" s="360"/>
      <c r="U23" s="360"/>
      <c r="V23" s="360"/>
      <c r="W23" s="360"/>
      <c r="X23" s="360"/>
      <c r="Y23" s="360"/>
      <c r="Z23" s="360"/>
      <c r="AA23" s="360"/>
      <c r="AB23" s="360"/>
      <c r="AC23" s="360"/>
      <c r="AD23" s="360"/>
      <c r="AE23" s="360"/>
      <c r="AF23" s="360"/>
      <c r="AG23" s="360"/>
      <c r="AH23" s="360"/>
      <c r="AI23" s="360"/>
      <c r="AJ23" s="360"/>
      <c r="AK23" s="360"/>
      <c r="AL23" s="360"/>
      <c r="AM23" s="360"/>
      <c r="AN23" s="360"/>
      <c r="AO23" s="360"/>
      <c r="AP23" s="360"/>
      <c r="AQ23" s="360"/>
      <c r="AR23" s="360"/>
      <c r="AS23" s="360"/>
      <c r="AT23" s="360"/>
      <c r="AU23" s="360"/>
      <c r="AV23" s="360"/>
      <c r="AW23" s="360"/>
      <c r="AX23" s="360"/>
      <c r="AY23" s="360"/>
      <c r="AZ23" s="360"/>
      <c r="BA23" s="360"/>
      <c r="BB23" s="360"/>
      <c r="BC23" s="360"/>
      <c r="BD23" s="360"/>
      <c r="BE23" s="360"/>
      <c r="BF23" s="360">
        <v>1</v>
      </c>
      <c r="BG23" s="360"/>
      <c r="BH23" s="360"/>
      <c r="BI23" s="360"/>
      <c r="BJ23" s="360"/>
      <c r="BK23" s="360"/>
      <c r="BL23" s="360"/>
      <c r="BM23" s="360"/>
      <c r="BN23" s="16">
        <f t="shared" si="0"/>
        <v>1</v>
      </c>
    </row>
    <row r="24" spans="1:66" ht="15" customHeight="1">
      <c r="B24" s="2" t="s">
        <v>329</v>
      </c>
      <c r="C24" s="360"/>
      <c r="D24" s="360"/>
      <c r="E24" s="360"/>
      <c r="F24" s="360"/>
      <c r="G24" s="360"/>
      <c r="H24" s="360"/>
      <c r="I24" s="360"/>
      <c r="J24" s="360"/>
      <c r="K24" s="360"/>
      <c r="L24" s="360"/>
      <c r="M24" s="360"/>
      <c r="N24" s="360"/>
      <c r="O24" s="360"/>
      <c r="P24" s="360"/>
      <c r="Q24" s="360"/>
      <c r="R24" s="360"/>
      <c r="S24" s="360"/>
      <c r="T24" s="360"/>
      <c r="U24" s="360"/>
      <c r="V24" s="360"/>
      <c r="W24" s="360"/>
      <c r="X24" s="360"/>
      <c r="Y24" s="360"/>
      <c r="Z24" s="360"/>
      <c r="AA24" s="360"/>
      <c r="AB24" s="360"/>
      <c r="AC24" s="360"/>
      <c r="AD24" s="360"/>
      <c r="AE24" s="360"/>
      <c r="AF24" s="360"/>
      <c r="AG24" s="360"/>
      <c r="AH24" s="360"/>
      <c r="AI24" s="360"/>
      <c r="AJ24" s="360"/>
      <c r="AK24" s="360"/>
      <c r="AL24" s="360"/>
      <c r="AM24" s="360"/>
      <c r="AN24" s="360"/>
      <c r="AO24" s="360"/>
      <c r="AP24" s="360"/>
      <c r="AQ24" s="360"/>
      <c r="AR24" s="360"/>
      <c r="AS24" s="360"/>
      <c r="AT24" s="360"/>
      <c r="AU24" s="360"/>
      <c r="AV24" s="360"/>
      <c r="AW24" s="360"/>
      <c r="AX24" s="360"/>
      <c r="AY24" s="360"/>
      <c r="AZ24" s="360"/>
      <c r="BA24" s="360"/>
      <c r="BB24" s="360"/>
      <c r="BC24" s="360"/>
      <c r="BD24" s="360"/>
      <c r="BE24" s="360"/>
      <c r="BF24" s="360"/>
      <c r="BG24" s="360">
        <v>1</v>
      </c>
      <c r="BH24" s="360"/>
      <c r="BI24" s="360"/>
      <c r="BJ24" s="360"/>
      <c r="BK24" s="360"/>
      <c r="BL24" s="360"/>
      <c r="BM24" s="360"/>
      <c r="BN24" s="16">
        <f t="shared" si="0"/>
        <v>1</v>
      </c>
    </row>
    <row r="25" spans="1:66" ht="15" customHeight="1">
      <c r="B25" s="2" t="s">
        <v>447</v>
      </c>
      <c r="C25" s="360"/>
      <c r="D25" s="360"/>
      <c r="E25" s="360"/>
      <c r="F25" s="360"/>
      <c r="G25" s="360"/>
      <c r="H25" s="360"/>
      <c r="I25" s="360"/>
      <c r="J25" s="360"/>
      <c r="K25" s="360"/>
      <c r="L25" s="360"/>
      <c r="M25" s="360"/>
      <c r="N25" s="360"/>
      <c r="O25" s="360"/>
      <c r="P25" s="360"/>
      <c r="Q25" s="360"/>
      <c r="R25" s="360"/>
      <c r="S25" s="360"/>
      <c r="T25" s="360"/>
      <c r="U25" s="360"/>
      <c r="V25" s="360"/>
      <c r="W25" s="360"/>
      <c r="X25" s="360"/>
      <c r="Y25" s="360"/>
      <c r="Z25" s="360"/>
      <c r="AA25" s="360"/>
      <c r="AB25" s="360"/>
      <c r="AC25" s="360"/>
      <c r="AD25" s="360"/>
      <c r="AE25" s="360"/>
      <c r="AF25" s="360"/>
      <c r="AG25" s="360"/>
      <c r="AH25" s="360"/>
      <c r="AI25" s="360"/>
      <c r="AJ25" s="360"/>
      <c r="AK25" s="360"/>
      <c r="AL25" s="360"/>
      <c r="AM25" s="360"/>
      <c r="AN25" s="360"/>
      <c r="AO25" s="360"/>
      <c r="AP25" s="360"/>
      <c r="AQ25" s="360"/>
      <c r="AR25" s="360"/>
      <c r="AS25" s="360"/>
      <c r="AT25" s="360"/>
      <c r="AU25" s="360"/>
      <c r="AV25" s="360"/>
      <c r="AW25" s="360"/>
      <c r="AX25" s="360"/>
      <c r="AY25" s="360"/>
      <c r="AZ25" s="360"/>
      <c r="BA25" s="360"/>
      <c r="BB25" s="360"/>
      <c r="BC25" s="360"/>
      <c r="BD25" s="360"/>
      <c r="BE25" s="360"/>
      <c r="BF25" s="360"/>
      <c r="BG25" s="360">
        <v>1</v>
      </c>
      <c r="BH25" s="360"/>
      <c r="BI25" s="360"/>
      <c r="BJ25" s="360"/>
      <c r="BK25" s="360"/>
      <c r="BL25" s="360"/>
      <c r="BM25" s="360"/>
      <c r="BN25" s="16">
        <f t="shared" si="0"/>
        <v>1</v>
      </c>
    </row>
    <row r="26" spans="1:66" ht="15" customHeight="1">
      <c r="BN26" s="16"/>
    </row>
    <row r="27" spans="1:66" ht="15" customHeight="1">
      <c r="A27" s="2" t="s">
        <v>658</v>
      </c>
      <c r="C27" s="385">
        <f>SUM(C10:C25)</f>
        <v>1</v>
      </c>
      <c r="D27" s="385">
        <f t="shared" ref="D27:BM27" si="1">SUM(D10:D25)</f>
        <v>1</v>
      </c>
      <c r="E27" s="385">
        <f t="shared" si="1"/>
        <v>1</v>
      </c>
      <c r="F27" s="385">
        <f t="shared" si="1"/>
        <v>1</v>
      </c>
      <c r="G27" s="385">
        <f t="shared" si="1"/>
        <v>1</v>
      </c>
      <c r="H27" s="385">
        <f t="shared" si="1"/>
        <v>1</v>
      </c>
      <c r="I27" s="385">
        <f t="shared" si="1"/>
        <v>1</v>
      </c>
      <c r="J27" s="385">
        <f t="shared" si="1"/>
        <v>1</v>
      </c>
      <c r="K27" s="385">
        <f t="shared" si="1"/>
        <v>1</v>
      </c>
      <c r="L27" s="385">
        <f t="shared" si="1"/>
        <v>1</v>
      </c>
      <c r="M27" s="385">
        <f t="shared" si="1"/>
        <v>1</v>
      </c>
      <c r="N27" s="385">
        <f t="shared" si="1"/>
        <v>1</v>
      </c>
      <c r="O27" s="385">
        <f t="shared" si="1"/>
        <v>1</v>
      </c>
      <c r="P27" s="385">
        <f t="shared" si="1"/>
        <v>1</v>
      </c>
      <c r="Q27" s="385">
        <f t="shared" si="1"/>
        <v>1</v>
      </c>
      <c r="R27" s="385">
        <f t="shared" si="1"/>
        <v>1</v>
      </c>
      <c r="S27" s="385">
        <f t="shared" si="1"/>
        <v>1</v>
      </c>
      <c r="T27" s="385">
        <f t="shared" si="1"/>
        <v>1</v>
      </c>
      <c r="U27" s="385">
        <f t="shared" si="1"/>
        <v>1</v>
      </c>
      <c r="V27" s="385">
        <f t="shared" si="1"/>
        <v>1</v>
      </c>
      <c r="W27" s="385">
        <f t="shared" si="1"/>
        <v>1</v>
      </c>
      <c r="X27" s="385">
        <f t="shared" si="1"/>
        <v>1</v>
      </c>
      <c r="Y27" s="385">
        <f t="shared" si="1"/>
        <v>1</v>
      </c>
      <c r="Z27" s="385">
        <f t="shared" si="1"/>
        <v>1</v>
      </c>
      <c r="AA27" s="385">
        <f t="shared" si="1"/>
        <v>1</v>
      </c>
      <c r="AB27" s="385">
        <f t="shared" si="1"/>
        <v>1</v>
      </c>
      <c r="AC27" s="385">
        <f t="shared" si="1"/>
        <v>1</v>
      </c>
      <c r="AD27" s="385">
        <f t="shared" si="1"/>
        <v>1</v>
      </c>
      <c r="AE27" s="385">
        <f t="shared" si="1"/>
        <v>1</v>
      </c>
      <c r="AF27" s="385">
        <f t="shared" si="1"/>
        <v>1</v>
      </c>
      <c r="AG27" s="385">
        <f t="shared" si="1"/>
        <v>1</v>
      </c>
      <c r="AH27" s="385">
        <f t="shared" si="1"/>
        <v>1</v>
      </c>
      <c r="AI27" s="385">
        <f t="shared" si="1"/>
        <v>1</v>
      </c>
      <c r="AJ27" s="385">
        <f t="shared" si="1"/>
        <v>1</v>
      </c>
      <c r="AK27" s="385">
        <f t="shared" si="1"/>
        <v>1</v>
      </c>
      <c r="AL27" s="385">
        <f t="shared" si="1"/>
        <v>1</v>
      </c>
      <c r="AM27" s="385">
        <f t="shared" si="1"/>
        <v>1</v>
      </c>
      <c r="AN27" s="385">
        <f t="shared" si="1"/>
        <v>1</v>
      </c>
      <c r="AO27" s="385">
        <f t="shared" si="1"/>
        <v>1</v>
      </c>
      <c r="AP27" s="385">
        <f t="shared" si="1"/>
        <v>1</v>
      </c>
      <c r="AQ27" s="385">
        <f t="shared" si="1"/>
        <v>1</v>
      </c>
      <c r="AR27" s="385">
        <f t="shared" si="1"/>
        <v>1</v>
      </c>
      <c r="AS27" s="385">
        <f t="shared" si="1"/>
        <v>1</v>
      </c>
      <c r="AT27" s="385">
        <f t="shared" si="1"/>
        <v>1</v>
      </c>
      <c r="AU27" s="385">
        <f t="shared" si="1"/>
        <v>1</v>
      </c>
      <c r="AV27" s="385">
        <f t="shared" si="1"/>
        <v>1</v>
      </c>
      <c r="AW27" s="385">
        <f t="shared" si="1"/>
        <v>1</v>
      </c>
      <c r="AX27" s="385">
        <f t="shared" si="1"/>
        <v>1</v>
      </c>
      <c r="AY27" s="385">
        <f t="shared" si="1"/>
        <v>1</v>
      </c>
      <c r="AZ27" s="385">
        <f t="shared" si="1"/>
        <v>1</v>
      </c>
      <c r="BA27" s="385">
        <f t="shared" si="1"/>
        <v>0</v>
      </c>
      <c r="BB27" s="385">
        <f t="shared" si="1"/>
        <v>0</v>
      </c>
      <c r="BC27" s="385">
        <f t="shared" si="1"/>
        <v>0</v>
      </c>
      <c r="BD27" s="385">
        <f t="shared" si="1"/>
        <v>1</v>
      </c>
      <c r="BE27" s="385">
        <f t="shared" si="1"/>
        <v>1</v>
      </c>
      <c r="BF27" s="385">
        <f t="shared" si="1"/>
        <v>1</v>
      </c>
      <c r="BG27" s="385">
        <f t="shared" si="1"/>
        <v>2</v>
      </c>
      <c r="BH27" s="385">
        <f t="shared" si="1"/>
        <v>0</v>
      </c>
      <c r="BI27" s="385">
        <f t="shared" si="1"/>
        <v>0</v>
      </c>
      <c r="BJ27" s="385">
        <f t="shared" si="1"/>
        <v>1</v>
      </c>
      <c r="BK27" s="385">
        <f t="shared" si="1"/>
        <v>0</v>
      </c>
      <c r="BL27" s="385">
        <f t="shared" si="1"/>
        <v>0</v>
      </c>
      <c r="BM27" s="385">
        <f t="shared" si="1"/>
        <v>0</v>
      </c>
      <c r="BN27" s="16"/>
    </row>
    <row r="28" spans="1:66" ht="15" customHeight="1">
      <c r="BN28" s="16"/>
    </row>
    <row r="29" spans="1:66" ht="15" customHeight="1"/>
    <row r="30" spans="1:66" ht="15" customHeight="1" thickBot="1"/>
    <row r="31" spans="1:66" ht="15" customHeight="1">
      <c r="A31" s="266" t="s">
        <v>223</v>
      </c>
      <c r="B31" s="267"/>
    </row>
    <row r="32" spans="1:66" ht="15" customHeight="1">
      <c r="A32" s="268"/>
      <c r="B32" s="269"/>
    </row>
    <row r="33" spans="1:2" ht="15" customHeight="1">
      <c r="A33" s="319" t="s">
        <v>461</v>
      </c>
      <c r="B33" s="336" t="s">
        <v>224</v>
      </c>
    </row>
    <row r="34" spans="1:2" ht="15" customHeight="1">
      <c r="A34" s="324" t="s">
        <v>42</v>
      </c>
      <c r="B34" s="123" t="s">
        <v>136</v>
      </c>
    </row>
    <row r="35" spans="1:2" ht="15" customHeight="1">
      <c r="A35" s="268"/>
      <c r="B35" s="123" t="s">
        <v>137</v>
      </c>
    </row>
    <row r="36" spans="1:2" ht="15" customHeight="1">
      <c r="A36" s="268"/>
      <c r="B36" s="123" t="s">
        <v>138</v>
      </c>
    </row>
    <row r="37" spans="1:2" ht="15" customHeight="1">
      <c r="A37" s="268"/>
      <c r="B37" s="123" t="s">
        <v>139</v>
      </c>
    </row>
    <row r="38" spans="1:2" ht="15" customHeight="1">
      <c r="A38" s="268"/>
      <c r="B38" s="123" t="s">
        <v>140</v>
      </c>
    </row>
    <row r="39" spans="1:2" ht="15" customHeight="1">
      <c r="A39" s="268"/>
      <c r="B39" s="123" t="s">
        <v>141</v>
      </c>
    </row>
    <row r="40" spans="1:2" ht="15" customHeight="1">
      <c r="A40" s="268"/>
      <c r="B40" s="123" t="s">
        <v>152</v>
      </c>
    </row>
    <row r="41" spans="1:2" ht="15" customHeight="1">
      <c r="A41" s="268"/>
      <c r="B41" s="123" t="s">
        <v>143</v>
      </c>
    </row>
    <row r="42" spans="1:2" ht="15" customHeight="1">
      <c r="A42" s="268"/>
      <c r="B42" s="123" t="s">
        <v>144</v>
      </c>
    </row>
    <row r="43" spans="1:2" ht="15" customHeight="1">
      <c r="A43" s="268"/>
      <c r="B43" s="123" t="s">
        <v>145</v>
      </c>
    </row>
    <row r="44" spans="1:2" ht="15" customHeight="1">
      <c r="A44" s="268"/>
      <c r="B44" s="123" t="s">
        <v>146</v>
      </c>
    </row>
    <row r="45" spans="1:2" ht="15" customHeight="1">
      <c r="A45" s="268"/>
      <c r="B45" s="123" t="s">
        <v>147</v>
      </c>
    </row>
    <row r="46" spans="1:2" ht="15" customHeight="1">
      <c r="A46" s="268"/>
      <c r="B46" s="123" t="s">
        <v>148</v>
      </c>
    </row>
    <row r="47" spans="1:2" ht="15" customHeight="1">
      <c r="A47" s="268"/>
      <c r="B47" s="123" t="s">
        <v>149</v>
      </c>
    </row>
    <row r="48" spans="1:2" ht="15" customHeight="1">
      <c r="A48" s="268"/>
      <c r="B48" s="123" t="s">
        <v>150</v>
      </c>
    </row>
    <row r="49" spans="1:2" ht="15" customHeight="1">
      <c r="A49" s="268"/>
      <c r="B49" s="123" t="s">
        <v>151</v>
      </c>
    </row>
    <row r="50" spans="1:2">
      <c r="A50" s="334"/>
      <c r="B50" s="283"/>
    </row>
    <row r="51" spans="1:2">
      <c r="A51" s="324" t="s">
        <v>142</v>
      </c>
      <c r="B51" s="123" t="s">
        <v>142</v>
      </c>
    </row>
    <row r="52" spans="1:2">
      <c r="A52" s="337"/>
      <c r="B52" s="283"/>
    </row>
    <row r="53" spans="1:2">
      <c r="A53" s="324" t="s">
        <v>43</v>
      </c>
      <c r="B53" s="123" t="s">
        <v>43</v>
      </c>
    </row>
    <row r="54" spans="1:2">
      <c r="A54" s="337"/>
      <c r="B54" s="283"/>
    </row>
    <row r="55" spans="1:2">
      <c r="A55" s="324" t="s">
        <v>44</v>
      </c>
      <c r="B55" s="123" t="s">
        <v>154</v>
      </c>
    </row>
    <row r="56" spans="1:2">
      <c r="A56" s="324"/>
      <c r="B56" s="123" t="s">
        <v>155</v>
      </c>
    </row>
    <row r="57" spans="1:2">
      <c r="A57" s="268"/>
      <c r="B57" s="123" t="s">
        <v>156</v>
      </c>
    </row>
    <row r="58" spans="1:2">
      <c r="A58" s="268"/>
      <c r="B58" s="123" t="s">
        <v>157</v>
      </c>
    </row>
    <row r="59" spans="1:2">
      <c r="A59" s="268"/>
      <c r="B59" s="123" t="s">
        <v>158</v>
      </c>
    </row>
    <row r="60" spans="1:2">
      <c r="A60" s="268"/>
      <c r="B60" s="123" t="s">
        <v>159</v>
      </c>
    </row>
    <row r="61" spans="1:2">
      <c r="A61" s="268"/>
      <c r="B61" s="123" t="s">
        <v>160</v>
      </c>
    </row>
    <row r="62" spans="1:2">
      <c r="A62" s="268"/>
      <c r="B62" s="123" t="s">
        <v>161</v>
      </c>
    </row>
    <row r="63" spans="1:2">
      <c r="A63" s="268"/>
      <c r="B63" s="123" t="s">
        <v>162</v>
      </c>
    </row>
    <row r="64" spans="1:2">
      <c r="A64" s="268"/>
      <c r="B64" s="123" t="s">
        <v>163</v>
      </c>
    </row>
    <row r="65" spans="1:2">
      <c r="A65" s="268"/>
      <c r="B65" s="123" t="s">
        <v>164</v>
      </c>
    </row>
    <row r="66" spans="1:2">
      <c r="A66" s="268"/>
      <c r="B66" s="123" t="s">
        <v>165</v>
      </c>
    </row>
    <row r="67" spans="1:2">
      <c r="A67" s="268"/>
      <c r="B67" s="123" t="s">
        <v>166</v>
      </c>
    </row>
    <row r="68" spans="1:2">
      <c r="A68" s="268"/>
      <c r="B68" s="123" t="s">
        <v>167</v>
      </c>
    </row>
    <row r="69" spans="1:2">
      <c r="A69" s="268" t="s">
        <v>471</v>
      </c>
      <c r="B69" s="123" t="s">
        <v>168</v>
      </c>
    </row>
    <row r="70" spans="1:2">
      <c r="A70" s="268"/>
      <c r="B70" s="123" t="s">
        <v>169</v>
      </c>
    </row>
    <row r="71" spans="1:2">
      <c r="A71" s="268"/>
      <c r="B71" s="123" t="s">
        <v>170</v>
      </c>
    </row>
    <row r="72" spans="1:2">
      <c r="A72" s="268"/>
      <c r="B72" s="123" t="s">
        <v>171</v>
      </c>
    </row>
    <row r="73" spans="1:2">
      <c r="A73" s="268"/>
      <c r="B73" s="123" t="s">
        <v>172</v>
      </c>
    </row>
    <row r="74" spans="1:2">
      <c r="A74" s="268"/>
      <c r="B74" s="123" t="s">
        <v>173</v>
      </c>
    </row>
    <row r="75" spans="1:2">
      <c r="A75" s="268"/>
      <c r="B75" s="123" t="s">
        <v>174</v>
      </c>
    </row>
    <row r="76" spans="1:2">
      <c r="A76" s="268"/>
      <c r="B76" s="123" t="s">
        <v>175</v>
      </c>
    </row>
    <row r="77" spans="1:2">
      <c r="A77" s="268"/>
      <c r="B77" s="123" t="s">
        <v>176</v>
      </c>
    </row>
    <row r="78" spans="1:2">
      <c r="A78" s="334"/>
      <c r="B78" s="283"/>
    </row>
    <row r="79" spans="1:2">
      <c r="A79" s="268" t="s">
        <v>472</v>
      </c>
      <c r="B79" s="123" t="s">
        <v>168</v>
      </c>
    </row>
    <row r="80" spans="1:2">
      <c r="A80" s="334"/>
      <c r="B80" s="283"/>
    </row>
    <row r="81" spans="1:2">
      <c r="A81" s="324" t="s">
        <v>225</v>
      </c>
      <c r="B81" s="123" t="s">
        <v>178</v>
      </c>
    </row>
    <row r="82" spans="1:2">
      <c r="A82" s="337"/>
      <c r="B82" s="283"/>
    </row>
    <row r="83" spans="1:2">
      <c r="A83" s="324" t="s">
        <v>226</v>
      </c>
      <c r="B83" s="123" t="s">
        <v>177</v>
      </c>
    </row>
    <row r="84" spans="1:2">
      <c r="A84" s="324"/>
      <c r="B84" s="123" t="s">
        <v>179</v>
      </c>
    </row>
    <row r="85" spans="1:2">
      <c r="A85" s="337"/>
      <c r="B85" s="283"/>
    </row>
    <row r="86" spans="1:2">
      <c r="A86" s="324" t="s">
        <v>501</v>
      </c>
      <c r="B86" s="123" t="s">
        <v>181</v>
      </c>
    </row>
    <row r="87" spans="1:2">
      <c r="A87" s="337"/>
      <c r="B87" s="283"/>
    </row>
    <row r="88" spans="1:2">
      <c r="A88" s="324" t="s">
        <v>46</v>
      </c>
      <c r="B88" s="123" t="s">
        <v>182</v>
      </c>
    </row>
    <row r="89" spans="1:2">
      <c r="A89" s="324"/>
      <c r="B89" s="123" t="s">
        <v>183</v>
      </c>
    </row>
    <row r="90" spans="1:2">
      <c r="A90" s="324"/>
      <c r="B90" s="123" t="s">
        <v>184</v>
      </c>
    </row>
    <row r="91" spans="1:2">
      <c r="A91" s="337"/>
      <c r="B91" s="283"/>
    </row>
    <row r="92" spans="1:2">
      <c r="A92" s="324" t="s">
        <v>203</v>
      </c>
      <c r="B92" s="123" t="s">
        <v>180</v>
      </c>
    </row>
    <row r="93" spans="1:2">
      <c r="A93" s="324"/>
      <c r="B93" s="123" t="s">
        <v>185</v>
      </c>
    </row>
    <row r="94" spans="1:2">
      <c r="A94" s="337"/>
      <c r="B94" s="283"/>
    </row>
    <row r="95" spans="1:2">
      <c r="A95" s="324" t="s">
        <v>189</v>
      </c>
      <c r="B95" s="123" t="s">
        <v>189</v>
      </c>
    </row>
    <row r="96" spans="1:2">
      <c r="A96" s="337"/>
      <c r="B96" s="283"/>
    </row>
    <row r="97" spans="1:2">
      <c r="A97" s="324" t="s">
        <v>195</v>
      </c>
      <c r="B97" s="123" t="s">
        <v>195</v>
      </c>
    </row>
    <row r="98" spans="1:2">
      <c r="A98" s="337"/>
      <c r="B98" s="283"/>
    </row>
    <row r="99" spans="1:2">
      <c r="A99" s="324" t="s">
        <v>190</v>
      </c>
      <c r="B99" s="123" t="s">
        <v>190</v>
      </c>
    </row>
    <row r="100" spans="1:2">
      <c r="A100" s="337"/>
      <c r="B100" s="283"/>
    </row>
    <row r="101" spans="1:2">
      <c r="A101" s="324" t="s">
        <v>191</v>
      </c>
      <c r="B101" s="123" t="s">
        <v>191</v>
      </c>
    </row>
    <row r="102" spans="1:2">
      <c r="A102" s="337"/>
      <c r="B102" s="283"/>
    </row>
    <row r="103" spans="1:2">
      <c r="A103" s="324" t="s">
        <v>329</v>
      </c>
      <c r="B103" s="123" t="s">
        <v>192</v>
      </c>
    </row>
    <row r="104" spans="1:2">
      <c r="A104" s="324" t="s">
        <v>447</v>
      </c>
      <c r="B104" s="123"/>
    </row>
    <row r="105" spans="1:2" ht="16" thickBot="1">
      <c r="A105" s="270"/>
      <c r="B105" s="271"/>
    </row>
  </sheetData>
  <mergeCells count="1">
    <mergeCell ref="B5:F5"/>
  </mergeCells>
  <conditionalFormatting sqref="C27:BM27">
    <cfRule type="cellIs" dxfId="1" priority="2" operator="equal">
      <formula>1</formula>
    </cfRule>
  </conditionalFormatting>
  <conditionalFormatting sqref="N28:N30">
    <cfRule type="cellIs" dxfId="0" priority="1" operator="equal">
      <formula>1</formula>
    </cfRule>
  </conditionalFormatting>
  <dataValidations disablePrompts="1" count="1">
    <dataValidation type="whole" operator="equal" allowBlank="1" showInputMessage="1" showErrorMessage="1" sqref="C10:BM24">
      <formula1>1</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N96"/>
  <sheetViews>
    <sheetView workbookViewId="0"/>
  </sheetViews>
  <sheetFormatPr baseColWidth="10" defaultRowHeight="15" x14ac:dyDescent="0"/>
  <cols>
    <col min="1" max="1" width="33.33203125" customWidth="1"/>
    <col min="4" max="4" width="11.83203125" bestFit="1" customWidth="1"/>
  </cols>
  <sheetData>
    <row r="1" spans="1:66">
      <c r="A1" t="s">
        <v>647</v>
      </c>
    </row>
    <row r="2" spans="1:66">
      <c r="A2" t="s">
        <v>51</v>
      </c>
      <c r="B2" t="s">
        <v>136</v>
      </c>
      <c r="C2" t="s">
        <v>137</v>
      </c>
      <c r="D2" t="s">
        <v>138</v>
      </c>
      <c r="E2" t="s">
        <v>139</v>
      </c>
      <c r="F2" t="s">
        <v>140</v>
      </c>
      <c r="G2" t="s">
        <v>141</v>
      </c>
      <c r="H2" t="s">
        <v>142</v>
      </c>
      <c r="I2" t="s">
        <v>143</v>
      </c>
      <c r="J2" t="s">
        <v>144</v>
      </c>
      <c r="K2" t="s">
        <v>145</v>
      </c>
      <c r="L2" t="s">
        <v>146</v>
      </c>
      <c r="M2" t="s">
        <v>147</v>
      </c>
      <c r="N2" t="s">
        <v>148</v>
      </c>
      <c r="O2" t="s">
        <v>149</v>
      </c>
      <c r="P2" t="s">
        <v>150</v>
      </c>
      <c r="Q2" t="s">
        <v>151</v>
      </c>
      <c r="R2" t="s">
        <v>152</v>
      </c>
      <c r="S2" t="s">
        <v>153</v>
      </c>
      <c r="T2" t="s">
        <v>154</v>
      </c>
      <c r="U2" t="s">
        <v>155</v>
      </c>
      <c r="V2" t="s">
        <v>156</v>
      </c>
      <c r="W2" t="s">
        <v>157</v>
      </c>
      <c r="X2" t="s">
        <v>158</v>
      </c>
      <c r="Y2" t="s">
        <v>159</v>
      </c>
      <c r="Z2" t="s">
        <v>160</v>
      </c>
      <c r="AA2" t="s">
        <v>161</v>
      </c>
      <c r="AB2" t="s">
        <v>162</v>
      </c>
      <c r="AC2" t="s">
        <v>163</v>
      </c>
      <c r="AD2" t="s">
        <v>164</v>
      </c>
      <c r="AE2" t="s">
        <v>165</v>
      </c>
      <c r="AF2" t="s">
        <v>166</v>
      </c>
      <c r="AG2" t="s">
        <v>167</v>
      </c>
      <c r="AH2" t="s">
        <v>168</v>
      </c>
      <c r="AI2" t="s">
        <v>169</v>
      </c>
      <c r="AJ2" t="s">
        <v>170</v>
      </c>
      <c r="AK2" t="s">
        <v>171</v>
      </c>
      <c r="AL2" t="s">
        <v>172</v>
      </c>
      <c r="AM2" t="s">
        <v>173</v>
      </c>
      <c r="AN2" t="s">
        <v>174</v>
      </c>
      <c r="AO2" t="s">
        <v>175</v>
      </c>
      <c r="AP2" t="s">
        <v>176</v>
      </c>
      <c r="AQ2" t="s">
        <v>177</v>
      </c>
      <c r="AR2" t="s">
        <v>178</v>
      </c>
      <c r="AS2" t="s">
        <v>179</v>
      </c>
      <c r="AT2" t="s">
        <v>180</v>
      </c>
      <c r="AU2" t="s">
        <v>181</v>
      </c>
      <c r="AV2" t="s">
        <v>182</v>
      </c>
      <c r="AW2" t="s">
        <v>183</v>
      </c>
      <c r="AX2" t="s">
        <v>184</v>
      </c>
      <c r="AY2" t="s">
        <v>185</v>
      </c>
      <c r="AZ2" t="s">
        <v>186</v>
      </c>
      <c r="BA2" t="s">
        <v>187</v>
      </c>
      <c r="BB2" t="s">
        <v>188</v>
      </c>
      <c r="BC2" t="s">
        <v>189</v>
      </c>
      <c r="BD2" t="s">
        <v>190</v>
      </c>
      <c r="BE2" t="s">
        <v>191</v>
      </c>
      <c r="BF2" t="s">
        <v>192</v>
      </c>
      <c r="BG2" t="s">
        <v>193</v>
      </c>
      <c r="BH2" t="s">
        <v>194</v>
      </c>
      <c r="BI2" t="s">
        <v>195</v>
      </c>
      <c r="BJ2" t="s">
        <v>196</v>
      </c>
      <c r="BK2" t="s">
        <v>197</v>
      </c>
      <c r="BL2" t="s">
        <v>198</v>
      </c>
      <c r="BM2" t="s">
        <v>199</v>
      </c>
      <c r="BN2" t="s">
        <v>200</v>
      </c>
    </row>
    <row r="3" spans="1:66">
      <c r="A3" t="s">
        <v>52</v>
      </c>
    </row>
    <row r="4" spans="1:66">
      <c r="A4" t="s">
        <v>53</v>
      </c>
      <c r="B4">
        <f>'Corrected energy balance step 2'!C9</f>
        <v>0</v>
      </c>
      <c r="C4">
        <f>'Corrected energy balance step 2'!D9</f>
        <v>0</v>
      </c>
      <c r="D4">
        <f>'Corrected energy balance step 2'!E9</f>
        <v>0</v>
      </c>
      <c r="E4">
        <f>'Corrected energy balance step 2'!F9</f>
        <v>0</v>
      </c>
      <c r="F4">
        <f>'Corrected energy balance step 2'!G9</f>
        <v>0</v>
      </c>
      <c r="G4">
        <f>'Corrected energy balance step 2'!H9</f>
        <v>0</v>
      </c>
      <c r="H4">
        <f>'Corrected energy balance step 2'!I9</f>
        <v>0</v>
      </c>
      <c r="I4">
        <f>'Corrected energy balance step 2'!J9</f>
        <v>0</v>
      </c>
      <c r="J4">
        <f>'Corrected energy balance step 2'!K9</f>
        <v>0</v>
      </c>
      <c r="K4">
        <f>'Corrected energy balance step 2'!L9</f>
        <v>0</v>
      </c>
      <c r="L4">
        <f>'Corrected energy balance step 2'!M9</f>
        <v>0</v>
      </c>
      <c r="M4">
        <f>'Corrected energy balance step 2'!N9</f>
        <v>0</v>
      </c>
      <c r="N4">
        <f>'Corrected energy balance step 2'!O9</f>
        <v>0</v>
      </c>
      <c r="O4">
        <f>'Corrected energy balance step 2'!P9</f>
        <v>0</v>
      </c>
      <c r="P4">
        <f>'Corrected energy balance step 2'!Q9</f>
        <v>0</v>
      </c>
      <c r="Q4">
        <f>'Corrected energy balance step 2'!R9</f>
        <v>0</v>
      </c>
      <c r="R4">
        <f>'Corrected energy balance step 2'!S9</f>
        <v>0</v>
      </c>
      <c r="S4">
        <f>'Corrected energy balance step 2'!T9</f>
        <v>0</v>
      </c>
      <c r="T4">
        <f>'Corrected energy balance step 2'!U9</f>
        <v>0</v>
      </c>
      <c r="U4">
        <f>'Corrected energy balance step 2'!V9</f>
        <v>0</v>
      </c>
      <c r="V4">
        <f>'Corrected energy balance step 2'!W9</f>
        <v>0</v>
      </c>
      <c r="W4">
        <f>'Corrected energy balance step 2'!X9</f>
        <v>0</v>
      </c>
      <c r="X4">
        <f>'Corrected energy balance step 2'!Y9</f>
        <v>0</v>
      </c>
      <c r="Y4">
        <f>'Corrected energy balance step 2'!Z9</f>
        <v>0</v>
      </c>
      <c r="Z4">
        <f>'Corrected energy balance step 2'!AA9</f>
        <v>0</v>
      </c>
      <c r="AA4">
        <f>'Corrected energy balance step 2'!AB9</f>
        <v>0</v>
      </c>
      <c r="AB4">
        <f>'Corrected energy balance step 2'!AC9</f>
        <v>0</v>
      </c>
      <c r="AC4">
        <f>'Corrected energy balance step 2'!AD9</f>
        <v>0</v>
      </c>
      <c r="AD4">
        <f>'Corrected energy balance step 2'!AE9</f>
        <v>0</v>
      </c>
      <c r="AE4">
        <f>'Corrected energy balance step 2'!AF9</f>
        <v>0</v>
      </c>
      <c r="AF4">
        <f>'Corrected energy balance step 2'!AG9</f>
        <v>0</v>
      </c>
      <c r="AG4">
        <f>'Corrected energy balance step 2'!AH9</f>
        <v>0</v>
      </c>
      <c r="AH4">
        <f>'Corrected energy balance step 2'!AI9</f>
        <v>0</v>
      </c>
      <c r="AI4">
        <f>'Corrected energy balance step 2'!AJ9</f>
        <v>0</v>
      </c>
      <c r="AJ4">
        <f>'Corrected energy balance step 2'!AK9</f>
        <v>0</v>
      </c>
      <c r="AK4">
        <f>'Corrected energy balance step 2'!AL9</f>
        <v>0</v>
      </c>
      <c r="AL4">
        <f>'Corrected energy balance step 2'!AM9</f>
        <v>0</v>
      </c>
      <c r="AM4">
        <f>'Corrected energy balance step 2'!AN9</f>
        <v>0</v>
      </c>
      <c r="AN4">
        <f>'Corrected energy balance step 2'!AO9</f>
        <v>0</v>
      </c>
      <c r="AO4">
        <f>'Corrected energy balance step 2'!AP9</f>
        <v>0</v>
      </c>
      <c r="AP4">
        <f>'Corrected energy balance step 2'!AQ9</f>
        <v>0</v>
      </c>
      <c r="AQ4">
        <f>'Corrected energy balance step 2'!AR9</f>
        <v>0</v>
      </c>
      <c r="AR4">
        <f>'Corrected energy balance step 2'!AS9</f>
        <v>0</v>
      </c>
      <c r="AS4">
        <f>'Corrected energy balance step 2'!AT9</f>
        <v>0</v>
      </c>
      <c r="AT4">
        <f>'Corrected energy balance step 2'!AU9</f>
        <v>0</v>
      </c>
      <c r="AU4">
        <f>'Corrected energy balance step 2'!AV9</f>
        <v>0</v>
      </c>
      <c r="AV4">
        <f>'Corrected energy balance step 2'!AW9</f>
        <v>0</v>
      </c>
      <c r="AW4">
        <f>'Corrected energy balance step 2'!AX9</f>
        <v>0</v>
      </c>
      <c r="AX4">
        <f>'Corrected energy balance step 2'!AY9</f>
        <v>0</v>
      </c>
      <c r="AY4">
        <f>'Corrected energy balance step 2'!AZ9</f>
        <v>0</v>
      </c>
      <c r="AZ4">
        <f>'Corrected energy balance step 2'!BA9</f>
        <v>0</v>
      </c>
      <c r="BA4">
        <f>'Corrected energy balance step 2'!BB9</f>
        <v>0</v>
      </c>
      <c r="BB4">
        <f>'Corrected energy balance step 2'!BC9</f>
        <v>0</v>
      </c>
      <c r="BC4">
        <f>'Corrected energy balance step 2'!BD9</f>
        <v>0</v>
      </c>
      <c r="BD4">
        <f>'Corrected energy balance step 2'!BE9</f>
        <v>0</v>
      </c>
      <c r="BE4">
        <f>'Corrected energy balance step 2'!BF9</f>
        <v>0</v>
      </c>
      <c r="BF4">
        <f>'Corrected energy balance step 2'!BG9</f>
        <v>0</v>
      </c>
      <c r="BG4">
        <f>'Corrected energy balance step 2'!BH9</f>
        <v>0</v>
      </c>
      <c r="BH4">
        <f>'Corrected energy balance step 2'!BI9</f>
        <v>0</v>
      </c>
      <c r="BI4">
        <f>'Corrected energy balance step 2'!BJ9</f>
        <v>0</v>
      </c>
      <c r="BJ4">
        <f>'Corrected energy balance step 2'!BK9</f>
        <v>0</v>
      </c>
      <c r="BK4">
        <f>'Corrected energy balance step 2'!BL9</f>
        <v>0</v>
      </c>
      <c r="BL4">
        <f>'Corrected energy balance step 2'!BM9</f>
        <v>0</v>
      </c>
      <c r="BM4">
        <f>'Corrected energy balance step 2'!BN9</f>
        <v>0</v>
      </c>
      <c r="BN4">
        <f>'Corrected energy balance step 2'!BO9</f>
        <v>0</v>
      </c>
    </row>
    <row r="5" spans="1:66">
      <c r="A5" t="s">
        <v>54</v>
      </c>
      <c r="B5">
        <f>'Corrected energy balance step 2'!C10</f>
        <v>0</v>
      </c>
      <c r="C5">
        <f>'Corrected energy balance step 2'!D10</f>
        <v>0</v>
      </c>
      <c r="D5" s="376">
        <f>'Corrected energy balance step 2'!E10</f>
        <v>0</v>
      </c>
      <c r="E5">
        <f>'Corrected energy balance step 2'!F10</f>
        <v>0</v>
      </c>
      <c r="F5">
        <f>'Corrected energy balance step 2'!G10</f>
        <v>0</v>
      </c>
      <c r="G5">
        <f>'Corrected energy balance step 2'!H10</f>
        <v>0</v>
      </c>
      <c r="H5">
        <f>'Corrected energy balance step 2'!I10</f>
        <v>0</v>
      </c>
      <c r="I5">
        <f>'Corrected energy balance step 2'!J10</f>
        <v>0</v>
      </c>
      <c r="J5">
        <f>'Corrected energy balance step 2'!K10</f>
        <v>0</v>
      </c>
      <c r="K5">
        <f>'Corrected energy balance step 2'!L10</f>
        <v>0</v>
      </c>
      <c r="L5">
        <f>'Corrected energy balance step 2'!M10</f>
        <v>0</v>
      </c>
      <c r="M5">
        <f>'Corrected energy balance step 2'!N10</f>
        <v>0</v>
      </c>
      <c r="N5">
        <f>'Corrected energy balance step 2'!O10</f>
        <v>0</v>
      </c>
      <c r="O5">
        <f>'Corrected energy balance step 2'!P10</f>
        <v>0</v>
      </c>
      <c r="P5">
        <f>'Corrected energy balance step 2'!Q10</f>
        <v>0</v>
      </c>
      <c r="Q5">
        <f>'Corrected energy balance step 2'!R10</f>
        <v>0</v>
      </c>
      <c r="R5">
        <f>'Corrected energy balance step 2'!S10</f>
        <v>0</v>
      </c>
      <c r="S5">
        <f>'Corrected energy balance step 2'!T10</f>
        <v>0</v>
      </c>
      <c r="T5">
        <f>'Corrected energy balance step 2'!U10</f>
        <v>0</v>
      </c>
      <c r="U5">
        <f>'Corrected energy balance step 2'!V10</f>
        <v>0</v>
      </c>
      <c r="V5">
        <f>'Corrected energy balance step 2'!W10</f>
        <v>0</v>
      </c>
      <c r="W5">
        <f>'Corrected energy balance step 2'!X10</f>
        <v>0</v>
      </c>
      <c r="X5">
        <f>'Corrected energy balance step 2'!Y10</f>
        <v>0</v>
      </c>
      <c r="Y5">
        <f>'Corrected energy balance step 2'!Z10</f>
        <v>0</v>
      </c>
      <c r="Z5">
        <f>'Corrected energy balance step 2'!AA10</f>
        <v>0</v>
      </c>
      <c r="AA5">
        <f>'Corrected energy balance step 2'!AB10</f>
        <v>0</v>
      </c>
      <c r="AB5">
        <f>'Corrected energy balance step 2'!AC10</f>
        <v>0</v>
      </c>
      <c r="AC5">
        <f>'Corrected energy balance step 2'!AD10</f>
        <v>0</v>
      </c>
      <c r="AD5">
        <f>'Corrected energy balance step 2'!AE10</f>
        <v>0</v>
      </c>
      <c r="AE5">
        <f>'Corrected energy balance step 2'!AF10</f>
        <v>0</v>
      </c>
      <c r="AF5">
        <f>'Corrected energy balance step 2'!AG10</f>
        <v>0</v>
      </c>
      <c r="AG5">
        <f>'Corrected energy balance step 2'!AH10</f>
        <v>0</v>
      </c>
      <c r="AH5">
        <f>'Corrected energy balance step 2'!AI10</f>
        <v>0</v>
      </c>
      <c r="AI5">
        <f>'Corrected energy balance step 2'!AJ10</f>
        <v>0</v>
      </c>
      <c r="AJ5">
        <f>'Corrected energy balance step 2'!AK10</f>
        <v>0</v>
      </c>
      <c r="AK5">
        <f>'Corrected energy balance step 2'!AL10</f>
        <v>0</v>
      </c>
      <c r="AL5">
        <f>'Corrected energy balance step 2'!AM10</f>
        <v>0</v>
      </c>
      <c r="AM5">
        <f>'Corrected energy balance step 2'!AN10</f>
        <v>0</v>
      </c>
      <c r="AN5">
        <f>'Corrected energy balance step 2'!AO10</f>
        <v>0</v>
      </c>
      <c r="AO5">
        <f>'Corrected energy balance step 2'!AP10</f>
        <v>0</v>
      </c>
      <c r="AP5">
        <f>'Corrected energy balance step 2'!AQ10</f>
        <v>0</v>
      </c>
      <c r="AQ5">
        <f>'Corrected energy balance step 2'!AR10</f>
        <v>0</v>
      </c>
      <c r="AR5">
        <f>'Corrected energy balance step 2'!AS10</f>
        <v>0</v>
      </c>
      <c r="AS5">
        <f>'Corrected energy balance step 2'!AT10</f>
        <v>0</v>
      </c>
      <c r="AT5">
        <f>'Corrected energy balance step 2'!AU10</f>
        <v>0</v>
      </c>
      <c r="AU5">
        <f>'Corrected energy balance step 2'!AV10</f>
        <v>0</v>
      </c>
      <c r="AV5">
        <f>'Corrected energy balance step 2'!AW10</f>
        <v>0</v>
      </c>
      <c r="AW5">
        <f>'Corrected energy balance step 2'!AX10</f>
        <v>0</v>
      </c>
      <c r="AX5">
        <f>'Corrected energy balance step 2'!AY10</f>
        <v>0</v>
      </c>
      <c r="AY5">
        <f>'Corrected energy balance step 2'!AZ10</f>
        <v>0</v>
      </c>
      <c r="AZ5">
        <f>'Corrected energy balance step 2'!BA10</f>
        <v>0</v>
      </c>
      <c r="BA5">
        <f>'Corrected energy balance step 2'!BB10</f>
        <v>0</v>
      </c>
      <c r="BB5">
        <f>'Corrected energy balance step 2'!BC10</f>
        <v>0</v>
      </c>
      <c r="BC5">
        <f>'Corrected energy balance step 2'!BD10</f>
        <v>0</v>
      </c>
      <c r="BD5">
        <f>'Corrected energy balance step 2'!BE10</f>
        <v>0</v>
      </c>
      <c r="BE5">
        <f>'Corrected energy balance step 2'!BF10</f>
        <v>0</v>
      </c>
      <c r="BF5">
        <f>'Corrected energy balance step 2'!BG10</f>
        <v>0</v>
      </c>
      <c r="BG5">
        <f>'Corrected energy balance step 2'!BH10</f>
        <v>0</v>
      </c>
      <c r="BH5">
        <f>'Corrected energy balance step 2'!BI10</f>
        <v>0</v>
      </c>
      <c r="BI5">
        <f>'Corrected energy balance step 2'!BJ10</f>
        <v>0</v>
      </c>
      <c r="BJ5">
        <f>'Corrected energy balance step 2'!BK10</f>
        <v>0</v>
      </c>
      <c r="BK5">
        <f>'Corrected energy balance step 2'!BL10</f>
        <v>0</v>
      </c>
      <c r="BL5">
        <f>'Corrected energy balance step 2'!BM10</f>
        <v>0</v>
      </c>
      <c r="BM5">
        <f>'Corrected energy balance step 2'!BN10</f>
        <v>0</v>
      </c>
      <c r="BN5">
        <f>'Corrected energy balance step 2'!BO10</f>
        <v>0</v>
      </c>
    </row>
    <row r="6" spans="1:66">
      <c r="A6" t="s">
        <v>55</v>
      </c>
      <c r="B6">
        <f>'Corrected energy balance step 2'!C11</f>
        <v>0</v>
      </c>
      <c r="C6">
        <f>'Corrected energy balance step 2'!D11</f>
        <v>0</v>
      </c>
      <c r="D6">
        <f>'Corrected energy balance step 2'!E11</f>
        <v>0</v>
      </c>
      <c r="E6">
        <f>'Corrected energy balance step 2'!F11</f>
        <v>0</v>
      </c>
      <c r="F6">
        <f>'Corrected energy balance step 2'!G11</f>
        <v>0</v>
      </c>
      <c r="G6">
        <f>'Corrected energy balance step 2'!H11</f>
        <v>0</v>
      </c>
      <c r="H6">
        <f>'Corrected energy balance step 2'!I11</f>
        <v>0</v>
      </c>
      <c r="I6">
        <f>'Corrected energy balance step 2'!J11</f>
        <v>0</v>
      </c>
      <c r="J6">
        <f>'Corrected energy balance step 2'!K11</f>
        <v>0</v>
      </c>
      <c r="K6">
        <f>'Corrected energy balance step 2'!L11</f>
        <v>0</v>
      </c>
      <c r="L6">
        <f>'Corrected energy balance step 2'!M11</f>
        <v>0</v>
      </c>
      <c r="M6">
        <f>'Corrected energy balance step 2'!N11</f>
        <v>0</v>
      </c>
      <c r="N6">
        <f>'Corrected energy balance step 2'!O11</f>
        <v>0</v>
      </c>
      <c r="O6">
        <f>'Corrected energy balance step 2'!P11</f>
        <v>0</v>
      </c>
      <c r="P6">
        <f>'Corrected energy balance step 2'!Q11</f>
        <v>0</v>
      </c>
      <c r="Q6">
        <f>'Corrected energy balance step 2'!R11</f>
        <v>0</v>
      </c>
      <c r="R6">
        <f>'Corrected energy balance step 2'!S11</f>
        <v>0</v>
      </c>
      <c r="S6">
        <f>'Corrected energy balance step 2'!T11</f>
        <v>0</v>
      </c>
      <c r="T6">
        <f>'Corrected energy balance step 2'!U11</f>
        <v>0</v>
      </c>
      <c r="U6">
        <f>'Corrected energy balance step 2'!V11</f>
        <v>0</v>
      </c>
      <c r="V6">
        <f>'Corrected energy balance step 2'!W11</f>
        <v>0</v>
      </c>
      <c r="W6">
        <f>'Corrected energy balance step 2'!X11</f>
        <v>0</v>
      </c>
      <c r="X6">
        <f>'Corrected energy balance step 2'!Y11</f>
        <v>0</v>
      </c>
      <c r="Y6">
        <f>'Corrected energy balance step 2'!Z11</f>
        <v>0</v>
      </c>
      <c r="Z6">
        <f>'Corrected energy balance step 2'!AA11</f>
        <v>0</v>
      </c>
      <c r="AA6">
        <f>'Corrected energy balance step 2'!AB11</f>
        <v>0</v>
      </c>
      <c r="AB6">
        <f>'Corrected energy balance step 2'!AC11</f>
        <v>0</v>
      </c>
      <c r="AC6">
        <f>'Corrected energy balance step 2'!AD11</f>
        <v>0</v>
      </c>
      <c r="AD6">
        <f>'Corrected energy balance step 2'!AE11</f>
        <v>0</v>
      </c>
      <c r="AE6">
        <f>'Corrected energy balance step 2'!AF11</f>
        <v>0</v>
      </c>
      <c r="AF6">
        <f>'Corrected energy balance step 2'!AG11</f>
        <v>0</v>
      </c>
      <c r="AG6">
        <f>'Corrected energy balance step 2'!AH11</f>
        <v>0</v>
      </c>
      <c r="AH6">
        <f>'Corrected energy balance step 2'!AI11</f>
        <v>0</v>
      </c>
      <c r="AI6">
        <f>'Corrected energy balance step 2'!AJ11</f>
        <v>0</v>
      </c>
      <c r="AJ6">
        <f>'Corrected energy balance step 2'!AK11</f>
        <v>0</v>
      </c>
      <c r="AK6">
        <f>'Corrected energy balance step 2'!AL11</f>
        <v>0</v>
      </c>
      <c r="AL6">
        <f>'Corrected energy balance step 2'!AM11</f>
        <v>0</v>
      </c>
      <c r="AM6">
        <f>'Corrected energy balance step 2'!AN11</f>
        <v>0</v>
      </c>
      <c r="AN6">
        <f>'Corrected energy balance step 2'!AO11</f>
        <v>0</v>
      </c>
      <c r="AO6">
        <f>'Corrected energy balance step 2'!AP11</f>
        <v>0</v>
      </c>
      <c r="AP6">
        <f>'Corrected energy balance step 2'!AQ11</f>
        <v>0</v>
      </c>
      <c r="AQ6">
        <f>'Corrected energy balance step 2'!AR11</f>
        <v>0</v>
      </c>
      <c r="AR6">
        <f>'Corrected energy balance step 2'!AS11</f>
        <v>0</v>
      </c>
      <c r="AS6">
        <f>'Corrected energy balance step 2'!AT11</f>
        <v>0</v>
      </c>
      <c r="AT6">
        <f>'Corrected energy balance step 2'!AU11</f>
        <v>0</v>
      </c>
      <c r="AU6">
        <f>'Corrected energy balance step 2'!AV11</f>
        <v>0</v>
      </c>
      <c r="AV6">
        <f>'Corrected energy balance step 2'!AW11</f>
        <v>0</v>
      </c>
      <c r="AW6">
        <f>'Corrected energy balance step 2'!AX11</f>
        <v>0</v>
      </c>
      <c r="AX6">
        <f>'Corrected energy balance step 2'!AY11</f>
        <v>0</v>
      </c>
      <c r="AY6">
        <f>'Corrected energy balance step 2'!AZ11</f>
        <v>0</v>
      </c>
      <c r="AZ6">
        <f>'Corrected energy balance step 2'!BA11</f>
        <v>0</v>
      </c>
      <c r="BA6">
        <f>'Corrected energy balance step 2'!BB11</f>
        <v>0</v>
      </c>
      <c r="BB6">
        <f>'Corrected energy balance step 2'!BC11</f>
        <v>0</v>
      </c>
      <c r="BC6">
        <f>'Corrected energy balance step 2'!BD11</f>
        <v>0</v>
      </c>
      <c r="BD6">
        <f>'Corrected energy balance step 2'!BE11</f>
        <v>0</v>
      </c>
      <c r="BE6">
        <f>'Corrected energy balance step 2'!BF11</f>
        <v>0</v>
      </c>
      <c r="BF6">
        <f>'Corrected energy balance step 2'!BG11</f>
        <v>0</v>
      </c>
      <c r="BG6">
        <f>'Corrected energy balance step 2'!BH11</f>
        <v>0</v>
      </c>
      <c r="BH6">
        <f>'Corrected energy balance step 2'!BI11</f>
        <v>0</v>
      </c>
      <c r="BI6">
        <f>'Corrected energy balance step 2'!BJ11</f>
        <v>0</v>
      </c>
      <c r="BJ6">
        <f>'Corrected energy balance step 2'!BK11</f>
        <v>0</v>
      </c>
      <c r="BK6">
        <f>'Corrected energy balance step 2'!BL11</f>
        <v>0</v>
      </c>
      <c r="BL6">
        <f>'Corrected energy balance step 2'!BM11</f>
        <v>0</v>
      </c>
      <c r="BM6">
        <f>'Corrected energy balance step 2'!BN11</f>
        <v>0</v>
      </c>
      <c r="BN6">
        <f>'Corrected energy balance step 2'!BO11</f>
        <v>0</v>
      </c>
    </row>
    <row r="7" spans="1:66">
      <c r="A7" t="s">
        <v>56</v>
      </c>
      <c r="B7">
        <f>'Corrected energy balance step 2'!C12</f>
        <v>0</v>
      </c>
      <c r="C7">
        <f>'Corrected energy balance step 2'!D12</f>
        <v>0</v>
      </c>
      <c r="D7">
        <f>'Corrected energy balance step 2'!E12</f>
        <v>0</v>
      </c>
      <c r="E7">
        <f>'Corrected energy balance step 2'!F12</f>
        <v>0</v>
      </c>
      <c r="F7">
        <f>'Corrected energy balance step 2'!G12</f>
        <v>0</v>
      </c>
      <c r="G7">
        <f>'Corrected energy balance step 2'!H12</f>
        <v>0</v>
      </c>
      <c r="H7">
        <f>'Corrected energy balance step 2'!I12</f>
        <v>0</v>
      </c>
      <c r="I7">
        <f>'Corrected energy balance step 2'!J12</f>
        <v>0</v>
      </c>
      <c r="J7">
        <f>'Corrected energy balance step 2'!K12</f>
        <v>0</v>
      </c>
      <c r="K7">
        <f>'Corrected energy balance step 2'!L12</f>
        <v>0</v>
      </c>
      <c r="L7">
        <f>'Corrected energy balance step 2'!M12</f>
        <v>0</v>
      </c>
      <c r="M7">
        <f>'Corrected energy balance step 2'!N12</f>
        <v>0</v>
      </c>
      <c r="N7">
        <f>'Corrected energy balance step 2'!O12</f>
        <v>0</v>
      </c>
      <c r="O7">
        <f>'Corrected energy balance step 2'!P12</f>
        <v>0</v>
      </c>
      <c r="P7">
        <f>'Corrected energy balance step 2'!Q12</f>
        <v>0</v>
      </c>
      <c r="Q7">
        <f>'Corrected energy balance step 2'!R12</f>
        <v>0</v>
      </c>
      <c r="R7">
        <f>'Corrected energy balance step 2'!S12</f>
        <v>0</v>
      </c>
      <c r="S7">
        <f>'Corrected energy balance step 2'!T12</f>
        <v>0</v>
      </c>
      <c r="T7">
        <f>'Corrected energy balance step 2'!U12</f>
        <v>0</v>
      </c>
      <c r="U7">
        <f>'Corrected energy balance step 2'!V12</f>
        <v>0</v>
      </c>
      <c r="V7">
        <f>'Corrected energy balance step 2'!W12</f>
        <v>0</v>
      </c>
      <c r="W7">
        <f>'Corrected energy balance step 2'!X12</f>
        <v>0</v>
      </c>
      <c r="X7">
        <f>'Corrected energy balance step 2'!Y12</f>
        <v>0</v>
      </c>
      <c r="Y7">
        <f>'Corrected energy balance step 2'!Z12</f>
        <v>0</v>
      </c>
      <c r="Z7">
        <f>'Corrected energy balance step 2'!AA12</f>
        <v>0</v>
      </c>
      <c r="AA7">
        <f>'Corrected energy balance step 2'!AB12</f>
        <v>0</v>
      </c>
      <c r="AB7">
        <f>'Corrected energy balance step 2'!AC12</f>
        <v>0</v>
      </c>
      <c r="AC7">
        <f>'Corrected energy balance step 2'!AD12</f>
        <v>0</v>
      </c>
      <c r="AD7">
        <f>'Corrected energy balance step 2'!AE12</f>
        <v>0</v>
      </c>
      <c r="AE7">
        <f>'Corrected energy balance step 2'!AF12</f>
        <v>0</v>
      </c>
      <c r="AF7">
        <f>'Corrected energy balance step 2'!AG12</f>
        <v>0</v>
      </c>
      <c r="AG7">
        <f>'Corrected energy balance step 2'!AH12</f>
        <v>0</v>
      </c>
      <c r="AH7">
        <f>'Corrected energy balance step 2'!AI12</f>
        <v>0</v>
      </c>
      <c r="AI7">
        <f>'Corrected energy balance step 2'!AJ12</f>
        <v>0</v>
      </c>
      <c r="AJ7">
        <f>'Corrected energy balance step 2'!AK12</f>
        <v>0</v>
      </c>
      <c r="AK7">
        <f>'Corrected energy balance step 2'!AL12</f>
        <v>0</v>
      </c>
      <c r="AL7">
        <f>'Corrected energy balance step 2'!AM12</f>
        <v>0</v>
      </c>
      <c r="AM7">
        <f>'Corrected energy balance step 2'!AN12</f>
        <v>0</v>
      </c>
      <c r="AN7">
        <f>'Corrected energy balance step 2'!AO12</f>
        <v>0</v>
      </c>
      <c r="AO7">
        <f>'Corrected energy balance step 2'!AP12</f>
        <v>0</v>
      </c>
      <c r="AP7">
        <f>'Corrected energy balance step 2'!AQ12</f>
        <v>0</v>
      </c>
      <c r="AQ7">
        <f>'Corrected energy balance step 2'!AR12</f>
        <v>0</v>
      </c>
      <c r="AR7">
        <f>'Corrected energy balance step 2'!AS12</f>
        <v>0</v>
      </c>
      <c r="AS7">
        <f>'Corrected energy balance step 2'!AT12</f>
        <v>0</v>
      </c>
      <c r="AT7">
        <f>'Corrected energy balance step 2'!AU12</f>
        <v>0</v>
      </c>
      <c r="AU7">
        <f>'Corrected energy balance step 2'!AV12</f>
        <v>0</v>
      </c>
      <c r="AV7">
        <f>'Corrected energy balance step 2'!AW12</f>
        <v>0</v>
      </c>
      <c r="AW7">
        <f>'Corrected energy balance step 2'!AX12</f>
        <v>0</v>
      </c>
      <c r="AX7">
        <f>'Corrected energy balance step 2'!AY12</f>
        <v>0</v>
      </c>
      <c r="AY7">
        <f>'Corrected energy balance step 2'!AZ12</f>
        <v>0</v>
      </c>
      <c r="AZ7">
        <f>'Corrected energy balance step 2'!BA12</f>
        <v>0</v>
      </c>
      <c r="BA7">
        <f>'Corrected energy balance step 2'!BB12</f>
        <v>0</v>
      </c>
      <c r="BB7">
        <f>'Corrected energy balance step 2'!BC12</f>
        <v>0</v>
      </c>
      <c r="BC7">
        <f>'Corrected energy balance step 2'!BD12</f>
        <v>0</v>
      </c>
      <c r="BD7">
        <f>'Corrected energy balance step 2'!BE12</f>
        <v>0</v>
      </c>
      <c r="BE7">
        <f>'Corrected energy balance step 2'!BF12</f>
        <v>0</v>
      </c>
      <c r="BF7">
        <f>'Corrected energy balance step 2'!BG12</f>
        <v>0</v>
      </c>
      <c r="BG7">
        <f>'Corrected energy balance step 2'!BH12</f>
        <v>0</v>
      </c>
      <c r="BH7">
        <f>'Corrected energy balance step 2'!BI12</f>
        <v>0</v>
      </c>
      <c r="BI7">
        <f>'Corrected energy balance step 2'!BJ12</f>
        <v>0</v>
      </c>
      <c r="BJ7">
        <f>'Corrected energy balance step 2'!BK12</f>
        <v>0</v>
      </c>
      <c r="BK7">
        <f>'Corrected energy balance step 2'!BL12</f>
        <v>0</v>
      </c>
      <c r="BL7">
        <f>'Corrected energy balance step 2'!BM12</f>
        <v>0</v>
      </c>
      <c r="BM7">
        <f>'Corrected energy balance step 2'!BN12</f>
        <v>0</v>
      </c>
      <c r="BN7">
        <f>'Corrected energy balance step 2'!BO12</f>
        <v>0</v>
      </c>
    </row>
    <row r="8" spans="1:66">
      <c r="A8" t="s">
        <v>57</v>
      </c>
      <c r="B8">
        <f>'Corrected energy balance step 2'!C13</f>
        <v>0</v>
      </c>
      <c r="C8">
        <f>'Corrected energy balance step 2'!D13</f>
        <v>0</v>
      </c>
      <c r="D8">
        <f>'Corrected energy balance step 2'!E13</f>
        <v>0</v>
      </c>
      <c r="E8">
        <f>'Corrected energy balance step 2'!F13</f>
        <v>0</v>
      </c>
      <c r="F8">
        <f>'Corrected energy balance step 2'!G13</f>
        <v>0</v>
      </c>
      <c r="G8">
        <f>'Corrected energy balance step 2'!H13</f>
        <v>0</v>
      </c>
      <c r="H8">
        <f>'Corrected energy balance step 2'!I13</f>
        <v>0</v>
      </c>
      <c r="I8">
        <f>'Corrected energy balance step 2'!J13</f>
        <v>0</v>
      </c>
      <c r="J8">
        <f>'Corrected energy balance step 2'!K13</f>
        <v>0</v>
      </c>
      <c r="K8">
        <f>'Corrected energy balance step 2'!L13</f>
        <v>0</v>
      </c>
      <c r="L8">
        <f>'Corrected energy balance step 2'!M13</f>
        <v>0</v>
      </c>
      <c r="M8">
        <f>'Corrected energy balance step 2'!N13</f>
        <v>0</v>
      </c>
      <c r="N8">
        <f>'Corrected energy balance step 2'!O13</f>
        <v>0</v>
      </c>
      <c r="O8">
        <f>'Corrected energy balance step 2'!P13</f>
        <v>0</v>
      </c>
      <c r="P8">
        <f>'Corrected energy balance step 2'!Q13</f>
        <v>0</v>
      </c>
      <c r="Q8">
        <f>'Corrected energy balance step 2'!R13</f>
        <v>0</v>
      </c>
      <c r="R8">
        <f>'Corrected energy balance step 2'!S13</f>
        <v>0</v>
      </c>
      <c r="S8">
        <f>'Corrected energy balance step 2'!T13</f>
        <v>0</v>
      </c>
      <c r="T8">
        <f>'Corrected energy balance step 2'!U13</f>
        <v>0</v>
      </c>
      <c r="U8">
        <f>'Corrected energy balance step 2'!V13</f>
        <v>0</v>
      </c>
      <c r="V8">
        <f>'Corrected energy balance step 2'!W13</f>
        <v>0</v>
      </c>
      <c r="W8">
        <f>'Corrected energy balance step 2'!X13</f>
        <v>0</v>
      </c>
      <c r="X8">
        <f>'Corrected energy balance step 2'!Y13</f>
        <v>0</v>
      </c>
      <c r="Y8">
        <f>'Corrected energy balance step 2'!Z13</f>
        <v>0</v>
      </c>
      <c r="Z8">
        <f>'Corrected energy balance step 2'!AA13</f>
        <v>0</v>
      </c>
      <c r="AA8">
        <f>'Corrected energy balance step 2'!AB13</f>
        <v>0</v>
      </c>
      <c r="AB8">
        <f>'Corrected energy balance step 2'!AC13</f>
        <v>0</v>
      </c>
      <c r="AC8">
        <f>'Corrected energy balance step 2'!AD13</f>
        <v>0</v>
      </c>
      <c r="AD8">
        <f>'Corrected energy balance step 2'!AE13</f>
        <v>0</v>
      </c>
      <c r="AE8">
        <f>'Corrected energy balance step 2'!AF13</f>
        <v>0</v>
      </c>
      <c r="AF8">
        <f>'Corrected energy balance step 2'!AG13</f>
        <v>0</v>
      </c>
      <c r="AG8">
        <f>'Corrected energy balance step 2'!AH13</f>
        <v>0</v>
      </c>
      <c r="AH8">
        <f>'Corrected energy balance step 2'!AI13</f>
        <v>0</v>
      </c>
      <c r="AI8">
        <f>'Corrected energy balance step 2'!AJ13</f>
        <v>0</v>
      </c>
      <c r="AJ8">
        <f>'Corrected energy balance step 2'!AK13</f>
        <v>0</v>
      </c>
      <c r="AK8">
        <f>'Corrected energy balance step 2'!AL13</f>
        <v>0</v>
      </c>
      <c r="AL8">
        <f>'Corrected energy balance step 2'!AM13</f>
        <v>0</v>
      </c>
      <c r="AM8">
        <f>'Corrected energy balance step 2'!AN13</f>
        <v>0</v>
      </c>
      <c r="AN8">
        <f>'Corrected energy balance step 2'!AO13</f>
        <v>0</v>
      </c>
      <c r="AO8">
        <f>'Corrected energy balance step 2'!AP13</f>
        <v>0</v>
      </c>
      <c r="AP8">
        <f>'Corrected energy balance step 2'!AQ13</f>
        <v>0</v>
      </c>
      <c r="AQ8">
        <f>'Corrected energy balance step 2'!AR13</f>
        <v>0</v>
      </c>
      <c r="AR8">
        <f>'Corrected energy balance step 2'!AS13</f>
        <v>0</v>
      </c>
      <c r="AS8">
        <f>'Corrected energy balance step 2'!AT13</f>
        <v>0</v>
      </c>
      <c r="AT8">
        <f>'Corrected energy balance step 2'!AU13</f>
        <v>0</v>
      </c>
      <c r="AU8">
        <f>'Corrected energy balance step 2'!AV13</f>
        <v>0</v>
      </c>
      <c r="AV8">
        <f>'Corrected energy balance step 2'!AW13</f>
        <v>0</v>
      </c>
      <c r="AW8">
        <f>'Corrected energy balance step 2'!AX13</f>
        <v>0</v>
      </c>
      <c r="AX8">
        <f>'Corrected energy balance step 2'!AY13</f>
        <v>0</v>
      </c>
      <c r="AY8">
        <f>'Corrected energy balance step 2'!AZ13</f>
        <v>0</v>
      </c>
      <c r="AZ8">
        <f>'Corrected energy balance step 2'!BA13</f>
        <v>0</v>
      </c>
      <c r="BA8">
        <f>'Corrected energy balance step 2'!BB13</f>
        <v>0</v>
      </c>
      <c r="BB8">
        <f>'Corrected energy balance step 2'!BC13</f>
        <v>0</v>
      </c>
      <c r="BC8">
        <f>'Corrected energy balance step 2'!BD13</f>
        <v>0</v>
      </c>
      <c r="BD8">
        <f>'Corrected energy balance step 2'!BE13</f>
        <v>0</v>
      </c>
      <c r="BE8">
        <f>'Corrected energy balance step 2'!BF13</f>
        <v>0</v>
      </c>
      <c r="BF8">
        <f>'Corrected energy balance step 2'!BG13</f>
        <v>0</v>
      </c>
      <c r="BG8">
        <f>'Corrected energy balance step 2'!BH13</f>
        <v>0</v>
      </c>
      <c r="BH8">
        <f>'Corrected energy balance step 2'!BI13</f>
        <v>0</v>
      </c>
      <c r="BI8">
        <f>'Corrected energy balance step 2'!BJ13</f>
        <v>0</v>
      </c>
      <c r="BJ8">
        <f>'Corrected energy balance step 2'!BK13</f>
        <v>0</v>
      </c>
      <c r="BK8">
        <f>'Corrected energy balance step 2'!BL13</f>
        <v>0</v>
      </c>
      <c r="BL8">
        <f>'Corrected energy balance step 2'!BM13</f>
        <v>0</v>
      </c>
      <c r="BM8">
        <f>'Corrected energy balance step 2'!BN13</f>
        <v>0</v>
      </c>
      <c r="BN8">
        <f>'Corrected energy balance step 2'!BO13</f>
        <v>0</v>
      </c>
    </row>
    <row r="9" spans="1:66">
      <c r="A9" t="s">
        <v>58</v>
      </c>
      <c r="B9">
        <f>'Corrected energy balance step 2'!C14</f>
        <v>0</v>
      </c>
      <c r="C9">
        <f>'Corrected energy balance step 2'!D14</f>
        <v>0</v>
      </c>
      <c r="D9">
        <f>'Corrected energy balance step 2'!E14</f>
        <v>0</v>
      </c>
      <c r="E9">
        <f>'Corrected energy balance step 2'!F14</f>
        <v>0</v>
      </c>
      <c r="F9">
        <f>'Corrected energy balance step 2'!G14</f>
        <v>0</v>
      </c>
      <c r="G9">
        <f>'Corrected energy balance step 2'!H14</f>
        <v>0</v>
      </c>
      <c r="H9">
        <f>'Corrected energy balance step 2'!I14</f>
        <v>0</v>
      </c>
      <c r="I9">
        <f>'Corrected energy balance step 2'!J14</f>
        <v>0</v>
      </c>
      <c r="J9">
        <f>'Corrected energy balance step 2'!K14</f>
        <v>0</v>
      </c>
      <c r="K9">
        <f>'Corrected energy balance step 2'!L14</f>
        <v>0</v>
      </c>
      <c r="L9">
        <f>'Corrected energy balance step 2'!M14</f>
        <v>0</v>
      </c>
      <c r="M9">
        <f>'Corrected energy balance step 2'!N14</f>
        <v>0</v>
      </c>
      <c r="N9">
        <f>'Corrected energy balance step 2'!O14</f>
        <v>0</v>
      </c>
      <c r="O9">
        <f>'Corrected energy balance step 2'!P14</f>
        <v>0</v>
      </c>
      <c r="P9">
        <f>'Corrected energy balance step 2'!Q14</f>
        <v>0</v>
      </c>
      <c r="Q9">
        <f>'Corrected energy balance step 2'!R14</f>
        <v>0</v>
      </c>
      <c r="R9">
        <f>'Corrected energy balance step 2'!S14</f>
        <v>0</v>
      </c>
      <c r="S9">
        <f>'Corrected energy balance step 2'!T14</f>
        <v>0</v>
      </c>
      <c r="T9">
        <f>'Corrected energy balance step 2'!U14</f>
        <v>0</v>
      </c>
      <c r="U9">
        <f>'Corrected energy balance step 2'!V14</f>
        <v>0</v>
      </c>
      <c r="V9">
        <f>'Corrected energy balance step 2'!W14</f>
        <v>0</v>
      </c>
      <c r="W9">
        <f>'Corrected energy balance step 2'!X14</f>
        <v>0</v>
      </c>
      <c r="X9">
        <f>'Corrected energy balance step 2'!Y14</f>
        <v>0</v>
      </c>
      <c r="Y9">
        <f>'Corrected energy balance step 2'!Z14</f>
        <v>0</v>
      </c>
      <c r="Z9">
        <f>'Corrected energy balance step 2'!AA14</f>
        <v>0</v>
      </c>
      <c r="AA9">
        <f>'Corrected energy balance step 2'!AB14</f>
        <v>0</v>
      </c>
      <c r="AB9">
        <f>'Corrected energy balance step 2'!AC14</f>
        <v>0</v>
      </c>
      <c r="AC9">
        <f>'Corrected energy balance step 2'!AD14</f>
        <v>0</v>
      </c>
      <c r="AD9">
        <f>'Corrected energy balance step 2'!AE14</f>
        <v>0</v>
      </c>
      <c r="AE9">
        <f>'Corrected energy balance step 2'!AF14</f>
        <v>0</v>
      </c>
      <c r="AF9">
        <f>'Corrected energy balance step 2'!AG14</f>
        <v>0</v>
      </c>
      <c r="AG9">
        <f>'Corrected energy balance step 2'!AH14</f>
        <v>0</v>
      </c>
      <c r="AH9">
        <f>'Corrected energy balance step 2'!AI14</f>
        <v>0</v>
      </c>
      <c r="AI9">
        <f>'Corrected energy balance step 2'!AJ14</f>
        <v>0</v>
      </c>
      <c r="AJ9">
        <f>'Corrected energy balance step 2'!AK14</f>
        <v>0</v>
      </c>
      <c r="AK9">
        <f>'Corrected energy balance step 2'!AL14</f>
        <v>0</v>
      </c>
      <c r="AL9">
        <f>'Corrected energy balance step 2'!AM14</f>
        <v>0</v>
      </c>
      <c r="AM9">
        <f>'Corrected energy balance step 2'!AN14</f>
        <v>0</v>
      </c>
      <c r="AN9">
        <f>'Corrected energy balance step 2'!AO14</f>
        <v>0</v>
      </c>
      <c r="AO9">
        <f>'Corrected energy balance step 2'!AP14</f>
        <v>0</v>
      </c>
      <c r="AP9">
        <f>'Corrected energy balance step 2'!AQ14</f>
        <v>0</v>
      </c>
      <c r="AQ9">
        <f>'Corrected energy balance step 2'!AR14</f>
        <v>0</v>
      </c>
      <c r="AR9">
        <f>'Corrected energy balance step 2'!AS14</f>
        <v>0</v>
      </c>
      <c r="AS9">
        <f>'Corrected energy balance step 2'!AT14</f>
        <v>0</v>
      </c>
      <c r="AT9">
        <f>'Corrected energy balance step 2'!AU14</f>
        <v>0</v>
      </c>
      <c r="AU9">
        <f>'Corrected energy balance step 2'!AV14</f>
        <v>0</v>
      </c>
      <c r="AV9">
        <f>'Corrected energy balance step 2'!AW14</f>
        <v>0</v>
      </c>
      <c r="AW9">
        <f>'Corrected energy balance step 2'!AX14</f>
        <v>0</v>
      </c>
      <c r="AX9">
        <f>'Corrected energy balance step 2'!AY14</f>
        <v>0</v>
      </c>
      <c r="AY9">
        <f>'Corrected energy balance step 2'!AZ14</f>
        <v>0</v>
      </c>
      <c r="AZ9">
        <f>'Corrected energy balance step 2'!BA14</f>
        <v>0</v>
      </c>
      <c r="BA9">
        <f>'Corrected energy balance step 2'!BB14</f>
        <v>0</v>
      </c>
      <c r="BB9">
        <f>'Corrected energy balance step 2'!BC14</f>
        <v>0</v>
      </c>
      <c r="BC9">
        <f>'Corrected energy balance step 2'!BD14</f>
        <v>0</v>
      </c>
      <c r="BD9">
        <f>'Corrected energy balance step 2'!BE14</f>
        <v>0</v>
      </c>
      <c r="BE9">
        <f>'Corrected energy balance step 2'!BF14</f>
        <v>0</v>
      </c>
      <c r="BF9">
        <f>'Corrected energy balance step 2'!BG14</f>
        <v>0</v>
      </c>
      <c r="BG9">
        <f>'Corrected energy balance step 2'!BH14</f>
        <v>0</v>
      </c>
      <c r="BH9">
        <f>'Corrected energy balance step 2'!BI14</f>
        <v>0</v>
      </c>
      <c r="BI9">
        <f>'Corrected energy balance step 2'!BJ14</f>
        <v>0</v>
      </c>
      <c r="BJ9">
        <f>'Corrected energy balance step 2'!BK14</f>
        <v>0</v>
      </c>
      <c r="BK9">
        <f>'Corrected energy balance step 2'!BL14</f>
        <v>0</v>
      </c>
      <c r="BL9">
        <f>'Corrected energy balance step 2'!BM14</f>
        <v>0</v>
      </c>
      <c r="BM9">
        <f>'Corrected energy balance step 2'!BN14</f>
        <v>0</v>
      </c>
      <c r="BN9">
        <f>'Corrected energy balance step 2'!BO14</f>
        <v>0</v>
      </c>
    </row>
    <row r="10" spans="1:66">
      <c r="A10" t="s">
        <v>59</v>
      </c>
      <c r="B10" t="e">
        <f>'Corrected energy balance step 2'!C15</f>
        <v>#DIV/0!</v>
      </c>
      <c r="C10" t="e">
        <f>'Corrected energy balance step 2'!D15</f>
        <v>#DIV/0!</v>
      </c>
      <c r="D10" t="e">
        <f>'Corrected energy balance step 2'!E15</f>
        <v>#DIV/0!</v>
      </c>
      <c r="E10" t="e">
        <f>'Corrected energy balance step 2'!F15</f>
        <v>#DIV/0!</v>
      </c>
      <c r="F10" t="e">
        <f>'Corrected energy balance step 2'!G15</f>
        <v>#DIV/0!</v>
      </c>
      <c r="G10" t="e">
        <f>'Corrected energy balance step 2'!H15</f>
        <v>#DIV/0!</v>
      </c>
      <c r="H10" t="e">
        <f>'Corrected energy balance step 2'!I15</f>
        <v>#DIV/0!</v>
      </c>
      <c r="I10" t="e">
        <f>'Corrected energy balance step 2'!J15</f>
        <v>#DIV/0!</v>
      </c>
      <c r="J10" t="e">
        <f>'Corrected energy balance step 2'!K15</f>
        <v>#DIV/0!</v>
      </c>
      <c r="K10" t="e">
        <f>'Corrected energy balance step 2'!L15</f>
        <v>#DIV/0!</v>
      </c>
      <c r="L10" t="e">
        <f>'Corrected energy balance step 2'!M15</f>
        <v>#DIV/0!</v>
      </c>
      <c r="M10" t="e">
        <f>'Corrected energy balance step 2'!N15</f>
        <v>#DIV/0!</v>
      </c>
      <c r="N10" t="e">
        <f>'Corrected energy balance step 2'!O15</f>
        <v>#DIV/0!</v>
      </c>
      <c r="O10" t="e">
        <f>'Corrected energy balance step 2'!P15</f>
        <v>#DIV/0!</v>
      </c>
      <c r="P10" t="e">
        <f>'Corrected energy balance step 2'!Q15</f>
        <v>#DIV/0!</v>
      </c>
      <c r="Q10" t="e">
        <f>'Corrected energy balance step 2'!R15</f>
        <v>#DIV/0!</v>
      </c>
      <c r="R10" t="e">
        <f>'Corrected energy balance step 2'!S15</f>
        <v>#DIV/0!</v>
      </c>
      <c r="S10" t="e">
        <f>'Corrected energy balance step 2'!T15</f>
        <v>#DIV/0!</v>
      </c>
      <c r="T10" t="e">
        <f>'Corrected energy balance step 2'!U15</f>
        <v>#DIV/0!</v>
      </c>
      <c r="U10" t="e">
        <f>'Corrected energy balance step 2'!V15</f>
        <v>#DIV/0!</v>
      </c>
      <c r="V10" t="e">
        <f>'Corrected energy balance step 2'!W15</f>
        <v>#DIV/0!</v>
      </c>
      <c r="W10" t="e">
        <f>'Corrected energy balance step 2'!X15</f>
        <v>#DIV/0!</v>
      </c>
      <c r="X10" t="e">
        <f>'Corrected energy balance step 2'!Y15</f>
        <v>#DIV/0!</v>
      </c>
      <c r="Y10" t="e">
        <f>'Corrected energy balance step 2'!Z15</f>
        <v>#DIV/0!</v>
      </c>
      <c r="Z10" t="e">
        <f>'Corrected energy balance step 2'!AA15</f>
        <v>#DIV/0!</v>
      </c>
      <c r="AA10" t="e">
        <f>'Corrected energy balance step 2'!AB15</f>
        <v>#DIV/0!</v>
      </c>
      <c r="AB10" t="e">
        <f>'Corrected energy balance step 2'!AC15</f>
        <v>#DIV/0!</v>
      </c>
      <c r="AC10" t="e">
        <f>'Corrected energy balance step 2'!AD15</f>
        <v>#DIV/0!</v>
      </c>
      <c r="AD10" t="e">
        <f>'Corrected energy balance step 2'!AE15</f>
        <v>#DIV/0!</v>
      </c>
      <c r="AE10" t="e">
        <f>'Corrected energy balance step 2'!AF15</f>
        <v>#DIV/0!</v>
      </c>
      <c r="AF10" t="e">
        <f>'Corrected energy balance step 2'!AG15</f>
        <v>#DIV/0!</v>
      </c>
      <c r="AG10" t="e">
        <f>'Corrected energy balance step 2'!AH15</f>
        <v>#DIV/0!</v>
      </c>
      <c r="AH10" t="e">
        <f>'Corrected energy balance step 2'!AI15</f>
        <v>#DIV/0!</v>
      </c>
      <c r="AI10" t="e">
        <f>'Corrected energy balance step 2'!AJ15</f>
        <v>#DIV/0!</v>
      </c>
      <c r="AJ10" t="e">
        <f>'Corrected energy balance step 2'!AK15</f>
        <v>#DIV/0!</v>
      </c>
      <c r="AK10" t="e">
        <f>'Corrected energy balance step 2'!AL15</f>
        <v>#DIV/0!</v>
      </c>
      <c r="AL10" t="e">
        <f>'Corrected energy balance step 2'!AM15</f>
        <v>#DIV/0!</v>
      </c>
      <c r="AM10" t="e">
        <f>'Corrected energy balance step 2'!AN15</f>
        <v>#DIV/0!</v>
      </c>
      <c r="AN10" t="e">
        <f>'Corrected energy balance step 2'!AO15</f>
        <v>#DIV/0!</v>
      </c>
      <c r="AO10" t="e">
        <f>'Corrected energy balance step 2'!AP15</f>
        <v>#DIV/0!</v>
      </c>
      <c r="AP10" t="e">
        <f>'Corrected energy balance step 2'!AQ15</f>
        <v>#DIV/0!</v>
      </c>
      <c r="AQ10" t="e">
        <f>'Corrected energy balance step 2'!AR15</f>
        <v>#DIV/0!</v>
      </c>
      <c r="AR10" t="e">
        <f>'Corrected energy balance step 2'!AS15</f>
        <v>#DIV/0!</v>
      </c>
      <c r="AS10" t="e">
        <f>'Corrected energy balance step 2'!AT15</f>
        <v>#DIV/0!</v>
      </c>
      <c r="AT10" t="e">
        <f>'Corrected energy balance step 2'!AU15</f>
        <v>#DIV/0!</v>
      </c>
      <c r="AU10" t="e">
        <f>'Corrected energy balance step 2'!AV15</f>
        <v>#DIV/0!</v>
      </c>
      <c r="AV10">
        <f>'Corrected energy balance step 2'!AW15</f>
        <v>0</v>
      </c>
      <c r="AW10">
        <f>'Corrected energy balance step 2'!AX15</f>
        <v>0</v>
      </c>
      <c r="AX10">
        <f>'Corrected energy balance step 2'!AY15</f>
        <v>0</v>
      </c>
      <c r="AY10" t="e">
        <f>'Corrected energy balance step 2'!AZ15</f>
        <v>#DIV/0!</v>
      </c>
      <c r="AZ10">
        <f>'Corrected energy balance step 2'!BA15</f>
        <v>0</v>
      </c>
      <c r="BA10">
        <f>'Corrected energy balance step 2'!BB15</f>
        <v>0</v>
      </c>
      <c r="BB10">
        <f>'Corrected energy balance step 2'!BC15</f>
        <v>0</v>
      </c>
      <c r="BC10" t="e">
        <f>'Corrected energy balance step 2'!BD15</f>
        <v>#DIV/0!</v>
      </c>
      <c r="BD10">
        <f>'Corrected energy balance step 2'!BE15</f>
        <v>0</v>
      </c>
      <c r="BE10" t="e">
        <f>'Corrected energy balance step 2'!BF15</f>
        <v>#DIV/0!</v>
      </c>
      <c r="BF10">
        <f>'Corrected energy balance step 2'!BG15</f>
        <v>0</v>
      </c>
      <c r="BG10">
        <f>'Corrected energy balance step 2'!BH15</f>
        <v>0</v>
      </c>
      <c r="BH10">
        <f>'Corrected energy balance step 2'!BI15</f>
        <v>0</v>
      </c>
      <c r="BI10">
        <f>'Corrected energy balance step 2'!BJ15</f>
        <v>0</v>
      </c>
      <c r="BJ10">
        <f>'Corrected energy balance step 2'!BK15</f>
        <v>0</v>
      </c>
      <c r="BK10" t="e">
        <f>'Corrected energy balance step 2'!BL15</f>
        <v>#DIV/0!</v>
      </c>
      <c r="BL10">
        <f>'Corrected energy balance step 2'!BM15</f>
        <v>0</v>
      </c>
      <c r="BM10" t="e">
        <f>'Corrected energy balance step 2'!BN15</f>
        <v>#DIV/0!</v>
      </c>
      <c r="BN10">
        <f>'Corrected energy balance step 2'!BO15</f>
        <v>0</v>
      </c>
    </row>
    <row r="11" spans="1:66">
      <c r="A11" t="s">
        <v>60</v>
      </c>
      <c r="B11">
        <f>'Corrected energy balance step 2'!C16</f>
        <v>0</v>
      </c>
      <c r="C11">
        <f>'Corrected energy balance step 2'!D16</f>
        <v>0</v>
      </c>
      <c r="D11">
        <f>'Corrected energy balance step 2'!E16</f>
        <v>0</v>
      </c>
      <c r="E11">
        <f>'Corrected energy balance step 2'!F16</f>
        <v>0</v>
      </c>
      <c r="F11">
        <f>'Corrected energy balance step 2'!G16</f>
        <v>0</v>
      </c>
      <c r="G11">
        <f>'Corrected energy balance step 2'!H16</f>
        <v>0</v>
      </c>
      <c r="H11">
        <f>'Corrected energy balance step 2'!I16</f>
        <v>0</v>
      </c>
      <c r="I11">
        <f>'Corrected energy balance step 2'!J16</f>
        <v>0</v>
      </c>
      <c r="J11">
        <f>'Corrected energy balance step 2'!K16</f>
        <v>0</v>
      </c>
      <c r="K11">
        <f>'Corrected energy balance step 2'!L16</f>
        <v>0</v>
      </c>
      <c r="L11">
        <f>'Corrected energy balance step 2'!M16</f>
        <v>0</v>
      </c>
      <c r="M11">
        <f>'Corrected energy balance step 2'!N16</f>
        <v>0</v>
      </c>
      <c r="N11">
        <f>'Corrected energy balance step 2'!O16</f>
        <v>0</v>
      </c>
      <c r="O11">
        <f>'Corrected energy balance step 2'!P16</f>
        <v>0</v>
      </c>
      <c r="P11">
        <f>'Corrected energy balance step 2'!Q16</f>
        <v>0</v>
      </c>
      <c r="Q11">
        <f>'Corrected energy balance step 2'!R16</f>
        <v>0</v>
      </c>
      <c r="R11">
        <f>'Corrected energy balance step 2'!S16</f>
        <v>0</v>
      </c>
      <c r="S11">
        <f>'Corrected energy balance step 2'!T16</f>
        <v>0</v>
      </c>
      <c r="T11">
        <f>'Corrected energy balance step 2'!U16</f>
        <v>0</v>
      </c>
      <c r="U11">
        <f>'Corrected energy balance step 2'!V16</f>
        <v>0</v>
      </c>
      <c r="V11">
        <f>'Corrected energy balance step 2'!W16</f>
        <v>0</v>
      </c>
      <c r="W11">
        <f>'Corrected energy balance step 2'!X16</f>
        <v>0</v>
      </c>
      <c r="X11">
        <f>'Corrected energy balance step 2'!Y16</f>
        <v>0</v>
      </c>
      <c r="Y11">
        <f>'Corrected energy balance step 2'!Z16</f>
        <v>0</v>
      </c>
      <c r="Z11">
        <f>'Corrected energy balance step 2'!AA16</f>
        <v>0</v>
      </c>
      <c r="AA11">
        <f>'Corrected energy balance step 2'!AB16</f>
        <v>0</v>
      </c>
      <c r="AB11">
        <f>'Corrected energy balance step 2'!AC16</f>
        <v>0</v>
      </c>
      <c r="AC11">
        <f>'Corrected energy balance step 2'!AD16</f>
        <v>0</v>
      </c>
      <c r="AD11">
        <f>'Corrected energy balance step 2'!AE16</f>
        <v>0</v>
      </c>
      <c r="AE11">
        <f>'Corrected energy balance step 2'!AF16</f>
        <v>0</v>
      </c>
      <c r="AF11">
        <f>'Corrected energy balance step 2'!AG16</f>
        <v>0</v>
      </c>
      <c r="AG11">
        <f>'Corrected energy balance step 2'!AH16</f>
        <v>0</v>
      </c>
      <c r="AH11">
        <f>'Corrected energy balance step 2'!AI16</f>
        <v>0</v>
      </c>
      <c r="AI11">
        <f>'Corrected energy balance step 2'!AJ16</f>
        <v>0</v>
      </c>
      <c r="AJ11">
        <f>'Corrected energy balance step 2'!AK16</f>
        <v>0</v>
      </c>
      <c r="AK11">
        <f>'Corrected energy balance step 2'!AL16</f>
        <v>0</v>
      </c>
      <c r="AL11">
        <f>'Corrected energy balance step 2'!AM16</f>
        <v>0</v>
      </c>
      <c r="AM11">
        <f>'Corrected energy balance step 2'!AN16</f>
        <v>0</v>
      </c>
      <c r="AN11">
        <f>'Corrected energy balance step 2'!AO16</f>
        <v>0</v>
      </c>
      <c r="AO11">
        <f>'Corrected energy balance step 2'!AP16</f>
        <v>0</v>
      </c>
      <c r="AP11">
        <f>'Corrected energy balance step 2'!AQ16</f>
        <v>0</v>
      </c>
      <c r="AQ11">
        <f>'Corrected energy balance step 2'!AR16</f>
        <v>0</v>
      </c>
      <c r="AR11">
        <f>'Corrected energy balance step 2'!AS16</f>
        <v>0</v>
      </c>
      <c r="AS11">
        <f>'Corrected energy balance step 2'!AT16</f>
        <v>0</v>
      </c>
      <c r="AT11">
        <f>'Corrected energy balance step 2'!AU16</f>
        <v>0</v>
      </c>
      <c r="AU11">
        <f>'Corrected energy balance step 2'!AV16</f>
        <v>0</v>
      </c>
      <c r="AV11">
        <f>'Corrected energy balance step 2'!AW16</f>
        <v>0</v>
      </c>
      <c r="AW11">
        <f>'Corrected energy balance step 2'!AX16</f>
        <v>0</v>
      </c>
      <c r="AX11">
        <f>'Corrected energy balance step 2'!AY16</f>
        <v>0</v>
      </c>
      <c r="AY11">
        <f>'Corrected energy balance step 2'!AZ16</f>
        <v>0</v>
      </c>
      <c r="AZ11">
        <f>'Corrected energy balance step 2'!BA16</f>
        <v>0</v>
      </c>
      <c r="BA11">
        <f>'Corrected energy balance step 2'!BB16</f>
        <v>0</v>
      </c>
      <c r="BB11">
        <f>'Corrected energy balance step 2'!BC16</f>
        <v>0</v>
      </c>
      <c r="BC11">
        <f>'Corrected energy balance step 2'!BD16</f>
        <v>0</v>
      </c>
      <c r="BD11">
        <f>'Corrected energy balance step 2'!BE16</f>
        <v>0</v>
      </c>
      <c r="BE11">
        <f>'Corrected energy balance step 2'!BF16</f>
        <v>0</v>
      </c>
      <c r="BF11">
        <f>'Corrected energy balance step 2'!BG16</f>
        <v>0</v>
      </c>
      <c r="BG11">
        <f>'Corrected energy balance step 2'!BH16</f>
        <v>0</v>
      </c>
      <c r="BH11">
        <f>'Corrected energy balance step 2'!BI16</f>
        <v>0</v>
      </c>
      <c r="BI11">
        <f>'Corrected energy balance step 2'!BJ16</f>
        <v>0</v>
      </c>
      <c r="BJ11">
        <f>'Corrected energy balance step 2'!BK16</f>
        <v>0</v>
      </c>
      <c r="BK11">
        <f>'Corrected energy balance step 2'!BL16</f>
        <v>0</v>
      </c>
      <c r="BL11">
        <f>'Corrected energy balance step 2'!BM16</f>
        <v>0</v>
      </c>
      <c r="BM11">
        <f>'Corrected energy balance step 2'!BN16</f>
        <v>0</v>
      </c>
      <c r="BN11">
        <f>'Corrected energy balance step 2'!BO16</f>
        <v>0</v>
      </c>
    </row>
    <row r="12" spans="1:66">
      <c r="A12" t="s">
        <v>61</v>
      </c>
      <c r="B12">
        <f>'Corrected energy balance step 2'!C17</f>
        <v>0</v>
      </c>
      <c r="C12">
        <f>'Corrected energy balance step 2'!D17</f>
        <v>0</v>
      </c>
      <c r="D12">
        <f>'Corrected energy balance step 2'!E17</f>
        <v>0</v>
      </c>
      <c r="E12">
        <f>'Corrected energy balance step 2'!F17</f>
        <v>0</v>
      </c>
      <c r="F12">
        <f>'Corrected energy balance step 2'!G17</f>
        <v>0</v>
      </c>
      <c r="G12">
        <f>'Corrected energy balance step 2'!H17</f>
        <v>0</v>
      </c>
      <c r="H12">
        <f>'Corrected energy balance step 2'!I17</f>
        <v>0</v>
      </c>
      <c r="I12">
        <f>'Corrected energy balance step 2'!J17</f>
        <v>0</v>
      </c>
      <c r="J12">
        <f>'Corrected energy balance step 2'!K17</f>
        <v>0</v>
      </c>
      <c r="K12">
        <f>'Corrected energy balance step 2'!L17</f>
        <v>0</v>
      </c>
      <c r="L12">
        <f>'Corrected energy balance step 2'!M17</f>
        <v>0</v>
      </c>
      <c r="M12">
        <f>'Corrected energy balance step 2'!N17</f>
        <v>0</v>
      </c>
      <c r="N12">
        <f>'Corrected energy balance step 2'!O17</f>
        <v>0</v>
      </c>
      <c r="O12">
        <f>'Corrected energy balance step 2'!P17</f>
        <v>0</v>
      </c>
      <c r="P12">
        <f>'Corrected energy balance step 2'!Q17</f>
        <v>0</v>
      </c>
      <c r="Q12">
        <f>'Corrected energy balance step 2'!R17</f>
        <v>0</v>
      </c>
      <c r="R12">
        <f>'Corrected energy balance step 2'!S17</f>
        <v>0</v>
      </c>
      <c r="S12">
        <f>'Corrected energy balance step 2'!T17</f>
        <v>0</v>
      </c>
      <c r="T12">
        <f>'Corrected energy balance step 2'!U17</f>
        <v>0</v>
      </c>
      <c r="U12">
        <f>'Corrected energy balance step 2'!V17</f>
        <v>0</v>
      </c>
      <c r="V12">
        <f>'Corrected energy balance step 2'!W17</f>
        <v>0</v>
      </c>
      <c r="W12">
        <f>'Corrected energy balance step 2'!X17</f>
        <v>0</v>
      </c>
      <c r="X12">
        <f>'Corrected energy balance step 2'!Y17</f>
        <v>0</v>
      </c>
      <c r="Y12">
        <f>'Corrected energy balance step 2'!Z17</f>
        <v>0</v>
      </c>
      <c r="Z12">
        <f>'Corrected energy balance step 2'!AA17</f>
        <v>0</v>
      </c>
      <c r="AA12">
        <f>'Corrected energy balance step 2'!AB17</f>
        <v>0</v>
      </c>
      <c r="AB12">
        <f>'Corrected energy balance step 2'!AC17</f>
        <v>0</v>
      </c>
      <c r="AC12">
        <f>'Corrected energy balance step 2'!AD17</f>
        <v>0</v>
      </c>
      <c r="AD12">
        <f>'Corrected energy balance step 2'!AE17</f>
        <v>0</v>
      </c>
      <c r="AE12">
        <f>'Corrected energy balance step 2'!AF17</f>
        <v>0</v>
      </c>
      <c r="AF12">
        <f>'Corrected energy balance step 2'!AG17</f>
        <v>0</v>
      </c>
      <c r="AG12">
        <f>'Corrected energy balance step 2'!AH17</f>
        <v>0</v>
      </c>
      <c r="AH12">
        <f>'Corrected energy balance step 2'!AI17</f>
        <v>0</v>
      </c>
      <c r="AI12">
        <f>'Corrected energy balance step 2'!AJ17</f>
        <v>0</v>
      </c>
      <c r="AJ12">
        <f>'Corrected energy balance step 2'!AK17</f>
        <v>0</v>
      </c>
      <c r="AK12">
        <f>'Corrected energy balance step 2'!AL17</f>
        <v>0</v>
      </c>
      <c r="AL12">
        <f>'Corrected energy balance step 2'!AM17</f>
        <v>0</v>
      </c>
      <c r="AM12">
        <f>'Corrected energy balance step 2'!AN17</f>
        <v>0</v>
      </c>
      <c r="AN12">
        <f>'Corrected energy balance step 2'!AO17</f>
        <v>0</v>
      </c>
      <c r="AO12">
        <f>'Corrected energy balance step 2'!AP17</f>
        <v>0</v>
      </c>
      <c r="AP12">
        <f>'Corrected energy balance step 2'!AQ17</f>
        <v>0</v>
      </c>
      <c r="AQ12">
        <f>'Corrected energy balance step 2'!AR17</f>
        <v>0</v>
      </c>
      <c r="AR12">
        <f>'Corrected energy balance step 2'!AS17</f>
        <v>0</v>
      </c>
      <c r="AS12">
        <f>'Corrected energy balance step 2'!AT17</f>
        <v>0</v>
      </c>
      <c r="AT12">
        <f>'Corrected energy balance step 2'!AU17</f>
        <v>0</v>
      </c>
      <c r="AU12">
        <f>'Corrected energy balance step 2'!AV17</f>
        <v>0</v>
      </c>
      <c r="AV12">
        <f>'Corrected energy balance step 2'!AW17</f>
        <v>0</v>
      </c>
      <c r="AW12">
        <f>'Corrected energy balance step 2'!AX17</f>
        <v>0</v>
      </c>
      <c r="AX12">
        <f>'Corrected energy balance step 2'!AY17</f>
        <v>0</v>
      </c>
      <c r="AY12">
        <f>'Corrected energy balance step 2'!AZ17</f>
        <v>0</v>
      </c>
      <c r="AZ12">
        <f>'Corrected energy balance step 2'!BA17</f>
        <v>0</v>
      </c>
      <c r="BA12">
        <f>'Corrected energy balance step 2'!BB17</f>
        <v>0</v>
      </c>
      <c r="BB12">
        <f>'Corrected energy balance step 2'!BC17</f>
        <v>0</v>
      </c>
      <c r="BC12">
        <f>'Corrected energy balance step 2'!BD17</f>
        <v>0</v>
      </c>
      <c r="BD12">
        <f>'Corrected energy balance step 2'!BE17</f>
        <v>0</v>
      </c>
      <c r="BE12">
        <f>'Corrected energy balance step 2'!BF17</f>
        <v>0</v>
      </c>
      <c r="BF12">
        <f>'Corrected energy balance step 2'!BG17</f>
        <v>0</v>
      </c>
      <c r="BG12">
        <f>'Corrected energy balance step 2'!BH17</f>
        <v>0</v>
      </c>
      <c r="BH12">
        <f>'Corrected energy balance step 2'!BI17</f>
        <v>0</v>
      </c>
      <c r="BI12">
        <f>'Corrected energy balance step 2'!BJ17</f>
        <v>0</v>
      </c>
      <c r="BJ12">
        <f>'Corrected energy balance step 2'!BK17</f>
        <v>0</v>
      </c>
      <c r="BK12">
        <f>'Corrected energy balance step 2'!BL17</f>
        <v>0</v>
      </c>
      <c r="BL12">
        <f>'Corrected energy balance step 2'!BM17</f>
        <v>0</v>
      </c>
      <c r="BM12">
        <f>'Corrected energy balance step 2'!BN17</f>
        <v>0</v>
      </c>
      <c r="BN12">
        <f>'Corrected energy balance step 2'!BO17</f>
        <v>0</v>
      </c>
    </row>
    <row r="13" spans="1:66">
      <c r="A13" t="s">
        <v>62</v>
      </c>
      <c r="B13" t="e">
        <f>'Corrected energy balance step 2'!C18</f>
        <v>#DIV/0!</v>
      </c>
      <c r="C13" t="e">
        <f>'Corrected energy balance step 2'!D18</f>
        <v>#DIV/0!</v>
      </c>
      <c r="D13" t="e">
        <f>'Corrected energy balance step 2'!E18</f>
        <v>#DIV/0!</v>
      </c>
      <c r="E13" t="e">
        <f>'Corrected energy balance step 2'!F18</f>
        <v>#DIV/0!</v>
      </c>
      <c r="F13" t="e">
        <f>'Corrected energy balance step 2'!G18</f>
        <v>#DIV/0!</v>
      </c>
      <c r="G13" t="e">
        <f>'Corrected energy balance step 2'!H18</f>
        <v>#DIV/0!</v>
      </c>
      <c r="H13" t="e">
        <f>'Corrected energy balance step 2'!I18</f>
        <v>#DIV/0!</v>
      </c>
      <c r="I13" t="e">
        <f>'Corrected energy balance step 2'!J18</f>
        <v>#DIV/0!</v>
      </c>
      <c r="J13" t="e">
        <f>'Corrected energy balance step 2'!K18</f>
        <v>#DIV/0!</v>
      </c>
      <c r="K13" t="e">
        <f>'Corrected energy balance step 2'!L18</f>
        <v>#DIV/0!</v>
      </c>
      <c r="L13" t="e">
        <f>'Corrected energy balance step 2'!M18</f>
        <v>#DIV/0!</v>
      </c>
      <c r="M13" t="e">
        <f>'Corrected energy balance step 2'!N18</f>
        <v>#DIV/0!</v>
      </c>
      <c r="N13" t="e">
        <f>'Corrected energy balance step 2'!O18</f>
        <v>#DIV/0!</v>
      </c>
      <c r="O13" t="e">
        <f>'Corrected energy balance step 2'!P18</f>
        <v>#DIV/0!</v>
      </c>
      <c r="P13" t="e">
        <f>'Corrected energy balance step 2'!Q18</f>
        <v>#DIV/0!</v>
      </c>
      <c r="Q13" t="e">
        <f>'Corrected energy balance step 2'!R18</f>
        <v>#DIV/0!</v>
      </c>
      <c r="R13" t="e">
        <f>'Corrected energy balance step 2'!S18</f>
        <v>#DIV/0!</v>
      </c>
      <c r="S13" t="e">
        <f>'Corrected energy balance step 2'!T18</f>
        <v>#DIV/0!</v>
      </c>
      <c r="T13" t="e">
        <f>'Corrected energy balance step 2'!U18</f>
        <v>#DIV/0!</v>
      </c>
      <c r="U13" t="e">
        <f>'Corrected energy balance step 2'!V18</f>
        <v>#DIV/0!</v>
      </c>
      <c r="V13" t="e">
        <f>'Corrected energy balance step 2'!W18</f>
        <v>#DIV/0!</v>
      </c>
      <c r="W13" t="e">
        <f>'Corrected energy balance step 2'!X18</f>
        <v>#DIV/0!</v>
      </c>
      <c r="X13" t="e">
        <f>'Corrected energy balance step 2'!Y18</f>
        <v>#DIV/0!</v>
      </c>
      <c r="Y13" t="e">
        <f>'Corrected energy balance step 2'!Z18</f>
        <v>#DIV/0!</v>
      </c>
      <c r="Z13" t="e">
        <f>'Corrected energy balance step 2'!AA18</f>
        <v>#DIV/0!</v>
      </c>
      <c r="AA13" t="e">
        <f>'Corrected energy balance step 2'!AB18</f>
        <v>#DIV/0!</v>
      </c>
      <c r="AB13" t="e">
        <f>'Corrected energy balance step 2'!AC18</f>
        <v>#DIV/0!</v>
      </c>
      <c r="AC13" t="e">
        <f>'Corrected energy balance step 2'!AD18</f>
        <v>#DIV/0!</v>
      </c>
      <c r="AD13" t="e">
        <f>'Corrected energy balance step 2'!AE18</f>
        <v>#DIV/0!</v>
      </c>
      <c r="AE13" t="e">
        <f>'Corrected energy balance step 2'!AF18</f>
        <v>#DIV/0!</v>
      </c>
      <c r="AF13" t="e">
        <f>'Corrected energy balance step 2'!AG18</f>
        <v>#DIV/0!</v>
      </c>
      <c r="AG13" t="e">
        <f>'Corrected energy balance step 2'!AH18</f>
        <v>#DIV/0!</v>
      </c>
      <c r="AH13" t="e">
        <f>'Corrected energy balance step 2'!AI18</f>
        <v>#DIV/0!</v>
      </c>
      <c r="AI13" t="e">
        <f>'Corrected energy balance step 2'!AJ18</f>
        <v>#DIV/0!</v>
      </c>
      <c r="AJ13" t="e">
        <f>'Corrected energy balance step 2'!AK18</f>
        <v>#DIV/0!</v>
      </c>
      <c r="AK13" t="e">
        <f>'Corrected energy balance step 2'!AL18</f>
        <v>#DIV/0!</v>
      </c>
      <c r="AL13" t="e">
        <f>'Corrected energy balance step 2'!AM18</f>
        <v>#DIV/0!</v>
      </c>
      <c r="AM13" t="e">
        <f>'Corrected energy balance step 2'!AN18</f>
        <v>#DIV/0!</v>
      </c>
      <c r="AN13" t="e">
        <f>'Corrected energy balance step 2'!AO18</f>
        <v>#DIV/0!</v>
      </c>
      <c r="AO13" t="e">
        <f>'Corrected energy balance step 2'!AP18</f>
        <v>#DIV/0!</v>
      </c>
      <c r="AP13" t="e">
        <f>'Corrected energy balance step 2'!AQ18</f>
        <v>#DIV/0!</v>
      </c>
      <c r="AQ13" t="e">
        <f>'Corrected energy balance step 2'!AR18</f>
        <v>#DIV/0!</v>
      </c>
      <c r="AR13" t="e">
        <f>'Corrected energy balance step 2'!AS18</f>
        <v>#DIV/0!</v>
      </c>
      <c r="AS13" t="e">
        <f>'Corrected energy balance step 2'!AT18</f>
        <v>#DIV/0!</v>
      </c>
      <c r="AT13" t="e">
        <f>'Corrected energy balance step 2'!AU18</f>
        <v>#DIV/0!</v>
      </c>
      <c r="AU13" t="e">
        <f>'Corrected energy balance step 2'!AV18</f>
        <v>#DIV/0!</v>
      </c>
      <c r="AV13">
        <f>'Corrected energy balance step 2'!AW18</f>
        <v>0</v>
      </c>
      <c r="AW13">
        <f>'Corrected energy balance step 2'!AX18</f>
        <v>0</v>
      </c>
      <c r="AX13">
        <f>'Corrected energy balance step 2'!AY18</f>
        <v>0</v>
      </c>
      <c r="AY13" t="e">
        <f>'Corrected energy balance step 2'!AZ18</f>
        <v>#DIV/0!</v>
      </c>
      <c r="AZ13">
        <f>'Corrected energy balance step 2'!BA18</f>
        <v>0</v>
      </c>
      <c r="BA13">
        <f>'Corrected energy balance step 2'!BB18</f>
        <v>0</v>
      </c>
      <c r="BB13">
        <f>'Corrected energy balance step 2'!BC18</f>
        <v>0</v>
      </c>
      <c r="BC13" t="e">
        <f>'Corrected energy balance step 2'!BD18</f>
        <v>#DIV/0!</v>
      </c>
      <c r="BD13">
        <f>'Corrected energy balance step 2'!BE18</f>
        <v>0</v>
      </c>
      <c r="BE13" t="e">
        <f>'Corrected energy balance step 2'!BF18</f>
        <v>#DIV/0!</v>
      </c>
      <c r="BF13">
        <f>'Corrected energy balance step 2'!BG18</f>
        <v>0</v>
      </c>
      <c r="BG13">
        <f>'Corrected energy balance step 2'!BH18</f>
        <v>0</v>
      </c>
      <c r="BH13">
        <f>'Corrected energy balance step 2'!BI18</f>
        <v>0</v>
      </c>
      <c r="BI13">
        <f>'Corrected energy balance step 2'!BJ18</f>
        <v>0</v>
      </c>
      <c r="BJ13">
        <f>'Corrected energy balance step 2'!BK18</f>
        <v>0</v>
      </c>
      <c r="BK13" t="e">
        <f>'Corrected energy balance step 2'!BL18</f>
        <v>#DIV/0!</v>
      </c>
      <c r="BL13">
        <f>'Corrected energy balance step 2'!BM18</f>
        <v>0</v>
      </c>
      <c r="BM13" t="e">
        <f>'Corrected energy balance step 2'!BN18</f>
        <v>#DIV/0!</v>
      </c>
      <c r="BN13">
        <f>'Corrected energy balance step 2'!BO18</f>
        <v>0</v>
      </c>
    </row>
    <row r="14" spans="1:66">
      <c r="A14" t="s">
        <v>63</v>
      </c>
      <c r="B14" t="e">
        <f>'Corrected energy balance step 2'!C19</f>
        <v>#DIV/0!</v>
      </c>
      <c r="C14" t="e">
        <f>'Corrected energy balance step 2'!D19</f>
        <v>#DIV/0!</v>
      </c>
      <c r="D14" t="e">
        <f>'Corrected energy balance step 2'!E19</f>
        <v>#DIV/0!</v>
      </c>
      <c r="E14" t="e">
        <f>'Corrected energy balance step 2'!F19</f>
        <v>#DIV/0!</v>
      </c>
      <c r="F14" t="e">
        <f>'Corrected energy balance step 2'!G19</f>
        <v>#DIV/0!</v>
      </c>
      <c r="G14" t="e">
        <f>'Corrected energy balance step 2'!H19</f>
        <v>#DIV/0!</v>
      </c>
      <c r="H14" t="e">
        <f>'Corrected energy balance step 2'!I19</f>
        <v>#DIV/0!</v>
      </c>
      <c r="I14" t="e">
        <f>'Corrected energy balance step 2'!J19</f>
        <v>#DIV/0!</v>
      </c>
      <c r="J14" t="e">
        <f>'Corrected energy balance step 2'!K19</f>
        <v>#DIV/0!</v>
      </c>
      <c r="K14" t="e">
        <f>'Corrected energy balance step 2'!L19</f>
        <v>#DIV/0!</v>
      </c>
      <c r="L14" t="e">
        <f>'Corrected energy balance step 2'!M19</f>
        <v>#DIV/0!</v>
      </c>
      <c r="M14" t="e">
        <f>'Corrected energy balance step 2'!N19</f>
        <v>#DIV/0!</v>
      </c>
      <c r="N14" t="e">
        <f>'Corrected energy balance step 2'!O19</f>
        <v>#DIV/0!</v>
      </c>
      <c r="O14" t="e">
        <f>'Corrected energy balance step 2'!P19</f>
        <v>#DIV/0!</v>
      </c>
      <c r="P14" t="e">
        <f>'Corrected energy balance step 2'!Q19</f>
        <v>#DIV/0!</v>
      </c>
      <c r="Q14" t="e">
        <f>'Corrected energy balance step 2'!R19</f>
        <v>#DIV/0!</v>
      </c>
      <c r="R14" t="e">
        <f>'Corrected energy balance step 2'!S19</f>
        <v>#DIV/0!</v>
      </c>
      <c r="S14" t="e">
        <f>'Corrected energy balance step 2'!T19</f>
        <v>#DIV/0!</v>
      </c>
      <c r="T14" t="e">
        <f>'Corrected energy balance step 2'!U19</f>
        <v>#DIV/0!</v>
      </c>
      <c r="U14" t="e">
        <f>'Corrected energy balance step 2'!V19</f>
        <v>#DIV/0!</v>
      </c>
      <c r="V14" t="e">
        <f>'Corrected energy balance step 2'!W19</f>
        <v>#DIV/0!</v>
      </c>
      <c r="W14" t="e">
        <f>'Corrected energy balance step 2'!X19</f>
        <v>#DIV/0!</v>
      </c>
      <c r="X14" t="e">
        <f>'Corrected energy balance step 2'!Y19</f>
        <v>#DIV/0!</v>
      </c>
      <c r="Y14" t="e">
        <f>'Corrected energy balance step 2'!Z19</f>
        <v>#DIV/0!</v>
      </c>
      <c r="Z14" t="e">
        <f>'Corrected energy balance step 2'!AA19</f>
        <v>#DIV/0!</v>
      </c>
      <c r="AA14" t="e">
        <f>'Corrected energy balance step 2'!AB19</f>
        <v>#DIV/0!</v>
      </c>
      <c r="AB14" t="e">
        <f>'Corrected energy balance step 2'!AC19</f>
        <v>#DIV/0!</v>
      </c>
      <c r="AC14" t="e">
        <f>'Corrected energy balance step 2'!AD19</f>
        <v>#DIV/0!</v>
      </c>
      <c r="AD14" t="e">
        <f>'Corrected energy balance step 2'!AE19</f>
        <v>#DIV/0!</v>
      </c>
      <c r="AE14" t="e">
        <f>'Corrected energy balance step 2'!AF19</f>
        <v>#DIV/0!</v>
      </c>
      <c r="AF14" t="e">
        <f>'Corrected energy balance step 2'!AG19</f>
        <v>#DIV/0!</v>
      </c>
      <c r="AG14" t="e">
        <f>'Corrected energy balance step 2'!AH19</f>
        <v>#DIV/0!</v>
      </c>
      <c r="AH14" t="e">
        <f>'Corrected energy balance step 2'!AI19</f>
        <v>#DIV/0!</v>
      </c>
      <c r="AI14" t="e">
        <f>'Corrected energy balance step 2'!AJ19</f>
        <v>#DIV/0!</v>
      </c>
      <c r="AJ14" t="e">
        <f>'Corrected energy balance step 2'!AK19</f>
        <v>#DIV/0!</v>
      </c>
      <c r="AK14" t="e">
        <f>'Corrected energy balance step 2'!AL19</f>
        <v>#DIV/0!</v>
      </c>
      <c r="AL14" t="e">
        <f>'Corrected energy balance step 2'!AM19</f>
        <v>#DIV/0!</v>
      </c>
      <c r="AM14" t="e">
        <f>'Corrected energy balance step 2'!AN19</f>
        <v>#DIV/0!</v>
      </c>
      <c r="AN14" t="e">
        <f>'Corrected energy balance step 2'!AO19</f>
        <v>#DIV/0!</v>
      </c>
      <c r="AO14" t="e">
        <f>'Corrected energy balance step 2'!AP19</f>
        <v>#DIV/0!</v>
      </c>
      <c r="AP14" t="e">
        <f>'Corrected energy balance step 2'!AQ19</f>
        <v>#DIV/0!</v>
      </c>
      <c r="AQ14" t="e">
        <f>'Corrected energy balance step 2'!AR19</f>
        <v>#DIV/0!</v>
      </c>
      <c r="AR14" t="e">
        <f>'Corrected energy balance step 2'!AS19</f>
        <v>#DIV/0!</v>
      </c>
      <c r="AS14" t="e">
        <f>'Corrected energy balance step 2'!AT19</f>
        <v>#DIV/0!</v>
      </c>
      <c r="AT14" t="e">
        <f>'Corrected energy balance step 2'!AU19</f>
        <v>#DIV/0!</v>
      </c>
      <c r="AU14" t="e">
        <f>'Corrected energy balance step 2'!AV19</f>
        <v>#DIV/0!</v>
      </c>
      <c r="AV14">
        <f>'Corrected energy balance step 2'!AW19</f>
        <v>0</v>
      </c>
      <c r="AW14">
        <f>'Corrected energy balance step 2'!AX19</f>
        <v>0</v>
      </c>
      <c r="AX14">
        <f>'Corrected energy balance step 2'!AY19</f>
        <v>0</v>
      </c>
      <c r="AY14" t="e">
        <f>'Corrected energy balance step 2'!AZ19</f>
        <v>#DIV/0!</v>
      </c>
      <c r="AZ14">
        <f>'Corrected energy balance step 2'!BA19</f>
        <v>0</v>
      </c>
      <c r="BA14">
        <f>'Corrected energy balance step 2'!BB19</f>
        <v>0</v>
      </c>
      <c r="BB14">
        <f>'Corrected energy balance step 2'!BC19</f>
        <v>0</v>
      </c>
      <c r="BC14" t="e">
        <f>'Corrected energy balance step 2'!BD19</f>
        <v>#DIV/0!</v>
      </c>
      <c r="BD14">
        <f>'Corrected energy balance step 2'!BE19</f>
        <v>0</v>
      </c>
      <c r="BE14" t="e">
        <f>'Corrected energy balance step 2'!BF19</f>
        <v>#DIV/0!</v>
      </c>
      <c r="BF14">
        <f>'Corrected energy balance step 2'!BG19</f>
        <v>0</v>
      </c>
      <c r="BG14">
        <f>'Corrected energy balance step 2'!BH19</f>
        <v>0</v>
      </c>
      <c r="BH14">
        <f>'Corrected energy balance step 2'!BI19</f>
        <v>0</v>
      </c>
      <c r="BI14">
        <f>'Corrected energy balance step 2'!BJ19</f>
        <v>0</v>
      </c>
      <c r="BJ14">
        <f>'Corrected energy balance step 2'!BK19</f>
        <v>0</v>
      </c>
      <c r="BK14" t="e">
        <f>'Corrected energy balance step 2'!BL19</f>
        <v>#DIV/0!</v>
      </c>
      <c r="BL14">
        <f>'Corrected energy balance step 2'!BM19</f>
        <v>0</v>
      </c>
      <c r="BM14" t="e">
        <f>'Corrected energy balance step 2'!BN19</f>
        <v>#DIV/0!</v>
      </c>
      <c r="BN14">
        <f>'Corrected energy balance step 2'!BO19</f>
        <v>0</v>
      </c>
    </row>
    <row r="15" spans="1:66">
      <c r="A15" t="s">
        <v>64</v>
      </c>
      <c r="B15">
        <f>'Corrected energy balance step 2'!C20</f>
        <v>0</v>
      </c>
      <c r="C15">
        <f>'Corrected energy balance step 2'!D20</f>
        <v>0</v>
      </c>
      <c r="D15">
        <f>'Corrected energy balance step 2'!E20</f>
        <v>0</v>
      </c>
      <c r="E15">
        <f>'Corrected energy balance step 2'!F20</f>
        <v>0</v>
      </c>
      <c r="F15">
        <f>'Corrected energy balance step 2'!G20</f>
        <v>0</v>
      </c>
      <c r="G15">
        <f>'Corrected energy balance step 2'!H20</f>
        <v>0</v>
      </c>
      <c r="H15">
        <f>'Corrected energy balance step 2'!I20</f>
        <v>0</v>
      </c>
      <c r="I15">
        <f>'Corrected energy balance step 2'!J20</f>
        <v>0</v>
      </c>
      <c r="J15">
        <f>'Corrected energy balance step 2'!K20</f>
        <v>0</v>
      </c>
      <c r="K15">
        <f>'Corrected energy balance step 2'!L20</f>
        <v>0</v>
      </c>
      <c r="L15">
        <f>'Corrected energy balance step 2'!M20</f>
        <v>0</v>
      </c>
      <c r="M15">
        <f>'Corrected energy balance step 2'!N20</f>
        <v>0</v>
      </c>
      <c r="N15">
        <f>'Corrected energy balance step 2'!O20</f>
        <v>0</v>
      </c>
      <c r="O15">
        <f>'Corrected energy balance step 2'!P20</f>
        <v>0</v>
      </c>
      <c r="P15">
        <f>'Corrected energy balance step 2'!Q20</f>
        <v>0</v>
      </c>
      <c r="Q15">
        <f>'Corrected energy balance step 2'!R20</f>
        <v>0</v>
      </c>
      <c r="R15">
        <f>'Corrected energy balance step 2'!S20</f>
        <v>0</v>
      </c>
      <c r="S15">
        <f>'Corrected energy balance step 2'!T20</f>
        <v>0</v>
      </c>
      <c r="T15">
        <f>'Corrected energy balance step 2'!U20</f>
        <v>0</v>
      </c>
      <c r="U15">
        <f>'Corrected energy balance step 2'!V20</f>
        <v>0</v>
      </c>
      <c r="V15">
        <f>'Corrected energy balance step 2'!W20</f>
        <v>0</v>
      </c>
      <c r="W15">
        <f>'Corrected energy balance step 2'!X20</f>
        <v>0</v>
      </c>
      <c r="X15">
        <f>'Corrected energy balance step 2'!Y20</f>
        <v>0</v>
      </c>
      <c r="Y15">
        <f>'Corrected energy balance step 2'!Z20</f>
        <v>0</v>
      </c>
      <c r="Z15">
        <f>'Corrected energy balance step 2'!AA20</f>
        <v>0</v>
      </c>
      <c r="AA15">
        <f>'Corrected energy balance step 2'!AB20</f>
        <v>0</v>
      </c>
      <c r="AB15">
        <f>'Corrected energy balance step 2'!AC20</f>
        <v>0</v>
      </c>
      <c r="AC15">
        <f>'Corrected energy balance step 2'!AD20</f>
        <v>0</v>
      </c>
      <c r="AD15">
        <f>'Corrected energy balance step 2'!AE20</f>
        <v>0</v>
      </c>
      <c r="AE15">
        <f>'Corrected energy balance step 2'!AF20</f>
        <v>0</v>
      </c>
      <c r="AF15">
        <f>'Corrected energy balance step 2'!AG20</f>
        <v>0</v>
      </c>
      <c r="AG15">
        <f>'Corrected energy balance step 2'!AH20</f>
        <v>0</v>
      </c>
      <c r="AH15">
        <f>'Corrected energy balance step 2'!AI20</f>
        <v>0</v>
      </c>
      <c r="AI15">
        <f>'Corrected energy balance step 2'!AJ20</f>
        <v>0</v>
      </c>
      <c r="AJ15">
        <f>'Corrected energy balance step 2'!AK20</f>
        <v>0</v>
      </c>
      <c r="AK15">
        <f>'Corrected energy balance step 2'!AL20</f>
        <v>0</v>
      </c>
      <c r="AL15">
        <f>'Corrected energy balance step 2'!AM20</f>
        <v>0</v>
      </c>
      <c r="AM15">
        <f>'Corrected energy balance step 2'!AN20</f>
        <v>0</v>
      </c>
      <c r="AN15">
        <f>'Corrected energy balance step 2'!AO20</f>
        <v>0</v>
      </c>
      <c r="AO15">
        <f>'Corrected energy balance step 2'!AP20</f>
        <v>0</v>
      </c>
      <c r="AP15">
        <f>'Corrected energy balance step 2'!AQ20</f>
        <v>0</v>
      </c>
      <c r="AQ15">
        <f>'Corrected energy balance step 2'!AR20</f>
        <v>0</v>
      </c>
      <c r="AR15">
        <f>'Corrected energy balance step 2'!AS20</f>
        <v>0</v>
      </c>
      <c r="AS15">
        <f>'Corrected energy balance step 2'!AT20</f>
        <v>0</v>
      </c>
      <c r="AT15">
        <f>'Corrected energy balance step 2'!AU20</f>
        <v>0</v>
      </c>
      <c r="AU15">
        <f>'Corrected energy balance step 2'!AV20</f>
        <v>0</v>
      </c>
      <c r="AV15">
        <f>'Corrected energy balance step 2'!AW20</f>
        <v>0</v>
      </c>
      <c r="AW15">
        <f>'Corrected energy balance step 2'!AX20</f>
        <v>0</v>
      </c>
      <c r="AX15">
        <f>'Corrected energy balance step 2'!AY20</f>
        <v>0</v>
      </c>
      <c r="AY15">
        <f>'Corrected energy balance step 2'!AZ20</f>
        <v>0</v>
      </c>
      <c r="AZ15">
        <f>'Corrected energy balance step 2'!BA20</f>
        <v>0</v>
      </c>
      <c r="BA15">
        <f>'Corrected energy balance step 2'!BB20</f>
        <v>0</v>
      </c>
      <c r="BB15">
        <f>'Corrected energy balance step 2'!BC20</f>
        <v>0</v>
      </c>
      <c r="BC15">
        <f>'Corrected energy balance step 2'!BD20</f>
        <v>0</v>
      </c>
      <c r="BD15">
        <f>'Corrected energy balance step 2'!BE20</f>
        <v>0</v>
      </c>
      <c r="BE15">
        <f>'Corrected energy balance step 2'!BF20</f>
        <v>0</v>
      </c>
      <c r="BF15">
        <f>'Corrected energy balance step 2'!BG20</f>
        <v>0</v>
      </c>
      <c r="BG15">
        <f>'Corrected energy balance step 2'!BH20</f>
        <v>0</v>
      </c>
      <c r="BH15">
        <f>'Corrected energy balance step 2'!BI20</f>
        <v>0</v>
      </c>
      <c r="BI15">
        <f>'Corrected energy balance step 2'!BJ20</f>
        <v>0</v>
      </c>
      <c r="BJ15">
        <f>'Corrected energy balance step 2'!BK20</f>
        <v>0</v>
      </c>
      <c r="BK15">
        <f>'Corrected energy balance step 2'!BL20</f>
        <v>0</v>
      </c>
      <c r="BL15">
        <f>'Corrected energy balance step 2'!BM20</f>
        <v>0</v>
      </c>
      <c r="BM15">
        <f>'Corrected energy balance step 2'!BN20</f>
        <v>0</v>
      </c>
      <c r="BN15">
        <f>'Corrected energy balance step 2'!BO20</f>
        <v>0</v>
      </c>
    </row>
    <row r="16" spans="1:66">
      <c r="A16" t="s">
        <v>65</v>
      </c>
      <c r="B16">
        <f>'Corrected energy balance step 2'!C21</f>
        <v>0</v>
      </c>
      <c r="C16">
        <f>'Corrected energy balance step 2'!D21</f>
        <v>0</v>
      </c>
      <c r="D16">
        <f>'Corrected energy balance step 2'!E21</f>
        <v>0</v>
      </c>
      <c r="E16">
        <f>'Corrected energy balance step 2'!F21</f>
        <v>0</v>
      </c>
      <c r="F16">
        <f>'Corrected energy balance step 2'!G21</f>
        <v>0</v>
      </c>
      <c r="G16">
        <f>'Corrected energy balance step 2'!H21</f>
        <v>0</v>
      </c>
      <c r="H16">
        <f>'Corrected energy balance step 2'!I21</f>
        <v>0</v>
      </c>
      <c r="I16">
        <f>'Corrected energy balance step 2'!J21</f>
        <v>0</v>
      </c>
      <c r="J16">
        <f>'Corrected energy balance step 2'!K21</f>
        <v>0</v>
      </c>
      <c r="K16">
        <f>'Corrected energy balance step 2'!L21</f>
        <v>0</v>
      </c>
      <c r="L16">
        <f>'Corrected energy balance step 2'!M21</f>
        <v>0</v>
      </c>
      <c r="M16">
        <f>'Corrected energy balance step 2'!N21</f>
        <v>0</v>
      </c>
      <c r="N16">
        <f>'Corrected energy balance step 2'!O21</f>
        <v>0</v>
      </c>
      <c r="O16">
        <f>'Corrected energy balance step 2'!P21</f>
        <v>0</v>
      </c>
      <c r="P16">
        <f>'Corrected energy balance step 2'!Q21</f>
        <v>0</v>
      </c>
      <c r="Q16">
        <f>'Corrected energy balance step 2'!R21</f>
        <v>0</v>
      </c>
      <c r="R16">
        <f>'Corrected energy balance step 2'!S21</f>
        <v>0</v>
      </c>
      <c r="S16">
        <f>'Corrected energy balance step 2'!T21</f>
        <v>0</v>
      </c>
      <c r="T16">
        <f>'Corrected energy balance step 2'!U21</f>
        <v>0</v>
      </c>
      <c r="U16">
        <f>'Corrected energy balance step 2'!V21</f>
        <v>0</v>
      </c>
      <c r="V16">
        <f>'Corrected energy balance step 2'!W21</f>
        <v>0</v>
      </c>
      <c r="W16">
        <f>'Corrected energy balance step 2'!X21</f>
        <v>0</v>
      </c>
      <c r="X16">
        <f>'Corrected energy balance step 2'!Y21</f>
        <v>0</v>
      </c>
      <c r="Y16">
        <f>'Corrected energy balance step 2'!Z21</f>
        <v>0</v>
      </c>
      <c r="Z16">
        <f>'Corrected energy balance step 2'!AA21</f>
        <v>0</v>
      </c>
      <c r="AA16">
        <f>'Corrected energy balance step 2'!AB21</f>
        <v>0</v>
      </c>
      <c r="AB16">
        <f>'Corrected energy balance step 2'!AC21</f>
        <v>0</v>
      </c>
      <c r="AC16">
        <f>'Corrected energy balance step 2'!AD21</f>
        <v>0</v>
      </c>
      <c r="AD16">
        <f>'Corrected energy balance step 2'!AE21</f>
        <v>0</v>
      </c>
      <c r="AE16">
        <f>'Corrected energy balance step 2'!AF21</f>
        <v>0</v>
      </c>
      <c r="AF16">
        <f>'Corrected energy balance step 2'!AG21</f>
        <v>0</v>
      </c>
      <c r="AG16">
        <f>'Corrected energy balance step 2'!AH21</f>
        <v>0</v>
      </c>
      <c r="AH16">
        <f>'Corrected energy balance step 2'!AI21</f>
        <v>0</v>
      </c>
      <c r="AI16">
        <f>'Corrected energy balance step 2'!AJ21</f>
        <v>0</v>
      </c>
      <c r="AJ16">
        <f>'Corrected energy balance step 2'!AK21</f>
        <v>0</v>
      </c>
      <c r="AK16">
        <f>'Corrected energy balance step 2'!AL21</f>
        <v>0</v>
      </c>
      <c r="AL16">
        <f>'Corrected energy balance step 2'!AM21</f>
        <v>0</v>
      </c>
      <c r="AM16">
        <f>'Corrected energy balance step 2'!AN21</f>
        <v>0</v>
      </c>
      <c r="AN16">
        <f>'Corrected energy balance step 2'!AO21</f>
        <v>0</v>
      </c>
      <c r="AO16">
        <f>'Corrected energy balance step 2'!AP21</f>
        <v>0</v>
      </c>
      <c r="AP16">
        <f>'Corrected energy balance step 2'!AQ21</f>
        <v>0</v>
      </c>
      <c r="AQ16">
        <f>'Corrected energy balance step 2'!AR21</f>
        <v>0</v>
      </c>
      <c r="AR16">
        <f>'Corrected energy balance step 2'!AS21</f>
        <v>0</v>
      </c>
      <c r="AS16">
        <f>'Corrected energy balance step 2'!AT21</f>
        <v>0</v>
      </c>
      <c r="AT16">
        <f>'Corrected energy balance step 2'!AU21</f>
        <v>0</v>
      </c>
      <c r="AU16">
        <f>'Corrected energy balance step 2'!AV21</f>
        <v>0</v>
      </c>
      <c r="AV16">
        <f>'Corrected energy balance step 2'!AW21</f>
        <v>0</v>
      </c>
      <c r="AW16">
        <f>'Corrected energy balance step 2'!AX21</f>
        <v>0</v>
      </c>
      <c r="AX16">
        <f>'Corrected energy balance step 2'!AY21</f>
        <v>0</v>
      </c>
      <c r="AY16">
        <f>'Corrected energy balance step 2'!AZ21</f>
        <v>0</v>
      </c>
      <c r="AZ16">
        <f>'Corrected energy balance step 2'!BA21</f>
        <v>0</v>
      </c>
      <c r="BA16">
        <f>'Corrected energy balance step 2'!BB21</f>
        <v>0</v>
      </c>
      <c r="BB16">
        <f>'Corrected energy balance step 2'!BC21</f>
        <v>0</v>
      </c>
      <c r="BC16">
        <f>'Corrected energy balance step 2'!BD21</f>
        <v>0</v>
      </c>
      <c r="BD16">
        <f>'Corrected energy balance step 2'!BE21</f>
        <v>0</v>
      </c>
      <c r="BE16">
        <f>'Corrected energy balance step 2'!BF21</f>
        <v>0</v>
      </c>
      <c r="BF16">
        <f>'Corrected energy balance step 2'!BG21</f>
        <v>0</v>
      </c>
      <c r="BG16">
        <f>'Corrected energy balance step 2'!BH21</f>
        <v>0</v>
      </c>
      <c r="BH16">
        <f>'Corrected energy balance step 2'!BI21</f>
        <v>0</v>
      </c>
      <c r="BI16">
        <f>'Corrected energy balance step 2'!BJ21</f>
        <v>0</v>
      </c>
      <c r="BJ16">
        <f>'Corrected energy balance step 2'!BK21</f>
        <v>0</v>
      </c>
      <c r="BK16">
        <f>'Corrected energy balance step 2'!BL21</f>
        <v>0</v>
      </c>
      <c r="BL16">
        <f>'Corrected energy balance step 2'!BM21</f>
        <v>0</v>
      </c>
      <c r="BM16">
        <f>'Corrected energy balance step 2'!BN21</f>
        <v>0</v>
      </c>
      <c r="BN16">
        <f>'Corrected energy balance step 2'!BO21</f>
        <v>0</v>
      </c>
    </row>
    <row r="17" spans="1:66">
      <c r="A17" t="s">
        <v>66</v>
      </c>
      <c r="B17">
        <f>'Corrected energy balance step 2'!C22</f>
        <v>0</v>
      </c>
      <c r="C17">
        <f>'Corrected energy balance step 2'!D22</f>
        <v>0</v>
      </c>
      <c r="D17">
        <f>'Corrected energy balance step 2'!E22</f>
        <v>0</v>
      </c>
      <c r="E17">
        <f>'Corrected energy balance step 2'!F22</f>
        <v>0</v>
      </c>
      <c r="F17">
        <f>'Corrected energy balance step 2'!G22</f>
        <v>0</v>
      </c>
      <c r="G17">
        <f>'Corrected energy balance step 2'!H22</f>
        <v>0</v>
      </c>
      <c r="H17">
        <f>'Corrected energy balance step 2'!I22</f>
        <v>0</v>
      </c>
      <c r="I17">
        <f>'Corrected energy balance step 2'!J22</f>
        <v>0</v>
      </c>
      <c r="J17">
        <f>'Corrected energy balance step 2'!K22</f>
        <v>0</v>
      </c>
      <c r="K17">
        <f>'Corrected energy balance step 2'!L22</f>
        <v>0</v>
      </c>
      <c r="L17">
        <f>'Corrected energy balance step 2'!M22</f>
        <v>0</v>
      </c>
      <c r="M17">
        <f>'Corrected energy balance step 2'!N22</f>
        <v>0</v>
      </c>
      <c r="N17">
        <f>'Corrected energy balance step 2'!O22</f>
        <v>0</v>
      </c>
      <c r="O17">
        <f>'Corrected energy balance step 2'!P22</f>
        <v>0</v>
      </c>
      <c r="P17">
        <f>'Corrected energy balance step 2'!Q22</f>
        <v>0</v>
      </c>
      <c r="Q17">
        <f>'Corrected energy balance step 2'!R22</f>
        <v>0</v>
      </c>
      <c r="R17">
        <f>'Corrected energy balance step 2'!S22</f>
        <v>0</v>
      </c>
      <c r="S17">
        <f>'Corrected energy balance step 2'!T22</f>
        <v>0</v>
      </c>
      <c r="T17">
        <f>'Corrected energy balance step 2'!U22</f>
        <v>0</v>
      </c>
      <c r="U17">
        <f>'Corrected energy balance step 2'!V22</f>
        <v>0</v>
      </c>
      <c r="V17">
        <f>'Corrected energy balance step 2'!W22</f>
        <v>0</v>
      </c>
      <c r="W17">
        <f>'Corrected energy balance step 2'!X22</f>
        <v>0</v>
      </c>
      <c r="X17">
        <f>'Corrected energy balance step 2'!Y22</f>
        <v>0</v>
      </c>
      <c r="Y17">
        <f>'Corrected energy balance step 2'!Z22</f>
        <v>0</v>
      </c>
      <c r="Z17">
        <f>'Corrected energy balance step 2'!AA22</f>
        <v>0</v>
      </c>
      <c r="AA17">
        <f>'Corrected energy balance step 2'!AB22</f>
        <v>0</v>
      </c>
      <c r="AB17">
        <f>'Corrected energy balance step 2'!AC22</f>
        <v>0</v>
      </c>
      <c r="AC17">
        <f>'Corrected energy balance step 2'!AD22</f>
        <v>0</v>
      </c>
      <c r="AD17">
        <f>'Corrected energy balance step 2'!AE22</f>
        <v>0</v>
      </c>
      <c r="AE17">
        <f>'Corrected energy balance step 2'!AF22</f>
        <v>0</v>
      </c>
      <c r="AF17">
        <f>'Corrected energy balance step 2'!AG22</f>
        <v>0</v>
      </c>
      <c r="AG17">
        <f>'Corrected energy balance step 2'!AH22</f>
        <v>0</v>
      </c>
      <c r="AH17">
        <f>'Corrected energy balance step 2'!AI22</f>
        <v>0</v>
      </c>
      <c r="AI17">
        <f>'Corrected energy balance step 2'!AJ22</f>
        <v>0</v>
      </c>
      <c r="AJ17">
        <f>'Corrected energy balance step 2'!AK22</f>
        <v>0</v>
      </c>
      <c r="AK17">
        <f>'Corrected energy balance step 2'!AL22</f>
        <v>0</v>
      </c>
      <c r="AL17">
        <f>'Corrected energy balance step 2'!AM22</f>
        <v>0</v>
      </c>
      <c r="AM17">
        <f>'Corrected energy balance step 2'!AN22</f>
        <v>0</v>
      </c>
      <c r="AN17">
        <f>'Corrected energy balance step 2'!AO22</f>
        <v>0</v>
      </c>
      <c r="AO17">
        <f>'Corrected energy balance step 2'!AP22</f>
        <v>0</v>
      </c>
      <c r="AP17">
        <f>'Corrected energy balance step 2'!AQ22</f>
        <v>0</v>
      </c>
      <c r="AQ17">
        <f>'Corrected energy balance step 2'!AR22</f>
        <v>0</v>
      </c>
      <c r="AR17">
        <f>'Corrected energy balance step 2'!AS22</f>
        <v>0</v>
      </c>
      <c r="AS17">
        <f>'Corrected energy balance step 2'!AT22</f>
        <v>0</v>
      </c>
      <c r="AT17">
        <f>'Corrected energy balance step 2'!AU22</f>
        <v>0</v>
      </c>
      <c r="AU17">
        <f>'Corrected energy balance step 2'!AV22</f>
        <v>0</v>
      </c>
      <c r="AV17">
        <f>'Corrected energy balance step 2'!AW22</f>
        <v>0</v>
      </c>
      <c r="AW17">
        <f>'Corrected energy balance step 2'!AX22</f>
        <v>0</v>
      </c>
      <c r="AX17">
        <f>'Corrected energy balance step 2'!AY22</f>
        <v>0</v>
      </c>
      <c r="AY17">
        <f>'Corrected energy balance step 2'!AZ22</f>
        <v>0</v>
      </c>
      <c r="AZ17">
        <f>'Corrected energy balance step 2'!BA22</f>
        <v>0</v>
      </c>
      <c r="BA17">
        <f>'Corrected energy balance step 2'!BB22</f>
        <v>0</v>
      </c>
      <c r="BB17">
        <f>'Corrected energy balance step 2'!BC22</f>
        <v>0</v>
      </c>
      <c r="BC17">
        <f>'Corrected energy balance step 2'!BD22</f>
        <v>0</v>
      </c>
      <c r="BD17">
        <f>'Corrected energy balance step 2'!BE22</f>
        <v>0</v>
      </c>
      <c r="BE17">
        <f>'Corrected energy balance step 2'!BF22</f>
        <v>0</v>
      </c>
      <c r="BF17">
        <f>'Corrected energy balance step 2'!BG22</f>
        <v>0</v>
      </c>
      <c r="BG17">
        <f>'Corrected energy balance step 2'!BH22</f>
        <v>0</v>
      </c>
      <c r="BH17">
        <f>'Corrected energy balance step 2'!BI22</f>
        <v>0</v>
      </c>
      <c r="BI17">
        <f>'Corrected energy balance step 2'!BJ22</f>
        <v>0</v>
      </c>
      <c r="BJ17">
        <f>'Corrected energy balance step 2'!BK22</f>
        <v>0</v>
      </c>
      <c r="BK17">
        <f>'Corrected energy balance step 2'!BL22</f>
        <v>0</v>
      </c>
      <c r="BL17">
        <f>'Corrected energy balance step 2'!BM22</f>
        <v>0</v>
      </c>
      <c r="BM17">
        <f>'Corrected energy balance step 2'!BN22</f>
        <v>0</v>
      </c>
      <c r="BN17">
        <f>'Corrected energy balance step 2'!BO22</f>
        <v>0</v>
      </c>
    </row>
    <row r="18" spans="1:66">
      <c r="A18" t="s">
        <v>67</v>
      </c>
      <c r="B18" t="e">
        <f>'Corrected energy balance step 2'!C23</f>
        <v>#DIV/0!</v>
      </c>
      <c r="C18" t="e">
        <f>'Corrected energy balance step 2'!D23</f>
        <v>#DIV/0!</v>
      </c>
      <c r="D18" t="e">
        <f>'Corrected energy balance step 2'!E23</f>
        <v>#DIV/0!</v>
      </c>
      <c r="E18" t="e">
        <f>'Corrected energy balance step 2'!F23</f>
        <v>#DIV/0!</v>
      </c>
      <c r="F18" t="e">
        <f>'Corrected energy balance step 2'!G23</f>
        <v>#DIV/0!</v>
      </c>
      <c r="G18" t="e">
        <f>'Corrected energy balance step 2'!H23</f>
        <v>#DIV/0!</v>
      </c>
      <c r="H18" t="e">
        <f>'Corrected energy balance step 2'!I23</f>
        <v>#DIV/0!</v>
      </c>
      <c r="I18" t="e">
        <f>'Corrected energy balance step 2'!J23</f>
        <v>#DIV/0!</v>
      </c>
      <c r="J18" t="e">
        <f>'Corrected energy balance step 2'!K23</f>
        <v>#DIV/0!</v>
      </c>
      <c r="K18" t="e">
        <f>'Corrected energy balance step 2'!L23</f>
        <v>#DIV/0!</v>
      </c>
      <c r="L18" t="e">
        <f>'Corrected energy balance step 2'!M23</f>
        <v>#DIV/0!</v>
      </c>
      <c r="M18" t="e">
        <f>'Corrected energy balance step 2'!N23</f>
        <v>#DIV/0!</v>
      </c>
      <c r="N18" t="e">
        <f>'Corrected energy balance step 2'!O23</f>
        <v>#DIV/0!</v>
      </c>
      <c r="O18" t="e">
        <f>'Corrected energy balance step 2'!P23</f>
        <v>#DIV/0!</v>
      </c>
      <c r="P18" t="e">
        <f>'Corrected energy balance step 2'!Q23</f>
        <v>#DIV/0!</v>
      </c>
      <c r="Q18" t="e">
        <f>'Corrected energy balance step 2'!R23</f>
        <v>#DIV/0!</v>
      </c>
      <c r="R18" t="e">
        <f>'Corrected energy balance step 2'!S23</f>
        <v>#DIV/0!</v>
      </c>
      <c r="S18" t="e">
        <f>'Corrected energy balance step 2'!T23</f>
        <v>#DIV/0!</v>
      </c>
      <c r="T18" t="e">
        <f>'Corrected energy balance step 2'!U23</f>
        <v>#DIV/0!</v>
      </c>
      <c r="U18" t="e">
        <f>'Corrected energy balance step 2'!V23</f>
        <v>#DIV/0!</v>
      </c>
      <c r="V18" t="e">
        <f>'Corrected energy balance step 2'!W23</f>
        <v>#DIV/0!</v>
      </c>
      <c r="W18" t="e">
        <f>'Corrected energy balance step 2'!X23</f>
        <v>#DIV/0!</v>
      </c>
      <c r="X18" t="e">
        <f>'Corrected energy balance step 2'!Y23</f>
        <v>#DIV/0!</v>
      </c>
      <c r="Y18" t="e">
        <f>'Corrected energy balance step 2'!Z23</f>
        <v>#DIV/0!</v>
      </c>
      <c r="Z18" t="e">
        <f>'Corrected energy balance step 2'!AA23</f>
        <v>#DIV/0!</v>
      </c>
      <c r="AA18" t="e">
        <f>'Corrected energy balance step 2'!AB23</f>
        <v>#DIV/0!</v>
      </c>
      <c r="AB18" t="e">
        <f>'Corrected energy balance step 2'!AC23</f>
        <v>#DIV/0!</v>
      </c>
      <c r="AC18" t="e">
        <f>'Corrected energy balance step 2'!AD23</f>
        <v>#DIV/0!</v>
      </c>
      <c r="AD18" t="e">
        <f>'Corrected energy balance step 2'!AE23</f>
        <v>#DIV/0!</v>
      </c>
      <c r="AE18" t="e">
        <f>'Corrected energy balance step 2'!AF23</f>
        <v>#DIV/0!</v>
      </c>
      <c r="AF18" t="e">
        <f>'Corrected energy balance step 2'!AG23</f>
        <v>#DIV/0!</v>
      </c>
      <c r="AG18" t="e">
        <f>'Corrected energy balance step 2'!AH23</f>
        <v>#DIV/0!</v>
      </c>
      <c r="AH18" t="e">
        <f>'Corrected energy balance step 2'!AI23</f>
        <v>#DIV/0!</v>
      </c>
      <c r="AI18" t="e">
        <f>'Corrected energy balance step 2'!AJ23</f>
        <v>#DIV/0!</v>
      </c>
      <c r="AJ18" t="e">
        <f>'Corrected energy balance step 2'!AK23</f>
        <v>#DIV/0!</v>
      </c>
      <c r="AK18" t="e">
        <f>'Corrected energy balance step 2'!AL23</f>
        <v>#DIV/0!</v>
      </c>
      <c r="AL18" t="e">
        <f>'Corrected energy balance step 2'!AM23</f>
        <v>#DIV/0!</v>
      </c>
      <c r="AM18" t="e">
        <f>'Corrected energy balance step 2'!AN23</f>
        <v>#DIV/0!</v>
      </c>
      <c r="AN18" t="e">
        <f>'Corrected energy balance step 2'!AO23</f>
        <v>#DIV/0!</v>
      </c>
      <c r="AO18" t="e">
        <f>'Corrected energy balance step 2'!AP23</f>
        <v>#DIV/0!</v>
      </c>
      <c r="AP18" t="e">
        <f>'Corrected energy balance step 2'!AQ23</f>
        <v>#DIV/0!</v>
      </c>
      <c r="AQ18" t="e">
        <f>'Corrected energy balance step 2'!AR23</f>
        <v>#DIV/0!</v>
      </c>
      <c r="AR18" t="e">
        <f>'Corrected energy balance step 2'!AS23</f>
        <v>#DIV/0!</v>
      </c>
      <c r="AS18" t="e">
        <f>'Corrected energy balance step 2'!AT23</f>
        <v>#DIV/0!</v>
      </c>
      <c r="AT18" t="e">
        <f>'Corrected energy balance step 2'!AU23</f>
        <v>#DIV/0!</v>
      </c>
      <c r="AU18" t="e">
        <f>'Corrected energy balance step 2'!AV23</f>
        <v>#DIV/0!</v>
      </c>
      <c r="AV18">
        <f>'Corrected energy balance step 2'!AW23</f>
        <v>0</v>
      </c>
      <c r="AW18">
        <f>'Corrected energy balance step 2'!AX23</f>
        <v>0</v>
      </c>
      <c r="AX18">
        <f>'Corrected energy balance step 2'!AY23</f>
        <v>0</v>
      </c>
      <c r="AY18" t="e">
        <f>'Corrected energy balance step 2'!AZ23</f>
        <v>#DIV/0!</v>
      </c>
      <c r="AZ18">
        <f>'Corrected energy balance step 2'!BA23</f>
        <v>0</v>
      </c>
      <c r="BA18">
        <f>'Corrected energy balance step 2'!BB23</f>
        <v>0</v>
      </c>
      <c r="BB18">
        <f>'Corrected energy balance step 2'!BC23</f>
        <v>0</v>
      </c>
      <c r="BC18">
        <f>'Corrected energy balance step 2'!BD23</f>
        <v>0</v>
      </c>
      <c r="BD18">
        <f>'Corrected energy balance step 2'!BE23</f>
        <v>0</v>
      </c>
      <c r="BE18" t="e">
        <f>'Corrected energy balance step 2'!BF23</f>
        <v>#DIV/0!</v>
      </c>
      <c r="BF18">
        <f>'Corrected energy balance step 2'!BG23</f>
        <v>0</v>
      </c>
      <c r="BG18">
        <f>'Corrected energy balance step 2'!BH23</f>
        <v>0</v>
      </c>
      <c r="BH18">
        <f>'Corrected energy balance step 2'!BI23</f>
        <v>0</v>
      </c>
      <c r="BI18">
        <f>'Corrected energy balance step 2'!BJ23</f>
        <v>0</v>
      </c>
      <c r="BJ18">
        <f>'Corrected energy balance step 2'!BK23</f>
        <v>0</v>
      </c>
      <c r="BK18">
        <f>'Corrected energy balance step 2'!BL23</f>
        <v>0</v>
      </c>
      <c r="BL18">
        <f>'Corrected energy balance step 2'!BM23</f>
        <v>0</v>
      </c>
      <c r="BM18" t="e">
        <f>'Corrected energy balance step 2'!BN23</f>
        <v>#DIV/0!</v>
      </c>
      <c r="BN18">
        <f>'Corrected energy balance step 2'!BO23</f>
        <v>0</v>
      </c>
    </row>
    <row r="19" spans="1:66">
      <c r="A19" t="s">
        <v>68</v>
      </c>
      <c r="B19">
        <f>'Corrected energy balance step 2'!C24</f>
        <v>0</v>
      </c>
      <c r="C19">
        <f>'Corrected energy balance step 2'!D24</f>
        <v>0</v>
      </c>
      <c r="D19">
        <f>'Corrected energy balance step 2'!E24</f>
        <v>0</v>
      </c>
      <c r="E19">
        <f>'Corrected energy balance step 2'!F24</f>
        <v>0</v>
      </c>
      <c r="F19">
        <f>'Corrected energy balance step 2'!G24</f>
        <v>0</v>
      </c>
      <c r="G19">
        <f>'Corrected energy balance step 2'!H24</f>
        <v>0</v>
      </c>
      <c r="H19">
        <f>'Corrected energy balance step 2'!I24</f>
        <v>0</v>
      </c>
      <c r="I19">
        <f>'Corrected energy balance step 2'!J24</f>
        <v>0</v>
      </c>
      <c r="J19">
        <f>'Corrected energy balance step 2'!K24</f>
        <v>0</v>
      </c>
      <c r="K19">
        <f>'Corrected energy balance step 2'!L24</f>
        <v>0</v>
      </c>
      <c r="L19">
        <f>'Corrected energy balance step 2'!M24</f>
        <v>0</v>
      </c>
      <c r="M19">
        <f>'Corrected energy balance step 2'!N24</f>
        <v>0</v>
      </c>
      <c r="N19">
        <f>'Corrected energy balance step 2'!O24</f>
        <v>0</v>
      </c>
      <c r="O19">
        <f>'Corrected energy balance step 2'!P24</f>
        <v>0</v>
      </c>
      <c r="P19">
        <f>'Corrected energy balance step 2'!Q24</f>
        <v>0</v>
      </c>
      <c r="Q19">
        <f>'Corrected energy balance step 2'!R24</f>
        <v>0</v>
      </c>
      <c r="R19">
        <f>'Corrected energy balance step 2'!S24</f>
        <v>0</v>
      </c>
      <c r="S19">
        <f>'Corrected energy balance step 2'!T24</f>
        <v>0</v>
      </c>
      <c r="T19">
        <f>'Corrected energy balance step 2'!U24</f>
        <v>0</v>
      </c>
      <c r="U19">
        <f>'Corrected energy balance step 2'!V24</f>
        <v>0</v>
      </c>
      <c r="V19">
        <f>'Corrected energy balance step 2'!W24</f>
        <v>0</v>
      </c>
      <c r="W19">
        <f>'Corrected energy balance step 2'!X24</f>
        <v>0</v>
      </c>
      <c r="X19">
        <f>'Corrected energy balance step 2'!Y24</f>
        <v>0</v>
      </c>
      <c r="Y19">
        <f>'Corrected energy balance step 2'!Z24</f>
        <v>0</v>
      </c>
      <c r="Z19">
        <f>'Corrected energy balance step 2'!AA24</f>
        <v>0</v>
      </c>
      <c r="AA19">
        <f>'Corrected energy balance step 2'!AB24</f>
        <v>0</v>
      </c>
      <c r="AB19">
        <f>'Corrected energy balance step 2'!AC24</f>
        <v>0</v>
      </c>
      <c r="AC19">
        <f>'Corrected energy balance step 2'!AD24</f>
        <v>0</v>
      </c>
      <c r="AD19">
        <f>'Corrected energy balance step 2'!AE24</f>
        <v>0</v>
      </c>
      <c r="AE19">
        <f>'Corrected energy balance step 2'!AF24</f>
        <v>0</v>
      </c>
      <c r="AF19">
        <f>'Corrected energy balance step 2'!AG24</f>
        <v>0</v>
      </c>
      <c r="AG19">
        <f>'Corrected energy balance step 2'!AH24</f>
        <v>0</v>
      </c>
      <c r="AH19">
        <f>'Corrected energy balance step 2'!AI24</f>
        <v>0</v>
      </c>
      <c r="AI19">
        <f>'Corrected energy balance step 2'!AJ24</f>
        <v>0</v>
      </c>
      <c r="AJ19">
        <f>'Corrected energy balance step 2'!AK24</f>
        <v>0</v>
      </c>
      <c r="AK19">
        <f>'Corrected energy balance step 2'!AL24</f>
        <v>0</v>
      </c>
      <c r="AL19">
        <f>'Corrected energy balance step 2'!AM24</f>
        <v>0</v>
      </c>
      <c r="AM19">
        <f>'Corrected energy balance step 2'!AN24</f>
        <v>0</v>
      </c>
      <c r="AN19">
        <f>'Corrected energy balance step 2'!AO24</f>
        <v>0</v>
      </c>
      <c r="AO19">
        <f>'Corrected energy balance step 2'!AP24</f>
        <v>0</v>
      </c>
      <c r="AP19">
        <f>'Corrected energy balance step 2'!AQ24</f>
        <v>0</v>
      </c>
      <c r="AQ19">
        <f>'Corrected energy balance step 2'!AR24</f>
        <v>0</v>
      </c>
      <c r="AR19">
        <f>'Corrected energy balance step 2'!AS24</f>
        <v>0</v>
      </c>
      <c r="AS19">
        <f>'Corrected energy balance step 2'!AT24</f>
        <v>0</v>
      </c>
      <c r="AT19">
        <f>'Corrected energy balance step 2'!AU24</f>
        <v>0</v>
      </c>
      <c r="AU19">
        <f>'Corrected energy balance step 2'!AV24</f>
        <v>0</v>
      </c>
      <c r="AV19">
        <f>'Corrected energy balance step 2'!AW24</f>
        <v>0</v>
      </c>
      <c r="AW19">
        <f>'Corrected energy balance step 2'!AX24</f>
        <v>0</v>
      </c>
      <c r="AX19">
        <f>'Corrected energy balance step 2'!AY24</f>
        <v>0</v>
      </c>
      <c r="AY19">
        <f>'Corrected energy balance step 2'!AZ24</f>
        <v>0</v>
      </c>
      <c r="AZ19">
        <f>'Corrected energy balance step 2'!BA24</f>
        <v>0</v>
      </c>
      <c r="BA19">
        <f>'Corrected energy balance step 2'!BB24</f>
        <v>0</v>
      </c>
      <c r="BB19">
        <f>'Corrected energy balance step 2'!BC24</f>
        <v>0</v>
      </c>
      <c r="BC19">
        <f>'Corrected energy balance step 2'!BD24</f>
        <v>0</v>
      </c>
      <c r="BD19">
        <f>'Corrected energy balance step 2'!BE24</f>
        <v>0</v>
      </c>
      <c r="BE19">
        <f>'Corrected energy balance step 2'!BF24</f>
        <v>0</v>
      </c>
      <c r="BF19">
        <f>'Corrected energy balance step 2'!BG24</f>
        <v>0</v>
      </c>
      <c r="BG19">
        <f>'Corrected energy balance step 2'!BH24</f>
        <v>0</v>
      </c>
      <c r="BH19">
        <f>'Corrected energy balance step 2'!BI24</f>
        <v>0</v>
      </c>
      <c r="BI19">
        <f>'Corrected energy balance step 2'!BJ24</f>
        <v>0</v>
      </c>
      <c r="BJ19">
        <f>'Corrected energy balance step 2'!BK24</f>
        <v>0</v>
      </c>
      <c r="BK19">
        <f>'Corrected energy balance step 2'!BL24</f>
        <v>0</v>
      </c>
      <c r="BL19">
        <f>'Corrected energy balance step 2'!BM24</f>
        <v>0</v>
      </c>
      <c r="BM19">
        <f>'Corrected energy balance step 2'!BN24</f>
        <v>0</v>
      </c>
      <c r="BN19">
        <f>'Corrected energy balance step 2'!BO24</f>
        <v>0</v>
      </c>
    </row>
    <row r="20" spans="1:66">
      <c r="A20" t="s">
        <v>69</v>
      </c>
      <c r="B20">
        <f>'Corrected energy balance step 2'!C25</f>
        <v>0</v>
      </c>
      <c r="C20">
        <f>'Corrected energy balance step 2'!D25</f>
        <v>0</v>
      </c>
      <c r="D20">
        <f>'Corrected energy balance step 2'!E25</f>
        <v>0</v>
      </c>
      <c r="E20">
        <f>'Corrected energy balance step 2'!F25</f>
        <v>0</v>
      </c>
      <c r="F20">
        <f>'Corrected energy balance step 2'!G25</f>
        <v>0</v>
      </c>
      <c r="G20">
        <f>'Corrected energy balance step 2'!H25</f>
        <v>0</v>
      </c>
      <c r="H20">
        <f>'Corrected energy balance step 2'!I25</f>
        <v>0</v>
      </c>
      <c r="I20">
        <f>'Corrected energy balance step 2'!J25</f>
        <v>0</v>
      </c>
      <c r="J20">
        <f>'Corrected energy balance step 2'!K25</f>
        <v>0</v>
      </c>
      <c r="K20">
        <f>'Corrected energy balance step 2'!L25</f>
        <v>0</v>
      </c>
      <c r="L20">
        <f>'Corrected energy balance step 2'!M25</f>
        <v>0</v>
      </c>
      <c r="M20">
        <f>'Corrected energy balance step 2'!N25</f>
        <v>0</v>
      </c>
      <c r="N20">
        <f>'Corrected energy balance step 2'!O25</f>
        <v>0</v>
      </c>
      <c r="O20">
        <f>'Corrected energy balance step 2'!P25</f>
        <v>0</v>
      </c>
      <c r="P20">
        <f>'Corrected energy balance step 2'!Q25</f>
        <v>0</v>
      </c>
      <c r="Q20">
        <f>'Corrected energy balance step 2'!R25</f>
        <v>0</v>
      </c>
      <c r="R20">
        <f>'Corrected energy balance step 2'!S25</f>
        <v>0</v>
      </c>
      <c r="S20">
        <f>'Corrected energy balance step 2'!T25</f>
        <v>0</v>
      </c>
      <c r="T20">
        <f>'Corrected energy balance step 2'!U25</f>
        <v>0</v>
      </c>
      <c r="U20">
        <f>'Corrected energy balance step 2'!V25</f>
        <v>0</v>
      </c>
      <c r="V20">
        <f>'Corrected energy balance step 2'!W25</f>
        <v>0</v>
      </c>
      <c r="W20">
        <f>'Corrected energy balance step 2'!X25</f>
        <v>0</v>
      </c>
      <c r="X20">
        <f>'Corrected energy balance step 2'!Y25</f>
        <v>0</v>
      </c>
      <c r="Y20">
        <f>'Corrected energy balance step 2'!Z25</f>
        <v>0</v>
      </c>
      <c r="Z20">
        <f>'Corrected energy balance step 2'!AA25</f>
        <v>0</v>
      </c>
      <c r="AA20">
        <f>'Corrected energy balance step 2'!AB25</f>
        <v>0</v>
      </c>
      <c r="AB20">
        <f>'Corrected energy balance step 2'!AC25</f>
        <v>0</v>
      </c>
      <c r="AC20">
        <f>'Corrected energy balance step 2'!AD25</f>
        <v>0</v>
      </c>
      <c r="AD20">
        <f>'Corrected energy balance step 2'!AE25</f>
        <v>0</v>
      </c>
      <c r="AE20">
        <f>'Corrected energy balance step 2'!AF25</f>
        <v>0</v>
      </c>
      <c r="AF20">
        <f>'Corrected energy balance step 2'!AG25</f>
        <v>0</v>
      </c>
      <c r="AG20">
        <f>'Corrected energy balance step 2'!AH25</f>
        <v>0</v>
      </c>
      <c r="AH20">
        <f>'Corrected energy balance step 2'!AI25</f>
        <v>0</v>
      </c>
      <c r="AI20">
        <f>'Corrected energy balance step 2'!AJ25</f>
        <v>0</v>
      </c>
      <c r="AJ20">
        <f>'Corrected energy balance step 2'!AK25</f>
        <v>0</v>
      </c>
      <c r="AK20">
        <f>'Corrected energy balance step 2'!AL25</f>
        <v>0</v>
      </c>
      <c r="AL20">
        <f>'Corrected energy balance step 2'!AM25</f>
        <v>0</v>
      </c>
      <c r="AM20">
        <f>'Corrected energy balance step 2'!AN25</f>
        <v>0</v>
      </c>
      <c r="AN20">
        <f>'Corrected energy balance step 2'!AO25</f>
        <v>0</v>
      </c>
      <c r="AO20">
        <f>'Corrected energy balance step 2'!AP25</f>
        <v>0</v>
      </c>
      <c r="AP20">
        <f>'Corrected energy balance step 2'!AQ25</f>
        <v>0</v>
      </c>
      <c r="AQ20">
        <f>'Corrected energy balance step 2'!AR25</f>
        <v>0</v>
      </c>
      <c r="AR20">
        <f>'Corrected energy balance step 2'!AS25</f>
        <v>0</v>
      </c>
      <c r="AS20">
        <f>'Corrected energy balance step 2'!AT25</f>
        <v>0</v>
      </c>
      <c r="AT20">
        <f>'Corrected energy balance step 2'!AU25</f>
        <v>0</v>
      </c>
      <c r="AU20">
        <f>'Corrected energy balance step 2'!AV25</f>
        <v>0</v>
      </c>
      <c r="AV20">
        <f>'Corrected energy balance step 2'!AW25</f>
        <v>0</v>
      </c>
      <c r="AW20">
        <f>'Corrected energy balance step 2'!AX25</f>
        <v>0</v>
      </c>
      <c r="AX20">
        <f>'Corrected energy balance step 2'!AY25</f>
        <v>0</v>
      </c>
      <c r="AY20">
        <f>'Corrected energy balance step 2'!AZ25</f>
        <v>0</v>
      </c>
      <c r="AZ20">
        <f>'Corrected energy balance step 2'!BA25</f>
        <v>0</v>
      </c>
      <c r="BA20">
        <f>'Corrected energy balance step 2'!BB25</f>
        <v>0</v>
      </c>
      <c r="BB20">
        <f>'Corrected energy balance step 2'!BC25</f>
        <v>0</v>
      </c>
      <c r="BC20">
        <f>'Corrected energy balance step 2'!BD25</f>
        <v>0</v>
      </c>
      <c r="BD20">
        <f>'Corrected energy balance step 2'!BE25</f>
        <v>0</v>
      </c>
      <c r="BE20">
        <f>'Corrected energy balance step 2'!BF25</f>
        <v>0</v>
      </c>
      <c r="BF20">
        <f>'Corrected energy balance step 2'!BG25</f>
        <v>0</v>
      </c>
      <c r="BG20">
        <f>'Corrected energy balance step 2'!BH25</f>
        <v>0</v>
      </c>
      <c r="BH20">
        <f>'Corrected energy balance step 2'!BI25</f>
        <v>0</v>
      </c>
      <c r="BI20">
        <f>'Corrected energy balance step 2'!BJ25</f>
        <v>0</v>
      </c>
      <c r="BJ20">
        <f>'Corrected energy balance step 2'!BK25</f>
        <v>0</v>
      </c>
      <c r="BK20">
        <f>'Corrected energy balance step 2'!BL25</f>
        <v>0</v>
      </c>
      <c r="BL20">
        <f>'Corrected energy balance step 2'!BM25</f>
        <v>0</v>
      </c>
      <c r="BM20">
        <f>'Corrected energy balance step 2'!BN25</f>
        <v>0</v>
      </c>
      <c r="BN20">
        <f>'Corrected energy balance step 2'!BO25</f>
        <v>0</v>
      </c>
    </row>
    <row r="21" spans="1:66">
      <c r="A21" t="s">
        <v>70</v>
      </c>
      <c r="B21">
        <f>'Corrected energy balance step 2'!C26</f>
        <v>0</v>
      </c>
      <c r="C21">
        <f>'Corrected energy balance step 2'!D26</f>
        <v>0</v>
      </c>
      <c r="D21">
        <f>'Corrected energy balance step 2'!E26</f>
        <v>0</v>
      </c>
      <c r="E21">
        <f>'Corrected energy balance step 2'!F26</f>
        <v>0</v>
      </c>
      <c r="F21">
        <f>'Corrected energy balance step 2'!G26</f>
        <v>0</v>
      </c>
      <c r="G21">
        <f>'Corrected energy balance step 2'!H26</f>
        <v>0</v>
      </c>
      <c r="H21">
        <f>'Corrected energy balance step 2'!I26</f>
        <v>0</v>
      </c>
      <c r="I21">
        <f>'Corrected energy balance step 2'!J26</f>
        <v>0</v>
      </c>
      <c r="J21">
        <f>'Corrected energy balance step 2'!K26</f>
        <v>0</v>
      </c>
      <c r="K21">
        <f>'Corrected energy balance step 2'!L26</f>
        <v>0</v>
      </c>
      <c r="L21">
        <f>'Corrected energy balance step 2'!M26</f>
        <v>0</v>
      </c>
      <c r="M21">
        <f>'Corrected energy balance step 2'!N26</f>
        <v>0</v>
      </c>
      <c r="N21">
        <f>'Corrected energy balance step 2'!O26</f>
        <v>0</v>
      </c>
      <c r="O21">
        <f>'Corrected energy balance step 2'!P26</f>
        <v>0</v>
      </c>
      <c r="P21">
        <f>'Corrected energy balance step 2'!Q26</f>
        <v>0</v>
      </c>
      <c r="Q21">
        <f>'Corrected energy balance step 2'!R26</f>
        <v>0</v>
      </c>
      <c r="R21">
        <f>'Corrected energy balance step 2'!S26</f>
        <v>0</v>
      </c>
      <c r="S21">
        <f>'Corrected energy balance step 2'!T26</f>
        <v>0</v>
      </c>
      <c r="T21">
        <f>'Corrected energy balance step 2'!U26</f>
        <v>0</v>
      </c>
      <c r="U21">
        <f>'Corrected energy balance step 2'!V26</f>
        <v>0</v>
      </c>
      <c r="V21">
        <f>'Corrected energy balance step 2'!W26</f>
        <v>0</v>
      </c>
      <c r="W21">
        <f>'Corrected energy balance step 2'!X26</f>
        <v>0</v>
      </c>
      <c r="X21">
        <f>'Corrected energy balance step 2'!Y26</f>
        <v>0</v>
      </c>
      <c r="Y21">
        <f>'Corrected energy balance step 2'!Z26</f>
        <v>0</v>
      </c>
      <c r="Z21">
        <f>'Corrected energy balance step 2'!AA26</f>
        <v>0</v>
      </c>
      <c r="AA21">
        <f>'Corrected energy balance step 2'!AB26</f>
        <v>0</v>
      </c>
      <c r="AB21">
        <f>'Corrected energy balance step 2'!AC26</f>
        <v>0</v>
      </c>
      <c r="AC21">
        <f>'Corrected energy balance step 2'!AD26</f>
        <v>0</v>
      </c>
      <c r="AD21">
        <f>'Corrected energy balance step 2'!AE26</f>
        <v>0</v>
      </c>
      <c r="AE21">
        <f>'Corrected energy balance step 2'!AF26</f>
        <v>0</v>
      </c>
      <c r="AF21">
        <f>'Corrected energy balance step 2'!AG26</f>
        <v>0</v>
      </c>
      <c r="AG21">
        <f>'Corrected energy balance step 2'!AH26</f>
        <v>0</v>
      </c>
      <c r="AH21">
        <f>'Corrected energy balance step 2'!AI26</f>
        <v>0</v>
      </c>
      <c r="AI21">
        <f>'Corrected energy balance step 2'!AJ26</f>
        <v>0</v>
      </c>
      <c r="AJ21">
        <f>'Corrected energy balance step 2'!AK26</f>
        <v>0</v>
      </c>
      <c r="AK21">
        <f>'Corrected energy balance step 2'!AL26</f>
        <v>0</v>
      </c>
      <c r="AL21">
        <f>'Corrected energy balance step 2'!AM26</f>
        <v>0</v>
      </c>
      <c r="AM21">
        <f>'Corrected energy balance step 2'!AN26</f>
        <v>0</v>
      </c>
      <c r="AN21">
        <f>'Corrected energy balance step 2'!AO26</f>
        <v>0</v>
      </c>
      <c r="AO21">
        <f>'Corrected energy balance step 2'!AP26</f>
        <v>0</v>
      </c>
      <c r="AP21">
        <f>'Corrected energy balance step 2'!AQ26</f>
        <v>0</v>
      </c>
      <c r="AQ21">
        <f>'Corrected energy balance step 2'!AR26</f>
        <v>0</v>
      </c>
      <c r="AR21">
        <f>'Corrected energy balance step 2'!AS26</f>
        <v>0</v>
      </c>
      <c r="AS21">
        <f>'Corrected energy balance step 2'!AT26</f>
        <v>0</v>
      </c>
      <c r="AT21">
        <f>'Corrected energy balance step 2'!AU26</f>
        <v>0</v>
      </c>
      <c r="AU21">
        <f>'Corrected energy balance step 2'!AV26</f>
        <v>0</v>
      </c>
      <c r="AV21">
        <f>'Corrected energy balance step 2'!AW26</f>
        <v>0</v>
      </c>
      <c r="AW21">
        <f>'Corrected energy balance step 2'!AX26</f>
        <v>0</v>
      </c>
      <c r="AX21">
        <f>'Corrected energy balance step 2'!AY26</f>
        <v>0</v>
      </c>
      <c r="AY21">
        <f>'Corrected energy balance step 2'!AZ26</f>
        <v>0</v>
      </c>
      <c r="AZ21">
        <f>'Corrected energy balance step 2'!BA26</f>
        <v>0</v>
      </c>
      <c r="BA21">
        <f>'Corrected energy balance step 2'!BB26</f>
        <v>0</v>
      </c>
      <c r="BB21">
        <f>'Corrected energy balance step 2'!BC26</f>
        <v>0</v>
      </c>
      <c r="BC21">
        <f>'Corrected energy balance step 2'!BD26</f>
        <v>0</v>
      </c>
      <c r="BD21">
        <f>'Corrected energy balance step 2'!BE26</f>
        <v>0</v>
      </c>
      <c r="BE21">
        <f>'Corrected energy balance step 2'!BF26</f>
        <v>0</v>
      </c>
      <c r="BF21">
        <f>'Corrected energy balance step 2'!BG26</f>
        <v>0</v>
      </c>
      <c r="BG21">
        <f>'Corrected energy balance step 2'!BH26</f>
        <v>0</v>
      </c>
      <c r="BH21">
        <f>'Corrected energy balance step 2'!BI26</f>
        <v>0</v>
      </c>
      <c r="BI21">
        <f>'Corrected energy balance step 2'!BJ26</f>
        <v>0</v>
      </c>
      <c r="BJ21">
        <f>'Corrected energy balance step 2'!BK26</f>
        <v>0</v>
      </c>
      <c r="BK21">
        <f>'Corrected energy balance step 2'!BL26</f>
        <v>0</v>
      </c>
      <c r="BL21">
        <f>'Corrected energy balance step 2'!BM26</f>
        <v>0</v>
      </c>
      <c r="BM21">
        <f>'Corrected energy balance step 2'!BN26</f>
        <v>0</v>
      </c>
      <c r="BN21">
        <f>'Corrected energy balance step 2'!BO26</f>
        <v>0</v>
      </c>
    </row>
    <row r="22" spans="1:66">
      <c r="A22" t="s">
        <v>71</v>
      </c>
      <c r="B22">
        <f>'Corrected energy balance step 2'!C27</f>
        <v>0</v>
      </c>
      <c r="C22">
        <f>'Corrected energy balance step 2'!D27</f>
        <v>0</v>
      </c>
      <c r="D22">
        <f>'Corrected energy balance step 2'!E27</f>
        <v>0</v>
      </c>
      <c r="E22">
        <f>'Corrected energy balance step 2'!F27</f>
        <v>0</v>
      </c>
      <c r="F22">
        <f>'Corrected energy balance step 2'!G27</f>
        <v>0</v>
      </c>
      <c r="G22">
        <f>'Corrected energy balance step 2'!H27</f>
        <v>0</v>
      </c>
      <c r="H22">
        <f>'Corrected energy balance step 2'!I27</f>
        <v>0</v>
      </c>
      <c r="I22">
        <f>'Corrected energy balance step 2'!J27</f>
        <v>0</v>
      </c>
      <c r="J22">
        <f>'Corrected energy balance step 2'!K27</f>
        <v>0</v>
      </c>
      <c r="K22">
        <f>'Corrected energy balance step 2'!L27</f>
        <v>0</v>
      </c>
      <c r="L22">
        <f>'Corrected energy balance step 2'!M27</f>
        <v>0</v>
      </c>
      <c r="M22">
        <f>'Corrected energy balance step 2'!N27</f>
        <v>0</v>
      </c>
      <c r="N22">
        <f>'Corrected energy balance step 2'!O27</f>
        <v>0</v>
      </c>
      <c r="O22">
        <f>'Corrected energy balance step 2'!P27</f>
        <v>0</v>
      </c>
      <c r="P22">
        <f>'Corrected energy balance step 2'!Q27</f>
        <v>0</v>
      </c>
      <c r="Q22">
        <f>'Corrected energy balance step 2'!R27</f>
        <v>0</v>
      </c>
      <c r="R22">
        <f>'Corrected energy balance step 2'!S27</f>
        <v>0</v>
      </c>
      <c r="S22">
        <f>'Corrected energy balance step 2'!T27</f>
        <v>0</v>
      </c>
      <c r="T22">
        <f>'Corrected energy balance step 2'!U27</f>
        <v>0</v>
      </c>
      <c r="U22">
        <f>'Corrected energy balance step 2'!V27</f>
        <v>0</v>
      </c>
      <c r="V22">
        <f>'Corrected energy balance step 2'!W27</f>
        <v>0</v>
      </c>
      <c r="W22">
        <f>'Corrected energy balance step 2'!X27</f>
        <v>0</v>
      </c>
      <c r="X22">
        <f>'Corrected energy balance step 2'!Y27</f>
        <v>0</v>
      </c>
      <c r="Y22">
        <f>'Corrected energy balance step 2'!Z27</f>
        <v>0</v>
      </c>
      <c r="Z22">
        <f>'Corrected energy balance step 2'!AA27</f>
        <v>0</v>
      </c>
      <c r="AA22">
        <f>'Corrected energy balance step 2'!AB27</f>
        <v>0</v>
      </c>
      <c r="AB22">
        <f>'Corrected energy balance step 2'!AC27</f>
        <v>0</v>
      </c>
      <c r="AC22">
        <f>'Corrected energy balance step 2'!AD27</f>
        <v>0</v>
      </c>
      <c r="AD22">
        <f>'Corrected energy balance step 2'!AE27</f>
        <v>0</v>
      </c>
      <c r="AE22">
        <f>'Corrected energy balance step 2'!AF27</f>
        <v>0</v>
      </c>
      <c r="AF22">
        <f>'Corrected energy balance step 2'!AG27</f>
        <v>0</v>
      </c>
      <c r="AG22">
        <f>'Corrected energy balance step 2'!AH27</f>
        <v>0</v>
      </c>
      <c r="AH22">
        <f>'Corrected energy balance step 2'!AI27</f>
        <v>0</v>
      </c>
      <c r="AI22">
        <f>'Corrected energy balance step 2'!AJ27</f>
        <v>0</v>
      </c>
      <c r="AJ22">
        <f>'Corrected energy balance step 2'!AK27</f>
        <v>0</v>
      </c>
      <c r="AK22">
        <f>'Corrected energy balance step 2'!AL27</f>
        <v>0</v>
      </c>
      <c r="AL22">
        <f>'Corrected energy balance step 2'!AM27</f>
        <v>0</v>
      </c>
      <c r="AM22">
        <f>'Corrected energy balance step 2'!AN27</f>
        <v>0</v>
      </c>
      <c r="AN22">
        <f>'Corrected energy balance step 2'!AO27</f>
        <v>0</v>
      </c>
      <c r="AO22">
        <f>'Corrected energy balance step 2'!AP27</f>
        <v>0</v>
      </c>
      <c r="AP22">
        <f>'Corrected energy balance step 2'!AQ27</f>
        <v>0</v>
      </c>
      <c r="AQ22">
        <f>'Corrected energy balance step 2'!AR27</f>
        <v>0</v>
      </c>
      <c r="AR22">
        <f>'Corrected energy balance step 2'!AS27</f>
        <v>0</v>
      </c>
      <c r="AS22">
        <f>'Corrected energy balance step 2'!AT27</f>
        <v>0</v>
      </c>
      <c r="AT22">
        <f>'Corrected energy balance step 2'!AU27</f>
        <v>0</v>
      </c>
      <c r="AU22">
        <f>'Corrected energy balance step 2'!AV27</f>
        <v>0</v>
      </c>
      <c r="AV22">
        <f>'Corrected energy balance step 2'!AW27</f>
        <v>0</v>
      </c>
      <c r="AW22">
        <f>'Corrected energy balance step 2'!AX27</f>
        <v>0</v>
      </c>
      <c r="AX22">
        <f>'Corrected energy balance step 2'!AY27</f>
        <v>0</v>
      </c>
      <c r="AY22">
        <f>'Corrected energy balance step 2'!AZ27</f>
        <v>0</v>
      </c>
      <c r="AZ22">
        <f>'Corrected energy balance step 2'!BA27</f>
        <v>0</v>
      </c>
      <c r="BA22">
        <f>'Corrected energy balance step 2'!BB27</f>
        <v>0</v>
      </c>
      <c r="BB22">
        <f>'Corrected energy balance step 2'!BC27</f>
        <v>0</v>
      </c>
      <c r="BC22">
        <f>'Corrected energy balance step 2'!BD27</f>
        <v>0</v>
      </c>
      <c r="BD22">
        <f>'Corrected energy balance step 2'!BE27</f>
        <v>0</v>
      </c>
      <c r="BE22">
        <f>'Corrected energy balance step 2'!BF27</f>
        <v>0</v>
      </c>
      <c r="BF22">
        <f>'Corrected energy balance step 2'!BG27</f>
        <v>0</v>
      </c>
      <c r="BG22">
        <f>'Corrected energy balance step 2'!BH27</f>
        <v>0</v>
      </c>
      <c r="BH22">
        <f>'Corrected energy balance step 2'!BI27</f>
        <v>0</v>
      </c>
      <c r="BI22">
        <f>'Corrected energy balance step 2'!BJ27</f>
        <v>0</v>
      </c>
      <c r="BJ22">
        <f>'Corrected energy balance step 2'!BK27</f>
        <v>0</v>
      </c>
      <c r="BK22">
        <f>'Corrected energy balance step 2'!BL27</f>
        <v>0</v>
      </c>
      <c r="BL22">
        <f>'Corrected energy balance step 2'!BM27</f>
        <v>0</v>
      </c>
      <c r="BM22">
        <f>'Corrected energy balance step 2'!BN27</f>
        <v>0</v>
      </c>
      <c r="BN22">
        <f>'Corrected energy balance step 2'!BO27</f>
        <v>0</v>
      </c>
    </row>
    <row r="23" spans="1:66">
      <c r="A23" s="346" t="s">
        <v>534</v>
      </c>
      <c r="B23">
        <f>'Corrected energy balance step 2'!C28</f>
        <v>0</v>
      </c>
      <c r="C23">
        <f>'Corrected energy balance step 2'!D28</f>
        <v>0</v>
      </c>
      <c r="D23">
        <f>'Corrected energy balance step 2'!E28</f>
        <v>0</v>
      </c>
      <c r="E23">
        <f>'Corrected energy balance step 2'!F28</f>
        <v>0</v>
      </c>
      <c r="F23">
        <f>'Corrected energy balance step 2'!G28</f>
        <v>0</v>
      </c>
      <c r="G23">
        <f>'Corrected energy balance step 2'!H28</f>
        <v>0</v>
      </c>
      <c r="H23">
        <f>'Corrected energy balance step 2'!I28</f>
        <v>0</v>
      </c>
      <c r="I23">
        <f>'Corrected energy balance step 2'!J28</f>
        <v>0</v>
      </c>
      <c r="J23">
        <f>'Corrected energy balance step 2'!K28</f>
        <v>0</v>
      </c>
      <c r="K23">
        <f>'Corrected energy balance step 2'!L28</f>
        <v>0</v>
      </c>
      <c r="L23">
        <f>'Corrected energy balance step 2'!M28</f>
        <v>0</v>
      </c>
      <c r="M23">
        <f>'Corrected energy balance step 2'!N28</f>
        <v>0</v>
      </c>
      <c r="N23">
        <f>'Corrected energy balance step 2'!O28</f>
        <v>0</v>
      </c>
      <c r="O23">
        <f>'Corrected energy balance step 2'!P28</f>
        <v>0</v>
      </c>
      <c r="P23">
        <f>'Corrected energy balance step 2'!Q28</f>
        <v>0</v>
      </c>
      <c r="Q23">
        <f>'Corrected energy balance step 2'!R28</f>
        <v>0</v>
      </c>
      <c r="R23">
        <f>'Corrected energy balance step 2'!S28</f>
        <v>0</v>
      </c>
      <c r="S23">
        <f>'Corrected energy balance step 2'!T28</f>
        <v>0</v>
      </c>
      <c r="T23">
        <f>'Corrected energy balance step 2'!U28</f>
        <v>0</v>
      </c>
      <c r="U23">
        <f>'Corrected energy balance step 2'!V28</f>
        <v>0</v>
      </c>
      <c r="V23">
        <f>'Corrected energy balance step 2'!W28</f>
        <v>0</v>
      </c>
      <c r="W23">
        <f>'Corrected energy balance step 2'!X28</f>
        <v>0</v>
      </c>
      <c r="X23">
        <f>'Corrected energy balance step 2'!Y28</f>
        <v>0</v>
      </c>
      <c r="Y23">
        <f>'Corrected energy balance step 2'!Z28</f>
        <v>0</v>
      </c>
      <c r="Z23">
        <f>'Corrected energy balance step 2'!AA28</f>
        <v>0</v>
      </c>
      <c r="AA23">
        <f>'Corrected energy balance step 2'!AB28</f>
        <v>0</v>
      </c>
      <c r="AB23">
        <f>'Corrected energy balance step 2'!AC28</f>
        <v>0</v>
      </c>
      <c r="AC23">
        <f>'Corrected energy balance step 2'!AD28</f>
        <v>0</v>
      </c>
      <c r="AD23">
        <f>'Corrected energy balance step 2'!AE28</f>
        <v>0</v>
      </c>
      <c r="AE23">
        <f>'Corrected energy balance step 2'!AF28</f>
        <v>0</v>
      </c>
      <c r="AF23">
        <f>'Corrected energy balance step 2'!AG28</f>
        <v>0</v>
      </c>
      <c r="AG23">
        <f>'Corrected energy balance step 2'!AH28</f>
        <v>0</v>
      </c>
      <c r="AH23">
        <f>'Corrected energy balance step 2'!AI28</f>
        <v>0</v>
      </c>
      <c r="AI23">
        <f>'Corrected energy balance step 2'!AJ28</f>
        <v>0</v>
      </c>
      <c r="AJ23">
        <f>'Corrected energy balance step 2'!AK28</f>
        <v>0</v>
      </c>
      <c r="AK23">
        <f>'Corrected energy balance step 2'!AL28</f>
        <v>0</v>
      </c>
      <c r="AL23">
        <f>'Corrected energy balance step 2'!AM28</f>
        <v>0</v>
      </c>
      <c r="AM23">
        <f>'Corrected energy balance step 2'!AN28</f>
        <v>0</v>
      </c>
      <c r="AN23">
        <f>'Corrected energy balance step 2'!AO28</f>
        <v>0</v>
      </c>
      <c r="AO23">
        <f>'Corrected energy balance step 2'!AP28</f>
        <v>0</v>
      </c>
      <c r="AP23">
        <f>'Corrected energy balance step 2'!AQ28</f>
        <v>0</v>
      </c>
      <c r="AQ23">
        <f>'Corrected energy balance step 2'!AR28</f>
        <v>0</v>
      </c>
      <c r="AR23">
        <f>'Corrected energy balance step 2'!AS28</f>
        <v>0</v>
      </c>
      <c r="AS23">
        <f>'Corrected energy balance step 2'!AT28</f>
        <v>0</v>
      </c>
      <c r="AT23">
        <f>'Corrected energy balance step 2'!AU28</f>
        <v>0</v>
      </c>
      <c r="AU23">
        <f>'Corrected energy balance step 2'!AV28</f>
        <v>0</v>
      </c>
      <c r="AV23">
        <f>'Corrected energy balance step 2'!AW28</f>
        <v>0</v>
      </c>
      <c r="AW23">
        <f>'Corrected energy balance step 2'!AX28</f>
        <v>0</v>
      </c>
      <c r="AX23">
        <f>'Corrected energy balance step 2'!AY28</f>
        <v>0</v>
      </c>
      <c r="AY23">
        <f>'Corrected energy balance step 2'!AZ28</f>
        <v>0</v>
      </c>
      <c r="AZ23">
        <f>'Corrected energy balance step 2'!BA28</f>
        <v>0</v>
      </c>
      <c r="BA23">
        <f>'Corrected energy balance step 2'!BB28</f>
        <v>0</v>
      </c>
      <c r="BB23">
        <f>'Corrected energy balance step 2'!BC28</f>
        <v>0</v>
      </c>
      <c r="BC23">
        <f>'Corrected energy balance step 2'!BD28</f>
        <v>0</v>
      </c>
      <c r="BD23">
        <f>'Corrected energy balance step 2'!BE28</f>
        <v>0</v>
      </c>
      <c r="BE23">
        <f>'Corrected energy balance step 2'!BF28</f>
        <v>0</v>
      </c>
      <c r="BF23">
        <f>'Corrected energy balance step 2'!BG28</f>
        <v>0</v>
      </c>
      <c r="BG23">
        <f>'Corrected energy balance step 2'!BH28</f>
        <v>0</v>
      </c>
      <c r="BH23">
        <f>'Corrected energy balance step 2'!BI28</f>
        <v>0</v>
      </c>
      <c r="BI23">
        <f>'Corrected energy balance step 2'!BJ28</f>
        <v>0</v>
      </c>
      <c r="BJ23">
        <f>'Corrected energy balance step 2'!BK28</f>
        <v>0</v>
      </c>
      <c r="BK23">
        <f>'Corrected energy balance step 2'!BL28</f>
        <v>0</v>
      </c>
      <c r="BL23">
        <f>'Corrected energy balance step 2'!BM28</f>
        <v>0</v>
      </c>
      <c r="BM23">
        <f>'Corrected energy balance step 2'!BN28</f>
        <v>0</v>
      </c>
      <c r="BN23">
        <f>'Corrected energy balance step 2'!BO28</f>
        <v>0</v>
      </c>
    </row>
    <row r="24" spans="1:66">
      <c r="A24" s="277" t="s">
        <v>520</v>
      </c>
      <c r="B24">
        <f>'Corrected energy balance step 2'!C29</f>
        <v>0</v>
      </c>
      <c r="C24">
        <f>'Corrected energy balance step 2'!D29</f>
        <v>0</v>
      </c>
      <c r="D24">
        <f>'Corrected energy balance step 2'!E29</f>
        <v>0</v>
      </c>
      <c r="E24">
        <f>'Corrected energy balance step 2'!F29</f>
        <v>0</v>
      </c>
      <c r="F24">
        <f>'Corrected energy balance step 2'!G29</f>
        <v>0</v>
      </c>
      <c r="G24">
        <f>'Corrected energy balance step 2'!H29</f>
        <v>0</v>
      </c>
      <c r="H24">
        <f>'Corrected energy balance step 2'!I29</f>
        <v>0</v>
      </c>
      <c r="I24">
        <f>'Corrected energy balance step 2'!J29</f>
        <v>0</v>
      </c>
      <c r="J24">
        <f>'Corrected energy balance step 2'!K29</f>
        <v>0</v>
      </c>
      <c r="K24">
        <f>'Corrected energy balance step 2'!L29</f>
        <v>0</v>
      </c>
      <c r="L24">
        <f>'Corrected energy balance step 2'!M29</f>
        <v>0</v>
      </c>
      <c r="M24">
        <f>'Corrected energy balance step 2'!N29</f>
        <v>0</v>
      </c>
      <c r="N24">
        <f>'Corrected energy balance step 2'!O29</f>
        <v>0</v>
      </c>
      <c r="O24">
        <f>'Corrected energy balance step 2'!P29</f>
        <v>0</v>
      </c>
      <c r="P24">
        <f>'Corrected energy balance step 2'!Q29</f>
        <v>0</v>
      </c>
      <c r="Q24">
        <f>'Corrected energy balance step 2'!R29</f>
        <v>0</v>
      </c>
      <c r="R24">
        <f>'Corrected energy balance step 2'!S29</f>
        <v>0</v>
      </c>
      <c r="S24">
        <f>'Corrected energy balance step 2'!T29</f>
        <v>0</v>
      </c>
      <c r="T24">
        <f>'Corrected energy balance step 2'!U29</f>
        <v>0</v>
      </c>
      <c r="U24">
        <f>'Corrected energy balance step 2'!V29</f>
        <v>0</v>
      </c>
      <c r="V24">
        <f>'Corrected energy balance step 2'!W29</f>
        <v>0</v>
      </c>
      <c r="W24">
        <f>'Corrected energy balance step 2'!X29</f>
        <v>0</v>
      </c>
      <c r="X24">
        <f>'Corrected energy balance step 2'!Y29</f>
        <v>0</v>
      </c>
      <c r="Y24">
        <f>'Corrected energy balance step 2'!Z29</f>
        <v>0</v>
      </c>
      <c r="Z24">
        <f>'Corrected energy balance step 2'!AA29</f>
        <v>0</v>
      </c>
      <c r="AA24">
        <f>'Corrected energy balance step 2'!AB29</f>
        <v>0</v>
      </c>
      <c r="AB24">
        <f>'Corrected energy balance step 2'!AC29</f>
        <v>0</v>
      </c>
      <c r="AC24">
        <f>'Corrected energy balance step 2'!AD29</f>
        <v>0</v>
      </c>
      <c r="AD24">
        <f>'Corrected energy balance step 2'!AE29</f>
        <v>0</v>
      </c>
      <c r="AE24">
        <f>'Corrected energy balance step 2'!AF29</f>
        <v>0</v>
      </c>
      <c r="AF24">
        <f>'Corrected energy balance step 2'!AG29</f>
        <v>0</v>
      </c>
      <c r="AG24">
        <f>'Corrected energy balance step 2'!AH29</f>
        <v>0</v>
      </c>
      <c r="AH24">
        <f>'Corrected energy balance step 2'!AI29</f>
        <v>0</v>
      </c>
      <c r="AI24">
        <f>'Corrected energy balance step 2'!AJ29</f>
        <v>0</v>
      </c>
      <c r="AJ24">
        <f>'Corrected energy balance step 2'!AK29</f>
        <v>0</v>
      </c>
      <c r="AK24">
        <f>'Corrected energy balance step 2'!AL29</f>
        <v>0</v>
      </c>
      <c r="AL24">
        <f>'Corrected energy balance step 2'!AM29</f>
        <v>0</v>
      </c>
      <c r="AM24">
        <f>'Corrected energy balance step 2'!AN29</f>
        <v>0</v>
      </c>
      <c r="AN24">
        <f>'Corrected energy balance step 2'!AO29</f>
        <v>0</v>
      </c>
      <c r="AO24">
        <f>'Corrected energy balance step 2'!AP29</f>
        <v>0</v>
      </c>
      <c r="AP24">
        <f>'Corrected energy balance step 2'!AQ29</f>
        <v>0</v>
      </c>
      <c r="AQ24">
        <f>'Corrected energy balance step 2'!AR29</f>
        <v>0</v>
      </c>
      <c r="AR24">
        <f>'Corrected energy balance step 2'!AS29</f>
        <v>0</v>
      </c>
      <c r="AS24">
        <f>'Corrected energy balance step 2'!AT29</f>
        <v>0</v>
      </c>
      <c r="AT24">
        <f>'Corrected energy balance step 2'!AU29</f>
        <v>0</v>
      </c>
      <c r="AU24">
        <f>'Corrected energy balance step 2'!AV29</f>
        <v>0</v>
      </c>
      <c r="AV24">
        <f>'Corrected energy balance step 2'!AW29</f>
        <v>0</v>
      </c>
      <c r="AW24">
        <f>'Corrected energy balance step 2'!AX29</f>
        <v>0</v>
      </c>
      <c r="AX24">
        <f>'Corrected energy balance step 2'!AY29</f>
        <v>0</v>
      </c>
      <c r="AY24">
        <f>'Corrected energy balance step 2'!AZ29</f>
        <v>0</v>
      </c>
      <c r="AZ24">
        <f>'Corrected energy balance step 2'!BA29</f>
        <v>0</v>
      </c>
      <c r="BA24">
        <f>'Corrected energy balance step 2'!BB29</f>
        <v>0</v>
      </c>
      <c r="BB24">
        <f>'Corrected energy balance step 2'!BC29</f>
        <v>0</v>
      </c>
      <c r="BC24">
        <f>'Corrected energy balance step 2'!BD29</f>
        <v>0</v>
      </c>
      <c r="BD24">
        <f>'Corrected energy balance step 2'!BE29</f>
        <v>0</v>
      </c>
      <c r="BE24">
        <f>'Corrected energy balance step 2'!BF29</f>
        <v>0</v>
      </c>
      <c r="BF24">
        <f>'Corrected energy balance step 2'!BG29</f>
        <v>0</v>
      </c>
      <c r="BG24">
        <f>'Corrected energy balance step 2'!BH29</f>
        <v>0</v>
      </c>
      <c r="BH24">
        <f>'Corrected energy balance step 2'!BI29</f>
        <v>0</v>
      </c>
      <c r="BI24">
        <f>'Corrected energy balance step 2'!BJ29</f>
        <v>0</v>
      </c>
      <c r="BJ24">
        <f>'Corrected energy balance step 2'!BK29</f>
        <v>0</v>
      </c>
      <c r="BK24">
        <f>'Corrected energy balance step 2'!BL29</f>
        <v>0</v>
      </c>
      <c r="BL24">
        <f>'Corrected energy balance step 2'!BM29</f>
        <v>0</v>
      </c>
      <c r="BM24">
        <f>'Corrected energy balance step 2'!BN29</f>
        <v>0</v>
      </c>
      <c r="BN24">
        <f>'Corrected energy balance step 2'!BO29</f>
        <v>0</v>
      </c>
    </row>
    <row r="25" spans="1:66">
      <c r="A25" s="277" t="s">
        <v>521</v>
      </c>
      <c r="B25">
        <f>'Corrected energy balance step 2'!C30</f>
        <v>0</v>
      </c>
      <c r="C25">
        <f>'Corrected energy balance step 2'!D30</f>
        <v>0</v>
      </c>
      <c r="D25">
        <f>'Corrected energy balance step 2'!E30</f>
        <v>0</v>
      </c>
      <c r="E25">
        <f>'Corrected energy balance step 2'!F30</f>
        <v>0</v>
      </c>
      <c r="F25">
        <f>'Corrected energy balance step 2'!G30</f>
        <v>0</v>
      </c>
      <c r="G25">
        <f>'Corrected energy balance step 2'!H30</f>
        <v>0</v>
      </c>
      <c r="H25">
        <f>'Corrected energy balance step 2'!I30</f>
        <v>0</v>
      </c>
      <c r="I25">
        <f>'Corrected energy balance step 2'!J30</f>
        <v>0</v>
      </c>
      <c r="J25">
        <f>'Corrected energy balance step 2'!K30</f>
        <v>0</v>
      </c>
      <c r="K25">
        <f>'Corrected energy balance step 2'!L30</f>
        <v>0</v>
      </c>
      <c r="L25">
        <f>'Corrected energy balance step 2'!M30</f>
        <v>0</v>
      </c>
      <c r="M25">
        <f>'Corrected energy balance step 2'!N30</f>
        <v>0</v>
      </c>
      <c r="N25">
        <f>'Corrected energy balance step 2'!O30</f>
        <v>0</v>
      </c>
      <c r="O25">
        <f>'Corrected energy balance step 2'!P30</f>
        <v>0</v>
      </c>
      <c r="P25">
        <f>'Corrected energy balance step 2'!Q30</f>
        <v>0</v>
      </c>
      <c r="Q25">
        <f>'Corrected energy balance step 2'!R30</f>
        <v>0</v>
      </c>
      <c r="R25">
        <f>'Corrected energy balance step 2'!S30</f>
        <v>0</v>
      </c>
      <c r="S25">
        <f>'Corrected energy balance step 2'!T30</f>
        <v>0</v>
      </c>
      <c r="T25">
        <f>'Corrected energy balance step 2'!U30</f>
        <v>0</v>
      </c>
      <c r="U25">
        <f>'Corrected energy balance step 2'!V30</f>
        <v>0</v>
      </c>
      <c r="V25">
        <f>'Corrected energy balance step 2'!W30</f>
        <v>0</v>
      </c>
      <c r="W25">
        <f>'Corrected energy balance step 2'!X30</f>
        <v>0</v>
      </c>
      <c r="X25">
        <f>'Corrected energy balance step 2'!Y30</f>
        <v>0</v>
      </c>
      <c r="Y25">
        <f>'Corrected energy balance step 2'!Z30</f>
        <v>0</v>
      </c>
      <c r="Z25">
        <f>'Corrected energy balance step 2'!AA30</f>
        <v>0</v>
      </c>
      <c r="AA25">
        <f>'Corrected energy balance step 2'!AB30</f>
        <v>0</v>
      </c>
      <c r="AB25">
        <f>'Corrected energy balance step 2'!AC30</f>
        <v>0</v>
      </c>
      <c r="AC25">
        <f>'Corrected energy balance step 2'!AD30</f>
        <v>0</v>
      </c>
      <c r="AD25">
        <f>'Corrected energy balance step 2'!AE30</f>
        <v>0</v>
      </c>
      <c r="AE25">
        <f>'Corrected energy balance step 2'!AF30</f>
        <v>0</v>
      </c>
      <c r="AF25">
        <f>'Corrected energy balance step 2'!AG30</f>
        <v>0</v>
      </c>
      <c r="AG25">
        <f>'Corrected energy balance step 2'!AH30</f>
        <v>0</v>
      </c>
      <c r="AH25">
        <f>'Corrected energy balance step 2'!AI30</f>
        <v>0</v>
      </c>
      <c r="AI25">
        <f>'Corrected energy balance step 2'!AJ30</f>
        <v>0</v>
      </c>
      <c r="AJ25">
        <f>'Corrected energy balance step 2'!AK30</f>
        <v>0</v>
      </c>
      <c r="AK25">
        <f>'Corrected energy balance step 2'!AL30</f>
        <v>0</v>
      </c>
      <c r="AL25">
        <f>'Corrected energy balance step 2'!AM30</f>
        <v>0</v>
      </c>
      <c r="AM25">
        <f>'Corrected energy balance step 2'!AN30</f>
        <v>0</v>
      </c>
      <c r="AN25">
        <f>'Corrected energy balance step 2'!AO30</f>
        <v>0</v>
      </c>
      <c r="AO25">
        <f>'Corrected energy balance step 2'!AP30</f>
        <v>0</v>
      </c>
      <c r="AP25">
        <f>'Corrected energy balance step 2'!AQ30</f>
        <v>0</v>
      </c>
      <c r="AQ25">
        <f>'Corrected energy balance step 2'!AR30</f>
        <v>0</v>
      </c>
      <c r="AR25">
        <f>'Corrected energy balance step 2'!AS30</f>
        <v>0</v>
      </c>
      <c r="AS25">
        <f>'Corrected energy balance step 2'!AT30</f>
        <v>0</v>
      </c>
      <c r="AT25">
        <f>'Corrected energy balance step 2'!AU30</f>
        <v>0</v>
      </c>
      <c r="AU25">
        <f>'Corrected energy balance step 2'!AV30</f>
        <v>0</v>
      </c>
      <c r="AV25">
        <f>'Corrected energy balance step 2'!AW30</f>
        <v>0</v>
      </c>
      <c r="AW25">
        <f>'Corrected energy balance step 2'!AX30</f>
        <v>0</v>
      </c>
      <c r="AX25">
        <f>'Corrected energy balance step 2'!AY30</f>
        <v>0</v>
      </c>
      <c r="AY25">
        <f>'Corrected energy balance step 2'!AZ30</f>
        <v>0</v>
      </c>
      <c r="AZ25">
        <f>'Corrected energy balance step 2'!BA30</f>
        <v>0</v>
      </c>
      <c r="BA25">
        <f>'Corrected energy balance step 2'!BB30</f>
        <v>0</v>
      </c>
      <c r="BB25">
        <f>'Corrected energy balance step 2'!BC30</f>
        <v>0</v>
      </c>
      <c r="BC25">
        <f>'Corrected energy balance step 2'!BD30</f>
        <v>0</v>
      </c>
      <c r="BD25">
        <f>'Corrected energy balance step 2'!BE30</f>
        <v>0</v>
      </c>
      <c r="BE25">
        <f>'Corrected energy balance step 2'!BF30</f>
        <v>0</v>
      </c>
      <c r="BF25">
        <f>'Corrected energy balance step 2'!BG30</f>
        <v>0</v>
      </c>
      <c r="BG25">
        <f>'Corrected energy balance step 2'!BH30</f>
        <v>0</v>
      </c>
      <c r="BH25">
        <f>'Corrected energy balance step 2'!BI30</f>
        <v>0</v>
      </c>
      <c r="BI25">
        <f>'Corrected energy balance step 2'!BJ30</f>
        <v>0</v>
      </c>
      <c r="BJ25">
        <f>'Corrected energy balance step 2'!BK30</f>
        <v>0</v>
      </c>
      <c r="BK25">
        <f>'Corrected energy balance step 2'!BL30</f>
        <v>0</v>
      </c>
      <c r="BL25">
        <f>'Corrected energy balance step 2'!BM30</f>
        <v>0</v>
      </c>
      <c r="BM25">
        <f>'Corrected energy balance step 2'!BN30</f>
        <v>0</v>
      </c>
      <c r="BN25">
        <f>'Corrected energy balance step 2'!BO30</f>
        <v>0</v>
      </c>
    </row>
    <row r="26" spans="1:66">
      <c r="A26" s="277" t="s">
        <v>522</v>
      </c>
      <c r="B26">
        <f>'Corrected energy balance step 2'!C31</f>
        <v>0</v>
      </c>
      <c r="C26">
        <f>'Corrected energy balance step 2'!D31</f>
        <v>0</v>
      </c>
      <c r="D26">
        <f>'Corrected energy balance step 2'!E31</f>
        <v>0</v>
      </c>
      <c r="E26">
        <f>'Corrected energy balance step 2'!F31</f>
        <v>0</v>
      </c>
      <c r="F26">
        <f>'Corrected energy balance step 2'!G31</f>
        <v>0</v>
      </c>
      <c r="G26">
        <f>'Corrected energy balance step 2'!H31</f>
        <v>0</v>
      </c>
      <c r="H26">
        <f>'Corrected energy balance step 2'!I31</f>
        <v>0</v>
      </c>
      <c r="I26">
        <f>'Corrected energy balance step 2'!J31</f>
        <v>0</v>
      </c>
      <c r="J26">
        <f>'Corrected energy balance step 2'!K31</f>
        <v>0</v>
      </c>
      <c r="K26">
        <f>'Corrected energy balance step 2'!L31</f>
        <v>0</v>
      </c>
      <c r="L26">
        <f>'Corrected energy balance step 2'!M31</f>
        <v>0</v>
      </c>
      <c r="M26">
        <f>'Corrected energy balance step 2'!N31</f>
        <v>0</v>
      </c>
      <c r="N26">
        <f>'Corrected energy balance step 2'!O31</f>
        <v>0</v>
      </c>
      <c r="O26">
        <f>'Corrected energy balance step 2'!P31</f>
        <v>0</v>
      </c>
      <c r="P26">
        <f>'Corrected energy balance step 2'!Q31</f>
        <v>0</v>
      </c>
      <c r="Q26">
        <f>'Corrected energy balance step 2'!R31</f>
        <v>0</v>
      </c>
      <c r="R26">
        <f>'Corrected energy balance step 2'!S31</f>
        <v>0</v>
      </c>
      <c r="S26">
        <f>'Corrected energy balance step 2'!T31</f>
        <v>0</v>
      </c>
      <c r="T26">
        <f>'Corrected energy balance step 2'!U31</f>
        <v>0</v>
      </c>
      <c r="U26">
        <f>'Corrected energy balance step 2'!V31</f>
        <v>0</v>
      </c>
      <c r="V26">
        <f>'Corrected energy balance step 2'!W31</f>
        <v>0</v>
      </c>
      <c r="W26">
        <f>'Corrected energy balance step 2'!X31</f>
        <v>0</v>
      </c>
      <c r="X26">
        <f>'Corrected energy balance step 2'!Y31</f>
        <v>0</v>
      </c>
      <c r="Y26">
        <f>'Corrected energy balance step 2'!Z31</f>
        <v>0</v>
      </c>
      <c r="Z26">
        <f>'Corrected energy balance step 2'!AA31</f>
        <v>0</v>
      </c>
      <c r="AA26">
        <f>'Corrected energy balance step 2'!AB31</f>
        <v>0</v>
      </c>
      <c r="AB26">
        <f>'Corrected energy balance step 2'!AC31</f>
        <v>0</v>
      </c>
      <c r="AC26">
        <f>'Corrected energy balance step 2'!AD31</f>
        <v>0</v>
      </c>
      <c r="AD26">
        <f>'Corrected energy balance step 2'!AE31</f>
        <v>0</v>
      </c>
      <c r="AE26">
        <f>'Corrected energy balance step 2'!AF31</f>
        <v>0</v>
      </c>
      <c r="AF26">
        <f>'Corrected energy balance step 2'!AG31</f>
        <v>0</v>
      </c>
      <c r="AG26">
        <f>'Corrected energy balance step 2'!AH31</f>
        <v>0</v>
      </c>
      <c r="AH26">
        <f>'Corrected energy balance step 2'!AI31</f>
        <v>0</v>
      </c>
      <c r="AI26">
        <f>'Corrected energy balance step 2'!AJ31</f>
        <v>0</v>
      </c>
      <c r="AJ26">
        <f>'Corrected energy balance step 2'!AK31</f>
        <v>0</v>
      </c>
      <c r="AK26">
        <f>'Corrected energy balance step 2'!AL31</f>
        <v>0</v>
      </c>
      <c r="AL26">
        <f>'Corrected energy balance step 2'!AM31</f>
        <v>0</v>
      </c>
      <c r="AM26">
        <f>'Corrected energy balance step 2'!AN31</f>
        <v>0</v>
      </c>
      <c r="AN26">
        <f>'Corrected energy balance step 2'!AO31</f>
        <v>0</v>
      </c>
      <c r="AO26">
        <f>'Corrected energy balance step 2'!AP31</f>
        <v>0</v>
      </c>
      <c r="AP26">
        <f>'Corrected energy balance step 2'!AQ31</f>
        <v>0</v>
      </c>
      <c r="AQ26">
        <f>'Corrected energy balance step 2'!AR31</f>
        <v>0</v>
      </c>
      <c r="AR26">
        <f>'Corrected energy balance step 2'!AS31</f>
        <v>0</v>
      </c>
      <c r="AS26">
        <f>'Corrected energy balance step 2'!AT31</f>
        <v>0</v>
      </c>
      <c r="AT26">
        <f>'Corrected energy balance step 2'!AU31</f>
        <v>0</v>
      </c>
      <c r="AU26">
        <f>'Corrected energy balance step 2'!AV31</f>
        <v>0</v>
      </c>
      <c r="AV26">
        <f>'Corrected energy balance step 2'!AW31</f>
        <v>0</v>
      </c>
      <c r="AW26">
        <f>'Corrected energy balance step 2'!AX31</f>
        <v>0</v>
      </c>
      <c r="AX26">
        <f>'Corrected energy balance step 2'!AY31</f>
        <v>0</v>
      </c>
      <c r="AY26">
        <f>'Corrected energy balance step 2'!AZ31</f>
        <v>0</v>
      </c>
      <c r="AZ26">
        <f>'Corrected energy balance step 2'!BA31</f>
        <v>0</v>
      </c>
      <c r="BA26">
        <f>'Corrected energy balance step 2'!BB31</f>
        <v>0</v>
      </c>
      <c r="BB26">
        <f>'Corrected energy balance step 2'!BC31</f>
        <v>0</v>
      </c>
      <c r="BC26">
        <f>'Corrected energy balance step 2'!BD31</f>
        <v>0</v>
      </c>
      <c r="BD26">
        <f>'Corrected energy balance step 2'!BE31</f>
        <v>0</v>
      </c>
      <c r="BE26">
        <f>'Corrected energy balance step 2'!BF31</f>
        <v>0</v>
      </c>
      <c r="BF26">
        <f>'Corrected energy balance step 2'!BG31</f>
        <v>0</v>
      </c>
      <c r="BG26">
        <f>'Corrected energy balance step 2'!BH31</f>
        <v>0</v>
      </c>
      <c r="BH26">
        <f>'Corrected energy balance step 2'!BI31</f>
        <v>0</v>
      </c>
      <c r="BI26">
        <f>'Corrected energy balance step 2'!BJ31</f>
        <v>0</v>
      </c>
      <c r="BJ26">
        <f>'Corrected energy balance step 2'!BK31</f>
        <v>0</v>
      </c>
      <c r="BK26">
        <f>'Corrected energy balance step 2'!BL31</f>
        <v>0</v>
      </c>
      <c r="BL26">
        <f>'Corrected energy balance step 2'!BM31</f>
        <v>0</v>
      </c>
      <c r="BM26">
        <f>'Corrected energy balance step 2'!BN31</f>
        <v>0</v>
      </c>
      <c r="BN26">
        <f>'Corrected energy balance step 2'!BO31</f>
        <v>0</v>
      </c>
    </row>
    <row r="27" spans="1:66">
      <c r="A27" s="277" t="s">
        <v>523</v>
      </c>
      <c r="B27">
        <f>'Corrected energy balance step 2'!C32</f>
        <v>0</v>
      </c>
      <c r="C27">
        <f>'Corrected energy balance step 2'!D32</f>
        <v>0</v>
      </c>
      <c r="D27">
        <f>'Corrected energy balance step 2'!E32</f>
        <v>0</v>
      </c>
      <c r="E27">
        <f>'Corrected energy balance step 2'!F32</f>
        <v>0</v>
      </c>
      <c r="F27">
        <f>'Corrected energy balance step 2'!G32</f>
        <v>0</v>
      </c>
      <c r="G27">
        <f>'Corrected energy balance step 2'!H32</f>
        <v>0</v>
      </c>
      <c r="H27">
        <f>'Corrected energy balance step 2'!I32</f>
        <v>0</v>
      </c>
      <c r="I27">
        <f>'Corrected energy balance step 2'!J32</f>
        <v>0</v>
      </c>
      <c r="J27">
        <f>'Corrected energy balance step 2'!K32</f>
        <v>0</v>
      </c>
      <c r="K27">
        <f>'Corrected energy balance step 2'!L32</f>
        <v>0</v>
      </c>
      <c r="L27">
        <f>'Corrected energy balance step 2'!M32</f>
        <v>0</v>
      </c>
      <c r="M27">
        <f>'Corrected energy balance step 2'!N32</f>
        <v>0</v>
      </c>
      <c r="N27">
        <f>'Corrected energy balance step 2'!O32</f>
        <v>0</v>
      </c>
      <c r="O27">
        <f>'Corrected energy balance step 2'!P32</f>
        <v>0</v>
      </c>
      <c r="P27">
        <f>'Corrected energy balance step 2'!Q32</f>
        <v>0</v>
      </c>
      <c r="Q27">
        <f>'Corrected energy balance step 2'!R32</f>
        <v>0</v>
      </c>
      <c r="R27">
        <f>'Corrected energy balance step 2'!S32</f>
        <v>0</v>
      </c>
      <c r="S27">
        <f>'Corrected energy balance step 2'!T32</f>
        <v>0</v>
      </c>
      <c r="T27">
        <f>'Corrected energy balance step 2'!U32</f>
        <v>0</v>
      </c>
      <c r="U27">
        <f>'Corrected energy balance step 2'!V32</f>
        <v>0</v>
      </c>
      <c r="V27">
        <f>'Corrected energy balance step 2'!W32</f>
        <v>0</v>
      </c>
      <c r="W27">
        <f>'Corrected energy balance step 2'!X32</f>
        <v>0</v>
      </c>
      <c r="X27">
        <f>'Corrected energy balance step 2'!Y32</f>
        <v>0</v>
      </c>
      <c r="Y27">
        <f>'Corrected energy balance step 2'!Z32</f>
        <v>0</v>
      </c>
      <c r="Z27">
        <f>'Corrected energy balance step 2'!AA32</f>
        <v>0</v>
      </c>
      <c r="AA27">
        <f>'Corrected energy balance step 2'!AB32</f>
        <v>0</v>
      </c>
      <c r="AB27">
        <f>'Corrected energy balance step 2'!AC32</f>
        <v>0</v>
      </c>
      <c r="AC27">
        <f>'Corrected energy balance step 2'!AD32</f>
        <v>0</v>
      </c>
      <c r="AD27">
        <f>'Corrected energy balance step 2'!AE32</f>
        <v>0</v>
      </c>
      <c r="AE27">
        <f>'Corrected energy balance step 2'!AF32</f>
        <v>0</v>
      </c>
      <c r="AF27">
        <f>'Corrected energy balance step 2'!AG32</f>
        <v>0</v>
      </c>
      <c r="AG27">
        <f>'Corrected energy balance step 2'!AH32</f>
        <v>0</v>
      </c>
      <c r="AH27">
        <f>'Corrected energy balance step 2'!AI32</f>
        <v>0</v>
      </c>
      <c r="AI27">
        <f>'Corrected energy balance step 2'!AJ32</f>
        <v>0</v>
      </c>
      <c r="AJ27">
        <f>'Corrected energy balance step 2'!AK32</f>
        <v>0</v>
      </c>
      <c r="AK27">
        <f>'Corrected energy balance step 2'!AL32</f>
        <v>0</v>
      </c>
      <c r="AL27">
        <f>'Corrected energy balance step 2'!AM32</f>
        <v>0</v>
      </c>
      <c r="AM27">
        <f>'Corrected energy balance step 2'!AN32</f>
        <v>0</v>
      </c>
      <c r="AN27">
        <f>'Corrected energy balance step 2'!AO32</f>
        <v>0</v>
      </c>
      <c r="AO27">
        <f>'Corrected energy balance step 2'!AP32</f>
        <v>0</v>
      </c>
      <c r="AP27">
        <f>'Corrected energy balance step 2'!AQ32</f>
        <v>0</v>
      </c>
      <c r="AQ27">
        <f>'Corrected energy balance step 2'!AR32</f>
        <v>0</v>
      </c>
      <c r="AR27">
        <f>'Corrected energy balance step 2'!AS32</f>
        <v>0</v>
      </c>
      <c r="AS27">
        <f>'Corrected energy balance step 2'!AT32</f>
        <v>0</v>
      </c>
      <c r="AT27">
        <f>'Corrected energy balance step 2'!AU32</f>
        <v>0</v>
      </c>
      <c r="AU27">
        <f>'Corrected energy balance step 2'!AV32</f>
        <v>0</v>
      </c>
      <c r="AV27">
        <f>'Corrected energy balance step 2'!AW32</f>
        <v>0</v>
      </c>
      <c r="AW27">
        <f>'Corrected energy balance step 2'!AX32</f>
        <v>0</v>
      </c>
      <c r="AX27">
        <f>'Corrected energy balance step 2'!AY32</f>
        <v>0</v>
      </c>
      <c r="AY27">
        <f>'Corrected energy balance step 2'!AZ32</f>
        <v>0</v>
      </c>
      <c r="AZ27">
        <f>'Corrected energy balance step 2'!BA32</f>
        <v>0</v>
      </c>
      <c r="BA27">
        <f>'Corrected energy balance step 2'!BB32</f>
        <v>0</v>
      </c>
      <c r="BB27">
        <f>'Corrected energy balance step 2'!BC32</f>
        <v>0</v>
      </c>
      <c r="BC27">
        <f>'Corrected energy balance step 2'!BD32</f>
        <v>0</v>
      </c>
      <c r="BD27">
        <f>'Corrected energy balance step 2'!BE32</f>
        <v>0</v>
      </c>
      <c r="BE27">
        <f>'Corrected energy balance step 2'!BF32</f>
        <v>0</v>
      </c>
      <c r="BF27">
        <f>'Corrected energy balance step 2'!BG32</f>
        <v>0</v>
      </c>
      <c r="BG27">
        <f>'Corrected energy balance step 2'!BH32</f>
        <v>0</v>
      </c>
      <c r="BH27">
        <f>'Corrected energy balance step 2'!BI32</f>
        <v>0</v>
      </c>
      <c r="BI27">
        <f>'Corrected energy balance step 2'!BJ32</f>
        <v>0</v>
      </c>
      <c r="BJ27">
        <f>'Corrected energy balance step 2'!BK32</f>
        <v>0</v>
      </c>
      <c r="BK27">
        <f>'Corrected energy balance step 2'!BL32</f>
        <v>0</v>
      </c>
      <c r="BL27">
        <f>'Corrected energy balance step 2'!BM32</f>
        <v>0</v>
      </c>
      <c r="BM27">
        <f>'Corrected energy balance step 2'!BN32</f>
        <v>0</v>
      </c>
      <c r="BN27">
        <f>'Corrected energy balance step 2'!BO32</f>
        <v>0</v>
      </c>
    </row>
    <row r="28" spans="1:66">
      <c r="A28" s="277" t="s">
        <v>524</v>
      </c>
      <c r="B28">
        <f>'Corrected energy balance step 2'!C33</f>
        <v>0</v>
      </c>
      <c r="C28">
        <f>'Corrected energy balance step 2'!D33</f>
        <v>0</v>
      </c>
      <c r="D28">
        <f>'Corrected energy balance step 2'!E33</f>
        <v>0</v>
      </c>
      <c r="E28">
        <f>'Corrected energy balance step 2'!F33</f>
        <v>0</v>
      </c>
      <c r="F28">
        <f>'Corrected energy balance step 2'!G33</f>
        <v>0</v>
      </c>
      <c r="G28">
        <f>'Corrected energy balance step 2'!H33</f>
        <v>0</v>
      </c>
      <c r="H28">
        <f>'Corrected energy balance step 2'!I33</f>
        <v>0</v>
      </c>
      <c r="I28">
        <f>'Corrected energy balance step 2'!J33</f>
        <v>0</v>
      </c>
      <c r="J28">
        <f>'Corrected energy balance step 2'!K33</f>
        <v>0</v>
      </c>
      <c r="K28">
        <f>'Corrected energy balance step 2'!L33</f>
        <v>0</v>
      </c>
      <c r="L28">
        <f>'Corrected energy balance step 2'!M33</f>
        <v>0</v>
      </c>
      <c r="M28">
        <f>'Corrected energy balance step 2'!N33</f>
        <v>0</v>
      </c>
      <c r="N28">
        <f>'Corrected energy balance step 2'!O33</f>
        <v>0</v>
      </c>
      <c r="O28">
        <f>'Corrected energy balance step 2'!P33</f>
        <v>0</v>
      </c>
      <c r="P28">
        <f>'Corrected energy balance step 2'!Q33</f>
        <v>0</v>
      </c>
      <c r="Q28">
        <f>'Corrected energy balance step 2'!R33</f>
        <v>0</v>
      </c>
      <c r="R28">
        <f>'Corrected energy balance step 2'!S33</f>
        <v>0</v>
      </c>
      <c r="S28">
        <f>'Corrected energy balance step 2'!T33</f>
        <v>0</v>
      </c>
      <c r="T28">
        <f>'Corrected energy balance step 2'!U33</f>
        <v>0</v>
      </c>
      <c r="U28">
        <f>'Corrected energy balance step 2'!V33</f>
        <v>0</v>
      </c>
      <c r="V28">
        <f>'Corrected energy balance step 2'!W33</f>
        <v>0</v>
      </c>
      <c r="W28">
        <f>'Corrected energy balance step 2'!X33</f>
        <v>0</v>
      </c>
      <c r="X28">
        <f>'Corrected energy balance step 2'!Y33</f>
        <v>0</v>
      </c>
      <c r="Y28">
        <f>'Corrected energy balance step 2'!Z33</f>
        <v>0</v>
      </c>
      <c r="Z28">
        <f>'Corrected energy balance step 2'!AA33</f>
        <v>0</v>
      </c>
      <c r="AA28">
        <f>'Corrected energy balance step 2'!AB33</f>
        <v>0</v>
      </c>
      <c r="AB28">
        <f>'Corrected energy balance step 2'!AC33</f>
        <v>0</v>
      </c>
      <c r="AC28">
        <f>'Corrected energy balance step 2'!AD33</f>
        <v>0</v>
      </c>
      <c r="AD28">
        <f>'Corrected energy balance step 2'!AE33</f>
        <v>0</v>
      </c>
      <c r="AE28">
        <f>'Corrected energy balance step 2'!AF33</f>
        <v>0</v>
      </c>
      <c r="AF28">
        <f>'Corrected energy balance step 2'!AG33</f>
        <v>0</v>
      </c>
      <c r="AG28">
        <f>'Corrected energy balance step 2'!AH33</f>
        <v>0</v>
      </c>
      <c r="AH28">
        <f>'Corrected energy balance step 2'!AI33</f>
        <v>0</v>
      </c>
      <c r="AI28">
        <f>'Corrected energy balance step 2'!AJ33</f>
        <v>0</v>
      </c>
      <c r="AJ28">
        <f>'Corrected energy balance step 2'!AK33</f>
        <v>0</v>
      </c>
      <c r="AK28">
        <f>'Corrected energy balance step 2'!AL33</f>
        <v>0</v>
      </c>
      <c r="AL28">
        <f>'Corrected energy balance step 2'!AM33</f>
        <v>0</v>
      </c>
      <c r="AM28">
        <f>'Corrected energy balance step 2'!AN33</f>
        <v>0</v>
      </c>
      <c r="AN28">
        <f>'Corrected energy balance step 2'!AO33</f>
        <v>0</v>
      </c>
      <c r="AO28">
        <f>'Corrected energy balance step 2'!AP33</f>
        <v>0</v>
      </c>
      <c r="AP28">
        <f>'Corrected energy balance step 2'!AQ33</f>
        <v>0</v>
      </c>
      <c r="AQ28">
        <f>'Corrected energy balance step 2'!AR33</f>
        <v>0</v>
      </c>
      <c r="AR28">
        <f>'Corrected energy balance step 2'!AS33</f>
        <v>0</v>
      </c>
      <c r="AS28">
        <f>'Corrected energy balance step 2'!AT33</f>
        <v>0</v>
      </c>
      <c r="AT28">
        <f>'Corrected energy balance step 2'!AU33</f>
        <v>0</v>
      </c>
      <c r="AU28">
        <f>'Corrected energy balance step 2'!AV33</f>
        <v>0</v>
      </c>
      <c r="AV28">
        <f>'Corrected energy balance step 2'!AW33</f>
        <v>0</v>
      </c>
      <c r="AW28">
        <f>'Corrected energy balance step 2'!AX33</f>
        <v>0</v>
      </c>
      <c r="AX28">
        <f>'Corrected energy balance step 2'!AY33</f>
        <v>0</v>
      </c>
      <c r="AY28">
        <f>'Corrected energy balance step 2'!AZ33</f>
        <v>0</v>
      </c>
      <c r="AZ28">
        <f>'Corrected energy balance step 2'!BA33</f>
        <v>0</v>
      </c>
      <c r="BA28">
        <f>'Corrected energy balance step 2'!BB33</f>
        <v>0</v>
      </c>
      <c r="BB28">
        <f>'Corrected energy balance step 2'!BC33</f>
        <v>0</v>
      </c>
      <c r="BC28">
        <f>'Corrected energy balance step 2'!BD33</f>
        <v>0</v>
      </c>
      <c r="BD28">
        <f>'Corrected energy balance step 2'!BE33</f>
        <v>0</v>
      </c>
      <c r="BE28">
        <f>'Corrected energy balance step 2'!BF33</f>
        <v>0</v>
      </c>
      <c r="BF28">
        <f>'Corrected energy balance step 2'!BG33</f>
        <v>0</v>
      </c>
      <c r="BG28">
        <f>'Corrected energy balance step 2'!BH33</f>
        <v>0</v>
      </c>
      <c r="BH28">
        <f>'Corrected energy balance step 2'!BI33</f>
        <v>0</v>
      </c>
      <c r="BI28">
        <f>'Corrected energy balance step 2'!BJ33</f>
        <v>0</v>
      </c>
      <c r="BJ28">
        <f>'Corrected energy balance step 2'!BK33</f>
        <v>0</v>
      </c>
      <c r="BK28">
        <f>'Corrected energy balance step 2'!BL33</f>
        <v>0</v>
      </c>
      <c r="BL28">
        <f>'Corrected energy balance step 2'!BM33</f>
        <v>0</v>
      </c>
      <c r="BM28">
        <f>'Corrected energy balance step 2'!BN33</f>
        <v>0</v>
      </c>
      <c r="BN28">
        <f>'Corrected energy balance step 2'!BO33</f>
        <v>0</v>
      </c>
    </row>
    <row r="29" spans="1:66">
      <c r="A29" t="s">
        <v>78</v>
      </c>
      <c r="B29">
        <f>'Corrected energy balance step 2'!C34</f>
        <v>0</v>
      </c>
      <c r="C29">
        <f>'Corrected energy balance step 2'!D34</f>
        <v>0</v>
      </c>
      <c r="D29">
        <f>'Corrected energy balance step 2'!E34</f>
        <v>0</v>
      </c>
      <c r="E29">
        <f>'Corrected energy balance step 2'!F34</f>
        <v>0</v>
      </c>
      <c r="F29">
        <f>'Corrected energy balance step 2'!G34</f>
        <v>0</v>
      </c>
      <c r="G29">
        <f>'Corrected energy balance step 2'!H34</f>
        <v>0</v>
      </c>
      <c r="H29">
        <f>'Corrected energy balance step 2'!I34</f>
        <v>0</v>
      </c>
      <c r="I29">
        <f>'Corrected energy balance step 2'!J34</f>
        <v>0</v>
      </c>
      <c r="J29">
        <f>'Corrected energy balance step 2'!K34</f>
        <v>0</v>
      </c>
      <c r="K29">
        <f>'Corrected energy balance step 2'!L34</f>
        <v>0</v>
      </c>
      <c r="L29">
        <f>'Corrected energy balance step 2'!M34</f>
        <v>0</v>
      </c>
      <c r="M29">
        <f>'Corrected energy balance step 2'!N34</f>
        <v>0</v>
      </c>
      <c r="N29">
        <f>'Corrected energy balance step 2'!O34</f>
        <v>0</v>
      </c>
      <c r="O29">
        <f>'Corrected energy balance step 2'!P34</f>
        <v>0</v>
      </c>
      <c r="P29">
        <f>'Corrected energy balance step 2'!Q34</f>
        <v>0</v>
      </c>
      <c r="Q29">
        <f>'Corrected energy balance step 2'!R34</f>
        <v>0</v>
      </c>
      <c r="R29">
        <f>'Corrected energy balance step 2'!S34</f>
        <v>0</v>
      </c>
      <c r="S29">
        <f>'Corrected energy balance step 2'!T34</f>
        <v>0</v>
      </c>
      <c r="T29">
        <f>'Corrected energy balance step 2'!U34</f>
        <v>0</v>
      </c>
      <c r="U29">
        <f>'Corrected energy balance step 2'!V34</f>
        <v>0</v>
      </c>
      <c r="V29">
        <f>'Corrected energy balance step 2'!W34</f>
        <v>0</v>
      </c>
      <c r="W29">
        <f>'Corrected energy balance step 2'!X34</f>
        <v>0</v>
      </c>
      <c r="X29">
        <f>'Corrected energy balance step 2'!Y34</f>
        <v>0</v>
      </c>
      <c r="Y29">
        <f>'Corrected energy balance step 2'!Z34</f>
        <v>0</v>
      </c>
      <c r="Z29">
        <f>'Corrected energy balance step 2'!AA34</f>
        <v>0</v>
      </c>
      <c r="AA29">
        <f>'Corrected energy balance step 2'!AB34</f>
        <v>0</v>
      </c>
      <c r="AB29">
        <f>'Corrected energy balance step 2'!AC34</f>
        <v>0</v>
      </c>
      <c r="AC29">
        <f>'Corrected energy balance step 2'!AD34</f>
        <v>0</v>
      </c>
      <c r="AD29">
        <f>'Corrected energy balance step 2'!AE34</f>
        <v>0</v>
      </c>
      <c r="AE29">
        <f>'Corrected energy balance step 2'!AF34</f>
        <v>0</v>
      </c>
      <c r="AF29">
        <f>'Corrected energy balance step 2'!AG34</f>
        <v>0</v>
      </c>
      <c r="AG29">
        <f>'Corrected energy balance step 2'!AH34</f>
        <v>0</v>
      </c>
      <c r="AH29">
        <f>'Corrected energy balance step 2'!AI34</f>
        <v>0</v>
      </c>
      <c r="AI29">
        <f>'Corrected energy balance step 2'!AJ34</f>
        <v>0</v>
      </c>
      <c r="AJ29">
        <f>'Corrected energy balance step 2'!AK34</f>
        <v>0</v>
      </c>
      <c r="AK29">
        <f>'Corrected energy balance step 2'!AL34</f>
        <v>0</v>
      </c>
      <c r="AL29">
        <f>'Corrected energy balance step 2'!AM34</f>
        <v>0</v>
      </c>
      <c r="AM29">
        <f>'Corrected energy balance step 2'!AN34</f>
        <v>0</v>
      </c>
      <c r="AN29">
        <f>'Corrected energy balance step 2'!AO34</f>
        <v>0</v>
      </c>
      <c r="AO29">
        <f>'Corrected energy balance step 2'!AP34</f>
        <v>0</v>
      </c>
      <c r="AP29">
        <f>'Corrected energy balance step 2'!AQ34</f>
        <v>0</v>
      </c>
      <c r="AQ29">
        <f>'Corrected energy balance step 2'!AR34</f>
        <v>0</v>
      </c>
      <c r="AR29">
        <f>'Corrected energy balance step 2'!AS34</f>
        <v>0</v>
      </c>
      <c r="AS29">
        <f>'Corrected energy balance step 2'!AT34</f>
        <v>0</v>
      </c>
      <c r="AT29">
        <f>'Corrected energy balance step 2'!AU34</f>
        <v>0</v>
      </c>
      <c r="AU29">
        <f>'Corrected energy balance step 2'!AV34</f>
        <v>0</v>
      </c>
      <c r="AV29">
        <f>'Corrected energy balance step 2'!AW34</f>
        <v>0</v>
      </c>
      <c r="AW29">
        <f>'Corrected energy balance step 2'!AX34</f>
        <v>0</v>
      </c>
      <c r="AX29">
        <f>'Corrected energy balance step 2'!AY34</f>
        <v>0</v>
      </c>
      <c r="AY29">
        <f>'Corrected energy balance step 2'!AZ34</f>
        <v>0</v>
      </c>
      <c r="AZ29">
        <f>'Corrected energy balance step 2'!BA34</f>
        <v>0</v>
      </c>
      <c r="BA29">
        <f>'Corrected energy balance step 2'!BB34</f>
        <v>0</v>
      </c>
      <c r="BB29">
        <f>'Corrected energy balance step 2'!BC34</f>
        <v>0</v>
      </c>
      <c r="BC29">
        <f>'Corrected energy balance step 2'!BD34</f>
        <v>0</v>
      </c>
      <c r="BD29">
        <f>'Corrected energy balance step 2'!BE34</f>
        <v>0</v>
      </c>
      <c r="BE29">
        <f>'Corrected energy balance step 2'!BF34</f>
        <v>0</v>
      </c>
      <c r="BF29">
        <f>'Corrected energy balance step 2'!BG34</f>
        <v>0</v>
      </c>
      <c r="BG29">
        <f>'Corrected energy balance step 2'!BH34</f>
        <v>0</v>
      </c>
      <c r="BH29">
        <f>'Corrected energy balance step 2'!BI34</f>
        <v>0</v>
      </c>
      <c r="BI29">
        <f>'Corrected energy balance step 2'!BJ34</f>
        <v>0</v>
      </c>
      <c r="BJ29">
        <f>'Corrected energy balance step 2'!BK34</f>
        <v>0</v>
      </c>
      <c r="BK29">
        <f>'Corrected energy balance step 2'!BL34</f>
        <v>0</v>
      </c>
      <c r="BL29">
        <f>'Corrected energy balance step 2'!BM34</f>
        <v>0</v>
      </c>
      <c r="BM29">
        <f>'Corrected energy balance step 2'!BN34</f>
        <v>0</v>
      </c>
      <c r="BN29">
        <f>'Corrected energy balance step 2'!BO34</f>
        <v>0</v>
      </c>
    </row>
    <row r="30" spans="1:66">
      <c r="A30" s="277" t="s">
        <v>525</v>
      </c>
      <c r="B30">
        <f>'Corrected energy balance step 2'!C35</f>
        <v>0</v>
      </c>
      <c r="C30">
        <f>'Corrected energy balance step 2'!D35</f>
        <v>0</v>
      </c>
      <c r="D30">
        <f>'Corrected energy balance step 2'!E35</f>
        <v>0</v>
      </c>
      <c r="E30">
        <f>'Corrected energy balance step 2'!F35</f>
        <v>0</v>
      </c>
      <c r="F30">
        <f>'Corrected energy balance step 2'!G35</f>
        <v>0</v>
      </c>
      <c r="G30">
        <f>'Corrected energy balance step 2'!H35</f>
        <v>0</v>
      </c>
      <c r="H30">
        <f>'Corrected energy balance step 2'!I35</f>
        <v>0</v>
      </c>
      <c r="I30">
        <f>'Corrected energy balance step 2'!J35</f>
        <v>0</v>
      </c>
      <c r="J30">
        <f>'Corrected energy balance step 2'!K35</f>
        <v>0</v>
      </c>
      <c r="K30">
        <f>'Corrected energy balance step 2'!L35</f>
        <v>0</v>
      </c>
      <c r="L30">
        <f>'Corrected energy balance step 2'!M35</f>
        <v>0</v>
      </c>
      <c r="M30">
        <f>'Corrected energy balance step 2'!N35</f>
        <v>0</v>
      </c>
      <c r="N30">
        <f>'Corrected energy balance step 2'!O35</f>
        <v>0</v>
      </c>
      <c r="O30">
        <f>'Corrected energy balance step 2'!P35</f>
        <v>0</v>
      </c>
      <c r="P30">
        <f>'Corrected energy balance step 2'!Q35</f>
        <v>0</v>
      </c>
      <c r="Q30">
        <f>'Corrected energy balance step 2'!R35</f>
        <v>0</v>
      </c>
      <c r="R30">
        <f>'Corrected energy balance step 2'!S35</f>
        <v>0</v>
      </c>
      <c r="S30">
        <f>'Corrected energy balance step 2'!T35</f>
        <v>0</v>
      </c>
      <c r="T30">
        <f>'Corrected energy balance step 2'!U35</f>
        <v>0</v>
      </c>
      <c r="U30">
        <f>'Corrected energy balance step 2'!V35</f>
        <v>0</v>
      </c>
      <c r="V30">
        <f>'Corrected energy balance step 2'!W35</f>
        <v>0</v>
      </c>
      <c r="W30">
        <f>'Corrected energy balance step 2'!X35</f>
        <v>0</v>
      </c>
      <c r="X30">
        <f>'Corrected energy balance step 2'!Y35</f>
        <v>0</v>
      </c>
      <c r="Y30">
        <f>'Corrected energy balance step 2'!Z35</f>
        <v>0</v>
      </c>
      <c r="Z30">
        <f>'Corrected energy balance step 2'!AA35</f>
        <v>0</v>
      </c>
      <c r="AA30">
        <f>'Corrected energy balance step 2'!AB35</f>
        <v>0</v>
      </c>
      <c r="AB30">
        <f>'Corrected energy balance step 2'!AC35</f>
        <v>0</v>
      </c>
      <c r="AC30">
        <f>'Corrected energy balance step 2'!AD35</f>
        <v>0</v>
      </c>
      <c r="AD30">
        <f>'Corrected energy balance step 2'!AE35</f>
        <v>0</v>
      </c>
      <c r="AE30">
        <f>'Corrected energy balance step 2'!AF35</f>
        <v>0</v>
      </c>
      <c r="AF30">
        <f>'Corrected energy balance step 2'!AG35</f>
        <v>0</v>
      </c>
      <c r="AG30">
        <f>'Corrected energy balance step 2'!AH35</f>
        <v>0</v>
      </c>
      <c r="AH30">
        <f>'Corrected energy balance step 2'!AI35</f>
        <v>0</v>
      </c>
      <c r="AI30">
        <f>'Corrected energy balance step 2'!AJ35</f>
        <v>0</v>
      </c>
      <c r="AJ30">
        <f>'Corrected energy balance step 2'!AK35</f>
        <v>0</v>
      </c>
      <c r="AK30">
        <f>'Corrected energy balance step 2'!AL35</f>
        <v>0</v>
      </c>
      <c r="AL30">
        <f>'Corrected energy balance step 2'!AM35</f>
        <v>0</v>
      </c>
      <c r="AM30">
        <f>'Corrected energy balance step 2'!AN35</f>
        <v>0</v>
      </c>
      <c r="AN30">
        <f>'Corrected energy balance step 2'!AO35</f>
        <v>0</v>
      </c>
      <c r="AO30">
        <f>'Corrected energy balance step 2'!AP35</f>
        <v>0</v>
      </c>
      <c r="AP30">
        <f>'Corrected energy balance step 2'!AQ35</f>
        <v>0</v>
      </c>
      <c r="AQ30">
        <f>'Corrected energy balance step 2'!AR35</f>
        <v>0</v>
      </c>
      <c r="AR30">
        <f>'Corrected energy balance step 2'!AS35</f>
        <v>0</v>
      </c>
      <c r="AS30">
        <f>'Corrected energy balance step 2'!AT35</f>
        <v>0</v>
      </c>
      <c r="AT30">
        <f>'Corrected energy balance step 2'!AU35</f>
        <v>0</v>
      </c>
      <c r="AU30">
        <f>'Corrected energy balance step 2'!AV35</f>
        <v>0</v>
      </c>
      <c r="AV30">
        <f>'Corrected energy balance step 2'!AW35</f>
        <v>0</v>
      </c>
      <c r="AW30">
        <f>'Corrected energy balance step 2'!AX35</f>
        <v>0</v>
      </c>
      <c r="AX30">
        <f>'Corrected energy balance step 2'!AY35</f>
        <v>0</v>
      </c>
      <c r="AY30">
        <f>'Corrected energy balance step 2'!AZ35</f>
        <v>0</v>
      </c>
      <c r="AZ30">
        <f>'Corrected energy balance step 2'!BA35</f>
        <v>0</v>
      </c>
      <c r="BA30">
        <f>'Corrected energy balance step 2'!BB35</f>
        <v>0</v>
      </c>
      <c r="BB30">
        <f>'Corrected energy balance step 2'!BC35</f>
        <v>0</v>
      </c>
      <c r="BC30">
        <f>'Corrected energy balance step 2'!BD35</f>
        <v>0</v>
      </c>
      <c r="BD30">
        <f>'Corrected energy balance step 2'!BE35</f>
        <v>0</v>
      </c>
      <c r="BE30">
        <f>'Corrected energy balance step 2'!BF35</f>
        <v>0</v>
      </c>
      <c r="BF30">
        <f>'Corrected energy balance step 2'!BG35</f>
        <v>0</v>
      </c>
      <c r="BG30">
        <f>'Corrected energy balance step 2'!BH35</f>
        <v>0</v>
      </c>
      <c r="BH30">
        <f>'Corrected energy balance step 2'!BI35</f>
        <v>0</v>
      </c>
      <c r="BI30">
        <f>'Corrected energy balance step 2'!BJ35</f>
        <v>0</v>
      </c>
      <c r="BJ30">
        <f>'Corrected energy balance step 2'!BK35</f>
        <v>0</v>
      </c>
      <c r="BK30">
        <f>'Corrected energy balance step 2'!BL35</f>
        <v>0</v>
      </c>
      <c r="BL30">
        <f>'Corrected energy balance step 2'!BM35</f>
        <v>0</v>
      </c>
      <c r="BM30">
        <f>'Corrected energy balance step 2'!BN35</f>
        <v>0</v>
      </c>
      <c r="BN30">
        <f>'Corrected energy balance step 2'!BO35</f>
        <v>0</v>
      </c>
    </row>
    <row r="31" spans="1:66">
      <c r="A31" s="277" t="s">
        <v>526</v>
      </c>
      <c r="B31">
        <f>'Corrected energy balance step 2'!C36</f>
        <v>0</v>
      </c>
      <c r="C31">
        <f>'Corrected energy balance step 2'!D36</f>
        <v>0</v>
      </c>
      <c r="D31">
        <f>'Corrected energy balance step 2'!E36</f>
        <v>0</v>
      </c>
      <c r="E31">
        <f>'Corrected energy balance step 2'!F36</f>
        <v>0</v>
      </c>
      <c r="F31">
        <f>'Corrected energy balance step 2'!G36</f>
        <v>0</v>
      </c>
      <c r="G31">
        <f>'Corrected energy balance step 2'!H36</f>
        <v>0</v>
      </c>
      <c r="H31">
        <f>'Corrected energy balance step 2'!I36</f>
        <v>0</v>
      </c>
      <c r="I31">
        <f>'Corrected energy balance step 2'!J36</f>
        <v>0</v>
      </c>
      <c r="J31">
        <f>'Corrected energy balance step 2'!K36</f>
        <v>0</v>
      </c>
      <c r="K31">
        <f>'Corrected energy balance step 2'!L36</f>
        <v>0</v>
      </c>
      <c r="L31">
        <f>'Corrected energy balance step 2'!M36</f>
        <v>0</v>
      </c>
      <c r="M31">
        <f>'Corrected energy balance step 2'!N36</f>
        <v>0</v>
      </c>
      <c r="N31">
        <f>'Corrected energy balance step 2'!O36</f>
        <v>0</v>
      </c>
      <c r="O31">
        <f>'Corrected energy balance step 2'!P36</f>
        <v>0</v>
      </c>
      <c r="P31">
        <f>'Corrected energy balance step 2'!Q36</f>
        <v>0</v>
      </c>
      <c r="Q31">
        <f>'Corrected energy balance step 2'!R36</f>
        <v>0</v>
      </c>
      <c r="R31">
        <f>'Corrected energy balance step 2'!S36</f>
        <v>0</v>
      </c>
      <c r="S31">
        <f>'Corrected energy balance step 2'!T36</f>
        <v>0</v>
      </c>
      <c r="T31">
        <f>'Corrected energy balance step 2'!U36</f>
        <v>0</v>
      </c>
      <c r="U31">
        <f>'Corrected energy balance step 2'!V36</f>
        <v>0</v>
      </c>
      <c r="V31">
        <f>'Corrected energy balance step 2'!W36</f>
        <v>0</v>
      </c>
      <c r="W31">
        <f>'Corrected energy balance step 2'!X36</f>
        <v>0</v>
      </c>
      <c r="X31">
        <f>'Corrected energy balance step 2'!Y36</f>
        <v>0</v>
      </c>
      <c r="Y31">
        <f>'Corrected energy balance step 2'!Z36</f>
        <v>0</v>
      </c>
      <c r="Z31">
        <f>'Corrected energy balance step 2'!AA36</f>
        <v>0</v>
      </c>
      <c r="AA31">
        <f>'Corrected energy balance step 2'!AB36</f>
        <v>0</v>
      </c>
      <c r="AB31">
        <f>'Corrected energy balance step 2'!AC36</f>
        <v>0</v>
      </c>
      <c r="AC31">
        <f>'Corrected energy balance step 2'!AD36</f>
        <v>0</v>
      </c>
      <c r="AD31">
        <f>'Corrected energy balance step 2'!AE36</f>
        <v>0</v>
      </c>
      <c r="AE31">
        <f>'Corrected energy balance step 2'!AF36</f>
        <v>0</v>
      </c>
      <c r="AF31">
        <f>'Corrected energy balance step 2'!AG36</f>
        <v>0</v>
      </c>
      <c r="AG31">
        <f>'Corrected energy balance step 2'!AH36</f>
        <v>0</v>
      </c>
      <c r="AH31">
        <f>'Corrected energy balance step 2'!AI36</f>
        <v>0</v>
      </c>
      <c r="AI31">
        <f>'Corrected energy balance step 2'!AJ36</f>
        <v>0</v>
      </c>
      <c r="AJ31">
        <f>'Corrected energy balance step 2'!AK36</f>
        <v>0</v>
      </c>
      <c r="AK31">
        <f>'Corrected energy balance step 2'!AL36</f>
        <v>0</v>
      </c>
      <c r="AL31">
        <f>'Corrected energy balance step 2'!AM36</f>
        <v>0</v>
      </c>
      <c r="AM31">
        <f>'Corrected energy balance step 2'!AN36</f>
        <v>0</v>
      </c>
      <c r="AN31">
        <f>'Corrected energy balance step 2'!AO36</f>
        <v>0</v>
      </c>
      <c r="AO31">
        <f>'Corrected energy balance step 2'!AP36</f>
        <v>0</v>
      </c>
      <c r="AP31">
        <f>'Corrected energy balance step 2'!AQ36</f>
        <v>0</v>
      </c>
      <c r="AQ31">
        <f>'Corrected energy balance step 2'!AR36</f>
        <v>0</v>
      </c>
      <c r="AR31">
        <f>'Corrected energy balance step 2'!AS36</f>
        <v>0</v>
      </c>
      <c r="AS31">
        <f>'Corrected energy balance step 2'!AT36</f>
        <v>0</v>
      </c>
      <c r="AT31">
        <f>'Corrected energy balance step 2'!AU36</f>
        <v>0</v>
      </c>
      <c r="AU31">
        <f>'Corrected energy balance step 2'!AV36</f>
        <v>0</v>
      </c>
      <c r="AV31">
        <f>'Corrected energy balance step 2'!AW36</f>
        <v>0</v>
      </c>
      <c r="AW31">
        <f>'Corrected energy balance step 2'!AX36</f>
        <v>0</v>
      </c>
      <c r="AX31">
        <f>'Corrected energy balance step 2'!AY36</f>
        <v>0</v>
      </c>
      <c r="AY31">
        <f>'Corrected energy balance step 2'!AZ36</f>
        <v>0</v>
      </c>
      <c r="AZ31">
        <f>'Corrected energy balance step 2'!BA36</f>
        <v>0</v>
      </c>
      <c r="BA31">
        <f>'Corrected energy balance step 2'!BB36</f>
        <v>0</v>
      </c>
      <c r="BB31">
        <f>'Corrected energy balance step 2'!BC36</f>
        <v>0</v>
      </c>
      <c r="BC31">
        <f>'Corrected energy balance step 2'!BD36</f>
        <v>0</v>
      </c>
      <c r="BD31">
        <f>'Corrected energy balance step 2'!BE36</f>
        <v>0</v>
      </c>
      <c r="BE31">
        <f>'Corrected energy balance step 2'!BF36</f>
        <v>0</v>
      </c>
      <c r="BF31">
        <f>'Corrected energy balance step 2'!BG36</f>
        <v>0</v>
      </c>
      <c r="BG31">
        <f>'Corrected energy balance step 2'!BH36</f>
        <v>0</v>
      </c>
      <c r="BH31">
        <f>'Corrected energy balance step 2'!BI36</f>
        <v>0</v>
      </c>
      <c r="BI31">
        <f>'Corrected energy balance step 2'!BJ36</f>
        <v>0</v>
      </c>
      <c r="BJ31">
        <f>'Corrected energy balance step 2'!BK36</f>
        <v>0</v>
      </c>
      <c r="BK31">
        <f>'Corrected energy balance step 2'!BL36</f>
        <v>0</v>
      </c>
      <c r="BL31">
        <f>'Corrected energy balance step 2'!BM36</f>
        <v>0</v>
      </c>
      <c r="BM31">
        <f>'Corrected energy balance step 2'!BN36</f>
        <v>0</v>
      </c>
      <c r="BN31">
        <f>'Corrected energy balance step 2'!BO36</f>
        <v>0</v>
      </c>
    </row>
    <row r="32" spans="1:66">
      <c r="A32" t="s">
        <v>81</v>
      </c>
      <c r="B32">
        <f>'Corrected energy balance step 2'!C37</f>
        <v>0</v>
      </c>
      <c r="C32">
        <f>'Corrected energy balance step 2'!D37</f>
        <v>0</v>
      </c>
      <c r="D32">
        <f>'Corrected energy balance step 2'!E37</f>
        <v>0</v>
      </c>
      <c r="E32">
        <f>'Corrected energy balance step 2'!F37</f>
        <v>0</v>
      </c>
      <c r="F32">
        <f>'Corrected energy balance step 2'!G37</f>
        <v>0</v>
      </c>
      <c r="G32">
        <f>'Corrected energy balance step 2'!H37</f>
        <v>0</v>
      </c>
      <c r="H32">
        <f>'Corrected energy balance step 2'!I37</f>
        <v>0</v>
      </c>
      <c r="I32">
        <f>'Corrected energy balance step 2'!J37</f>
        <v>0</v>
      </c>
      <c r="J32">
        <f>'Corrected energy balance step 2'!K37</f>
        <v>0</v>
      </c>
      <c r="K32">
        <f>'Corrected energy balance step 2'!L37</f>
        <v>0</v>
      </c>
      <c r="L32">
        <f>'Corrected energy balance step 2'!M37</f>
        <v>0</v>
      </c>
      <c r="M32">
        <f>'Corrected energy balance step 2'!N37</f>
        <v>0</v>
      </c>
      <c r="N32">
        <f>'Corrected energy balance step 2'!O37</f>
        <v>0</v>
      </c>
      <c r="O32">
        <f>'Corrected energy balance step 2'!P37</f>
        <v>0</v>
      </c>
      <c r="P32">
        <f>'Corrected energy balance step 2'!Q37</f>
        <v>0</v>
      </c>
      <c r="Q32">
        <f>'Corrected energy balance step 2'!R37</f>
        <v>0</v>
      </c>
      <c r="R32">
        <f>'Corrected energy balance step 2'!S37</f>
        <v>0</v>
      </c>
      <c r="S32">
        <f>'Corrected energy balance step 2'!T37</f>
        <v>0</v>
      </c>
      <c r="T32">
        <f>'Corrected energy balance step 2'!U37</f>
        <v>0</v>
      </c>
      <c r="U32">
        <f>'Corrected energy balance step 2'!V37</f>
        <v>0</v>
      </c>
      <c r="V32">
        <f>'Corrected energy balance step 2'!W37</f>
        <v>0</v>
      </c>
      <c r="W32">
        <f>'Corrected energy balance step 2'!X37</f>
        <v>0</v>
      </c>
      <c r="X32">
        <f>'Corrected energy balance step 2'!Y37</f>
        <v>0</v>
      </c>
      <c r="Y32">
        <f>'Corrected energy balance step 2'!Z37</f>
        <v>0</v>
      </c>
      <c r="Z32">
        <f>'Corrected energy balance step 2'!AA37</f>
        <v>0</v>
      </c>
      <c r="AA32">
        <f>'Corrected energy balance step 2'!AB37</f>
        <v>0</v>
      </c>
      <c r="AB32">
        <f>'Corrected energy balance step 2'!AC37</f>
        <v>0</v>
      </c>
      <c r="AC32">
        <f>'Corrected energy balance step 2'!AD37</f>
        <v>0</v>
      </c>
      <c r="AD32">
        <f>'Corrected energy balance step 2'!AE37</f>
        <v>0</v>
      </c>
      <c r="AE32">
        <f>'Corrected energy balance step 2'!AF37</f>
        <v>0</v>
      </c>
      <c r="AF32">
        <f>'Corrected energy balance step 2'!AG37</f>
        <v>0</v>
      </c>
      <c r="AG32">
        <f>'Corrected energy balance step 2'!AH37</f>
        <v>0</v>
      </c>
      <c r="AH32">
        <f>'Corrected energy balance step 2'!AI37</f>
        <v>0</v>
      </c>
      <c r="AI32">
        <f>'Corrected energy balance step 2'!AJ37</f>
        <v>0</v>
      </c>
      <c r="AJ32">
        <f>'Corrected energy balance step 2'!AK37</f>
        <v>0</v>
      </c>
      <c r="AK32">
        <f>'Corrected energy balance step 2'!AL37</f>
        <v>0</v>
      </c>
      <c r="AL32">
        <f>'Corrected energy balance step 2'!AM37</f>
        <v>0</v>
      </c>
      <c r="AM32">
        <f>'Corrected energy balance step 2'!AN37</f>
        <v>0</v>
      </c>
      <c r="AN32">
        <f>'Corrected energy balance step 2'!AO37</f>
        <v>0</v>
      </c>
      <c r="AO32">
        <f>'Corrected energy balance step 2'!AP37</f>
        <v>0</v>
      </c>
      <c r="AP32">
        <f>'Corrected energy balance step 2'!AQ37</f>
        <v>0</v>
      </c>
      <c r="AQ32">
        <f>'Corrected energy balance step 2'!AR37</f>
        <v>0</v>
      </c>
      <c r="AR32">
        <f>'Corrected energy balance step 2'!AS37</f>
        <v>0</v>
      </c>
      <c r="AS32">
        <f>'Corrected energy balance step 2'!AT37</f>
        <v>0</v>
      </c>
      <c r="AT32">
        <f>'Corrected energy balance step 2'!AU37</f>
        <v>0</v>
      </c>
      <c r="AU32">
        <f>'Corrected energy balance step 2'!AV37</f>
        <v>0</v>
      </c>
      <c r="AV32">
        <f>'Corrected energy balance step 2'!AW37</f>
        <v>0</v>
      </c>
      <c r="AW32">
        <f>'Corrected energy balance step 2'!AX37</f>
        <v>0</v>
      </c>
      <c r="AX32">
        <f>'Corrected energy balance step 2'!AY37</f>
        <v>0</v>
      </c>
      <c r="AY32">
        <f>'Corrected energy balance step 2'!AZ37</f>
        <v>0</v>
      </c>
      <c r="AZ32">
        <f>'Corrected energy balance step 2'!BA37</f>
        <v>0</v>
      </c>
      <c r="BA32">
        <f>'Corrected energy balance step 2'!BB37</f>
        <v>0</v>
      </c>
      <c r="BB32">
        <f>'Corrected energy balance step 2'!BC37</f>
        <v>0</v>
      </c>
      <c r="BC32">
        <f>'Corrected energy balance step 2'!BD37</f>
        <v>0</v>
      </c>
      <c r="BD32">
        <f>'Corrected energy balance step 2'!BE37</f>
        <v>0</v>
      </c>
      <c r="BE32">
        <f>'Corrected energy balance step 2'!BF37</f>
        <v>0</v>
      </c>
      <c r="BF32">
        <f>'Corrected energy balance step 2'!BG37</f>
        <v>0</v>
      </c>
      <c r="BG32">
        <f>'Corrected energy balance step 2'!BH37</f>
        <v>0</v>
      </c>
      <c r="BH32">
        <f>'Corrected energy balance step 2'!BI37</f>
        <v>0</v>
      </c>
      <c r="BI32">
        <f>'Corrected energy balance step 2'!BJ37</f>
        <v>0</v>
      </c>
      <c r="BJ32">
        <f>'Corrected energy balance step 2'!BK37</f>
        <v>0</v>
      </c>
      <c r="BK32">
        <f>'Corrected energy balance step 2'!BL37</f>
        <v>0</v>
      </c>
      <c r="BL32">
        <f>'Corrected energy balance step 2'!BM37</f>
        <v>0</v>
      </c>
      <c r="BM32">
        <f>'Corrected energy balance step 2'!BN37</f>
        <v>0</v>
      </c>
      <c r="BN32">
        <f>'Corrected energy balance step 2'!BO37</f>
        <v>0</v>
      </c>
    </row>
    <row r="33" spans="1:66">
      <c r="A33" t="s">
        <v>82</v>
      </c>
      <c r="B33">
        <f>'Corrected energy balance step 2'!C38</f>
        <v>0</v>
      </c>
      <c r="C33">
        <f>'Corrected energy balance step 2'!D38</f>
        <v>0</v>
      </c>
      <c r="D33">
        <f>'Corrected energy balance step 2'!E38</f>
        <v>0</v>
      </c>
      <c r="E33">
        <f>'Corrected energy balance step 2'!F38</f>
        <v>0</v>
      </c>
      <c r="F33">
        <f>'Corrected energy balance step 2'!G38</f>
        <v>0</v>
      </c>
      <c r="G33">
        <f>'Corrected energy balance step 2'!H38</f>
        <v>0</v>
      </c>
      <c r="H33">
        <f>'Corrected energy balance step 2'!I38</f>
        <v>0</v>
      </c>
      <c r="I33">
        <f>'Corrected energy balance step 2'!J38</f>
        <v>0</v>
      </c>
      <c r="J33">
        <f>'Corrected energy balance step 2'!K38</f>
        <v>0</v>
      </c>
      <c r="K33">
        <f>'Corrected energy balance step 2'!L38</f>
        <v>0</v>
      </c>
      <c r="L33">
        <f>'Corrected energy balance step 2'!M38</f>
        <v>0</v>
      </c>
      <c r="M33">
        <f>'Corrected energy balance step 2'!N38</f>
        <v>0</v>
      </c>
      <c r="N33">
        <f>'Corrected energy balance step 2'!O38</f>
        <v>0</v>
      </c>
      <c r="O33">
        <f>'Corrected energy balance step 2'!P38</f>
        <v>0</v>
      </c>
      <c r="P33">
        <f>'Corrected energy balance step 2'!Q38</f>
        <v>0</v>
      </c>
      <c r="Q33">
        <f>'Corrected energy balance step 2'!R38</f>
        <v>0</v>
      </c>
      <c r="R33">
        <f>'Corrected energy balance step 2'!S38</f>
        <v>0</v>
      </c>
      <c r="S33">
        <f>'Corrected energy balance step 2'!T38</f>
        <v>0</v>
      </c>
      <c r="T33">
        <f>'Corrected energy balance step 2'!U38</f>
        <v>0</v>
      </c>
      <c r="U33">
        <f>'Corrected energy balance step 2'!V38</f>
        <v>0</v>
      </c>
      <c r="V33">
        <f>'Corrected energy balance step 2'!W38</f>
        <v>0</v>
      </c>
      <c r="W33">
        <f>'Corrected energy balance step 2'!X38</f>
        <v>0</v>
      </c>
      <c r="X33">
        <f>'Corrected energy balance step 2'!Y38</f>
        <v>0</v>
      </c>
      <c r="Y33">
        <f>'Corrected energy balance step 2'!Z38</f>
        <v>0</v>
      </c>
      <c r="Z33">
        <f>'Corrected energy balance step 2'!AA38</f>
        <v>0</v>
      </c>
      <c r="AA33">
        <f>'Corrected energy balance step 2'!AB38</f>
        <v>0</v>
      </c>
      <c r="AB33">
        <f>'Corrected energy balance step 2'!AC38</f>
        <v>0</v>
      </c>
      <c r="AC33">
        <f>'Corrected energy balance step 2'!AD38</f>
        <v>0</v>
      </c>
      <c r="AD33">
        <f>'Corrected energy balance step 2'!AE38</f>
        <v>0</v>
      </c>
      <c r="AE33">
        <f>'Corrected energy balance step 2'!AF38</f>
        <v>0</v>
      </c>
      <c r="AF33">
        <f>'Corrected energy balance step 2'!AG38</f>
        <v>0</v>
      </c>
      <c r="AG33">
        <f>'Corrected energy balance step 2'!AH38</f>
        <v>0</v>
      </c>
      <c r="AH33">
        <f>'Corrected energy balance step 2'!AI38</f>
        <v>0</v>
      </c>
      <c r="AI33">
        <f>'Corrected energy balance step 2'!AJ38</f>
        <v>0</v>
      </c>
      <c r="AJ33">
        <f>'Corrected energy balance step 2'!AK38</f>
        <v>0</v>
      </c>
      <c r="AK33">
        <f>'Corrected energy balance step 2'!AL38</f>
        <v>0</v>
      </c>
      <c r="AL33">
        <f>'Corrected energy balance step 2'!AM38</f>
        <v>0</v>
      </c>
      <c r="AM33">
        <f>'Corrected energy balance step 2'!AN38</f>
        <v>0</v>
      </c>
      <c r="AN33">
        <f>'Corrected energy balance step 2'!AO38</f>
        <v>0</v>
      </c>
      <c r="AO33">
        <f>'Corrected energy balance step 2'!AP38</f>
        <v>0</v>
      </c>
      <c r="AP33">
        <f>'Corrected energy balance step 2'!AQ38</f>
        <v>0</v>
      </c>
      <c r="AQ33">
        <f>'Corrected energy balance step 2'!AR38</f>
        <v>0</v>
      </c>
      <c r="AR33">
        <f>'Corrected energy balance step 2'!AS38</f>
        <v>0</v>
      </c>
      <c r="AS33">
        <f>'Corrected energy balance step 2'!AT38</f>
        <v>0</v>
      </c>
      <c r="AT33">
        <f>'Corrected energy balance step 2'!AU38</f>
        <v>0</v>
      </c>
      <c r="AU33">
        <f>'Corrected energy balance step 2'!AV38</f>
        <v>0</v>
      </c>
      <c r="AV33">
        <f>'Corrected energy balance step 2'!AW38</f>
        <v>0</v>
      </c>
      <c r="AW33">
        <f>'Corrected energy balance step 2'!AX38</f>
        <v>0</v>
      </c>
      <c r="AX33">
        <f>'Corrected energy balance step 2'!AY38</f>
        <v>0</v>
      </c>
      <c r="AY33">
        <f>'Corrected energy balance step 2'!AZ38</f>
        <v>0</v>
      </c>
      <c r="AZ33">
        <f>'Corrected energy balance step 2'!BA38</f>
        <v>0</v>
      </c>
      <c r="BA33">
        <f>'Corrected energy balance step 2'!BB38</f>
        <v>0</v>
      </c>
      <c r="BB33">
        <f>'Corrected energy balance step 2'!BC38</f>
        <v>0</v>
      </c>
      <c r="BC33">
        <f>'Corrected energy balance step 2'!BD38</f>
        <v>0</v>
      </c>
      <c r="BD33">
        <f>'Corrected energy balance step 2'!BE38</f>
        <v>0</v>
      </c>
      <c r="BE33">
        <f>'Corrected energy balance step 2'!BF38</f>
        <v>0</v>
      </c>
      <c r="BF33">
        <f>'Corrected energy balance step 2'!BG38</f>
        <v>0</v>
      </c>
      <c r="BG33">
        <f>'Corrected energy balance step 2'!BH38</f>
        <v>0</v>
      </c>
      <c r="BH33">
        <f>'Corrected energy balance step 2'!BI38</f>
        <v>0</v>
      </c>
      <c r="BI33">
        <f>'Corrected energy balance step 2'!BJ38</f>
        <v>0</v>
      </c>
      <c r="BJ33">
        <f>'Corrected energy balance step 2'!BK38</f>
        <v>0</v>
      </c>
      <c r="BK33">
        <f>'Corrected energy balance step 2'!BL38</f>
        <v>0</v>
      </c>
      <c r="BL33">
        <f>'Corrected energy balance step 2'!BM38</f>
        <v>0</v>
      </c>
      <c r="BM33">
        <f>'Corrected energy balance step 2'!BN38</f>
        <v>0</v>
      </c>
      <c r="BN33">
        <f>'Corrected energy balance step 2'!BO38</f>
        <v>0</v>
      </c>
    </row>
    <row r="34" spans="1:66">
      <c r="A34" t="s">
        <v>83</v>
      </c>
      <c r="B34">
        <f>'Corrected energy balance step 2'!C39</f>
        <v>0</v>
      </c>
      <c r="C34">
        <f>'Corrected energy balance step 2'!D39</f>
        <v>0</v>
      </c>
      <c r="D34">
        <f>'Corrected energy balance step 2'!E39</f>
        <v>0</v>
      </c>
      <c r="E34">
        <f>'Corrected energy balance step 2'!F39</f>
        <v>0</v>
      </c>
      <c r="F34">
        <f>'Corrected energy balance step 2'!G39</f>
        <v>0</v>
      </c>
      <c r="G34">
        <f>'Corrected energy balance step 2'!H39</f>
        <v>0</v>
      </c>
      <c r="H34">
        <f>'Corrected energy balance step 2'!I39</f>
        <v>0</v>
      </c>
      <c r="I34">
        <f>'Corrected energy balance step 2'!J39</f>
        <v>0</v>
      </c>
      <c r="J34">
        <f>'Corrected energy balance step 2'!K39</f>
        <v>0</v>
      </c>
      <c r="K34">
        <f>'Corrected energy balance step 2'!L39</f>
        <v>0</v>
      </c>
      <c r="L34">
        <f>'Corrected energy balance step 2'!M39</f>
        <v>0</v>
      </c>
      <c r="M34">
        <f>'Corrected energy balance step 2'!N39</f>
        <v>0</v>
      </c>
      <c r="N34">
        <f>'Corrected energy balance step 2'!O39</f>
        <v>0</v>
      </c>
      <c r="O34">
        <f>'Corrected energy balance step 2'!P39</f>
        <v>0</v>
      </c>
      <c r="P34">
        <f>'Corrected energy balance step 2'!Q39</f>
        <v>0</v>
      </c>
      <c r="Q34">
        <f>'Corrected energy balance step 2'!R39</f>
        <v>0</v>
      </c>
      <c r="R34">
        <f>'Corrected energy balance step 2'!S39</f>
        <v>0</v>
      </c>
      <c r="S34">
        <f>'Corrected energy balance step 2'!T39</f>
        <v>0</v>
      </c>
      <c r="T34">
        <f>'Corrected energy balance step 2'!U39</f>
        <v>0</v>
      </c>
      <c r="U34">
        <f>'Corrected energy balance step 2'!V39</f>
        <v>0</v>
      </c>
      <c r="V34">
        <f>'Corrected energy balance step 2'!W39</f>
        <v>0</v>
      </c>
      <c r="W34">
        <f>'Corrected energy balance step 2'!X39</f>
        <v>0</v>
      </c>
      <c r="X34">
        <f>'Corrected energy balance step 2'!Y39</f>
        <v>0</v>
      </c>
      <c r="Y34">
        <f>'Corrected energy balance step 2'!Z39</f>
        <v>0</v>
      </c>
      <c r="Z34">
        <f>'Corrected energy balance step 2'!AA39</f>
        <v>0</v>
      </c>
      <c r="AA34">
        <f>'Corrected energy balance step 2'!AB39</f>
        <v>0</v>
      </c>
      <c r="AB34">
        <f>'Corrected energy balance step 2'!AC39</f>
        <v>0</v>
      </c>
      <c r="AC34">
        <f>'Corrected energy balance step 2'!AD39</f>
        <v>0</v>
      </c>
      <c r="AD34">
        <f>'Corrected energy balance step 2'!AE39</f>
        <v>0</v>
      </c>
      <c r="AE34">
        <f>'Corrected energy balance step 2'!AF39</f>
        <v>0</v>
      </c>
      <c r="AF34">
        <f>'Corrected energy balance step 2'!AG39</f>
        <v>0</v>
      </c>
      <c r="AG34">
        <f>'Corrected energy balance step 2'!AH39</f>
        <v>0</v>
      </c>
      <c r="AH34">
        <f>'Corrected energy balance step 2'!AI39</f>
        <v>0</v>
      </c>
      <c r="AI34">
        <f>'Corrected energy balance step 2'!AJ39</f>
        <v>0</v>
      </c>
      <c r="AJ34">
        <f>'Corrected energy balance step 2'!AK39</f>
        <v>0</v>
      </c>
      <c r="AK34">
        <f>'Corrected energy balance step 2'!AL39</f>
        <v>0</v>
      </c>
      <c r="AL34">
        <f>'Corrected energy balance step 2'!AM39</f>
        <v>0</v>
      </c>
      <c r="AM34">
        <f>'Corrected energy balance step 2'!AN39</f>
        <v>0</v>
      </c>
      <c r="AN34">
        <f>'Corrected energy balance step 2'!AO39</f>
        <v>0</v>
      </c>
      <c r="AO34">
        <f>'Corrected energy balance step 2'!AP39</f>
        <v>0</v>
      </c>
      <c r="AP34">
        <f>'Corrected energy balance step 2'!AQ39</f>
        <v>0</v>
      </c>
      <c r="AQ34">
        <f>'Corrected energy balance step 2'!AR39</f>
        <v>0</v>
      </c>
      <c r="AR34">
        <f>'Corrected energy balance step 2'!AS39</f>
        <v>0</v>
      </c>
      <c r="AS34">
        <f>'Corrected energy balance step 2'!AT39</f>
        <v>0</v>
      </c>
      <c r="AT34">
        <f>'Corrected energy balance step 2'!AU39</f>
        <v>0</v>
      </c>
      <c r="AU34">
        <f>'Corrected energy balance step 2'!AV39</f>
        <v>0</v>
      </c>
      <c r="AV34">
        <f>'Corrected energy balance step 2'!AW39</f>
        <v>0</v>
      </c>
      <c r="AW34">
        <f>'Corrected energy balance step 2'!AX39</f>
        <v>0</v>
      </c>
      <c r="AX34">
        <f>'Corrected energy balance step 2'!AY39</f>
        <v>0</v>
      </c>
      <c r="AY34">
        <f>'Corrected energy balance step 2'!AZ39</f>
        <v>0</v>
      </c>
      <c r="AZ34">
        <f>'Corrected energy balance step 2'!BA39</f>
        <v>0</v>
      </c>
      <c r="BA34">
        <f>'Corrected energy balance step 2'!BB39</f>
        <v>0</v>
      </c>
      <c r="BB34">
        <f>'Corrected energy balance step 2'!BC39</f>
        <v>0</v>
      </c>
      <c r="BC34">
        <f>'Corrected energy balance step 2'!BD39</f>
        <v>0</v>
      </c>
      <c r="BD34">
        <f>'Corrected energy balance step 2'!BE39</f>
        <v>0</v>
      </c>
      <c r="BE34">
        <f>'Corrected energy balance step 2'!BF39</f>
        <v>0</v>
      </c>
      <c r="BF34">
        <f>'Corrected energy balance step 2'!BG39</f>
        <v>0</v>
      </c>
      <c r="BG34">
        <f>'Corrected energy balance step 2'!BH39</f>
        <v>0</v>
      </c>
      <c r="BH34">
        <f>'Corrected energy balance step 2'!BI39</f>
        <v>0</v>
      </c>
      <c r="BI34">
        <f>'Corrected energy balance step 2'!BJ39</f>
        <v>0</v>
      </c>
      <c r="BJ34">
        <f>'Corrected energy balance step 2'!BK39</f>
        <v>0</v>
      </c>
      <c r="BK34">
        <f>'Corrected energy balance step 2'!BL39</f>
        <v>0</v>
      </c>
      <c r="BL34">
        <f>'Corrected energy balance step 2'!BM39</f>
        <v>0</v>
      </c>
      <c r="BM34">
        <f>'Corrected energy balance step 2'!BN39</f>
        <v>0</v>
      </c>
      <c r="BN34">
        <f>'Corrected energy balance step 2'!BO39</f>
        <v>0</v>
      </c>
    </row>
    <row r="35" spans="1:66">
      <c r="A35" t="s">
        <v>84</v>
      </c>
      <c r="B35">
        <f>'Corrected energy balance step 2'!C40</f>
        <v>0</v>
      </c>
      <c r="C35">
        <f>'Corrected energy balance step 2'!D40</f>
        <v>0</v>
      </c>
      <c r="D35">
        <f>'Corrected energy balance step 2'!E40</f>
        <v>0</v>
      </c>
      <c r="E35">
        <f>'Corrected energy balance step 2'!F40</f>
        <v>0</v>
      </c>
      <c r="F35">
        <f>'Corrected energy balance step 2'!G40</f>
        <v>0</v>
      </c>
      <c r="G35">
        <f>'Corrected energy balance step 2'!H40</f>
        <v>0</v>
      </c>
      <c r="H35">
        <f>'Corrected energy balance step 2'!I40</f>
        <v>0</v>
      </c>
      <c r="I35">
        <f>'Corrected energy balance step 2'!J40</f>
        <v>0</v>
      </c>
      <c r="J35">
        <f>'Corrected energy balance step 2'!K40</f>
        <v>0</v>
      </c>
      <c r="K35">
        <f>'Corrected energy balance step 2'!L40</f>
        <v>0</v>
      </c>
      <c r="L35">
        <f>'Corrected energy balance step 2'!M40</f>
        <v>0</v>
      </c>
      <c r="M35">
        <f>'Corrected energy balance step 2'!N40</f>
        <v>0</v>
      </c>
      <c r="N35">
        <f>'Corrected energy balance step 2'!O40</f>
        <v>0</v>
      </c>
      <c r="O35">
        <f>'Corrected energy balance step 2'!P40</f>
        <v>0</v>
      </c>
      <c r="P35">
        <f>'Corrected energy balance step 2'!Q40</f>
        <v>0</v>
      </c>
      <c r="Q35">
        <f>'Corrected energy balance step 2'!R40</f>
        <v>0</v>
      </c>
      <c r="R35">
        <f>'Corrected energy balance step 2'!S40</f>
        <v>0</v>
      </c>
      <c r="S35">
        <f>'Corrected energy balance step 2'!T40</f>
        <v>0</v>
      </c>
      <c r="T35">
        <f>'Corrected energy balance step 2'!U40</f>
        <v>0</v>
      </c>
      <c r="U35">
        <f>'Corrected energy balance step 2'!V40</f>
        <v>0</v>
      </c>
      <c r="V35">
        <f>'Corrected energy balance step 2'!W40</f>
        <v>0</v>
      </c>
      <c r="W35">
        <f>'Corrected energy balance step 2'!X40</f>
        <v>0</v>
      </c>
      <c r="X35">
        <f>'Corrected energy balance step 2'!Y40</f>
        <v>0</v>
      </c>
      <c r="Y35">
        <f>'Corrected energy balance step 2'!Z40</f>
        <v>0</v>
      </c>
      <c r="Z35">
        <f>'Corrected energy balance step 2'!AA40</f>
        <v>0</v>
      </c>
      <c r="AA35">
        <f>'Corrected energy balance step 2'!AB40</f>
        <v>0</v>
      </c>
      <c r="AB35">
        <f>'Corrected energy balance step 2'!AC40</f>
        <v>0</v>
      </c>
      <c r="AC35">
        <f>'Corrected energy balance step 2'!AD40</f>
        <v>0</v>
      </c>
      <c r="AD35">
        <f>'Corrected energy balance step 2'!AE40</f>
        <v>0</v>
      </c>
      <c r="AE35">
        <f>'Corrected energy balance step 2'!AF40</f>
        <v>0</v>
      </c>
      <c r="AF35">
        <f>'Corrected energy balance step 2'!AG40</f>
        <v>0</v>
      </c>
      <c r="AG35">
        <f>'Corrected energy balance step 2'!AH40</f>
        <v>0</v>
      </c>
      <c r="AH35">
        <f>'Corrected energy balance step 2'!AI40</f>
        <v>0</v>
      </c>
      <c r="AI35">
        <f>'Corrected energy balance step 2'!AJ40</f>
        <v>0</v>
      </c>
      <c r="AJ35">
        <f>'Corrected energy balance step 2'!AK40</f>
        <v>0</v>
      </c>
      <c r="AK35">
        <f>'Corrected energy balance step 2'!AL40</f>
        <v>0</v>
      </c>
      <c r="AL35">
        <f>'Corrected energy balance step 2'!AM40</f>
        <v>0</v>
      </c>
      <c r="AM35">
        <f>'Corrected energy balance step 2'!AN40</f>
        <v>0</v>
      </c>
      <c r="AN35">
        <f>'Corrected energy balance step 2'!AO40</f>
        <v>0</v>
      </c>
      <c r="AO35">
        <f>'Corrected energy balance step 2'!AP40</f>
        <v>0</v>
      </c>
      <c r="AP35">
        <f>'Corrected energy balance step 2'!AQ40</f>
        <v>0</v>
      </c>
      <c r="AQ35">
        <f>'Corrected energy balance step 2'!AR40</f>
        <v>0</v>
      </c>
      <c r="AR35">
        <f>'Corrected energy balance step 2'!AS40</f>
        <v>0</v>
      </c>
      <c r="AS35">
        <f>'Corrected energy balance step 2'!AT40</f>
        <v>0</v>
      </c>
      <c r="AT35">
        <f>'Corrected energy balance step 2'!AU40</f>
        <v>0</v>
      </c>
      <c r="AU35">
        <f>'Corrected energy balance step 2'!AV40</f>
        <v>0</v>
      </c>
      <c r="AV35">
        <f>'Corrected energy balance step 2'!AW40</f>
        <v>0</v>
      </c>
      <c r="AW35">
        <f>'Corrected energy balance step 2'!AX40</f>
        <v>0</v>
      </c>
      <c r="AX35">
        <f>'Corrected energy balance step 2'!AY40</f>
        <v>0</v>
      </c>
      <c r="AY35">
        <f>'Corrected energy balance step 2'!AZ40</f>
        <v>0</v>
      </c>
      <c r="AZ35">
        <f>'Corrected energy balance step 2'!BA40</f>
        <v>0</v>
      </c>
      <c r="BA35">
        <f>'Corrected energy balance step 2'!BB40</f>
        <v>0</v>
      </c>
      <c r="BB35">
        <f>'Corrected energy balance step 2'!BC40</f>
        <v>0</v>
      </c>
      <c r="BC35">
        <f>'Corrected energy balance step 2'!BD40</f>
        <v>0</v>
      </c>
      <c r="BD35">
        <f>'Corrected energy balance step 2'!BE40</f>
        <v>0</v>
      </c>
      <c r="BE35">
        <f>'Corrected energy balance step 2'!BF40</f>
        <v>0</v>
      </c>
      <c r="BF35">
        <f>'Corrected energy balance step 2'!BG40</f>
        <v>0</v>
      </c>
      <c r="BG35">
        <f>'Corrected energy balance step 2'!BH40</f>
        <v>0</v>
      </c>
      <c r="BH35">
        <f>'Corrected energy balance step 2'!BI40</f>
        <v>0</v>
      </c>
      <c r="BI35">
        <f>'Corrected energy balance step 2'!BJ40</f>
        <v>0</v>
      </c>
      <c r="BJ35">
        <f>'Corrected energy balance step 2'!BK40</f>
        <v>0</v>
      </c>
      <c r="BK35">
        <f>'Corrected energy balance step 2'!BL40</f>
        <v>0</v>
      </c>
      <c r="BL35">
        <f>'Corrected energy balance step 2'!BM40</f>
        <v>0</v>
      </c>
      <c r="BM35">
        <f>'Corrected energy balance step 2'!BN40</f>
        <v>0</v>
      </c>
      <c r="BN35">
        <f>'Corrected energy balance step 2'!BO40</f>
        <v>0</v>
      </c>
    </row>
    <row r="36" spans="1:66">
      <c r="A36" t="s">
        <v>85</v>
      </c>
      <c r="B36">
        <f>'Corrected energy balance step 2'!C41</f>
        <v>0</v>
      </c>
      <c r="C36">
        <f>'Corrected energy balance step 2'!D41</f>
        <v>0</v>
      </c>
      <c r="D36">
        <f>'Corrected energy balance step 2'!E41</f>
        <v>0</v>
      </c>
      <c r="E36">
        <f>'Corrected energy balance step 2'!F41</f>
        <v>0</v>
      </c>
      <c r="F36">
        <f>'Corrected energy balance step 2'!G41</f>
        <v>0</v>
      </c>
      <c r="G36">
        <f>'Corrected energy balance step 2'!H41</f>
        <v>0</v>
      </c>
      <c r="H36">
        <f>'Corrected energy balance step 2'!I41</f>
        <v>0</v>
      </c>
      <c r="I36">
        <f>'Corrected energy balance step 2'!J41</f>
        <v>0</v>
      </c>
      <c r="J36">
        <f>'Corrected energy balance step 2'!K41</f>
        <v>0</v>
      </c>
      <c r="K36">
        <f>'Corrected energy balance step 2'!L41</f>
        <v>0</v>
      </c>
      <c r="L36">
        <f>'Corrected energy balance step 2'!M41</f>
        <v>0</v>
      </c>
      <c r="M36">
        <f>'Corrected energy balance step 2'!N41</f>
        <v>0</v>
      </c>
      <c r="N36">
        <f>'Corrected energy balance step 2'!O41</f>
        <v>0</v>
      </c>
      <c r="O36">
        <f>'Corrected energy balance step 2'!P41</f>
        <v>0</v>
      </c>
      <c r="P36">
        <f>'Corrected energy balance step 2'!Q41</f>
        <v>0</v>
      </c>
      <c r="Q36">
        <f>'Corrected energy balance step 2'!R41</f>
        <v>0</v>
      </c>
      <c r="R36">
        <f>'Corrected energy balance step 2'!S41</f>
        <v>0</v>
      </c>
      <c r="S36">
        <f>'Corrected energy balance step 2'!T41</f>
        <v>0</v>
      </c>
      <c r="T36">
        <f>'Corrected energy balance step 2'!U41</f>
        <v>0</v>
      </c>
      <c r="U36">
        <f>'Corrected energy balance step 2'!V41</f>
        <v>0</v>
      </c>
      <c r="V36">
        <f>'Corrected energy balance step 2'!W41</f>
        <v>0</v>
      </c>
      <c r="W36">
        <f>'Corrected energy balance step 2'!X41</f>
        <v>0</v>
      </c>
      <c r="X36">
        <f>'Corrected energy balance step 2'!Y41</f>
        <v>0</v>
      </c>
      <c r="Y36">
        <f>'Corrected energy balance step 2'!Z41</f>
        <v>0</v>
      </c>
      <c r="Z36">
        <f>'Corrected energy balance step 2'!AA41</f>
        <v>0</v>
      </c>
      <c r="AA36">
        <f>'Corrected energy balance step 2'!AB41</f>
        <v>0</v>
      </c>
      <c r="AB36">
        <f>'Corrected energy balance step 2'!AC41</f>
        <v>0</v>
      </c>
      <c r="AC36">
        <f>'Corrected energy balance step 2'!AD41</f>
        <v>0</v>
      </c>
      <c r="AD36">
        <f>'Corrected energy balance step 2'!AE41</f>
        <v>0</v>
      </c>
      <c r="AE36">
        <f>'Corrected energy balance step 2'!AF41</f>
        <v>0</v>
      </c>
      <c r="AF36">
        <f>'Corrected energy balance step 2'!AG41</f>
        <v>0</v>
      </c>
      <c r="AG36">
        <f>'Corrected energy balance step 2'!AH41</f>
        <v>0</v>
      </c>
      <c r="AH36">
        <f>'Corrected energy balance step 2'!AI41</f>
        <v>0</v>
      </c>
      <c r="AI36">
        <f>'Corrected energy balance step 2'!AJ41</f>
        <v>0</v>
      </c>
      <c r="AJ36">
        <f>'Corrected energy balance step 2'!AK41</f>
        <v>0</v>
      </c>
      <c r="AK36">
        <f>'Corrected energy balance step 2'!AL41</f>
        <v>0</v>
      </c>
      <c r="AL36">
        <f>'Corrected energy balance step 2'!AM41</f>
        <v>0</v>
      </c>
      <c r="AM36">
        <f>'Corrected energy balance step 2'!AN41</f>
        <v>0</v>
      </c>
      <c r="AN36">
        <f>'Corrected energy balance step 2'!AO41</f>
        <v>0</v>
      </c>
      <c r="AO36">
        <f>'Corrected energy balance step 2'!AP41</f>
        <v>0</v>
      </c>
      <c r="AP36">
        <f>'Corrected energy balance step 2'!AQ41</f>
        <v>0</v>
      </c>
      <c r="AQ36">
        <f>'Corrected energy balance step 2'!AR41</f>
        <v>0</v>
      </c>
      <c r="AR36">
        <f>'Corrected energy balance step 2'!AS41</f>
        <v>0</v>
      </c>
      <c r="AS36">
        <f>'Corrected energy balance step 2'!AT41</f>
        <v>0</v>
      </c>
      <c r="AT36">
        <f>'Corrected energy balance step 2'!AU41</f>
        <v>0</v>
      </c>
      <c r="AU36">
        <f>'Corrected energy balance step 2'!AV41</f>
        <v>0</v>
      </c>
      <c r="AV36">
        <f>'Corrected energy balance step 2'!AW41</f>
        <v>0</v>
      </c>
      <c r="AW36">
        <f>'Corrected energy balance step 2'!AX41</f>
        <v>0</v>
      </c>
      <c r="AX36">
        <f>'Corrected energy balance step 2'!AY41</f>
        <v>0</v>
      </c>
      <c r="AY36">
        <f>'Corrected energy balance step 2'!AZ41</f>
        <v>0</v>
      </c>
      <c r="AZ36">
        <f>'Corrected energy balance step 2'!BA41</f>
        <v>0</v>
      </c>
      <c r="BA36">
        <f>'Corrected energy balance step 2'!BB41</f>
        <v>0</v>
      </c>
      <c r="BB36">
        <f>'Corrected energy balance step 2'!BC41</f>
        <v>0</v>
      </c>
      <c r="BC36">
        <f>'Corrected energy balance step 2'!BD41</f>
        <v>0</v>
      </c>
      <c r="BD36">
        <f>'Corrected energy balance step 2'!BE41</f>
        <v>0</v>
      </c>
      <c r="BE36">
        <f>'Corrected energy balance step 2'!BF41</f>
        <v>0</v>
      </c>
      <c r="BF36">
        <f>'Corrected energy balance step 2'!BG41</f>
        <v>0</v>
      </c>
      <c r="BG36">
        <f>'Corrected energy balance step 2'!BH41</f>
        <v>0</v>
      </c>
      <c r="BH36">
        <f>'Corrected energy balance step 2'!BI41</f>
        <v>0</v>
      </c>
      <c r="BI36">
        <f>'Corrected energy balance step 2'!BJ41</f>
        <v>0</v>
      </c>
      <c r="BJ36">
        <f>'Corrected energy balance step 2'!BK41</f>
        <v>0</v>
      </c>
      <c r="BK36">
        <f>'Corrected energy balance step 2'!BL41</f>
        <v>0</v>
      </c>
      <c r="BL36">
        <f>'Corrected energy balance step 2'!BM41</f>
        <v>0</v>
      </c>
      <c r="BM36">
        <f>'Corrected energy balance step 2'!BN41</f>
        <v>0</v>
      </c>
      <c r="BN36">
        <f>'Corrected energy balance step 2'!BO41</f>
        <v>0</v>
      </c>
    </row>
    <row r="37" spans="1:66">
      <c r="A37" t="s">
        <v>86</v>
      </c>
      <c r="B37">
        <f>'Corrected energy balance step 2'!C42</f>
        <v>0</v>
      </c>
      <c r="C37">
        <f>'Corrected energy balance step 2'!D42</f>
        <v>0</v>
      </c>
      <c r="D37">
        <f>'Corrected energy balance step 2'!E42</f>
        <v>0</v>
      </c>
      <c r="E37">
        <f>'Corrected energy balance step 2'!F42</f>
        <v>0</v>
      </c>
      <c r="F37">
        <f>'Corrected energy balance step 2'!G42</f>
        <v>0</v>
      </c>
      <c r="G37">
        <f>'Corrected energy balance step 2'!H42</f>
        <v>0</v>
      </c>
      <c r="H37">
        <f>'Corrected energy balance step 2'!I42</f>
        <v>0</v>
      </c>
      <c r="I37">
        <f>'Corrected energy balance step 2'!J42</f>
        <v>0</v>
      </c>
      <c r="J37">
        <f>'Corrected energy balance step 2'!K42</f>
        <v>0</v>
      </c>
      <c r="K37">
        <f>'Corrected energy balance step 2'!L42</f>
        <v>0</v>
      </c>
      <c r="L37">
        <f>'Corrected energy balance step 2'!M42</f>
        <v>0</v>
      </c>
      <c r="M37">
        <f>'Corrected energy balance step 2'!N42</f>
        <v>0</v>
      </c>
      <c r="N37">
        <f>'Corrected energy balance step 2'!O42</f>
        <v>0</v>
      </c>
      <c r="O37">
        <f>'Corrected energy balance step 2'!P42</f>
        <v>0</v>
      </c>
      <c r="P37">
        <f>'Corrected energy balance step 2'!Q42</f>
        <v>0</v>
      </c>
      <c r="Q37">
        <f>'Corrected energy balance step 2'!R42</f>
        <v>0</v>
      </c>
      <c r="R37">
        <f>'Corrected energy balance step 2'!S42</f>
        <v>0</v>
      </c>
      <c r="S37">
        <f>'Corrected energy balance step 2'!T42</f>
        <v>0</v>
      </c>
      <c r="T37">
        <f>'Corrected energy balance step 2'!U42</f>
        <v>0</v>
      </c>
      <c r="U37">
        <f>'Corrected energy balance step 2'!V42</f>
        <v>0</v>
      </c>
      <c r="V37">
        <f>'Corrected energy balance step 2'!W42</f>
        <v>0</v>
      </c>
      <c r="W37">
        <f>'Corrected energy balance step 2'!X42</f>
        <v>0</v>
      </c>
      <c r="X37">
        <f>'Corrected energy balance step 2'!Y42</f>
        <v>0</v>
      </c>
      <c r="Y37">
        <f>'Corrected energy balance step 2'!Z42</f>
        <v>0</v>
      </c>
      <c r="Z37">
        <f>'Corrected energy balance step 2'!AA42</f>
        <v>0</v>
      </c>
      <c r="AA37">
        <f>'Corrected energy balance step 2'!AB42</f>
        <v>0</v>
      </c>
      <c r="AB37">
        <f>'Corrected energy balance step 2'!AC42</f>
        <v>0</v>
      </c>
      <c r="AC37">
        <f>'Corrected energy balance step 2'!AD42</f>
        <v>0</v>
      </c>
      <c r="AD37">
        <f>'Corrected energy balance step 2'!AE42</f>
        <v>0</v>
      </c>
      <c r="AE37">
        <f>'Corrected energy balance step 2'!AF42</f>
        <v>0</v>
      </c>
      <c r="AF37">
        <f>'Corrected energy balance step 2'!AG42</f>
        <v>0</v>
      </c>
      <c r="AG37">
        <f>'Corrected energy balance step 2'!AH42</f>
        <v>0</v>
      </c>
      <c r="AH37">
        <f>'Corrected energy balance step 2'!AI42</f>
        <v>0</v>
      </c>
      <c r="AI37">
        <f>'Corrected energy balance step 2'!AJ42</f>
        <v>0</v>
      </c>
      <c r="AJ37">
        <f>'Corrected energy balance step 2'!AK42</f>
        <v>0</v>
      </c>
      <c r="AK37">
        <f>'Corrected energy balance step 2'!AL42</f>
        <v>0</v>
      </c>
      <c r="AL37">
        <f>'Corrected energy balance step 2'!AM42</f>
        <v>0</v>
      </c>
      <c r="AM37">
        <f>'Corrected energy balance step 2'!AN42</f>
        <v>0</v>
      </c>
      <c r="AN37">
        <f>'Corrected energy balance step 2'!AO42</f>
        <v>0</v>
      </c>
      <c r="AO37">
        <f>'Corrected energy balance step 2'!AP42</f>
        <v>0</v>
      </c>
      <c r="AP37">
        <f>'Corrected energy balance step 2'!AQ42</f>
        <v>0</v>
      </c>
      <c r="AQ37">
        <f>'Corrected energy balance step 2'!AR42</f>
        <v>0</v>
      </c>
      <c r="AR37">
        <f>'Corrected energy balance step 2'!AS42</f>
        <v>0</v>
      </c>
      <c r="AS37">
        <f>'Corrected energy balance step 2'!AT42</f>
        <v>0</v>
      </c>
      <c r="AT37">
        <f>'Corrected energy balance step 2'!AU42</f>
        <v>0</v>
      </c>
      <c r="AU37">
        <f>'Corrected energy balance step 2'!AV42</f>
        <v>0</v>
      </c>
      <c r="AV37">
        <f>'Corrected energy balance step 2'!AW42</f>
        <v>0</v>
      </c>
      <c r="AW37">
        <f>'Corrected energy balance step 2'!AX42</f>
        <v>0</v>
      </c>
      <c r="AX37">
        <f>'Corrected energy balance step 2'!AY42</f>
        <v>0</v>
      </c>
      <c r="AY37">
        <f>'Corrected energy balance step 2'!AZ42</f>
        <v>0</v>
      </c>
      <c r="AZ37">
        <f>'Corrected energy balance step 2'!BA42</f>
        <v>0</v>
      </c>
      <c r="BA37">
        <f>'Corrected energy balance step 2'!BB42</f>
        <v>0</v>
      </c>
      <c r="BB37">
        <f>'Corrected energy balance step 2'!BC42</f>
        <v>0</v>
      </c>
      <c r="BC37">
        <f>'Corrected energy balance step 2'!BD42</f>
        <v>0</v>
      </c>
      <c r="BD37">
        <f>'Corrected energy balance step 2'!BE42</f>
        <v>0</v>
      </c>
      <c r="BE37">
        <f>'Corrected energy balance step 2'!BF42</f>
        <v>0</v>
      </c>
      <c r="BF37">
        <f>'Corrected energy balance step 2'!BG42</f>
        <v>0</v>
      </c>
      <c r="BG37">
        <f>'Corrected energy balance step 2'!BH42</f>
        <v>0</v>
      </c>
      <c r="BH37">
        <f>'Corrected energy balance step 2'!BI42</f>
        <v>0</v>
      </c>
      <c r="BI37">
        <f>'Corrected energy balance step 2'!BJ42</f>
        <v>0</v>
      </c>
      <c r="BJ37">
        <f>'Corrected energy balance step 2'!BK42</f>
        <v>0</v>
      </c>
      <c r="BK37">
        <f>'Corrected energy balance step 2'!BL42</f>
        <v>0</v>
      </c>
      <c r="BL37">
        <f>'Corrected energy balance step 2'!BM42</f>
        <v>0</v>
      </c>
      <c r="BM37">
        <f>'Corrected energy balance step 2'!BN42</f>
        <v>0</v>
      </c>
      <c r="BN37">
        <f>'Corrected energy balance step 2'!BO42</f>
        <v>0</v>
      </c>
    </row>
    <row r="38" spans="1:66">
      <c r="A38" s="346" t="s">
        <v>519</v>
      </c>
      <c r="B38">
        <f>'Corrected energy balance step 2'!C43</f>
        <v>0</v>
      </c>
      <c r="C38">
        <f>'Corrected energy balance step 2'!D43</f>
        <v>0</v>
      </c>
      <c r="D38">
        <f>'Corrected energy balance step 2'!E43</f>
        <v>0</v>
      </c>
      <c r="E38">
        <f>'Corrected energy balance step 2'!F43</f>
        <v>0</v>
      </c>
      <c r="F38">
        <f>'Corrected energy balance step 2'!G43</f>
        <v>0</v>
      </c>
      <c r="G38">
        <f>'Corrected energy balance step 2'!H43</f>
        <v>0</v>
      </c>
      <c r="H38">
        <f>'Corrected energy balance step 2'!I43</f>
        <v>0</v>
      </c>
      <c r="I38">
        <f>'Corrected energy balance step 2'!J43</f>
        <v>0</v>
      </c>
      <c r="J38">
        <f>'Corrected energy balance step 2'!K43</f>
        <v>0</v>
      </c>
      <c r="K38">
        <f>'Corrected energy balance step 2'!L43</f>
        <v>0</v>
      </c>
      <c r="L38">
        <f>'Corrected energy balance step 2'!M43</f>
        <v>0</v>
      </c>
      <c r="M38">
        <f>'Corrected energy balance step 2'!N43</f>
        <v>0</v>
      </c>
      <c r="N38">
        <f>'Corrected energy balance step 2'!O43</f>
        <v>0</v>
      </c>
      <c r="O38">
        <f>'Corrected energy balance step 2'!P43</f>
        <v>0</v>
      </c>
      <c r="P38">
        <f>'Corrected energy balance step 2'!Q43</f>
        <v>0</v>
      </c>
      <c r="Q38">
        <f>'Corrected energy balance step 2'!R43</f>
        <v>0</v>
      </c>
      <c r="R38">
        <f>'Corrected energy balance step 2'!S43</f>
        <v>0</v>
      </c>
      <c r="S38">
        <f>'Corrected energy balance step 2'!T43</f>
        <v>0</v>
      </c>
      <c r="T38">
        <f>'Corrected energy balance step 2'!U43</f>
        <v>0</v>
      </c>
      <c r="U38">
        <f>'Corrected energy balance step 2'!V43</f>
        <v>0</v>
      </c>
      <c r="V38">
        <f>'Corrected energy balance step 2'!W43</f>
        <v>0</v>
      </c>
      <c r="W38">
        <f>'Corrected energy balance step 2'!X43</f>
        <v>0</v>
      </c>
      <c r="X38">
        <f>'Corrected energy balance step 2'!Y43</f>
        <v>0</v>
      </c>
      <c r="Y38">
        <f>'Corrected energy balance step 2'!Z43</f>
        <v>0</v>
      </c>
      <c r="Z38">
        <f>'Corrected energy balance step 2'!AA43</f>
        <v>0</v>
      </c>
      <c r="AA38">
        <f>'Corrected energy balance step 2'!AB43</f>
        <v>0</v>
      </c>
      <c r="AB38">
        <f>'Corrected energy balance step 2'!AC43</f>
        <v>0</v>
      </c>
      <c r="AC38">
        <f>'Corrected energy balance step 2'!AD43</f>
        <v>0</v>
      </c>
      <c r="AD38">
        <f>'Corrected energy balance step 2'!AE43</f>
        <v>0</v>
      </c>
      <c r="AE38">
        <f>'Corrected energy balance step 2'!AF43</f>
        <v>0</v>
      </c>
      <c r="AF38">
        <f>'Corrected energy balance step 2'!AG43</f>
        <v>0</v>
      </c>
      <c r="AG38">
        <f>'Corrected energy balance step 2'!AH43</f>
        <v>0</v>
      </c>
      <c r="AH38">
        <f>'Corrected energy balance step 2'!AI43</f>
        <v>0</v>
      </c>
      <c r="AI38">
        <f>'Corrected energy balance step 2'!AJ43</f>
        <v>0</v>
      </c>
      <c r="AJ38">
        <f>'Corrected energy balance step 2'!AK43</f>
        <v>0</v>
      </c>
      <c r="AK38">
        <f>'Corrected energy balance step 2'!AL43</f>
        <v>0</v>
      </c>
      <c r="AL38">
        <f>'Corrected energy balance step 2'!AM43</f>
        <v>0</v>
      </c>
      <c r="AM38">
        <f>'Corrected energy balance step 2'!AN43</f>
        <v>0</v>
      </c>
      <c r="AN38">
        <f>'Corrected energy balance step 2'!AO43</f>
        <v>0</v>
      </c>
      <c r="AO38">
        <f>'Corrected energy balance step 2'!AP43</f>
        <v>0</v>
      </c>
      <c r="AP38">
        <f>'Corrected energy balance step 2'!AQ43</f>
        <v>0</v>
      </c>
      <c r="AQ38">
        <f>'Corrected energy balance step 2'!AR43</f>
        <v>0</v>
      </c>
      <c r="AR38">
        <f>'Corrected energy balance step 2'!AS43</f>
        <v>0</v>
      </c>
      <c r="AS38">
        <f>'Corrected energy balance step 2'!AT43</f>
        <v>0</v>
      </c>
      <c r="AT38">
        <f>'Corrected energy balance step 2'!AU43</f>
        <v>0</v>
      </c>
      <c r="AU38">
        <f>'Corrected energy balance step 2'!AV43</f>
        <v>0</v>
      </c>
      <c r="AV38">
        <f>'Corrected energy balance step 2'!AW43</f>
        <v>0</v>
      </c>
      <c r="AW38">
        <f>'Corrected energy balance step 2'!AX43</f>
        <v>0</v>
      </c>
      <c r="AX38">
        <f>'Corrected energy balance step 2'!AY43</f>
        <v>0</v>
      </c>
      <c r="AY38">
        <f>'Corrected energy balance step 2'!AZ43</f>
        <v>0</v>
      </c>
      <c r="AZ38">
        <f>'Corrected energy balance step 2'!BA43</f>
        <v>0</v>
      </c>
      <c r="BA38">
        <f>'Corrected energy balance step 2'!BB43</f>
        <v>0</v>
      </c>
      <c r="BB38">
        <f>'Corrected energy balance step 2'!BC43</f>
        <v>0</v>
      </c>
      <c r="BC38">
        <f>'Corrected energy balance step 2'!BD43</f>
        <v>0</v>
      </c>
      <c r="BD38">
        <f>'Corrected energy balance step 2'!BE43</f>
        <v>0</v>
      </c>
      <c r="BE38">
        <f>'Corrected energy balance step 2'!BF43</f>
        <v>0</v>
      </c>
      <c r="BF38">
        <f>'Corrected energy balance step 2'!BG43</f>
        <v>0</v>
      </c>
      <c r="BG38">
        <f>'Corrected energy balance step 2'!BH43</f>
        <v>0</v>
      </c>
      <c r="BH38">
        <f>'Corrected energy balance step 2'!BI43</f>
        <v>0</v>
      </c>
      <c r="BI38">
        <f>'Corrected energy balance step 2'!BJ43</f>
        <v>0</v>
      </c>
      <c r="BJ38">
        <f>'Corrected energy balance step 2'!BK43</f>
        <v>0</v>
      </c>
      <c r="BK38">
        <f>'Corrected energy balance step 2'!BL43</f>
        <v>0</v>
      </c>
      <c r="BL38">
        <f>'Corrected energy balance step 2'!BM43</f>
        <v>0</v>
      </c>
      <c r="BM38">
        <f>'Corrected energy balance step 2'!BN43</f>
        <v>0</v>
      </c>
      <c r="BN38">
        <f>'Corrected energy balance step 2'!BO43</f>
        <v>0</v>
      </c>
    </row>
    <row r="39" spans="1:66">
      <c r="A39" s="277" t="s">
        <v>527</v>
      </c>
      <c r="B39">
        <f>'Corrected energy balance step 2'!C44</f>
        <v>0</v>
      </c>
      <c r="C39">
        <f>'Corrected energy balance step 2'!D44</f>
        <v>0</v>
      </c>
      <c r="D39">
        <f>'Corrected energy balance step 2'!E44</f>
        <v>0</v>
      </c>
      <c r="E39">
        <f>'Corrected energy balance step 2'!F44</f>
        <v>0</v>
      </c>
      <c r="F39">
        <f>'Corrected energy balance step 2'!G44</f>
        <v>0</v>
      </c>
      <c r="G39">
        <f>'Corrected energy balance step 2'!H44</f>
        <v>0</v>
      </c>
      <c r="H39">
        <f>'Corrected energy balance step 2'!I44</f>
        <v>0</v>
      </c>
      <c r="I39">
        <f>'Corrected energy balance step 2'!J44</f>
        <v>0</v>
      </c>
      <c r="J39">
        <f>'Corrected energy balance step 2'!K44</f>
        <v>0</v>
      </c>
      <c r="K39">
        <f>'Corrected energy balance step 2'!L44</f>
        <v>0</v>
      </c>
      <c r="L39">
        <f>'Corrected energy balance step 2'!M44</f>
        <v>0</v>
      </c>
      <c r="M39">
        <f>'Corrected energy balance step 2'!N44</f>
        <v>0</v>
      </c>
      <c r="N39">
        <f>'Corrected energy balance step 2'!O44</f>
        <v>0</v>
      </c>
      <c r="O39">
        <f>'Corrected energy balance step 2'!P44</f>
        <v>0</v>
      </c>
      <c r="P39">
        <f>'Corrected energy balance step 2'!Q44</f>
        <v>0</v>
      </c>
      <c r="Q39">
        <f>'Corrected energy balance step 2'!R44</f>
        <v>0</v>
      </c>
      <c r="R39">
        <f>'Corrected energy balance step 2'!S44</f>
        <v>0</v>
      </c>
      <c r="S39">
        <f>'Corrected energy balance step 2'!T44</f>
        <v>0</v>
      </c>
      <c r="T39">
        <f>'Corrected energy balance step 2'!U44</f>
        <v>0</v>
      </c>
      <c r="U39">
        <f>'Corrected energy balance step 2'!V44</f>
        <v>0</v>
      </c>
      <c r="V39">
        <f>'Corrected energy balance step 2'!W44</f>
        <v>0</v>
      </c>
      <c r="W39">
        <f>'Corrected energy balance step 2'!X44</f>
        <v>0</v>
      </c>
      <c r="X39">
        <f>'Corrected energy balance step 2'!Y44</f>
        <v>0</v>
      </c>
      <c r="Y39">
        <f>'Corrected energy balance step 2'!Z44</f>
        <v>0</v>
      </c>
      <c r="Z39">
        <f>'Corrected energy balance step 2'!AA44</f>
        <v>0</v>
      </c>
      <c r="AA39">
        <f>'Corrected energy balance step 2'!AB44</f>
        <v>0</v>
      </c>
      <c r="AB39">
        <f>'Corrected energy balance step 2'!AC44</f>
        <v>0</v>
      </c>
      <c r="AC39">
        <f>'Corrected energy balance step 2'!AD44</f>
        <v>0</v>
      </c>
      <c r="AD39">
        <f>'Corrected energy balance step 2'!AE44</f>
        <v>0</v>
      </c>
      <c r="AE39">
        <f>'Corrected energy balance step 2'!AF44</f>
        <v>0</v>
      </c>
      <c r="AF39">
        <f>'Corrected energy balance step 2'!AG44</f>
        <v>0</v>
      </c>
      <c r="AG39">
        <f>'Corrected energy balance step 2'!AH44</f>
        <v>0</v>
      </c>
      <c r="AH39">
        <f>'Corrected energy balance step 2'!AI44</f>
        <v>0</v>
      </c>
      <c r="AI39">
        <f>'Corrected energy balance step 2'!AJ44</f>
        <v>0</v>
      </c>
      <c r="AJ39">
        <f>'Corrected energy balance step 2'!AK44</f>
        <v>0</v>
      </c>
      <c r="AK39">
        <f>'Corrected energy balance step 2'!AL44</f>
        <v>0</v>
      </c>
      <c r="AL39">
        <f>'Corrected energy balance step 2'!AM44</f>
        <v>0</v>
      </c>
      <c r="AM39">
        <f>'Corrected energy balance step 2'!AN44</f>
        <v>0</v>
      </c>
      <c r="AN39">
        <f>'Corrected energy balance step 2'!AO44</f>
        <v>0</v>
      </c>
      <c r="AO39">
        <f>'Corrected energy balance step 2'!AP44</f>
        <v>0</v>
      </c>
      <c r="AP39">
        <f>'Corrected energy balance step 2'!AQ44</f>
        <v>0</v>
      </c>
      <c r="AQ39">
        <f>'Corrected energy balance step 2'!AR44</f>
        <v>0</v>
      </c>
      <c r="AR39">
        <f>'Corrected energy balance step 2'!AS44</f>
        <v>0</v>
      </c>
      <c r="AS39">
        <f>'Corrected energy balance step 2'!AT44</f>
        <v>0</v>
      </c>
      <c r="AT39">
        <f>'Corrected energy balance step 2'!AU44</f>
        <v>0</v>
      </c>
      <c r="AU39">
        <f>'Corrected energy balance step 2'!AV44</f>
        <v>0</v>
      </c>
      <c r="AV39">
        <f>'Corrected energy balance step 2'!AW44</f>
        <v>0</v>
      </c>
      <c r="AW39">
        <f>'Corrected energy balance step 2'!AX44</f>
        <v>0</v>
      </c>
      <c r="AX39">
        <f>'Corrected energy balance step 2'!AY44</f>
        <v>0</v>
      </c>
      <c r="AY39">
        <f>'Corrected energy balance step 2'!AZ44</f>
        <v>0</v>
      </c>
      <c r="AZ39">
        <f>'Corrected energy balance step 2'!BA44</f>
        <v>0</v>
      </c>
      <c r="BA39">
        <f>'Corrected energy balance step 2'!BB44</f>
        <v>0</v>
      </c>
      <c r="BB39">
        <f>'Corrected energy balance step 2'!BC44</f>
        <v>0</v>
      </c>
      <c r="BC39">
        <f>'Corrected energy balance step 2'!BD44</f>
        <v>0</v>
      </c>
      <c r="BD39">
        <f>'Corrected energy balance step 2'!BE44</f>
        <v>0</v>
      </c>
      <c r="BE39">
        <f>'Corrected energy balance step 2'!BF44</f>
        <v>0</v>
      </c>
      <c r="BF39">
        <f>'Corrected energy balance step 2'!BG44</f>
        <v>0</v>
      </c>
      <c r="BG39">
        <f>'Corrected energy balance step 2'!BH44</f>
        <v>0</v>
      </c>
      <c r="BH39">
        <f>'Corrected energy balance step 2'!BI44</f>
        <v>0</v>
      </c>
      <c r="BI39">
        <f>'Corrected energy balance step 2'!BJ44</f>
        <v>0</v>
      </c>
      <c r="BJ39">
        <f>'Corrected energy balance step 2'!BK44</f>
        <v>0</v>
      </c>
      <c r="BK39">
        <f>'Corrected energy balance step 2'!BL44</f>
        <v>0</v>
      </c>
      <c r="BL39">
        <f>'Corrected energy balance step 2'!BM44</f>
        <v>0</v>
      </c>
      <c r="BM39">
        <f>'Corrected energy balance step 2'!BN44</f>
        <v>0</v>
      </c>
      <c r="BN39">
        <f>'Corrected energy balance step 2'!BO44</f>
        <v>0</v>
      </c>
    </row>
    <row r="40" spans="1:66">
      <c r="A40" t="s">
        <v>87</v>
      </c>
      <c r="B40">
        <f>'Corrected energy balance step 2'!C45</f>
        <v>0</v>
      </c>
      <c r="C40">
        <f>'Corrected energy balance step 2'!D45</f>
        <v>0</v>
      </c>
      <c r="D40">
        <f>'Corrected energy balance step 2'!E45</f>
        <v>0</v>
      </c>
      <c r="E40">
        <f>'Corrected energy balance step 2'!F45</f>
        <v>0</v>
      </c>
      <c r="F40">
        <f>'Corrected energy balance step 2'!G45</f>
        <v>0</v>
      </c>
      <c r="G40">
        <f>'Corrected energy balance step 2'!H45</f>
        <v>0</v>
      </c>
      <c r="H40">
        <f>'Corrected energy balance step 2'!I45</f>
        <v>0</v>
      </c>
      <c r="I40">
        <f>'Corrected energy balance step 2'!J45</f>
        <v>0</v>
      </c>
      <c r="J40">
        <f>'Corrected energy balance step 2'!K45</f>
        <v>0</v>
      </c>
      <c r="K40">
        <f>'Corrected energy balance step 2'!L45</f>
        <v>0</v>
      </c>
      <c r="L40">
        <f>'Corrected energy balance step 2'!M45</f>
        <v>0</v>
      </c>
      <c r="M40">
        <f>'Corrected energy balance step 2'!N45</f>
        <v>0</v>
      </c>
      <c r="N40">
        <f>'Corrected energy balance step 2'!O45</f>
        <v>0</v>
      </c>
      <c r="O40">
        <f>'Corrected energy balance step 2'!P45</f>
        <v>0</v>
      </c>
      <c r="P40">
        <f>'Corrected energy balance step 2'!Q45</f>
        <v>0</v>
      </c>
      <c r="Q40">
        <f>'Corrected energy balance step 2'!R45</f>
        <v>0</v>
      </c>
      <c r="R40">
        <f>'Corrected energy balance step 2'!S45</f>
        <v>0</v>
      </c>
      <c r="S40">
        <f>'Corrected energy balance step 2'!T45</f>
        <v>0</v>
      </c>
      <c r="T40">
        <f>'Corrected energy balance step 2'!U45</f>
        <v>0</v>
      </c>
      <c r="U40">
        <f>'Corrected energy balance step 2'!V45</f>
        <v>0</v>
      </c>
      <c r="V40">
        <f>'Corrected energy balance step 2'!W45</f>
        <v>0</v>
      </c>
      <c r="W40">
        <f>'Corrected energy balance step 2'!X45</f>
        <v>0</v>
      </c>
      <c r="X40">
        <f>'Corrected energy balance step 2'!Y45</f>
        <v>0</v>
      </c>
      <c r="Y40">
        <f>'Corrected energy balance step 2'!Z45</f>
        <v>0</v>
      </c>
      <c r="Z40">
        <f>'Corrected energy balance step 2'!AA45</f>
        <v>0</v>
      </c>
      <c r="AA40">
        <f>'Corrected energy balance step 2'!AB45</f>
        <v>0</v>
      </c>
      <c r="AB40">
        <f>'Corrected energy balance step 2'!AC45</f>
        <v>0</v>
      </c>
      <c r="AC40">
        <f>'Corrected energy balance step 2'!AD45</f>
        <v>0</v>
      </c>
      <c r="AD40">
        <f>'Corrected energy balance step 2'!AE45</f>
        <v>0</v>
      </c>
      <c r="AE40">
        <f>'Corrected energy balance step 2'!AF45</f>
        <v>0</v>
      </c>
      <c r="AF40">
        <f>'Corrected energy balance step 2'!AG45</f>
        <v>0</v>
      </c>
      <c r="AG40">
        <f>'Corrected energy balance step 2'!AH45</f>
        <v>0</v>
      </c>
      <c r="AH40">
        <f>'Corrected energy balance step 2'!AI45</f>
        <v>0</v>
      </c>
      <c r="AI40">
        <f>'Corrected energy balance step 2'!AJ45</f>
        <v>0</v>
      </c>
      <c r="AJ40">
        <f>'Corrected energy balance step 2'!AK45</f>
        <v>0</v>
      </c>
      <c r="AK40">
        <f>'Corrected energy balance step 2'!AL45</f>
        <v>0</v>
      </c>
      <c r="AL40">
        <f>'Corrected energy balance step 2'!AM45</f>
        <v>0</v>
      </c>
      <c r="AM40">
        <f>'Corrected energy balance step 2'!AN45</f>
        <v>0</v>
      </c>
      <c r="AN40">
        <f>'Corrected energy balance step 2'!AO45</f>
        <v>0</v>
      </c>
      <c r="AO40">
        <f>'Corrected energy balance step 2'!AP45</f>
        <v>0</v>
      </c>
      <c r="AP40">
        <f>'Corrected energy balance step 2'!AQ45</f>
        <v>0</v>
      </c>
      <c r="AQ40">
        <f>'Corrected energy balance step 2'!AR45</f>
        <v>0</v>
      </c>
      <c r="AR40">
        <f>'Corrected energy balance step 2'!AS45</f>
        <v>0</v>
      </c>
      <c r="AS40">
        <f>'Corrected energy balance step 2'!AT45</f>
        <v>0</v>
      </c>
      <c r="AT40">
        <f>'Corrected energy balance step 2'!AU45</f>
        <v>0</v>
      </c>
      <c r="AU40">
        <f>'Corrected energy balance step 2'!AV45</f>
        <v>0</v>
      </c>
      <c r="AV40">
        <f>'Corrected energy balance step 2'!AW45</f>
        <v>0</v>
      </c>
      <c r="AW40">
        <f>'Corrected energy balance step 2'!AX45</f>
        <v>0</v>
      </c>
      <c r="AX40">
        <f>'Corrected energy balance step 2'!AY45</f>
        <v>0</v>
      </c>
      <c r="AY40">
        <f>'Corrected energy balance step 2'!AZ45</f>
        <v>0</v>
      </c>
      <c r="AZ40">
        <f>'Corrected energy balance step 2'!BA45</f>
        <v>0</v>
      </c>
      <c r="BA40">
        <f>'Corrected energy balance step 2'!BB45</f>
        <v>0</v>
      </c>
      <c r="BB40">
        <f>'Corrected energy balance step 2'!BC45</f>
        <v>0</v>
      </c>
      <c r="BC40">
        <f>'Corrected energy balance step 2'!BD45</f>
        <v>0</v>
      </c>
      <c r="BD40">
        <f>'Corrected energy balance step 2'!BE45</f>
        <v>0</v>
      </c>
      <c r="BE40">
        <f>'Corrected energy balance step 2'!BF45</f>
        <v>0</v>
      </c>
      <c r="BF40">
        <f>'Corrected energy balance step 2'!BG45</f>
        <v>0</v>
      </c>
      <c r="BG40">
        <f>'Corrected energy balance step 2'!BH45</f>
        <v>0</v>
      </c>
      <c r="BH40">
        <f>'Corrected energy balance step 2'!BI45</f>
        <v>0</v>
      </c>
      <c r="BI40">
        <f>'Corrected energy balance step 2'!BJ45</f>
        <v>0</v>
      </c>
      <c r="BJ40">
        <f>'Corrected energy balance step 2'!BK45</f>
        <v>0</v>
      </c>
      <c r="BK40">
        <f>'Corrected energy balance step 2'!BL45</f>
        <v>0</v>
      </c>
      <c r="BL40">
        <f>'Corrected energy balance step 2'!BM45</f>
        <v>0</v>
      </c>
      <c r="BM40">
        <f>'Corrected energy balance step 2'!BN45</f>
        <v>0</v>
      </c>
      <c r="BN40">
        <f>'Corrected energy balance step 2'!BO45</f>
        <v>0</v>
      </c>
    </row>
    <row r="41" spans="1:66">
      <c r="A41" s="277" t="s">
        <v>528</v>
      </c>
      <c r="B41">
        <f>'Corrected energy balance step 2'!C46</f>
        <v>0</v>
      </c>
      <c r="C41">
        <f>'Corrected energy balance step 2'!D46</f>
        <v>0</v>
      </c>
      <c r="D41">
        <f>'Corrected energy balance step 2'!E46</f>
        <v>0</v>
      </c>
      <c r="E41">
        <f>'Corrected energy balance step 2'!F46</f>
        <v>0</v>
      </c>
      <c r="F41">
        <f>'Corrected energy balance step 2'!G46</f>
        <v>0</v>
      </c>
      <c r="G41">
        <f>'Corrected energy balance step 2'!H46</f>
        <v>0</v>
      </c>
      <c r="H41">
        <f>'Corrected energy balance step 2'!I46</f>
        <v>0</v>
      </c>
      <c r="I41">
        <f>'Corrected energy balance step 2'!J46</f>
        <v>0</v>
      </c>
      <c r="J41">
        <f>'Corrected energy balance step 2'!K46</f>
        <v>0</v>
      </c>
      <c r="K41">
        <f>'Corrected energy balance step 2'!L46</f>
        <v>0</v>
      </c>
      <c r="L41">
        <f>'Corrected energy balance step 2'!M46</f>
        <v>0</v>
      </c>
      <c r="M41">
        <f>'Corrected energy balance step 2'!N46</f>
        <v>0</v>
      </c>
      <c r="N41">
        <f>'Corrected energy balance step 2'!O46</f>
        <v>0</v>
      </c>
      <c r="O41">
        <f>'Corrected energy balance step 2'!P46</f>
        <v>0</v>
      </c>
      <c r="P41">
        <f>'Corrected energy balance step 2'!Q46</f>
        <v>0</v>
      </c>
      <c r="Q41">
        <f>'Corrected energy balance step 2'!R46</f>
        <v>0</v>
      </c>
      <c r="R41">
        <f>'Corrected energy balance step 2'!S46</f>
        <v>0</v>
      </c>
      <c r="S41">
        <f>'Corrected energy balance step 2'!T46</f>
        <v>0</v>
      </c>
      <c r="T41">
        <f>'Corrected energy balance step 2'!U46</f>
        <v>0</v>
      </c>
      <c r="U41">
        <f>'Corrected energy balance step 2'!V46</f>
        <v>0</v>
      </c>
      <c r="V41">
        <f>'Corrected energy balance step 2'!W46</f>
        <v>0</v>
      </c>
      <c r="W41">
        <f>'Corrected energy balance step 2'!X46</f>
        <v>0</v>
      </c>
      <c r="X41">
        <f>'Corrected energy balance step 2'!Y46</f>
        <v>0</v>
      </c>
      <c r="Y41">
        <f>'Corrected energy balance step 2'!Z46</f>
        <v>0</v>
      </c>
      <c r="Z41">
        <f>'Corrected energy balance step 2'!AA46</f>
        <v>0</v>
      </c>
      <c r="AA41">
        <f>'Corrected energy balance step 2'!AB46</f>
        <v>0</v>
      </c>
      <c r="AB41">
        <f>'Corrected energy balance step 2'!AC46</f>
        <v>0</v>
      </c>
      <c r="AC41">
        <f>'Corrected energy balance step 2'!AD46</f>
        <v>0</v>
      </c>
      <c r="AD41">
        <f>'Corrected energy balance step 2'!AE46</f>
        <v>0</v>
      </c>
      <c r="AE41">
        <f>'Corrected energy balance step 2'!AF46</f>
        <v>0</v>
      </c>
      <c r="AF41">
        <f>'Corrected energy balance step 2'!AG46</f>
        <v>0</v>
      </c>
      <c r="AG41">
        <f>'Corrected energy balance step 2'!AH46</f>
        <v>0</v>
      </c>
      <c r="AH41">
        <f>'Corrected energy balance step 2'!AI46</f>
        <v>0</v>
      </c>
      <c r="AI41">
        <f>'Corrected energy balance step 2'!AJ46</f>
        <v>0</v>
      </c>
      <c r="AJ41">
        <f>'Corrected energy balance step 2'!AK46</f>
        <v>0</v>
      </c>
      <c r="AK41">
        <f>'Corrected energy balance step 2'!AL46</f>
        <v>0</v>
      </c>
      <c r="AL41">
        <f>'Corrected energy balance step 2'!AM46</f>
        <v>0</v>
      </c>
      <c r="AM41">
        <f>'Corrected energy balance step 2'!AN46</f>
        <v>0</v>
      </c>
      <c r="AN41">
        <f>'Corrected energy balance step 2'!AO46</f>
        <v>0</v>
      </c>
      <c r="AO41">
        <f>'Corrected energy balance step 2'!AP46</f>
        <v>0</v>
      </c>
      <c r="AP41">
        <f>'Corrected energy balance step 2'!AQ46</f>
        <v>0</v>
      </c>
      <c r="AQ41">
        <f>'Corrected energy balance step 2'!AR46</f>
        <v>0</v>
      </c>
      <c r="AR41">
        <f>'Corrected energy balance step 2'!AS46</f>
        <v>0</v>
      </c>
      <c r="AS41">
        <f>'Corrected energy balance step 2'!AT46</f>
        <v>0</v>
      </c>
      <c r="AT41">
        <f>'Corrected energy balance step 2'!AU46</f>
        <v>0</v>
      </c>
      <c r="AU41">
        <f>'Corrected energy balance step 2'!AV46</f>
        <v>0</v>
      </c>
      <c r="AV41">
        <f>'Corrected energy balance step 2'!AW46</f>
        <v>0</v>
      </c>
      <c r="AW41">
        <f>'Corrected energy balance step 2'!AX46</f>
        <v>0</v>
      </c>
      <c r="AX41">
        <f>'Corrected energy balance step 2'!AY46</f>
        <v>0</v>
      </c>
      <c r="AY41">
        <f>'Corrected energy balance step 2'!AZ46</f>
        <v>0</v>
      </c>
      <c r="AZ41">
        <f>'Corrected energy balance step 2'!BA46</f>
        <v>0</v>
      </c>
      <c r="BA41">
        <f>'Corrected energy balance step 2'!BB46</f>
        <v>0</v>
      </c>
      <c r="BB41">
        <f>'Corrected energy balance step 2'!BC46</f>
        <v>0</v>
      </c>
      <c r="BC41">
        <f>'Corrected energy balance step 2'!BD46</f>
        <v>0</v>
      </c>
      <c r="BD41">
        <f>'Corrected energy balance step 2'!BE46</f>
        <v>0</v>
      </c>
      <c r="BE41">
        <f>'Corrected energy balance step 2'!BF46</f>
        <v>0</v>
      </c>
      <c r="BF41">
        <f>'Corrected energy balance step 2'!BG46</f>
        <v>0</v>
      </c>
      <c r="BG41">
        <f>'Corrected energy balance step 2'!BH46</f>
        <v>0</v>
      </c>
      <c r="BH41">
        <f>'Corrected energy balance step 2'!BI46</f>
        <v>0</v>
      </c>
      <c r="BI41">
        <f>'Corrected energy balance step 2'!BJ46</f>
        <v>0</v>
      </c>
      <c r="BJ41">
        <f>'Corrected energy balance step 2'!BK46</f>
        <v>0</v>
      </c>
      <c r="BK41">
        <f>'Corrected energy balance step 2'!BL46</f>
        <v>0</v>
      </c>
      <c r="BL41">
        <f>'Corrected energy balance step 2'!BM46</f>
        <v>0</v>
      </c>
      <c r="BM41">
        <f>'Corrected energy balance step 2'!BN46</f>
        <v>0</v>
      </c>
      <c r="BN41">
        <f>'Corrected energy balance step 2'!BO46</f>
        <v>0</v>
      </c>
    </row>
    <row r="42" spans="1:66">
      <c r="A42" s="277" t="s">
        <v>529</v>
      </c>
      <c r="B42">
        <f>'Corrected energy balance step 2'!C47</f>
        <v>0</v>
      </c>
      <c r="C42">
        <f>'Corrected energy balance step 2'!D47</f>
        <v>0</v>
      </c>
      <c r="D42">
        <f>'Corrected energy balance step 2'!E47</f>
        <v>0</v>
      </c>
      <c r="E42">
        <f>'Corrected energy balance step 2'!F47</f>
        <v>0</v>
      </c>
      <c r="F42">
        <f>'Corrected energy balance step 2'!G47</f>
        <v>0</v>
      </c>
      <c r="G42">
        <f>'Corrected energy balance step 2'!H47</f>
        <v>0</v>
      </c>
      <c r="H42">
        <f>'Corrected energy balance step 2'!I47</f>
        <v>0</v>
      </c>
      <c r="I42">
        <f>'Corrected energy balance step 2'!J47</f>
        <v>0</v>
      </c>
      <c r="J42">
        <f>'Corrected energy balance step 2'!K47</f>
        <v>0</v>
      </c>
      <c r="K42">
        <f>'Corrected energy balance step 2'!L47</f>
        <v>0</v>
      </c>
      <c r="L42">
        <f>'Corrected energy balance step 2'!M47</f>
        <v>0</v>
      </c>
      <c r="M42">
        <f>'Corrected energy balance step 2'!N47</f>
        <v>0</v>
      </c>
      <c r="N42">
        <f>'Corrected energy balance step 2'!O47</f>
        <v>0</v>
      </c>
      <c r="O42">
        <f>'Corrected energy balance step 2'!P47</f>
        <v>0</v>
      </c>
      <c r="P42">
        <f>'Corrected energy balance step 2'!Q47</f>
        <v>0</v>
      </c>
      <c r="Q42">
        <f>'Corrected energy balance step 2'!R47</f>
        <v>0</v>
      </c>
      <c r="R42">
        <f>'Corrected energy balance step 2'!S47</f>
        <v>0</v>
      </c>
      <c r="S42">
        <f>'Corrected energy balance step 2'!T47</f>
        <v>0</v>
      </c>
      <c r="T42">
        <f>'Corrected energy balance step 2'!U47</f>
        <v>0</v>
      </c>
      <c r="U42">
        <f>'Corrected energy balance step 2'!V47</f>
        <v>0</v>
      </c>
      <c r="V42">
        <f>'Corrected energy balance step 2'!W47</f>
        <v>0</v>
      </c>
      <c r="W42">
        <f>'Corrected energy balance step 2'!X47</f>
        <v>0</v>
      </c>
      <c r="X42">
        <f>'Corrected energy balance step 2'!Y47</f>
        <v>0</v>
      </c>
      <c r="Y42">
        <f>'Corrected energy balance step 2'!Z47</f>
        <v>0</v>
      </c>
      <c r="Z42">
        <f>'Corrected energy balance step 2'!AA47</f>
        <v>0</v>
      </c>
      <c r="AA42">
        <f>'Corrected energy balance step 2'!AB47</f>
        <v>0</v>
      </c>
      <c r="AB42">
        <f>'Corrected energy balance step 2'!AC47</f>
        <v>0</v>
      </c>
      <c r="AC42">
        <f>'Corrected energy balance step 2'!AD47</f>
        <v>0</v>
      </c>
      <c r="AD42">
        <f>'Corrected energy balance step 2'!AE47</f>
        <v>0</v>
      </c>
      <c r="AE42">
        <f>'Corrected energy balance step 2'!AF47</f>
        <v>0</v>
      </c>
      <c r="AF42">
        <f>'Corrected energy balance step 2'!AG47</f>
        <v>0</v>
      </c>
      <c r="AG42">
        <f>'Corrected energy balance step 2'!AH47</f>
        <v>0</v>
      </c>
      <c r="AH42">
        <f>'Corrected energy balance step 2'!AI47</f>
        <v>0</v>
      </c>
      <c r="AI42">
        <f>'Corrected energy balance step 2'!AJ47</f>
        <v>0</v>
      </c>
      <c r="AJ42">
        <f>'Corrected energy balance step 2'!AK47</f>
        <v>0</v>
      </c>
      <c r="AK42">
        <f>'Corrected energy balance step 2'!AL47</f>
        <v>0</v>
      </c>
      <c r="AL42">
        <f>'Corrected energy balance step 2'!AM47</f>
        <v>0</v>
      </c>
      <c r="AM42">
        <f>'Corrected energy balance step 2'!AN47</f>
        <v>0</v>
      </c>
      <c r="AN42">
        <f>'Corrected energy balance step 2'!AO47</f>
        <v>0</v>
      </c>
      <c r="AO42">
        <f>'Corrected energy balance step 2'!AP47</f>
        <v>0</v>
      </c>
      <c r="AP42">
        <f>'Corrected energy balance step 2'!AQ47</f>
        <v>0</v>
      </c>
      <c r="AQ42">
        <f>'Corrected energy balance step 2'!AR47</f>
        <v>0</v>
      </c>
      <c r="AR42">
        <f>'Corrected energy balance step 2'!AS47</f>
        <v>0</v>
      </c>
      <c r="AS42">
        <f>'Corrected energy balance step 2'!AT47</f>
        <v>0</v>
      </c>
      <c r="AT42">
        <f>'Corrected energy balance step 2'!AU47</f>
        <v>0</v>
      </c>
      <c r="AU42">
        <f>'Corrected energy balance step 2'!AV47</f>
        <v>0</v>
      </c>
      <c r="AV42">
        <f>'Corrected energy balance step 2'!AW47</f>
        <v>0</v>
      </c>
      <c r="AW42">
        <f>'Corrected energy balance step 2'!AX47</f>
        <v>0</v>
      </c>
      <c r="AX42">
        <f>'Corrected energy balance step 2'!AY47</f>
        <v>0</v>
      </c>
      <c r="AY42">
        <f>'Corrected energy balance step 2'!AZ47</f>
        <v>0</v>
      </c>
      <c r="AZ42">
        <f>'Corrected energy balance step 2'!BA47</f>
        <v>0</v>
      </c>
      <c r="BA42">
        <f>'Corrected energy balance step 2'!BB47</f>
        <v>0</v>
      </c>
      <c r="BB42">
        <f>'Corrected energy balance step 2'!BC47</f>
        <v>0</v>
      </c>
      <c r="BC42">
        <f>'Corrected energy balance step 2'!BD47</f>
        <v>0</v>
      </c>
      <c r="BD42">
        <f>'Corrected energy balance step 2'!BE47</f>
        <v>0</v>
      </c>
      <c r="BE42">
        <f>'Corrected energy balance step 2'!BF47</f>
        <v>0</v>
      </c>
      <c r="BF42">
        <f>'Corrected energy balance step 2'!BG47</f>
        <v>0</v>
      </c>
      <c r="BG42">
        <f>'Corrected energy balance step 2'!BH47</f>
        <v>0</v>
      </c>
      <c r="BH42">
        <f>'Corrected energy balance step 2'!BI47</f>
        <v>0</v>
      </c>
      <c r="BI42">
        <f>'Corrected energy balance step 2'!BJ47</f>
        <v>0</v>
      </c>
      <c r="BJ42">
        <f>'Corrected energy balance step 2'!BK47</f>
        <v>0</v>
      </c>
      <c r="BK42">
        <f>'Corrected energy balance step 2'!BL47</f>
        <v>0</v>
      </c>
      <c r="BL42">
        <f>'Corrected energy balance step 2'!BM47</f>
        <v>0</v>
      </c>
      <c r="BM42">
        <f>'Corrected energy balance step 2'!BN47</f>
        <v>0</v>
      </c>
      <c r="BN42">
        <f>'Corrected energy balance step 2'!BO47</f>
        <v>0</v>
      </c>
    </row>
    <row r="43" spans="1:66">
      <c r="A43" s="277" t="s">
        <v>530</v>
      </c>
      <c r="B43">
        <f>'Corrected energy balance step 2'!C48</f>
        <v>0</v>
      </c>
      <c r="C43">
        <f>'Corrected energy balance step 2'!D48</f>
        <v>0</v>
      </c>
      <c r="D43">
        <f>'Corrected energy balance step 2'!E48</f>
        <v>0</v>
      </c>
      <c r="E43">
        <f>'Corrected energy balance step 2'!F48</f>
        <v>0</v>
      </c>
      <c r="F43">
        <f>'Corrected energy balance step 2'!G48</f>
        <v>0</v>
      </c>
      <c r="G43">
        <f>'Corrected energy balance step 2'!H48</f>
        <v>0</v>
      </c>
      <c r="H43">
        <f>'Corrected energy balance step 2'!I48</f>
        <v>0</v>
      </c>
      <c r="I43">
        <f>'Corrected energy balance step 2'!J48</f>
        <v>0</v>
      </c>
      <c r="J43">
        <f>'Corrected energy balance step 2'!K48</f>
        <v>0</v>
      </c>
      <c r="K43">
        <f>'Corrected energy balance step 2'!L48</f>
        <v>0</v>
      </c>
      <c r="L43">
        <f>'Corrected energy balance step 2'!M48</f>
        <v>0</v>
      </c>
      <c r="M43">
        <f>'Corrected energy balance step 2'!N48</f>
        <v>0</v>
      </c>
      <c r="N43">
        <f>'Corrected energy balance step 2'!O48</f>
        <v>0</v>
      </c>
      <c r="O43">
        <f>'Corrected energy balance step 2'!P48</f>
        <v>0</v>
      </c>
      <c r="P43">
        <f>'Corrected energy balance step 2'!Q48</f>
        <v>0</v>
      </c>
      <c r="Q43">
        <f>'Corrected energy balance step 2'!R48</f>
        <v>0</v>
      </c>
      <c r="R43">
        <f>'Corrected energy balance step 2'!S48</f>
        <v>0</v>
      </c>
      <c r="S43">
        <f>'Corrected energy balance step 2'!T48</f>
        <v>0</v>
      </c>
      <c r="T43">
        <f>'Corrected energy balance step 2'!U48</f>
        <v>0</v>
      </c>
      <c r="U43">
        <f>'Corrected energy balance step 2'!V48</f>
        <v>0</v>
      </c>
      <c r="V43">
        <f>'Corrected energy balance step 2'!W48</f>
        <v>0</v>
      </c>
      <c r="W43">
        <f>'Corrected energy balance step 2'!X48</f>
        <v>0</v>
      </c>
      <c r="X43">
        <f>'Corrected energy balance step 2'!Y48</f>
        <v>0</v>
      </c>
      <c r="Y43">
        <f>'Corrected energy balance step 2'!Z48</f>
        <v>0</v>
      </c>
      <c r="Z43">
        <f>'Corrected energy balance step 2'!AA48</f>
        <v>0</v>
      </c>
      <c r="AA43">
        <f>'Corrected energy balance step 2'!AB48</f>
        <v>0</v>
      </c>
      <c r="AB43">
        <f>'Corrected energy balance step 2'!AC48</f>
        <v>0</v>
      </c>
      <c r="AC43">
        <f>'Corrected energy balance step 2'!AD48</f>
        <v>0</v>
      </c>
      <c r="AD43">
        <f>'Corrected energy balance step 2'!AE48</f>
        <v>0</v>
      </c>
      <c r="AE43">
        <f>'Corrected energy balance step 2'!AF48</f>
        <v>0</v>
      </c>
      <c r="AF43">
        <f>'Corrected energy balance step 2'!AG48</f>
        <v>0</v>
      </c>
      <c r="AG43">
        <f>'Corrected energy balance step 2'!AH48</f>
        <v>0</v>
      </c>
      <c r="AH43">
        <f>'Corrected energy balance step 2'!AI48</f>
        <v>0</v>
      </c>
      <c r="AI43">
        <f>'Corrected energy balance step 2'!AJ48</f>
        <v>0</v>
      </c>
      <c r="AJ43">
        <f>'Corrected energy balance step 2'!AK48</f>
        <v>0</v>
      </c>
      <c r="AK43">
        <f>'Corrected energy balance step 2'!AL48</f>
        <v>0</v>
      </c>
      <c r="AL43">
        <f>'Corrected energy balance step 2'!AM48</f>
        <v>0</v>
      </c>
      <c r="AM43">
        <f>'Corrected energy balance step 2'!AN48</f>
        <v>0</v>
      </c>
      <c r="AN43">
        <f>'Corrected energy balance step 2'!AO48</f>
        <v>0</v>
      </c>
      <c r="AO43">
        <f>'Corrected energy balance step 2'!AP48</f>
        <v>0</v>
      </c>
      <c r="AP43">
        <f>'Corrected energy balance step 2'!AQ48</f>
        <v>0</v>
      </c>
      <c r="AQ43">
        <f>'Corrected energy balance step 2'!AR48</f>
        <v>0</v>
      </c>
      <c r="AR43">
        <f>'Corrected energy balance step 2'!AS48</f>
        <v>0</v>
      </c>
      <c r="AS43">
        <f>'Corrected energy balance step 2'!AT48</f>
        <v>0</v>
      </c>
      <c r="AT43">
        <f>'Corrected energy balance step 2'!AU48</f>
        <v>0</v>
      </c>
      <c r="AU43">
        <f>'Corrected energy balance step 2'!AV48</f>
        <v>0</v>
      </c>
      <c r="AV43">
        <f>'Corrected energy balance step 2'!AW48</f>
        <v>0</v>
      </c>
      <c r="AW43">
        <f>'Corrected energy balance step 2'!AX48</f>
        <v>0</v>
      </c>
      <c r="AX43">
        <f>'Corrected energy balance step 2'!AY48</f>
        <v>0</v>
      </c>
      <c r="AY43">
        <f>'Corrected energy balance step 2'!AZ48</f>
        <v>0</v>
      </c>
      <c r="AZ43">
        <f>'Corrected energy balance step 2'!BA48</f>
        <v>0</v>
      </c>
      <c r="BA43">
        <f>'Corrected energy balance step 2'!BB48</f>
        <v>0</v>
      </c>
      <c r="BB43">
        <f>'Corrected energy balance step 2'!BC48</f>
        <v>0</v>
      </c>
      <c r="BC43">
        <f>'Corrected energy balance step 2'!BD48</f>
        <v>0</v>
      </c>
      <c r="BD43">
        <f>'Corrected energy balance step 2'!BE48</f>
        <v>0</v>
      </c>
      <c r="BE43">
        <f>'Corrected energy balance step 2'!BF48</f>
        <v>0</v>
      </c>
      <c r="BF43">
        <f>'Corrected energy balance step 2'!BG48</f>
        <v>0</v>
      </c>
      <c r="BG43">
        <f>'Corrected energy balance step 2'!BH48</f>
        <v>0</v>
      </c>
      <c r="BH43">
        <f>'Corrected energy balance step 2'!BI48</f>
        <v>0</v>
      </c>
      <c r="BI43">
        <f>'Corrected energy balance step 2'!BJ48</f>
        <v>0</v>
      </c>
      <c r="BJ43">
        <f>'Corrected energy balance step 2'!BK48</f>
        <v>0</v>
      </c>
      <c r="BK43">
        <f>'Corrected energy balance step 2'!BL48</f>
        <v>0</v>
      </c>
      <c r="BL43">
        <f>'Corrected energy balance step 2'!BM48</f>
        <v>0</v>
      </c>
      <c r="BM43">
        <f>'Corrected energy balance step 2'!BN48</f>
        <v>0</v>
      </c>
      <c r="BN43">
        <f>'Corrected energy balance step 2'!BO48</f>
        <v>0</v>
      </c>
    </row>
    <row r="44" spans="1:66">
      <c r="A44" s="277" t="s">
        <v>531</v>
      </c>
      <c r="B44">
        <f>'Corrected energy balance step 2'!C49</f>
        <v>0</v>
      </c>
      <c r="C44">
        <f>'Corrected energy balance step 2'!D49</f>
        <v>0</v>
      </c>
      <c r="D44">
        <f>'Corrected energy balance step 2'!E49</f>
        <v>0</v>
      </c>
      <c r="E44">
        <f>'Corrected energy balance step 2'!F49</f>
        <v>0</v>
      </c>
      <c r="F44">
        <f>'Corrected energy balance step 2'!G49</f>
        <v>0</v>
      </c>
      <c r="G44">
        <f>'Corrected energy balance step 2'!H49</f>
        <v>0</v>
      </c>
      <c r="H44">
        <f>'Corrected energy balance step 2'!I49</f>
        <v>0</v>
      </c>
      <c r="I44">
        <f>'Corrected energy balance step 2'!J49</f>
        <v>0</v>
      </c>
      <c r="J44">
        <f>'Corrected energy balance step 2'!K49</f>
        <v>0</v>
      </c>
      <c r="K44">
        <f>'Corrected energy balance step 2'!L49</f>
        <v>0</v>
      </c>
      <c r="L44">
        <f>'Corrected energy balance step 2'!M49</f>
        <v>0</v>
      </c>
      <c r="M44">
        <f>'Corrected energy balance step 2'!N49</f>
        <v>0</v>
      </c>
      <c r="N44">
        <f>'Corrected energy balance step 2'!O49</f>
        <v>0</v>
      </c>
      <c r="O44">
        <f>'Corrected energy balance step 2'!P49</f>
        <v>0</v>
      </c>
      <c r="P44">
        <f>'Corrected energy balance step 2'!Q49</f>
        <v>0</v>
      </c>
      <c r="Q44">
        <f>'Corrected energy balance step 2'!R49</f>
        <v>0</v>
      </c>
      <c r="R44">
        <f>'Corrected energy balance step 2'!S49</f>
        <v>0</v>
      </c>
      <c r="S44">
        <f>'Corrected energy balance step 2'!T49</f>
        <v>0</v>
      </c>
      <c r="T44">
        <f>'Corrected energy balance step 2'!U49</f>
        <v>0</v>
      </c>
      <c r="U44">
        <f>'Corrected energy balance step 2'!V49</f>
        <v>0</v>
      </c>
      <c r="V44">
        <f>'Corrected energy balance step 2'!W49</f>
        <v>0</v>
      </c>
      <c r="W44">
        <f>'Corrected energy balance step 2'!X49</f>
        <v>0</v>
      </c>
      <c r="X44">
        <f>'Corrected energy balance step 2'!Y49</f>
        <v>0</v>
      </c>
      <c r="Y44">
        <f>'Corrected energy balance step 2'!Z49</f>
        <v>0</v>
      </c>
      <c r="Z44">
        <f>'Corrected energy balance step 2'!AA49</f>
        <v>0</v>
      </c>
      <c r="AA44">
        <f>'Corrected energy balance step 2'!AB49</f>
        <v>0</v>
      </c>
      <c r="AB44">
        <f>'Corrected energy balance step 2'!AC49</f>
        <v>0</v>
      </c>
      <c r="AC44">
        <f>'Corrected energy balance step 2'!AD49</f>
        <v>0</v>
      </c>
      <c r="AD44">
        <f>'Corrected energy balance step 2'!AE49</f>
        <v>0</v>
      </c>
      <c r="AE44">
        <f>'Corrected energy balance step 2'!AF49</f>
        <v>0</v>
      </c>
      <c r="AF44">
        <f>'Corrected energy balance step 2'!AG49</f>
        <v>0</v>
      </c>
      <c r="AG44">
        <f>'Corrected energy balance step 2'!AH49</f>
        <v>0</v>
      </c>
      <c r="AH44">
        <f>'Corrected energy balance step 2'!AI49</f>
        <v>0</v>
      </c>
      <c r="AI44">
        <f>'Corrected energy balance step 2'!AJ49</f>
        <v>0</v>
      </c>
      <c r="AJ44">
        <f>'Corrected energy balance step 2'!AK49</f>
        <v>0</v>
      </c>
      <c r="AK44">
        <f>'Corrected energy balance step 2'!AL49</f>
        <v>0</v>
      </c>
      <c r="AL44">
        <f>'Corrected energy balance step 2'!AM49</f>
        <v>0</v>
      </c>
      <c r="AM44">
        <f>'Corrected energy balance step 2'!AN49</f>
        <v>0</v>
      </c>
      <c r="AN44">
        <f>'Corrected energy balance step 2'!AO49</f>
        <v>0</v>
      </c>
      <c r="AO44">
        <f>'Corrected energy balance step 2'!AP49</f>
        <v>0</v>
      </c>
      <c r="AP44">
        <f>'Corrected energy balance step 2'!AQ49</f>
        <v>0</v>
      </c>
      <c r="AQ44">
        <f>'Corrected energy balance step 2'!AR49</f>
        <v>0</v>
      </c>
      <c r="AR44">
        <f>'Corrected energy balance step 2'!AS49</f>
        <v>0</v>
      </c>
      <c r="AS44">
        <f>'Corrected energy balance step 2'!AT49</f>
        <v>0</v>
      </c>
      <c r="AT44">
        <f>'Corrected energy balance step 2'!AU49</f>
        <v>0</v>
      </c>
      <c r="AU44">
        <f>'Corrected energy balance step 2'!AV49</f>
        <v>0</v>
      </c>
      <c r="AV44">
        <f>'Corrected energy balance step 2'!AW49</f>
        <v>0</v>
      </c>
      <c r="AW44">
        <f>'Corrected energy balance step 2'!AX49</f>
        <v>0</v>
      </c>
      <c r="AX44">
        <f>'Corrected energy balance step 2'!AY49</f>
        <v>0</v>
      </c>
      <c r="AY44">
        <f>'Corrected energy balance step 2'!AZ49</f>
        <v>0</v>
      </c>
      <c r="AZ44">
        <f>'Corrected energy balance step 2'!BA49</f>
        <v>0</v>
      </c>
      <c r="BA44">
        <f>'Corrected energy balance step 2'!BB49</f>
        <v>0</v>
      </c>
      <c r="BB44">
        <f>'Corrected energy balance step 2'!BC49</f>
        <v>0</v>
      </c>
      <c r="BC44">
        <f>'Corrected energy balance step 2'!BD49</f>
        <v>0</v>
      </c>
      <c r="BD44">
        <f>'Corrected energy balance step 2'!BE49</f>
        <v>0</v>
      </c>
      <c r="BE44">
        <f>'Corrected energy balance step 2'!BF49</f>
        <v>0</v>
      </c>
      <c r="BF44">
        <f>'Corrected energy balance step 2'!BG49</f>
        <v>0</v>
      </c>
      <c r="BG44">
        <f>'Corrected energy balance step 2'!BH49</f>
        <v>0</v>
      </c>
      <c r="BH44">
        <f>'Corrected energy balance step 2'!BI49</f>
        <v>0</v>
      </c>
      <c r="BI44">
        <f>'Corrected energy balance step 2'!BJ49</f>
        <v>0</v>
      </c>
      <c r="BJ44">
        <f>'Corrected energy balance step 2'!BK49</f>
        <v>0</v>
      </c>
      <c r="BK44">
        <f>'Corrected energy balance step 2'!BL49</f>
        <v>0</v>
      </c>
      <c r="BL44">
        <f>'Corrected energy balance step 2'!BM49</f>
        <v>0</v>
      </c>
      <c r="BM44">
        <f>'Corrected energy balance step 2'!BN49</f>
        <v>0</v>
      </c>
      <c r="BN44">
        <f>'Corrected energy balance step 2'!BO49</f>
        <v>0</v>
      </c>
    </row>
    <row r="45" spans="1:66">
      <c r="A45" s="277" t="s">
        <v>532</v>
      </c>
      <c r="B45">
        <f>'Corrected energy balance step 2'!C50</f>
        <v>0</v>
      </c>
      <c r="C45">
        <f>'Corrected energy balance step 2'!D50</f>
        <v>0</v>
      </c>
      <c r="D45">
        <f>'Corrected energy balance step 2'!E50</f>
        <v>0</v>
      </c>
      <c r="E45">
        <f>'Corrected energy balance step 2'!F50</f>
        <v>0</v>
      </c>
      <c r="F45">
        <f>'Corrected energy balance step 2'!G50</f>
        <v>0</v>
      </c>
      <c r="G45">
        <f>'Corrected energy balance step 2'!H50</f>
        <v>0</v>
      </c>
      <c r="H45">
        <f>'Corrected energy balance step 2'!I50</f>
        <v>0</v>
      </c>
      <c r="I45">
        <f>'Corrected energy balance step 2'!J50</f>
        <v>0</v>
      </c>
      <c r="J45">
        <f>'Corrected energy balance step 2'!K50</f>
        <v>0</v>
      </c>
      <c r="K45">
        <f>'Corrected energy balance step 2'!L50</f>
        <v>0</v>
      </c>
      <c r="L45">
        <f>'Corrected energy balance step 2'!M50</f>
        <v>0</v>
      </c>
      <c r="M45">
        <f>'Corrected energy balance step 2'!N50</f>
        <v>0</v>
      </c>
      <c r="N45">
        <f>'Corrected energy balance step 2'!O50</f>
        <v>0</v>
      </c>
      <c r="O45">
        <f>'Corrected energy balance step 2'!P50</f>
        <v>0</v>
      </c>
      <c r="P45">
        <f>'Corrected energy balance step 2'!Q50</f>
        <v>0</v>
      </c>
      <c r="Q45">
        <f>'Corrected energy balance step 2'!R50</f>
        <v>0</v>
      </c>
      <c r="R45">
        <f>'Corrected energy balance step 2'!S50</f>
        <v>0</v>
      </c>
      <c r="S45">
        <f>'Corrected energy balance step 2'!T50</f>
        <v>0</v>
      </c>
      <c r="T45">
        <f>'Corrected energy balance step 2'!U50</f>
        <v>0</v>
      </c>
      <c r="U45">
        <f>'Corrected energy balance step 2'!V50</f>
        <v>0</v>
      </c>
      <c r="V45">
        <f>'Corrected energy balance step 2'!W50</f>
        <v>0</v>
      </c>
      <c r="W45">
        <f>'Corrected energy balance step 2'!X50</f>
        <v>0</v>
      </c>
      <c r="X45">
        <f>'Corrected energy balance step 2'!Y50</f>
        <v>0</v>
      </c>
      <c r="Y45">
        <f>'Corrected energy balance step 2'!Z50</f>
        <v>0</v>
      </c>
      <c r="Z45">
        <f>'Corrected energy balance step 2'!AA50</f>
        <v>0</v>
      </c>
      <c r="AA45">
        <f>'Corrected energy balance step 2'!AB50</f>
        <v>0</v>
      </c>
      <c r="AB45">
        <f>'Corrected energy balance step 2'!AC50</f>
        <v>0</v>
      </c>
      <c r="AC45">
        <f>'Corrected energy balance step 2'!AD50</f>
        <v>0</v>
      </c>
      <c r="AD45">
        <f>'Corrected energy balance step 2'!AE50</f>
        <v>0</v>
      </c>
      <c r="AE45">
        <f>'Corrected energy balance step 2'!AF50</f>
        <v>0</v>
      </c>
      <c r="AF45">
        <f>'Corrected energy balance step 2'!AG50</f>
        <v>0</v>
      </c>
      <c r="AG45">
        <f>'Corrected energy balance step 2'!AH50</f>
        <v>0</v>
      </c>
      <c r="AH45">
        <f>'Corrected energy balance step 2'!AI50</f>
        <v>0</v>
      </c>
      <c r="AI45">
        <f>'Corrected energy balance step 2'!AJ50</f>
        <v>0</v>
      </c>
      <c r="AJ45">
        <f>'Corrected energy balance step 2'!AK50</f>
        <v>0</v>
      </c>
      <c r="AK45">
        <f>'Corrected energy balance step 2'!AL50</f>
        <v>0</v>
      </c>
      <c r="AL45">
        <f>'Corrected energy balance step 2'!AM50</f>
        <v>0</v>
      </c>
      <c r="AM45">
        <f>'Corrected energy balance step 2'!AN50</f>
        <v>0</v>
      </c>
      <c r="AN45">
        <f>'Corrected energy balance step 2'!AO50</f>
        <v>0</v>
      </c>
      <c r="AO45">
        <f>'Corrected energy balance step 2'!AP50</f>
        <v>0</v>
      </c>
      <c r="AP45">
        <f>'Corrected energy balance step 2'!AQ50</f>
        <v>0</v>
      </c>
      <c r="AQ45">
        <f>'Corrected energy balance step 2'!AR50</f>
        <v>0</v>
      </c>
      <c r="AR45">
        <f>'Corrected energy balance step 2'!AS50</f>
        <v>0</v>
      </c>
      <c r="AS45">
        <f>'Corrected energy balance step 2'!AT50</f>
        <v>0</v>
      </c>
      <c r="AT45">
        <f>'Corrected energy balance step 2'!AU50</f>
        <v>0</v>
      </c>
      <c r="AU45">
        <f>'Corrected energy balance step 2'!AV50</f>
        <v>0</v>
      </c>
      <c r="AV45">
        <f>'Corrected energy balance step 2'!AW50</f>
        <v>0</v>
      </c>
      <c r="AW45">
        <f>'Corrected energy balance step 2'!AX50</f>
        <v>0</v>
      </c>
      <c r="AX45">
        <f>'Corrected energy balance step 2'!AY50</f>
        <v>0</v>
      </c>
      <c r="AY45">
        <f>'Corrected energy balance step 2'!AZ50</f>
        <v>0</v>
      </c>
      <c r="AZ45">
        <f>'Corrected energy balance step 2'!BA50</f>
        <v>0</v>
      </c>
      <c r="BA45">
        <f>'Corrected energy balance step 2'!BB50</f>
        <v>0</v>
      </c>
      <c r="BB45">
        <f>'Corrected energy balance step 2'!BC50</f>
        <v>0</v>
      </c>
      <c r="BC45">
        <f>'Corrected energy balance step 2'!BD50</f>
        <v>0</v>
      </c>
      <c r="BD45">
        <f>'Corrected energy balance step 2'!BE50</f>
        <v>0</v>
      </c>
      <c r="BE45">
        <f>'Corrected energy balance step 2'!BF50</f>
        <v>0</v>
      </c>
      <c r="BF45">
        <f>'Corrected energy balance step 2'!BG50</f>
        <v>0</v>
      </c>
      <c r="BG45">
        <f>'Corrected energy balance step 2'!BH50</f>
        <v>0</v>
      </c>
      <c r="BH45">
        <f>'Corrected energy balance step 2'!BI50</f>
        <v>0</v>
      </c>
      <c r="BI45">
        <f>'Corrected energy balance step 2'!BJ50</f>
        <v>0</v>
      </c>
      <c r="BJ45">
        <f>'Corrected energy balance step 2'!BK50</f>
        <v>0</v>
      </c>
      <c r="BK45">
        <f>'Corrected energy balance step 2'!BL50</f>
        <v>0</v>
      </c>
      <c r="BL45">
        <f>'Corrected energy balance step 2'!BM50</f>
        <v>0</v>
      </c>
      <c r="BM45">
        <f>'Corrected energy balance step 2'!BN50</f>
        <v>0</v>
      </c>
      <c r="BN45">
        <f>'Corrected energy balance step 2'!BO50</f>
        <v>0</v>
      </c>
    </row>
    <row r="46" spans="1:66">
      <c r="A46" t="s">
        <v>88</v>
      </c>
      <c r="B46">
        <f>'Corrected energy balance step 2'!C51</f>
        <v>0</v>
      </c>
      <c r="C46">
        <f>'Corrected energy balance step 2'!D51</f>
        <v>0</v>
      </c>
      <c r="D46">
        <f>'Corrected energy balance step 2'!E51</f>
        <v>0</v>
      </c>
      <c r="E46">
        <f>'Corrected energy balance step 2'!F51</f>
        <v>0</v>
      </c>
      <c r="F46">
        <f>'Corrected energy balance step 2'!G51</f>
        <v>0</v>
      </c>
      <c r="G46">
        <f>'Corrected energy balance step 2'!H51</f>
        <v>0</v>
      </c>
      <c r="H46">
        <f>'Corrected energy balance step 2'!I51</f>
        <v>0</v>
      </c>
      <c r="I46">
        <f>'Corrected energy balance step 2'!J51</f>
        <v>0</v>
      </c>
      <c r="J46">
        <f>'Corrected energy balance step 2'!K51</f>
        <v>0</v>
      </c>
      <c r="K46">
        <f>'Corrected energy balance step 2'!L51</f>
        <v>0</v>
      </c>
      <c r="L46">
        <f>'Corrected energy balance step 2'!M51</f>
        <v>0</v>
      </c>
      <c r="M46">
        <f>'Corrected energy balance step 2'!N51</f>
        <v>0</v>
      </c>
      <c r="N46">
        <f>'Corrected energy balance step 2'!O51</f>
        <v>0</v>
      </c>
      <c r="O46">
        <f>'Corrected energy balance step 2'!P51</f>
        <v>0</v>
      </c>
      <c r="P46">
        <f>'Corrected energy balance step 2'!Q51</f>
        <v>0</v>
      </c>
      <c r="Q46">
        <f>'Corrected energy balance step 2'!R51</f>
        <v>0</v>
      </c>
      <c r="R46">
        <f>'Corrected energy balance step 2'!S51</f>
        <v>0</v>
      </c>
      <c r="S46">
        <f>'Corrected energy balance step 2'!T51</f>
        <v>0</v>
      </c>
      <c r="T46">
        <f>'Corrected energy balance step 2'!U51</f>
        <v>0</v>
      </c>
      <c r="U46">
        <f>'Corrected energy balance step 2'!V51</f>
        <v>0</v>
      </c>
      <c r="V46">
        <f>'Corrected energy balance step 2'!W51</f>
        <v>0</v>
      </c>
      <c r="W46">
        <f>'Corrected energy balance step 2'!X51</f>
        <v>0</v>
      </c>
      <c r="X46">
        <f>'Corrected energy balance step 2'!Y51</f>
        <v>0</v>
      </c>
      <c r="Y46">
        <f>'Corrected energy balance step 2'!Z51</f>
        <v>0</v>
      </c>
      <c r="Z46">
        <f>'Corrected energy balance step 2'!AA51</f>
        <v>0</v>
      </c>
      <c r="AA46">
        <f>'Corrected energy balance step 2'!AB51</f>
        <v>0</v>
      </c>
      <c r="AB46">
        <f>'Corrected energy balance step 2'!AC51</f>
        <v>0</v>
      </c>
      <c r="AC46">
        <f>'Corrected energy balance step 2'!AD51</f>
        <v>0</v>
      </c>
      <c r="AD46">
        <f>'Corrected energy balance step 2'!AE51</f>
        <v>0</v>
      </c>
      <c r="AE46">
        <f>'Corrected energy balance step 2'!AF51</f>
        <v>0</v>
      </c>
      <c r="AF46">
        <f>'Corrected energy balance step 2'!AG51</f>
        <v>0</v>
      </c>
      <c r="AG46">
        <f>'Corrected energy balance step 2'!AH51</f>
        <v>0</v>
      </c>
      <c r="AH46">
        <f>'Corrected energy balance step 2'!AI51</f>
        <v>0</v>
      </c>
      <c r="AI46">
        <f>'Corrected energy balance step 2'!AJ51</f>
        <v>0</v>
      </c>
      <c r="AJ46">
        <f>'Corrected energy balance step 2'!AK51</f>
        <v>0</v>
      </c>
      <c r="AK46">
        <f>'Corrected energy balance step 2'!AL51</f>
        <v>0</v>
      </c>
      <c r="AL46">
        <f>'Corrected energy balance step 2'!AM51</f>
        <v>0</v>
      </c>
      <c r="AM46">
        <f>'Corrected energy balance step 2'!AN51</f>
        <v>0</v>
      </c>
      <c r="AN46">
        <f>'Corrected energy balance step 2'!AO51</f>
        <v>0</v>
      </c>
      <c r="AO46">
        <f>'Corrected energy balance step 2'!AP51</f>
        <v>0</v>
      </c>
      <c r="AP46">
        <f>'Corrected energy balance step 2'!AQ51</f>
        <v>0</v>
      </c>
      <c r="AQ46">
        <f>'Corrected energy balance step 2'!AR51</f>
        <v>0</v>
      </c>
      <c r="AR46">
        <f>'Corrected energy balance step 2'!AS51</f>
        <v>0</v>
      </c>
      <c r="AS46">
        <f>'Corrected energy balance step 2'!AT51</f>
        <v>0</v>
      </c>
      <c r="AT46">
        <f>'Corrected energy balance step 2'!AU51</f>
        <v>0</v>
      </c>
      <c r="AU46">
        <f>'Corrected energy balance step 2'!AV51</f>
        <v>0</v>
      </c>
      <c r="AV46">
        <f>'Corrected energy balance step 2'!AW51</f>
        <v>0</v>
      </c>
      <c r="AW46">
        <f>'Corrected energy balance step 2'!AX51</f>
        <v>0</v>
      </c>
      <c r="AX46">
        <f>'Corrected energy balance step 2'!AY51</f>
        <v>0</v>
      </c>
      <c r="AY46">
        <f>'Corrected energy balance step 2'!AZ51</f>
        <v>0</v>
      </c>
      <c r="AZ46">
        <f>'Corrected energy balance step 2'!BA51</f>
        <v>0</v>
      </c>
      <c r="BA46">
        <f>'Corrected energy balance step 2'!BB51</f>
        <v>0</v>
      </c>
      <c r="BB46">
        <f>'Corrected energy balance step 2'!BC51</f>
        <v>0</v>
      </c>
      <c r="BC46">
        <f>'Corrected energy balance step 2'!BD51</f>
        <v>0</v>
      </c>
      <c r="BD46">
        <f>'Corrected energy balance step 2'!BE51</f>
        <v>0</v>
      </c>
      <c r="BE46">
        <f>'Corrected energy balance step 2'!BF51</f>
        <v>0</v>
      </c>
      <c r="BF46">
        <f>'Corrected energy balance step 2'!BG51</f>
        <v>0</v>
      </c>
      <c r="BG46">
        <f>'Corrected energy balance step 2'!BH51</f>
        <v>0</v>
      </c>
      <c r="BH46">
        <f>'Corrected energy balance step 2'!BI51</f>
        <v>0</v>
      </c>
      <c r="BI46">
        <f>'Corrected energy balance step 2'!BJ51</f>
        <v>0</v>
      </c>
      <c r="BJ46">
        <f>'Corrected energy balance step 2'!BK51</f>
        <v>0</v>
      </c>
      <c r="BK46">
        <f>'Corrected energy balance step 2'!BL51</f>
        <v>0</v>
      </c>
      <c r="BL46">
        <f>'Corrected energy balance step 2'!BM51</f>
        <v>0</v>
      </c>
      <c r="BM46">
        <f>'Corrected energy balance step 2'!BN51</f>
        <v>0</v>
      </c>
      <c r="BN46">
        <f>'Corrected energy balance step 2'!BO51</f>
        <v>0</v>
      </c>
    </row>
    <row r="47" spans="1:66">
      <c r="A47" s="277" t="s">
        <v>533</v>
      </c>
      <c r="B47">
        <f>'Corrected energy balance step 2'!C52</f>
        <v>0</v>
      </c>
      <c r="C47">
        <f>'Corrected energy balance step 2'!D52</f>
        <v>0</v>
      </c>
      <c r="D47">
        <f>'Corrected energy balance step 2'!E52</f>
        <v>0</v>
      </c>
      <c r="E47">
        <f>'Corrected energy balance step 2'!F52</f>
        <v>0</v>
      </c>
      <c r="F47">
        <f>'Corrected energy balance step 2'!G52</f>
        <v>0</v>
      </c>
      <c r="G47">
        <f>'Corrected energy balance step 2'!H52</f>
        <v>0</v>
      </c>
      <c r="H47">
        <f>'Corrected energy balance step 2'!I52</f>
        <v>0</v>
      </c>
      <c r="I47">
        <f>'Corrected energy balance step 2'!J52</f>
        <v>0</v>
      </c>
      <c r="J47">
        <f>'Corrected energy balance step 2'!K52</f>
        <v>0</v>
      </c>
      <c r="K47">
        <f>'Corrected energy balance step 2'!L52</f>
        <v>0</v>
      </c>
      <c r="L47">
        <f>'Corrected energy balance step 2'!M52</f>
        <v>0</v>
      </c>
      <c r="M47">
        <f>'Corrected energy balance step 2'!N52</f>
        <v>0</v>
      </c>
      <c r="N47">
        <f>'Corrected energy balance step 2'!O52</f>
        <v>0</v>
      </c>
      <c r="O47">
        <f>'Corrected energy balance step 2'!P52</f>
        <v>0</v>
      </c>
      <c r="P47">
        <f>'Corrected energy balance step 2'!Q52</f>
        <v>0</v>
      </c>
      <c r="Q47">
        <f>'Corrected energy balance step 2'!R52</f>
        <v>0</v>
      </c>
      <c r="R47">
        <f>'Corrected energy balance step 2'!S52</f>
        <v>0</v>
      </c>
      <c r="S47">
        <f>'Corrected energy balance step 2'!T52</f>
        <v>0</v>
      </c>
      <c r="T47">
        <f>'Corrected energy balance step 2'!U52</f>
        <v>0</v>
      </c>
      <c r="U47">
        <f>'Corrected energy balance step 2'!V52</f>
        <v>0</v>
      </c>
      <c r="V47">
        <f>'Corrected energy balance step 2'!W52</f>
        <v>0</v>
      </c>
      <c r="W47">
        <f>'Corrected energy balance step 2'!X52</f>
        <v>0</v>
      </c>
      <c r="X47">
        <f>'Corrected energy balance step 2'!Y52</f>
        <v>0</v>
      </c>
      <c r="Y47">
        <f>'Corrected energy balance step 2'!Z52</f>
        <v>0</v>
      </c>
      <c r="Z47">
        <f>'Corrected energy balance step 2'!AA52</f>
        <v>0</v>
      </c>
      <c r="AA47">
        <f>'Corrected energy balance step 2'!AB52</f>
        <v>0</v>
      </c>
      <c r="AB47">
        <f>'Corrected energy balance step 2'!AC52</f>
        <v>0</v>
      </c>
      <c r="AC47">
        <f>'Corrected energy balance step 2'!AD52</f>
        <v>0</v>
      </c>
      <c r="AD47">
        <f>'Corrected energy balance step 2'!AE52</f>
        <v>0</v>
      </c>
      <c r="AE47">
        <f>'Corrected energy balance step 2'!AF52</f>
        <v>0</v>
      </c>
      <c r="AF47">
        <f>'Corrected energy balance step 2'!AG52</f>
        <v>0</v>
      </c>
      <c r="AG47">
        <f>'Corrected energy balance step 2'!AH52</f>
        <v>0</v>
      </c>
      <c r="AH47">
        <f>'Corrected energy balance step 2'!AI52</f>
        <v>0</v>
      </c>
      <c r="AI47">
        <f>'Corrected energy balance step 2'!AJ52</f>
        <v>0</v>
      </c>
      <c r="AJ47">
        <f>'Corrected energy balance step 2'!AK52</f>
        <v>0</v>
      </c>
      <c r="AK47">
        <f>'Corrected energy balance step 2'!AL52</f>
        <v>0</v>
      </c>
      <c r="AL47">
        <f>'Corrected energy balance step 2'!AM52</f>
        <v>0</v>
      </c>
      <c r="AM47">
        <f>'Corrected energy balance step 2'!AN52</f>
        <v>0</v>
      </c>
      <c r="AN47">
        <f>'Corrected energy balance step 2'!AO52</f>
        <v>0</v>
      </c>
      <c r="AO47">
        <f>'Corrected energy balance step 2'!AP52</f>
        <v>0</v>
      </c>
      <c r="AP47">
        <f>'Corrected energy balance step 2'!AQ52</f>
        <v>0</v>
      </c>
      <c r="AQ47">
        <f>'Corrected energy balance step 2'!AR52</f>
        <v>0</v>
      </c>
      <c r="AR47">
        <f>'Corrected energy balance step 2'!AS52</f>
        <v>0</v>
      </c>
      <c r="AS47">
        <f>'Corrected energy balance step 2'!AT52</f>
        <v>0</v>
      </c>
      <c r="AT47">
        <f>'Corrected energy balance step 2'!AU52</f>
        <v>0</v>
      </c>
      <c r="AU47">
        <f>'Corrected energy balance step 2'!AV52</f>
        <v>0</v>
      </c>
      <c r="AV47">
        <f>'Corrected energy balance step 2'!AW52</f>
        <v>0</v>
      </c>
      <c r="AW47">
        <f>'Corrected energy balance step 2'!AX52</f>
        <v>0</v>
      </c>
      <c r="AX47">
        <f>'Corrected energy balance step 2'!AY52</f>
        <v>0</v>
      </c>
      <c r="AY47">
        <f>'Corrected energy balance step 2'!AZ52</f>
        <v>0</v>
      </c>
      <c r="AZ47">
        <f>'Corrected energy balance step 2'!BA52</f>
        <v>0</v>
      </c>
      <c r="BA47">
        <f>'Corrected energy balance step 2'!BB52</f>
        <v>0</v>
      </c>
      <c r="BB47">
        <f>'Corrected energy balance step 2'!BC52</f>
        <v>0</v>
      </c>
      <c r="BC47">
        <f>'Corrected energy balance step 2'!BD52</f>
        <v>0</v>
      </c>
      <c r="BD47">
        <f>'Corrected energy balance step 2'!BE52</f>
        <v>0</v>
      </c>
      <c r="BE47">
        <f>'Corrected energy balance step 2'!BF52</f>
        <v>0</v>
      </c>
      <c r="BF47">
        <f>'Corrected energy balance step 2'!BG52</f>
        <v>0</v>
      </c>
      <c r="BG47">
        <f>'Corrected energy balance step 2'!BH52</f>
        <v>0</v>
      </c>
      <c r="BH47">
        <f>'Corrected energy balance step 2'!BI52</f>
        <v>0</v>
      </c>
      <c r="BI47">
        <f>'Corrected energy balance step 2'!BJ52</f>
        <v>0</v>
      </c>
      <c r="BJ47">
        <f>'Corrected energy balance step 2'!BK52</f>
        <v>0</v>
      </c>
      <c r="BK47">
        <f>'Corrected energy balance step 2'!BL52</f>
        <v>0</v>
      </c>
      <c r="BL47">
        <f>'Corrected energy balance step 2'!BM52</f>
        <v>0</v>
      </c>
      <c r="BM47">
        <f>'Corrected energy balance step 2'!BN52</f>
        <v>0</v>
      </c>
      <c r="BN47">
        <f>'Corrected energy balance step 2'!BO52</f>
        <v>0</v>
      </c>
    </row>
    <row r="48" spans="1:66">
      <c r="A48" t="s">
        <v>89</v>
      </c>
      <c r="B48">
        <f>'Corrected energy balance step 2'!C53</f>
        <v>0</v>
      </c>
      <c r="C48">
        <f>'Corrected energy balance step 2'!D53</f>
        <v>0</v>
      </c>
      <c r="D48">
        <f>'Corrected energy balance step 2'!E53</f>
        <v>0</v>
      </c>
      <c r="E48">
        <f>'Corrected energy balance step 2'!F53</f>
        <v>0</v>
      </c>
      <c r="F48">
        <f>'Corrected energy balance step 2'!G53</f>
        <v>0</v>
      </c>
      <c r="G48">
        <f>'Corrected energy balance step 2'!H53</f>
        <v>0</v>
      </c>
      <c r="H48">
        <f>'Corrected energy balance step 2'!I53</f>
        <v>0</v>
      </c>
      <c r="I48">
        <f>'Corrected energy balance step 2'!J53</f>
        <v>0</v>
      </c>
      <c r="J48">
        <f>'Corrected energy balance step 2'!K53</f>
        <v>0</v>
      </c>
      <c r="K48">
        <f>'Corrected energy balance step 2'!L53</f>
        <v>0</v>
      </c>
      <c r="L48">
        <f>'Corrected energy balance step 2'!M53</f>
        <v>0</v>
      </c>
      <c r="M48">
        <f>'Corrected energy balance step 2'!N53</f>
        <v>0</v>
      </c>
      <c r="N48">
        <f>'Corrected energy balance step 2'!O53</f>
        <v>0</v>
      </c>
      <c r="O48">
        <f>'Corrected energy balance step 2'!P53</f>
        <v>0</v>
      </c>
      <c r="P48">
        <f>'Corrected energy balance step 2'!Q53</f>
        <v>0</v>
      </c>
      <c r="Q48">
        <f>'Corrected energy balance step 2'!R53</f>
        <v>0</v>
      </c>
      <c r="R48">
        <f>'Corrected energy balance step 2'!S53</f>
        <v>0</v>
      </c>
      <c r="S48">
        <f>'Corrected energy balance step 2'!T53</f>
        <v>0</v>
      </c>
      <c r="T48">
        <f>'Corrected energy balance step 2'!U53</f>
        <v>0</v>
      </c>
      <c r="U48">
        <f>'Corrected energy balance step 2'!V53</f>
        <v>0</v>
      </c>
      <c r="V48">
        <f>'Corrected energy balance step 2'!W53</f>
        <v>0</v>
      </c>
      <c r="W48">
        <f>'Corrected energy balance step 2'!X53</f>
        <v>0</v>
      </c>
      <c r="X48">
        <f>'Corrected energy balance step 2'!Y53</f>
        <v>0</v>
      </c>
      <c r="Y48">
        <f>'Corrected energy balance step 2'!Z53</f>
        <v>0</v>
      </c>
      <c r="Z48">
        <f>'Corrected energy balance step 2'!AA53</f>
        <v>0</v>
      </c>
      <c r="AA48">
        <f>'Corrected energy balance step 2'!AB53</f>
        <v>0</v>
      </c>
      <c r="AB48">
        <f>'Corrected energy balance step 2'!AC53</f>
        <v>0</v>
      </c>
      <c r="AC48">
        <f>'Corrected energy balance step 2'!AD53</f>
        <v>0</v>
      </c>
      <c r="AD48">
        <f>'Corrected energy balance step 2'!AE53</f>
        <v>0</v>
      </c>
      <c r="AE48">
        <f>'Corrected energy balance step 2'!AF53</f>
        <v>0</v>
      </c>
      <c r="AF48">
        <f>'Corrected energy balance step 2'!AG53</f>
        <v>0</v>
      </c>
      <c r="AG48">
        <f>'Corrected energy balance step 2'!AH53</f>
        <v>0</v>
      </c>
      <c r="AH48">
        <f>'Corrected energy balance step 2'!AI53</f>
        <v>0</v>
      </c>
      <c r="AI48">
        <f>'Corrected energy balance step 2'!AJ53</f>
        <v>0</v>
      </c>
      <c r="AJ48">
        <f>'Corrected energy balance step 2'!AK53</f>
        <v>0</v>
      </c>
      <c r="AK48">
        <f>'Corrected energy balance step 2'!AL53</f>
        <v>0</v>
      </c>
      <c r="AL48">
        <f>'Corrected energy balance step 2'!AM53</f>
        <v>0</v>
      </c>
      <c r="AM48">
        <f>'Corrected energy balance step 2'!AN53</f>
        <v>0</v>
      </c>
      <c r="AN48">
        <f>'Corrected energy balance step 2'!AO53</f>
        <v>0</v>
      </c>
      <c r="AO48">
        <f>'Corrected energy balance step 2'!AP53</f>
        <v>0</v>
      </c>
      <c r="AP48">
        <f>'Corrected energy balance step 2'!AQ53</f>
        <v>0</v>
      </c>
      <c r="AQ48">
        <f>'Corrected energy balance step 2'!AR53</f>
        <v>0</v>
      </c>
      <c r="AR48">
        <f>'Corrected energy balance step 2'!AS53</f>
        <v>0</v>
      </c>
      <c r="AS48">
        <f>'Corrected energy balance step 2'!AT53</f>
        <v>0</v>
      </c>
      <c r="AT48">
        <f>'Corrected energy balance step 2'!AU53</f>
        <v>0</v>
      </c>
      <c r="AU48">
        <f>'Corrected energy balance step 2'!AV53</f>
        <v>0</v>
      </c>
      <c r="AV48">
        <f>'Corrected energy balance step 2'!AW53</f>
        <v>0</v>
      </c>
      <c r="AW48">
        <f>'Corrected energy balance step 2'!AX53</f>
        <v>0</v>
      </c>
      <c r="AX48">
        <f>'Corrected energy balance step 2'!AY53</f>
        <v>0</v>
      </c>
      <c r="AY48">
        <f>'Corrected energy balance step 2'!AZ53</f>
        <v>0</v>
      </c>
      <c r="AZ48">
        <f>'Corrected energy balance step 2'!BA53</f>
        <v>0</v>
      </c>
      <c r="BA48">
        <f>'Corrected energy balance step 2'!BB53</f>
        <v>0</v>
      </c>
      <c r="BB48">
        <f>'Corrected energy balance step 2'!BC53</f>
        <v>0</v>
      </c>
      <c r="BC48">
        <f>'Corrected energy balance step 2'!BD53</f>
        <v>0</v>
      </c>
      <c r="BD48">
        <f>'Corrected energy balance step 2'!BE53</f>
        <v>0</v>
      </c>
      <c r="BE48">
        <f>'Corrected energy balance step 2'!BF53</f>
        <v>0</v>
      </c>
      <c r="BF48">
        <f>'Corrected energy balance step 2'!BG53</f>
        <v>0</v>
      </c>
      <c r="BG48">
        <f>'Corrected energy balance step 2'!BH53</f>
        <v>0</v>
      </c>
      <c r="BH48">
        <f>'Corrected energy balance step 2'!BI53</f>
        <v>0</v>
      </c>
      <c r="BI48">
        <f>'Corrected energy balance step 2'!BJ53</f>
        <v>0</v>
      </c>
      <c r="BJ48">
        <f>'Corrected energy balance step 2'!BK53</f>
        <v>0</v>
      </c>
      <c r="BK48">
        <f>'Corrected energy balance step 2'!BL53</f>
        <v>0</v>
      </c>
      <c r="BL48">
        <f>'Corrected energy balance step 2'!BM53</f>
        <v>0</v>
      </c>
      <c r="BM48">
        <f>'Corrected energy balance step 2'!BN53</f>
        <v>0</v>
      </c>
      <c r="BN48">
        <f>'Corrected energy balance step 2'!BO53</f>
        <v>0</v>
      </c>
    </row>
    <row r="49" spans="1:66">
      <c r="A49" t="s">
        <v>90</v>
      </c>
      <c r="B49">
        <f>'Corrected energy balance step 2'!C54</f>
        <v>0</v>
      </c>
      <c r="C49">
        <f>'Corrected energy balance step 2'!D54</f>
        <v>0</v>
      </c>
      <c r="D49">
        <f>'Corrected energy balance step 2'!E54</f>
        <v>0</v>
      </c>
      <c r="E49">
        <f>'Corrected energy balance step 2'!F54</f>
        <v>0</v>
      </c>
      <c r="F49">
        <f>'Corrected energy balance step 2'!G54</f>
        <v>0</v>
      </c>
      <c r="G49">
        <f>'Corrected energy balance step 2'!H54</f>
        <v>0</v>
      </c>
      <c r="H49">
        <f>'Corrected energy balance step 2'!I54</f>
        <v>0</v>
      </c>
      <c r="I49">
        <f>'Corrected energy balance step 2'!J54</f>
        <v>0</v>
      </c>
      <c r="J49">
        <f>'Corrected energy balance step 2'!K54</f>
        <v>0</v>
      </c>
      <c r="K49">
        <f>'Corrected energy balance step 2'!L54</f>
        <v>0</v>
      </c>
      <c r="L49">
        <f>'Corrected energy balance step 2'!M54</f>
        <v>0</v>
      </c>
      <c r="M49">
        <f>'Corrected energy balance step 2'!N54</f>
        <v>0</v>
      </c>
      <c r="N49">
        <f>'Corrected energy balance step 2'!O54</f>
        <v>0</v>
      </c>
      <c r="O49">
        <f>'Corrected energy balance step 2'!P54</f>
        <v>0</v>
      </c>
      <c r="P49">
        <f>'Corrected energy balance step 2'!Q54</f>
        <v>0</v>
      </c>
      <c r="Q49">
        <f>'Corrected energy balance step 2'!R54</f>
        <v>0</v>
      </c>
      <c r="R49">
        <f>'Corrected energy balance step 2'!S54</f>
        <v>0</v>
      </c>
      <c r="S49">
        <f>'Corrected energy balance step 2'!T54</f>
        <v>0</v>
      </c>
      <c r="T49">
        <f>'Corrected energy balance step 2'!U54</f>
        <v>0</v>
      </c>
      <c r="U49">
        <f>'Corrected energy balance step 2'!V54</f>
        <v>0</v>
      </c>
      <c r="V49">
        <f>'Corrected energy balance step 2'!W54</f>
        <v>0</v>
      </c>
      <c r="W49">
        <f>'Corrected energy balance step 2'!X54</f>
        <v>0</v>
      </c>
      <c r="X49">
        <f>'Corrected energy balance step 2'!Y54</f>
        <v>0</v>
      </c>
      <c r="Y49">
        <f>'Corrected energy balance step 2'!Z54</f>
        <v>0</v>
      </c>
      <c r="Z49">
        <f>'Corrected energy balance step 2'!AA54</f>
        <v>0</v>
      </c>
      <c r="AA49">
        <f>'Corrected energy balance step 2'!AB54</f>
        <v>0</v>
      </c>
      <c r="AB49">
        <f>'Corrected energy balance step 2'!AC54</f>
        <v>0</v>
      </c>
      <c r="AC49">
        <f>'Corrected energy balance step 2'!AD54</f>
        <v>0</v>
      </c>
      <c r="AD49">
        <f>'Corrected energy balance step 2'!AE54</f>
        <v>0</v>
      </c>
      <c r="AE49">
        <f>'Corrected energy balance step 2'!AF54</f>
        <v>0</v>
      </c>
      <c r="AF49">
        <f>'Corrected energy balance step 2'!AG54</f>
        <v>0</v>
      </c>
      <c r="AG49">
        <f>'Corrected energy balance step 2'!AH54</f>
        <v>0</v>
      </c>
      <c r="AH49">
        <f>'Corrected energy balance step 2'!AI54</f>
        <v>0</v>
      </c>
      <c r="AI49">
        <f>'Corrected energy balance step 2'!AJ54</f>
        <v>0</v>
      </c>
      <c r="AJ49">
        <f>'Corrected energy balance step 2'!AK54</f>
        <v>0</v>
      </c>
      <c r="AK49">
        <f>'Corrected energy balance step 2'!AL54</f>
        <v>0</v>
      </c>
      <c r="AL49">
        <f>'Corrected energy balance step 2'!AM54</f>
        <v>0</v>
      </c>
      <c r="AM49">
        <f>'Corrected energy balance step 2'!AN54</f>
        <v>0</v>
      </c>
      <c r="AN49">
        <f>'Corrected energy balance step 2'!AO54</f>
        <v>0</v>
      </c>
      <c r="AO49">
        <f>'Corrected energy balance step 2'!AP54</f>
        <v>0</v>
      </c>
      <c r="AP49">
        <f>'Corrected energy balance step 2'!AQ54</f>
        <v>0</v>
      </c>
      <c r="AQ49">
        <f>'Corrected energy balance step 2'!AR54</f>
        <v>0</v>
      </c>
      <c r="AR49">
        <f>'Corrected energy balance step 2'!AS54</f>
        <v>0</v>
      </c>
      <c r="AS49">
        <f>'Corrected energy balance step 2'!AT54</f>
        <v>0</v>
      </c>
      <c r="AT49">
        <f>'Corrected energy balance step 2'!AU54</f>
        <v>0</v>
      </c>
      <c r="AU49">
        <f>'Corrected energy balance step 2'!AV54</f>
        <v>0</v>
      </c>
      <c r="AV49">
        <f>'Corrected energy balance step 2'!AW54</f>
        <v>0</v>
      </c>
      <c r="AW49">
        <f>'Corrected energy balance step 2'!AX54</f>
        <v>0</v>
      </c>
      <c r="AX49">
        <f>'Corrected energy balance step 2'!AY54</f>
        <v>0</v>
      </c>
      <c r="AY49">
        <f>'Corrected energy balance step 2'!AZ54</f>
        <v>0</v>
      </c>
      <c r="AZ49">
        <f>'Corrected energy balance step 2'!BA54</f>
        <v>0</v>
      </c>
      <c r="BA49">
        <f>'Corrected energy balance step 2'!BB54</f>
        <v>0</v>
      </c>
      <c r="BB49">
        <f>'Corrected energy balance step 2'!BC54</f>
        <v>0</v>
      </c>
      <c r="BC49">
        <f>'Corrected energy balance step 2'!BD54</f>
        <v>0</v>
      </c>
      <c r="BD49">
        <f>'Corrected energy balance step 2'!BE54</f>
        <v>0</v>
      </c>
      <c r="BE49">
        <f>'Corrected energy balance step 2'!BF54</f>
        <v>0</v>
      </c>
      <c r="BF49">
        <f>'Corrected energy balance step 2'!BG54</f>
        <v>0</v>
      </c>
      <c r="BG49">
        <f>'Corrected energy balance step 2'!BH54</f>
        <v>0</v>
      </c>
      <c r="BH49">
        <f>'Corrected energy balance step 2'!BI54</f>
        <v>0</v>
      </c>
      <c r="BI49">
        <f>'Corrected energy balance step 2'!BJ54</f>
        <v>0</v>
      </c>
      <c r="BJ49">
        <f>'Corrected energy balance step 2'!BK54</f>
        <v>0</v>
      </c>
      <c r="BK49">
        <f>'Corrected energy balance step 2'!BL54</f>
        <v>0</v>
      </c>
      <c r="BL49">
        <f>'Corrected energy balance step 2'!BM54</f>
        <v>0</v>
      </c>
      <c r="BM49">
        <f>'Corrected energy balance step 2'!BN54</f>
        <v>0</v>
      </c>
      <c r="BN49">
        <f>'Corrected energy balance step 2'!BO54</f>
        <v>0</v>
      </c>
    </row>
    <row r="50" spans="1:66">
      <c r="A50" t="s">
        <v>91</v>
      </c>
      <c r="B50">
        <f>'Corrected energy balance step 2'!C55</f>
        <v>0</v>
      </c>
      <c r="C50">
        <f>'Corrected energy balance step 2'!D55</f>
        <v>0</v>
      </c>
      <c r="D50">
        <f>'Corrected energy balance step 2'!E55</f>
        <v>0</v>
      </c>
      <c r="E50">
        <f>'Corrected energy balance step 2'!F55</f>
        <v>0</v>
      </c>
      <c r="F50">
        <f>'Corrected energy balance step 2'!G55</f>
        <v>0</v>
      </c>
      <c r="G50">
        <f>'Corrected energy balance step 2'!H55</f>
        <v>0</v>
      </c>
      <c r="H50">
        <f>'Corrected energy balance step 2'!I55</f>
        <v>0</v>
      </c>
      <c r="I50">
        <f>'Corrected energy balance step 2'!J55</f>
        <v>0</v>
      </c>
      <c r="J50">
        <f>'Corrected energy balance step 2'!K55</f>
        <v>0</v>
      </c>
      <c r="K50">
        <f>'Corrected energy balance step 2'!L55</f>
        <v>0</v>
      </c>
      <c r="L50">
        <f>'Corrected energy balance step 2'!M55</f>
        <v>0</v>
      </c>
      <c r="M50">
        <f>'Corrected energy balance step 2'!N55</f>
        <v>0</v>
      </c>
      <c r="N50">
        <f>'Corrected energy balance step 2'!O55</f>
        <v>0</v>
      </c>
      <c r="O50">
        <f>'Corrected energy balance step 2'!P55</f>
        <v>0</v>
      </c>
      <c r="P50">
        <f>'Corrected energy balance step 2'!Q55</f>
        <v>0</v>
      </c>
      <c r="Q50">
        <f>'Corrected energy balance step 2'!R55</f>
        <v>0</v>
      </c>
      <c r="R50">
        <f>'Corrected energy balance step 2'!S55</f>
        <v>0</v>
      </c>
      <c r="S50">
        <f>'Corrected energy balance step 2'!T55</f>
        <v>0</v>
      </c>
      <c r="T50">
        <f>'Corrected energy balance step 2'!U55</f>
        <v>0</v>
      </c>
      <c r="U50">
        <f>'Corrected energy balance step 2'!V55</f>
        <v>0</v>
      </c>
      <c r="V50">
        <f>'Corrected energy balance step 2'!W55</f>
        <v>0</v>
      </c>
      <c r="W50">
        <f>'Corrected energy balance step 2'!X55</f>
        <v>0</v>
      </c>
      <c r="X50">
        <f>'Corrected energy balance step 2'!Y55</f>
        <v>0</v>
      </c>
      <c r="Y50">
        <f>'Corrected energy balance step 2'!Z55</f>
        <v>0</v>
      </c>
      <c r="Z50">
        <f>'Corrected energy balance step 2'!AA55</f>
        <v>0</v>
      </c>
      <c r="AA50">
        <f>'Corrected energy balance step 2'!AB55</f>
        <v>0</v>
      </c>
      <c r="AB50">
        <f>'Corrected energy balance step 2'!AC55</f>
        <v>0</v>
      </c>
      <c r="AC50">
        <f>'Corrected energy balance step 2'!AD55</f>
        <v>0</v>
      </c>
      <c r="AD50">
        <f>'Corrected energy balance step 2'!AE55</f>
        <v>0</v>
      </c>
      <c r="AE50">
        <f>'Corrected energy balance step 2'!AF55</f>
        <v>0</v>
      </c>
      <c r="AF50">
        <f>'Corrected energy balance step 2'!AG55</f>
        <v>0</v>
      </c>
      <c r="AG50">
        <f>'Corrected energy balance step 2'!AH55</f>
        <v>0</v>
      </c>
      <c r="AH50">
        <f>'Corrected energy balance step 2'!AI55</f>
        <v>0</v>
      </c>
      <c r="AI50">
        <f>'Corrected energy balance step 2'!AJ55</f>
        <v>0</v>
      </c>
      <c r="AJ50">
        <f>'Corrected energy balance step 2'!AK55</f>
        <v>0</v>
      </c>
      <c r="AK50">
        <f>'Corrected energy balance step 2'!AL55</f>
        <v>0</v>
      </c>
      <c r="AL50">
        <f>'Corrected energy balance step 2'!AM55</f>
        <v>0</v>
      </c>
      <c r="AM50">
        <f>'Corrected energy balance step 2'!AN55</f>
        <v>0</v>
      </c>
      <c r="AN50">
        <f>'Corrected energy balance step 2'!AO55</f>
        <v>0</v>
      </c>
      <c r="AO50">
        <f>'Corrected energy balance step 2'!AP55</f>
        <v>0</v>
      </c>
      <c r="AP50">
        <f>'Corrected energy balance step 2'!AQ55</f>
        <v>0</v>
      </c>
      <c r="AQ50">
        <f>'Corrected energy balance step 2'!AR55</f>
        <v>0</v>
      </c>
      <c r="AR50">
        <f>'Corrected energy balance step 2'!AS55</f>
        <v>0</v>
      </c>
      <c r="AS50">
        <f>'Corrected energy balance step 2'!AT55</f>
        <v>0</v>
      </c>
      <c r="AT50">
        <f>'Corrected energy balance step 2'!AU55</f>
        <v>0</v>
      </c>
      <c r="AU50">
        <f>'Corrected energy balance step 2'!AV55</f>
        <v>0</v>
      </c>
      <c r="AV50">
        <f>'Corrected energy balance step 2'!AW55</f>
        <v>0</v>
      </c>
      <c r="AW50">
        <f>'Corrected energy balance step 2'!AX55</f>
        <v>0</v>
      </c>
      <c r="AX50">
        <f>'Corrected energy balance step 2'!AY55</f>
        <v>0</v>
      </c>
      <c r="AY50">
        <f>'Corrected energy balance step 2'!AZ55</f>
        <v>0</v>
      </c>
      <c r="AZ50">
        <f>'Corrected energy balance step 2'!BA55</f>
        <v>0</v>
      </c>
      <c r="BA50">
        <f>'Corrected energy balance step 2'!BB55</f>
        <v>0</v>
      </c>
      <c r="BB50">
        <f>'Corrected energy balance step 2'!BC55</f>
        <v>0</v>
      </c>
      <c r="BC50">
        <f>'Corrected energy balance step 2'!BD55</f>
        <v>0</v>
      </c>
      <c r="BD50">
        <f>'Corrected energy balance step 2'!BE55</f>
        <v>0</v>
      </c>
      <c r="BE50">
        <f>'Corrected energy balance step 2'!BF55</f>
        <v>0</v>
      </c>
      <c r="BF50">
        <f>'Corrected energy balance step 2'!BG55</f>
        <v>0</v>
      </c>
      <c r="BG50">
        <f>'Corrected energy balance step 2'!BH55</f>
        <v>0</v>
      </c>
      <c r="BH50">
        <f>'Corrected energy balance step 2'!BI55</f>
        <v>0</v>
      </c>
      <c r="BI50">
        <f>'Corrected energy balance step 2'!BJ55</f>
        <v>0</v>
      </c>
      <c r="BJ50">
        <f>'Corrected energy balance step 2'!BK55</f>
        <v>0</v>
      </c>
      <c r="BK50">
        <f>'Corrected energy balance step 2'!BL55</f>
        <v>0</v>
      </c>
      <c r="BL50">
        <f>'Corrected energy balance step 2'!BM55</f>
        <v>0</v>
      </c>
      <c r="BM50">
        <f>'Corrected energy balance step 2'!BN55</f>
        <v>0</v>
      </c>
      <c r="BN50">
        <f>'Corrected energy balance step 2'!BO55</f>
        <v>0</v>
      </c>
    </row>
    <row r="51" spans="1:66">
      <c r="A51" t="s">
        <v>82</v>
      </c>
      <c r="B51">
        <f>'Corrected energy balance step 2'!C56</f>
        <v>0</v>
      </c>
      <c r="C51">
        <f>'Corrected energy balance step 2'!D56</f>
        <v>0</v>
      </c>
      <c r="D51">
        <f>'Corrected energy balance step 2'!E56</f>
        <v>0</v>
      </c>
      <c r="E51">
        <f>'Corrected energy balance step 2'!F56</f>
        <v>0</v>
      </c>
      <c r="F51">
        <f>'Corrected energy balance step 2'!G56</f>
        <v>0</v>
      </c>
      <c r="G51">
        <f>'Corrected energy balance step 2'!H56</f>
        <v>0</v>
      </c>
      <c r="H51">
        <f>'Corrected energy balance step 2'!I56</f>
        <v>0</v>
      </c>
      <c r="I51">
        <f>'Corrected energy balance step 2'!J56</f>
        <v>0</v>
      </c>
      <c r="J51">
        <f>'Corrected energy balance step 2'!K56</f>
        <v>0</v>
      </c>
      <c r="K51">
        <f>'Corrected energy balance step 2'!L56</f>
        <v>0</v>
      </c>
      <c r="L51">
        <f>'Corrected energy balance step 2'!M56</f>
        <v>0</v>
      </c>
      <c r="M51">
        <f>'Corrected energy balance step 2'!N56</f>
        <v>0</v>
      </c>
      <c r="N51">
        <f>'Corrected energy balance step 2'!O56</f>
        <v>0</v>
      </c>
      <c r="O51">
        <f>'Corrected energy balance step 2'!P56</f>
        <v>0</v>
      </c>
      <c r="P51">
        <f>'Corrected energy balance step 2'!Q56</f>
        <v>0</v>
      </c>
      <c r="Q51">
        <f>'Corrected energy balance step 2'!R56</f>
        <v>0</v>
      </c>
      <c r="R51">
        <f>'Corrected energy balance step 2'!S56</f>
        <v>0</v>
      </c>
      <c r="S51">
        <f>'Corrected energy balance step 2'!T56</f>
        <v>0</v>
      </c>
      <c r="T51">
        <f>'Corrected energy balance step 2'!U56</f>
        <v>0</v>
      </c>
      <c r="U51">
        <f>'Corrected energy balance step 2'!V56</f>
        <v>0</v>
      </c>
      <c r="V51">
        <f>'Corrected energy balance step 2'!W56</f>
        <v>0</v>
      </c>
      <c r="W51">
        <f>'Corrected energy balance step 2'!X56</f>
        <v>0</v>
      </c>
      <c r="X51">
        <f>'Corrected energy balance step 2'!Y56</f>
        <v>0</v>
      </c>
      <c r="Y51">
        <f>'Corrected energy balance step 2'!Z56</f>
        <v>0</v>
      </c>
      <c r="Z51">
        <f>'Corrected energy balance step 2'!AA56</f>
        <v>0</v>
      </c>
      <c r="AA51">
        <f>'Corrected energy balance step 2'!AB56</f>
        <v>0</v>
      </c>
      <c r="AB51">
        <f>'Corrected energy balance step 2'!AC56</f>
        <v>0</v>
      </c>
      <c r="AC51">
        <f>'Corrected energy balance step 2'!AD56</f>
        <v>0</v>
      </c>
      <c r="AD51">
        <f>'Corrected energy balance step 2'!AE56</f>
        <v>0</v>
      </c>
      <c r="AE51">
        <f>'Corrected energy balance step 2'!AF56</f>
        <v>0</v>
      </c>
      <c r="AF51">
        <f>'Corrected energy balance step 2'!AG56</f>
        <v>0</v>
      </c>
      <c r="AG51">
        <f>'Corrected energy balance step 2'!AH56</f>
        <v>0</v>
      </c>
      <c r="AH51">
        <f>'Corrected energy balance step 2'!AI56</f>
        <v>0</v>
      </c>
      <c r="AI51">
        <f>'Corrected energy balance step 2'!AJ56</f>
        <v>0</v>
      </c>
      <c r="AJ51">
        <f>'Corrected energy balance step 2'!AK56</f>
        <v>0</v>
      </c>
      <c r="AK51">
        <f>'Corrected energy balance step 2'!AL56</f>
        <v>0</v>
      </c>
      <c r="AL51">
        <f>'Corrected energy balance step 2'!AM56</f>
        <v>0</v>
      </c>
      <c r="AM51">
        <f>'Corrected energy balance step 2'!AN56</f>
        <v>0</v>
      </c>
      <c r="AN51">
        <f>'Corrected energy balance step 2'!AO56</f>
        <v>0</v>
      </c>
      <c r="AO51">
        <f>'Corrected energy balance step 2'!AP56</f>
        <v>0</v>
      </c>
      <c r="AP51">
        <f>'Corrected energy balance step 2'!AQ56</f>
        <v>0</v>
      </c>
      <c r="AQ51">
        <f>'Corrected energy balance step 2'!AR56</f>
        <v>0</v>
      </c>
      <c r="AR51">
        <f>'Corrected energy balance step 2'!AS56</f>
        <v>0</v>
      </c>
      <c r="AS51">
        <f>'Corrected energy balance step 2'!AT56</f>
        <v>0</v>
      </c>
      <c r="AT51">
        <f>'Corrected energy balance step 2'!AU56</f>
        <v>0</v>
      </c>
      <c r="AU51">
        <f>'Corrected energy balance step 2'!AV56</f>
        <v>0</v>
      </c>
      <c r="AV51">
        <f>'Corrected energy balance step 2'!AW56</f>
        <v>0</v>
      </c>
      <c r="AW51">
        <f>'Corrected energy balance step 2'!AX56</f>
        <v>0</v>
      </c>
      <c r="AX51">
        <f>'Corrected energy balance step 2'!AY56</f>
        <v>0</v>
      </c>
      <c r="AY51">
        <f>'Corrected energy balance step 2'!AZ56</f>
        <v>0</v>
      </c>
      <c r="AZ51">
        <f>'Corrected energy balance step 2'!BA56</f>
        <v>0</v>
      </c>
      <c r="BA51">
        <f>'Corrected energy balance step 2'!BB56</f>
        <v>0</v>
      </c>
      <c r="BB51">
        <f>'Corrected energy balance step 2'!BC56</f>
        <v>0</v>
      </c>
      <c r="BC51">
        <f>'Corrected energy balance step 2'!BD56</f>
        <v>0</v>
      </c>
      <c r="BD51">
        <f>'Corrected energy balance step 2'!BE56</f>
        <v>0</v>
      </c>
      <c r="BE51">
        <f>'Corrected energy balance step 2'!BF56</f>
        <v>0</v>
      </c>
      <c r="BF51">
        <f>'Corrected energy balance step 2'!BG56</f>
        <v>0</v>
      </c>
      <c r="BG51">
        <f>'Corrected energy balance step 2'!BH56</f>
        <v>0</v>
      </c>
      <c r="BH51">
        <f>'Corrected energy balance step 2'!BI56</f>
        <v>0</v>
      </c>
      <c r="BI51">
        <f>'Corrected energy balance step 2'!BJ56</f>
        <v>0</v>
      </c>
      <c r="BJ51">
        <f>'Corrected energy balance step 2'!BK56</f>
        <v>0</v>
      </c>
      <c r="BK51">
        <f>'Corrected energy balance step 2'!BL56</f>
        <v>0</v>
      </c>
      <c r="BL51">
        <f>'Corrected energy balance step 2'!BM56</f>
        <v>0</v>
      </c>
      <c r="BM51">
        <f>'Corrected energy balance step 2'!BN56</f>
        <v>0</v>
      </c>
      <c r="BN51">
        <f>'Corrected energy balance step 2'!BO56</f>
        <v>0</v>
      </c>
    </row>
    <row r="52" spans="1:66">
      <c r="A52" t="s">
        <v>92</v>
      </c>
      <c r="B52">
        <f>'Corrected energy balance step 2'!C57</f>
        <v>0</v>
      </c>
      <c r="C52">
        <f>'Corrected energy balance step 2'!D57</f>
        <v>0</v>
      </c>
      <c r="D52">
        <f>'Corrected energy balance step 2'!E57</f>
        <v>0</v>
      </c>
      <c r="E52">
        <f>'Corrected energy balance step 2'!F57</f>
        <v>0</v>
      </c>
      <c r="F52">
        <f>'Corrected energy balance step 2'!G57</f>
        <v>0</v>
      </c>
      <c r="G52">
        <f>'Corrected energy balance step 2'!H57</f>
        <v>0</v>
      </c>
      <c r="H52">
        <f>'Corrected energy balance step 2'!I57</f>
        <v>0</v>
      </c>
      <c r="I52">
        <f>'Corrected energy balance step 2'!J57</f>
        <v>0</v>
      </c>
      <c r="J52">
        <f>'Corrected energy balance step 2'!K57</f>
        <v>0</v>
      </c>
      <c r="K52">
        <f>'Corrected energy balance step 2'!L57</f>
        <v>0</v>
      </c>
      <c r="L52">
        <f>'Corrected energy balance step 2'!M57</f>
        <v>0</v>
      </c>
      <c r="M52">
        <f>'Corrected energy balance step 2'!N57</f>
        <v>0</v>
      </c>
      <c r="N52">
        <f>'Corrected energy balance step 2'!O57</f>
        <v>0</v>
      </c>
      <c r="O52">
        <f>'Corrected energy balance step 2'!P57</f>
        <v>0</v>
      </c>
      <c r="P52">
        <f>'Corrected energy balance step 2'!Q57</f>
        <v>0</v>
      </c>
      <c r="Q52">
        <f>'Corrected energy balance step 2'!R57</f>
        <v>0</v>
      </c>
      <c r="R52">
        <f>'Corrected energy balance step 2'!S57</f>
        <v>0</v>
      </c>
      <c r="S52">
        <f>'Corrected energy balance step 2'!T57</f>
        <v>0</v>
      </c>
      <c r="T52">
        <f>'Corrected energy balance step 2'!U57</f>
        <v>0</v>
      </c>
      <c r="U52">
        <f>'Corrected energy balance step 2'!V57</f>
        <v>0</v>
      </c>
      <c r="V52">
        <f>'Corrected energy balance step 2'!W57</f>
        <v>0</v>
      </c>
      <c r="W52">
        <f>'Corrected energy balance step 2'!X57</f>
        <v>0</v>
      </c>
      <c r="X52">
        <f>'Corrected energy balance step 2'!Y57</f>
        <v>0</v>
      </c>
      <c r="Y52">
        <f>'Corrected energy balance step 2'!Z57</f>
        <v>0</v>
      </c>
      <c r="Z52">
        <f>'Corrected energy balance step 2'!AA57</f>
        <v>0</v>
      </c>
      <c r="AA52">
        <f>'Corrected energy balance step 2'!AB57</f>
        <v>0</v>
      </c>
      <c r="AB52">
        <f>'Corrected energy balance step 2'!AC57</f>
        <v>0</v>
      </c>
      <c r="AC52">
        <f>'Corrected energy balance step 2'!AD57</f>
        <v>0</v>
      </c>
      <c r="AD52">
        <f>'Corrected energy balance step 2'!AE57</f>
        <v>0</v>
      </c>
      <c r="AE52">
        <f>'Corrected energy balance step 2'!AF57</f>
        <v>0</v>
      </c>
      <c r="AF52">
        <f>'Corrected energy balance step 2'!AG57</f>
        <v>0</v>
      </c>
      <c r="AG52">
        <f>'Corrected energy balance step 2'!AH57</f>
        <v>0</v>
      </c>
      <c r="AH52">
        <f>'Corrected energy balance step 2'!AI57</f>
        <v>0</v>
      </c>
      <c r="AI52">
        <f>'Corrected energy balance step 2'!AJ57</f>
        <v>0</v>
      </c>
      <c r="AJ52">
        <f>'Corrected energy balance step 2'!AK57</f>
        <v>0</v>
      </c>
      <c r="AK52">
        <f>'Corrected energy balance step 2'!AL57</f>
        <v>0</v>
      </c>
      <c r="AL52">
        <f>'Corrected energy balance step 2'!AM57</f>
        <v>0</v>
      </c>
      <c r="AM52">
        <f>'Corrected energy balance step 2'!AN57</f>
        <v>0</v>
      </c>
      <c r="AN52">
        <f>'Corrected energy balance step 2'!AO57</f>
        <v>0</v>
      </c>
      <c r="AO52">
        <f>'Corrected energy balance step 2'!AP57</f>
        <v>0</v>
      </c>
      <c r="AP52">
        <f>'Corrected energy balance step 2'!AQ57</f>
        <v>0</v>
      </c>
      <c r="AQ52">
        <f>'Corrected energy balance step 2'!AR57</f>
        <v>0</v>
      </c>
      <c r="AR52">
        <f>'Corrected energy balance step 2'!AS57</f>
        <v>0</v>
      </c>
      <c r="AS52">
        <f>'Corrected energy balance step 2'!AT57</f>
        <v>0</v>
      </c>
      <c r="AT52">
        <f>'Corrected energy balance step 2'!AU57</f>
        <v>0</v>
      </c>
      <c r="AU52">
        <f>'Corrected energy balance step 2'!AV57</f>
        <v>0</v>
      </c>
      <c r="AV52">
        <f>'Corrected energy balance step 2'!AW57</f>
        <v>0</v>
      </c>
      <c r="AW52">
        <f>'Corrected energy balance step 2'!AX57</f>
        <v>0</v>
      </c>
      <c r="AX52">
        <f>'Corrected energy balance step 2'!AY57</f>
        <v>0</v>
      </c>
      <c r="AY52">
        <f>'Corrected energy balance step 2'!AZ57</f>
        <v>0</v>
      </c>
      <c r="AZ52">
        <f>'Corrected energy balance step 2'!BA57</f>
        <v>0</v>
      </c>
      <c r="BA52">
        <f>'Corrected energy balance step 2'!BB57</f>
        <v>0</v>
      </c>
      <c r="BB52">
        <f>'Corrected energy balance step 2'!BC57</f>
        <v>0</v>
      </c>
      <c r="BC52">
        <f>'Corrected energy balance step 2'!BD57</f>
        <v>0</v>
      </c>
      <c r="BD52">
        <f>'Corrected energy balance step 2'!BE57</f>
        <v>0</v>
      </c>
      <c r="BE52">
        <f>'Corrected energy balance step 2'!BF57</f>
        <v>0</v>
      </c>
      <c r="BF52">
        <f>'Corrected energy balance step 2'!BG57</f>
        <v>0</v>
      </c>
      <c r="BG52">
        <f>'Corrected energy balance step 2'!BH57</f>
        <v>0</v>
      </c>
      <c r="BH52">
        <f>'Corrected energy balance step 2'!BI57</f>
        <v>0</v>
      </c>
      <c r="BI52">
        <f>'Corrected energy balance step 2'!BJ57</f>
        <v>0</v>
      </c>
      <c r="BJ52">
        <f>'Corrected energy balance step 2'!BK57</f>
        <v>0</v>
      </c>
      <c r="BK52">
        <f>'Corrected energy balance step 2'!BL57</f>
        <v>0</v>
      </c>
      <c r="BL52">
        <f>'Corrected energy balance step 2'!BM57</f>
        <v>0</v>
      </c>
      <c r="BM52">
        <f>'Corrected energy balance step 2'!BN57</f>
        <v>0</v>
      </c>
      <c r="BN52">
        <f>'Corrected energy balance step 2'!BO57</f>
        <v>0</v>
      </c>
    </row>
    <row r="53" spans="1:66">
      <c r="A53" t="s">
        <v>93</v>
      </c>
      <c r="B53">
        <f>'Corrected energy balance step 2'!C58</f>
        <v>0</v>
      </c>
      <c r="C53">
        <f>'Corrected energy balance step 2'!D58</f>
        <v>0</v>
      </c>
      <c r="D53">
        <f>'Corrected energy balance step 2'!E58</f>
        <v>0</v>
      </c>
      <c r="E53">
        <f>'Corrected energy balance step 2'!F58</f>
        <v>0</v>
      </c>
      <c r="F53">
        <f>'Corrected energy balance step 2'!G58</f>
        <v>0</v>
      </c>
      <c r="G53">
        <f>'Corrected energy balance step 2'!H58</f>
        <v>0</v>
      </c>
      <c r="H53">
        <f>'Corrected energy balance step 2'!I58</f>
        <v>0</v>
      </c>
      <c r="I53">
        <f>'Corrected energy balance step 2'!J58</f>
        <v>0</v>
      </c>
      <c r="J53">
        <f>'Corrected energy balance step 2'!K58</f>
        <v>0</v>
      </c>
      <c r="K53">
        <f>'Corrected energy balance step 2'!L58</f>
        <v>0</v>
      </c>
      <c r="L53">
        <f>'Corrected energy balance step 2'!M58</f>
        <v>0</v>
      </c>
      <c r="M53">
        <f>'Corrected energy balance step 2'!N58</f>
        <v>0</v>
      </c>
      <c r="N53">
        <f>'Corrected energy balance step 2'!O58</f>
        <v>0</v>
      </c>
      <c r="O53">
        <f>'Corrected energy balance step 2'!P58</f>
        <v>0</v>
      </c>
      <c r="P53">
        <f>'Corrected energy balance step 2'!Q58</f>
        <v>0</v>
      </c>
      <c r="Q53">
        <f>'Corrected energy balance step 2'!R58</f>
        <v>0</v>
      </c>
      <c r="R53">
        <f>'Corrected energy balance step 2'!S58</f>
        <v>0</v>
      </c>
      <c r="S53">
        <f>'Corrected energy balance step 2'!T58</f>
        <v>0</v>
      </c>
      <c r="T53">
        <f>'Corrected energy balance step 2'!U58</f>
        <v>0</v>
      </c>
      <c r="U53">
        <f>'Corrected energy balance step 2'!V58</f>
        <v>0</v>
      </c>
      <c r="V53">
        <f>'Corrected energy balance step 2'!W58</f>
        <v>0</v>
      </c>
      <c r="W53">
        <f>'Corrected energy balance step 2'!X58</f>
        <v>0</v>
      </c>
      <c r="X53">
        <f>'Corrected energy balance step 2'!Y58</f>
        <v>0</v>
      </c>
      <c r="Y53">
        <f>'Corrected energy balance step 2'!Z58</f>
        <v>0</v>
      </c>
      <c r="Z53">
        <f>'Corrected energy balance step 2'!AA58</f>
        <v>0</v>
      </c>
      <c r="AA53">
        <f>'Corrected energy balance step 2'!AB58</f>
        <v>0</v>
      </c>
      <c r="AB53">
        <f>'Corrected energy balance step 2'!AC58</f>
        <v>0</v>
      </c>
      <c r="AC53">
        <f>'Corrected energy balance step 2'!AD58</f>
        <v>0</v>
      </c>
      <c r="AD53">
        <f>'Corrected energy balance step 2'!AE58</f>
        <v>0</v>
      </c>
      <c r="AE53">
        <f>'Corrected energy balance step 2'!AF58</f>
        <v>0</v>
      </c>
      <c r="AF53">
        <f>'Corrected energy balance step 2'!AG58</f>
        <v>0</v>
      </c>
      <c r="AG53">
        <f>'Corrected energy balance step 2'!AH58</f>
        <v>0</v>
      </c>
      <c r="AH53">
        <f>'Corrected energy balance step 2'!AI58</f>
        <v>0</v>
      </c>
      <c r="AI53">
        <f>'Corrected energy balance step 2'!AJ58</f>
        <v>0</v>
      </c>
      <c r="AJ53">
        <f>'Corrected energy balance step 2'!AK58</f>
        <v>0</v>
      </c>
      <c r="AK53">
        <f>'Corrected energy balance step 2'!AL58</f>
        <v>0</v>
      </c>
      <c r="AL53">
        <f>'Corrected energy balance step 2'!AM58</f>
        <v>0</v>
      </c>
      <c r="AM53">
        <f>'Corrected energy balance step 2'!AN58</f>
        <v>0</v>
      </c>
      <c r="AN53">
        <f>'Corrected energy balance step 2'!AO58</f>
        <v>0</v>
      </c>
      <c r="AO53">
        <f>'Corrected energy balance step 2'!AP58</f>
        <v>0</v>
      </c>
      <c r="AP53">
        <f>'Corrected energy balance step 2'!AQ58</f>
        <v>0</v>
      </c>
      <c r="AQ53">
        <f>'Corrected energy balance step 2'!AR58</f>
        <v>0</v>
      </c>
      <c r="AR53">
        <f>'Corrected energy balance step 2'!AS58</f>
        <v>0</v>
      </c>
      <c r="AS53">
        <f>'Corrected energy balance step 2'!AT58</f>
        <v>0</v>
      </c>
      <c r="AT53">
        <f>'Corrected energy balance step 2'!AU58</f>
        <v>0</v>
      </c>
      <c r="AU53">
        <f>'Corrected energy balance step 2'!AV58</f>
        <v>0</v>
      </c>
      <c r="AV53">
        <f>'Corrected energy balance step 2'!AW58</f>
        <v>0</v>
      </c>
      <c r="AW53">
        <f>'Corrected energy balance step 2'!AX58</f>
        <v>0</v>
      </c>
      <c r="AX53">
        <f>'Corrected energy balance step 2'!AY58</f>
        <v>0</v>
      </c>
      <c r="AY53">
        <f>'Corrected energy balance step 2'!AZ58</f>
        <v>0</v>
      </c>
      <c r="AZ53">
        <f>'Corrected energy balance step 2'!BA58</f>
        <v>0</v>
      </c>
      <c r="BA53">
        <f>'Corrected energy balance step 2'!BB58</f>
        <v>0</v>
      </c>
      <c r="BB53">
        <f>'Corrected energy balance step 2'!BC58</f>
        <v>0</v>
      </c>
      <c r="BC53">
        <f>'Corrected energy balance step 2'!BD58</f>
        <v>0</v>
      </c>
      <c r="BD53">
        <f>'Corrected energy balance step 2'!BE58</f>
        <v>0</v>
      </c>
      <c r="BE53">
        <f>'Corrected energy balance step 2'!BF58</f>
        <v>0</v>
      </c>
      <c r="BF53">
        <f>'Corrected energy balance step 2'!BG58</f>
        <v>0</v>
      </c>
      <c r="BG53">
        <f>'Corrected energy balance step 2'!BH58</f>
        <v>0</v>
      </c>
      <c r="BH53">
        <f>'Corrected energy balance step 2'!BI58</f>
        <v>0</v>
      </c>
      <c r="BI53">
        <f>'Corrected energy balance step 2'!BJ58</f>
        <v>0</v>
      </c>
      <c r="BJ53">
        <f>'Corrected energy balance step 2'!BK58</f>
        <v>0</v>
      </c>
      <c r="BK53">
        <f>'Corrected energy balance step 2'!BL58</f>
        <v>0</v>
      </c>
      <c r="BL53">
        <f>'Corrected energy balance step 2'!BM58</f>
        <v>0</v>
      </c>
      <c r="BM53">
        <f>'Corrected energy balance step 2'!BN58</f>
        <v>0</v>
      </c>
      <c r="BN53">
        <f>'Corrected energy balance step 2'!BO58</f>
        <v>0</v>
      </c>
    </row>
    <row r="54" spans="1:66">
      <c r="A54" t="s">
        <v>94</v>
      </c>
      <c r="B54">
        <f>'Corrected energy balance step 2'!C59</f>
        <v>0</v>
      </c>
      <c r="C54">
        <f>'Corrected energy balance step 2'!D59</f>
        <v>0</v>
      </c>
      <c r="D54">
        <f>'Corrected energy balance step 2'!E59</f>
        <v>0</v>
      </c>
      <c r="E54">
        <f>'Corrected energy balance step 2'!F59</f>
        <v>0</v>
      </c>
      <c r="F54">
        <f>'Corrected energy balance step 2'!G59</f>
        <v>0</v>
      </c>
      <c r="G54">
        <f>'Corrected energy balance step 2'!H59</f>
        <v>0</v>
      </c>
      <c r="H54">
        <f>'Corrected energy balance step 2'!I59</f>
        <v>0</v>
      </c>
      <c r="I54">
        <f>'Corrected energy balance step 2'!J59</f>
        <v>0</v>
      </c>
      <c r="J54">
        <f>'Corrected energy balance step 2'!K59</f>
        <v>0</v>
      </c>
      <c r="K54">
        <f>'Corrected energy balance step 2'!L59</f>
        <v>0</v>
      </c>
      <c r="L54">
        <f>'Corrected energy balance step 2'!M59</f>
        <v>0</v>
      </c>
      <c r="M54">
        <f>'Corrected energy balance step 2'!N59</f>
        <v>0</v>
      </c>
      <c r="N54">
        <f>'Corrected energy balance step 2'!O59</f>
        <v>0</v>
      </c>
      <c r="O54">
        <f>'Corrected energy balance step 2'!P59</f>
        <v>0</v>
      </c>
      <c r="P54">
        <f>'Corrected energy balance step 2'!Q59</f>
        <v>0</v>
      </c>
      <c r="Q54">
        <f>'Corrected energy balance step 2'!R59</f>
        <v>0</v>
      </c>
      <c r="R54">
        <f>'Corrected energy balance step 2'!S59</f>
        <v>0</v>
      </c>
      <c r="S54">
        <f>'Corrected energy balance step 2'!T59</f>
        <v>0</v>
      </c>
      <c r="T54">
        <f>'Corrected energy balance step 2'!U59</f>
        <v>0</v>
      </c>
      <c r="U54">
        <f>'Corrected energy balance step 2'!V59</f>
        <v>0</v>
      </c>
      <c r="V54">
        <f>'Corrected energy balance step 2'!W59</f>
        <v>0</v>
      </c>
      <c r="W54">
        <f>'Corrected energy balance step 2'!X59</f>
        <v>0</v>
      </c>
      <c r="X54">
        <f>'Corrected energy balance step 2'!Y59</f>
        <v>0</v>
      </c>
      <c r="Y54">
        <f>'Corrected energy balance step 2'!Z59</f>
        <v>0</v>
      </c>
      <c r="Z54">
        <f>'Corrected energy balance step 2'!AA59</f>
        <v>0</v>
      </c>
      <c r="AA54">
        <f>'Corrected energy balance step 2'!AB59</f>
        <v>0</v>
      </c>
      <c r="AB54">
        <f>'Corrected energy balance step 2'!AC59</f>
        <v>0</v>
      </c>
      <c r="AC54">
        <f>'Corrected energy balance step 2'!AD59</f>
        <v>0</v>
      </c>
      <c r="AD54">
        <f>'Corrected energy balance step 2'!AE59</f>
        <v>0</v>
      </c>
      <c r="AE54">
        <f>'Corrected energy balance step 2'!AF59</f>
        <v>0</v>
      </c>
      <c r="AF54">
        <f>'Corrected energy balance step 2'!AG59</f>
        <v>0</v>
      </c>
      <c r="AG54">
        <f>'Corrected energy balance step 2'!AH59</f>
        <v>0</v>
      </c>
      <c r="AH54">
        <f>'Corrected energy balance step 2'!AI59</f>
        <v>0</v>
      </c>
      <c r="AI54">
        <f>'Corrected energy balance step 2'!AJ59</f>
        <v>0</v>
      </c>
      <c r="AJ54">
        <f>'Corrected energy balance step 2'!AK59</f>
        <v>0</v>
      </c>
      <c r="AK54">
        <f>'Corrected energy balance step 2'!AL59</f>
        <v>0</v>
      </c>
      <c r="AL54">
        <f>'Corrected energy balance step 2'!AM59</f>
        <v>0</v>
      </c>
      <c r="AM54">
        <f>'Corrected energy balance step 2'!AN59</f>
        <v>0</v>
      </c>
      <c r="AN54">
        <f>'Corrected energy balance step 2'!AO59</f>
        <v>0</v>
      </c>
      <c r="AO54">
        <f>'Corrected energy balance step 2'!AP59</f>
        <v>0</v>
      </c>
      <c r="AP54">
        <f>'Corrected energy balance step 2'!AQ59</f>
        <v>0</v>
      </c>
      <c r="AQ54">
        <f>'Corrected energy balance step 2'!AR59</f>
        <v>0</v>
      </c>
      <c r="AR54">
        <f>'Corrected energy balance step 2'!AS59</f>
        <v>0</v>
      </c>
      <c r="AS54">
        <f>'Corrected energy balance step 2'!AT59</f>
        <v>0</v>
      </c>
      <c r="AT54">
        <f>'Corrected energy balance step 2'!AU59</f>
        <v>0</v>
      </c>
      <c r="AU54">
        <f>'Corrected energy balance step 2'!AV59</f>
        <v>0</v>
      </c>
      <c r="AV54">
        <f>'Corrected energy balance step 2'!AW59</f>
        <v>0</v>
      </c>
      <c r="AW54">
        <f>'Corrected energy balance step 2'!AX59</f>
        <v>0</v>
      </c>
      <c r="AX54">
        <f>'Corrected energy balance step 2'!AY59</f>
        <v>0</v>
      </c>
      <c r="AY54">
        <f>'Corrected energy balance step 2'!AZ59</f>
        <v>0</v>
      </c>
      <c r="AZ54">
        <f>'Corrected energy balance step 2'!BA59</f>
        <v>0</v>
      </c>
      <c r="BA54">
        <f>'Corrected energy balance step 2'!BB59</f>
        <v>0</v>
      </c>
      <c r="BB54">
        <f>'Corrected energy balance step 2'!BC59</f>
        <v>0</v>
      </c>
      <c r="BC54">
        <f>'Corrected energy balance step 2'!BD59</f>
        <v>0</v>
      </c>
      <c r="BD54">
        <f>'Corrected energy balance step 2'!BE59</f>
        <v>0</v>
      </c>
      <c r="BE54">
        <f>'Corrected energy balance step 2'!BF59</f>
        <v>0</v>
      </c>
      <c r="BF54">
        <f>'Corrected energy balance step 2'!BG59</f>
        <v>0</v>
      </c>
      <c r="BG54">
        <f>'Corrected energy balance step 2'!BH59</f>
        <v>0</v>
      </c>
      <c r="BH54">
        <f>'Corrected energy balance step 2'!BI59</f>
        <v>0</v>
      </c>
      <c r="BI54">
        <f>'Corrected energy balance step 2'!BJ59</f>
        <v>0</v>
      </c>
      <c r="BJ54">
        <f>'Corrected energy balance step 2'!BK59</f>
        <v>0</v>
      </c>
      <c r="BK54">
        <f>'Corrected energy balance step 2'!BL59</f>
        <v>0</v>
      </c>
      <c r="BL54">
        <f>'Corrected energy balance step 2'!BM59</f>
        <v>0</v>
      </c>
      <c r="BM54">
        <f>'Corrected energy balance step 2'!BN59</f>
        <v>0</v>
      </c>
      <c r="BN54">
        <f>'Corrected energy balance step 2'!BO59</f>
        <v>0</v>
      </c>
    </row>
    <row r="55" spans="1:66">
      <c r="A55" t="s">
        <v>50</v>
      </c>
      <c r="B55">
        <f>'Corrected energy balance step 2'!C60</f>
        <v>0</v>
      </c>
      <c r="C55">
        <f>'Corrected energy balance step 2'!D60</f>
        <v>0</v>
      </c>
      <c r="D55">
        <f>'Corrected energy balance step 2'!E60</f>
        <v>0</v>
      </c>
      <c r="E55">
        <f>'Corrected energy balance step 2'!F60</f>
        <v>0</v>
      </c>
      <c r="F55">
        <f>'Corrected energy balance step 2'!G60</f>
        <v>0</v>
      </c>
      <c r="G55">
        <f>'Corrected energy balance step 2'!H60</f>
        <v>0</v>
      </c>
      <c r="H55">
        <f>'Corrected energy balance step 2'!I60</f>
        <v>0</v>
      </c>
      <c r="I55">
        <f>'Corrected energy balance step 2'!J60</f>
        <v>0</v>
      </c>
      <c r="J55">
        <f>'Corrected energy balance step 2'!K60</f>
        <v>0</v>
      </c>
      <c r="K55">
        <f>'Corrected energy balance step 2'!L60</f>
        <v>0</v>
      </c>
      <c r="L55">
        <f>'Corrected energy balance step 2'!M60</f>
        <v>0</v>
      </c>
      <c r="M55">
        <f>'Corrected energy balance step 2'!N60</f>
        <v>0</v>
      </c>
      <c r="N55">
        <f>'Corrected energy balance step 2'!O60</f>
        <v>0</v>
      </c>
      <c r="O55">
        <f>'Corrected energy balance step 2'!P60</f>
        <v>0</v>
      </c>
      <c r="P55">
        <f>'Corrected energy balance step 2'!Q60</f>
        <v>0</v>
      </c>
      <c r="Q55">
        <f>'Corrected energy balance step 2'!R60</f>
        <v>0</v>
      </c>
      <c r="R55">
        <f>'Corrected energy balance step 2'!S60</f>
        <v>0</v>
      </c>
      <c r="S55">
        <f>'Corrected energy balance step 2'!T60</f>
        <v>0</v>
      </c>
      <c r="T55">
        <f>'Corrected energy balance step 2'!U60</f>
        <v>0</v>
      </c>
      <c r="U55">
        <f>'Corrected energy balance step 2'!V60</f>
        <v>0</v>
      </c>
      <c r="V55">
        <f>'Corrected energy balance step 2'!W60</f>
        <v>0</v>
      </c>
      <c r="W55">
        <f>'Corrected energy balance step 2'!X60</f>
        <v>0</v>
      </c>
      <c r="X55">
        <f>'Corrected energy balance step 2'!Y60</f>
        <v>0</v>
      </c>
      <c r="Y55">
        <f>'Corrected energy balance step 2'!Z60</f>
        <v>0</v>
      </c>
      <c r="Z55">
        <f>'Corrected energy balance step 2'!AA60</f>
        <v>0</v>
      </c>
      <c r="AA55">
        <f>'Corrected energy balance step 2'!AB60</f>
        <v>0</v>
      </c>
      <c r="AB55">
        <f>'Corrected energy balance step 2'!AC60</f>
        <v>0</v>
      </c>
      <c r="AC55">
        <f>'Corrected energy balance step 2'!AD60</f>
        <v>0</v>
      </c>
      <c r="AD55">
        <f>'Corrected energy balance step 2'!AE60</f>
        <v>0</v>
      </c>
      <c r="AE55">
        <f>'Corrected energy balance step 2'!AF60</f>
        <v>0</v>
      </c>
      <c r="AF55">
        <f>'Corrected energy balance step 2'!AG60</f>
        <v>0</v>
      </c>
      <c r="AG55">
        <f>'Corrected energy balance step 2'!AH60</f>
        <v>0</v>
      </c>
      <c r="AH55">
        <f>'Corrected energy balance step 2'!AI60</f>
        <v>0</v>
      </c>
      <c r="AI55">
        <f>'Corrected energy balance step 2'!AJ60</f>
        <v>0</v>
      </c>
      <c r="AJ55">
        <f>'Corrected energy balance step 2'!AK60</f>
        <v>0</v>
      </c>
      <c r="AK55">
        <f>'Corrected energy balance step 2'!AL60</f>
        <v>0</v>
      </c>
      <c r="AL55">
        <f>'Corrected energy balance step 2'!AM60</f>
        <v>0</v>
      </c>
      <c r="AM55">
        <f>'Corrected energy balance step 2'!AN60</f>
        <v>0</v>
      </c>
      <c r="AN55">
        <f>'Corrected energy balance step 2'!AO60</f>
        <v>0</v>
      </c>
      <c r="AO55">
        <f>'Corrected energy balance step 2'!AP60</f>
        <v>0</v>
      </c>
      <c r="AP55">
        <f>'Corrected energy balance step 2'!AQ60</f>
        <v>0</v>
      </c>
      <c r="AQ55">
        <f>'Corrected energy balance step 2'!AR60</f>
        <v>0</v>
      </c>
      <c r="AR55">
        <f>'Corrected energy balance step 2'!AS60</f>
        <v>0</v>
      </c>
      <c r="AS55">
        <f>'Corrected energy balance step 2'!AT60</f>
        <v>0</v>
      </c>
      <c r="AT55">
        <f>'Corrected energy balance step 2'!AU60</f>
        <v>0</v>
      </c>
      <c r="AU55">
        <f>'Corrected energy balance step 2'!AV60</f>
        <v>0</v>
      </c>
      <c r="AV55">
        <f>'Corrected energy balance step 2'!AW60</f>
        <v>0</v>
      </c>
      <c r="AW55">
        <f>'Corrected energy balance step 2'!AX60</f>
        <v>0</v>
      </c>
      <c r="AX55">
        <f>'Corrected energy balance step 2'!AY60</f>
        <v>0</v>
      </c>
      <c r="AY55">
        <f>'Corrected energy balance step 2'!AZ60</f>
        <v>0</v>
      </c>
      <c r="AZ55">
        <f>'Corrected energy balance step 2'!BA60</f>
        <v>0</v>
      </c>
      <c r="BA55">
        <f>'Corrected energy balance step 2'!BB60</f>
        <v>0</v>
      </c>
      <c r="BB55">
        <f>'Corrected energy balance step 2'!BC60</f>
        <v>0</v>
      </c>
      <c r="BC55">
        <f>'Corrected energy balance step 2'!BD60</f>
        <v>0</v>
      </c>
      <c r="BD55">
        <f>'Corrected energy balance step 2'!BE60</f>
        <v>0</v>
      </c>
      <c r="BE55">
        <f>'Corrected energy balance step 2'!BF60</f>
        <v>0</v>
      </c>
      <c r="BF55">
        <f>'Corrected energy balance step 2'!BG60</f>
        <v>0</v>
      </c>
      <c r="BG55">
        <f>'Corrected energy balance step 2'!BH60</f>
        <v>0</v>
      </c>
      <c r="BH55">
        <f>'Corrected energy balance step 2'!BI60</f>
        <v>0</v>
      </c>
      <c r="BI55">
        <f>'Corrected energy balance step 2'!BJ60</f>
        <v>0</v>
      </c>
      <c r="BJ55">
        <f>'Corrected energy balance step 2'!BK60</f>
        <v>0</v>
      </c>
      <c r="BK55">
        <f>'Corrected energy balance step 2'!BL60</f>
        <v>0</v>
      </c>
      <c r="BL55">
        <f>'Corrected energy balance step 2'!BM60</f>
        <v>0</v>
      </c>
      <c r="BM55">
        <f>'Corrected energy balance step 2'!BN60</f>
        <v>0</v>
      </c>
      <c r="BN55">
        <f>'Corrected energy balance step 2'!BO60</f>
        <v>0</v>
      </c>
    </row>
    <row r="56" spans="1:66">
      <c r="A56" t="s">
        <v>95</v>
      </c>
      <c r="B56">
        <f>'Corrected energy balance step 2'!C61</f>
        <v>0</v>
      </c>
      <c r="C56">
        <f>'Corrected energy balance step 2'!D61</f>
        <v>0</v>
      </c>
      <c r="D56">
        <f>'Corrected energy balance step 2'!E61</f>
        <v>0</v>
      </c>
      <c r="E56">
        <f>'Corrected energy balance step 2'!F61</f>
        <v>0</v>
      </c>
      <c r="F56">
        <f>'Corrected energy balance step 2'!G61</f>
        <v>0</v>
      </c>
      <c r="G56">
        <f>'Corrected energy balance step 2'!H61</f>
        <v>0</v>
      </c>
      <c r="H56">
        <f>'Corrected energy balance step 2'!I61</f>
        <v>0</v>
      </c>
      <c r="I56">
        <f>'Corrected energy balance step 2'!J61</f>
        <v>0</v>
      </c>
      <c r="J56">
        <f>'Corrected energy balance step 2'!K61</f>
        <v>0</v>
      </c>
      <c r="K56">
        <f>'Corrected energy balance step 2'!L61</f>
        <v>0</v>
      </c>
      <c r="L56">
        <f>'Corrected energy balance step 2'!M61</f>
        <v>0</v>
      </c>
      <c r="M56">
        <f>'Corrected energy balance step 2'!N61</f>
        <v>0</v>
      </c>
      <c r="N56">
        <f>'Corrected energy balance step 2'!O61</f>
        <v>0</v>
      </c>
      <c r="O56">
        <f>'Corrected energy balance step 2'!P61</f>
        <v>0</v>
      </c>
      <c r="P56">
        <f>'Corrected energy balance step 2'!Q61</f>
        <v>0</v>
      </c>
      <c r="Q56">
        <f>'Corrected energy balance step 2'!R61</f>
        <v>0</v>
      </c>
      <c r="R56">
        <f>'Corrected energy balance step 2'!S61</f>
        <v>0</v>
      </c>
      <c r="S56">
        <f>'Corrected energy balance step 2'!T61</f>
        <v>0</v>
      </c>
      <c r="T56">
        <f>'Corrected energy balance step 2'!U61</f>
        <v>0</v>
      </c>
      <c r="U56">
        <f>'Corrected energy balance step 2'!V61</f>
        <v>0</v>
      </c>
      <c r="V56">
        <f>'Corrected energy balance step 2'!W61</f>
        <v>0</v>
      </c>
      <c r="W56">
        <f>'Corrected energy balance step 2'!X61</f>
        <v>0</v>
      </c>
      <c r="X56">
        <f>'Corrected energy balance step 2'!Y61</f>
        <v>0</v>
      </c>
      <c r="Y56">
        <f>'Corrected energy balance step 2'!Z61</f>
        <v>0</v>
      </c>
      <c r="Z56">
        <f>'Corrected energy balance step 2'!AA61</f>
        <v>0</v>
      </c>
      <c r="AA56">
        <f>'Corrected energy balance step 2'!AB61</f>
        <v>0</v>
      </c>
      <c r="AB56">
        <f>'Corrected energy balance step 2'!AC61</f>
        <v>0</v>
      </c>
      <c r="AC56">
        <f>'Corrected energy balance step 2'!AD61</f>
        <v>0</v>
      </c>
      <c r="AD56">
        <f>'Corrected energy balance step 2'!AE61</f>
        <v>0</v>
      </c>
      <c r="AE56">
        <f>'Corrected energy balance step 2'!AF61</f>
        <v>0</v>
      </c>
      <c r="AF56">
        <f>'Corrected energy balance step 2'!AG61</f>
        <v>0</v>
      </c>
      <c r="AG56">
        <f>'Corrected energy balance step 2'!AH61</f>
        <v>0</v>
      </c>
      <c r="AH56">
        <f>'Corrected energy balance step 2'!AI61</f>
        <v>0</v>
      </c>
      <c r="AI56">
        <f>'Corrected energy balance step 2'!AJ61</f>
        <v>0</v>
      </c>
      <c r="AJ56">
        <f>'Corrected energy balance step 2'!AK61</f>
        <v>0</v>
      </c>
      <c r="AK56">
        <f>'Corrected energy balance step 2'!AL61</f>
        <v>0</v>
      </c>
      <c r="AL56">
        <f>'Corrected energy balance step 2'!AM61</f>
        <v>0</v>
      </c>
      <c r="AM56">
        <f>'Corrected energy balance step 2'!AN61</f>
        <v>0</v>
      </c>
      <c r="AN56">
        <f>'Corrected energy balance step 2'!AO61</f>
        <v>0</v>
      </c>
      <c r="AO56">
        <f>'Corrected energy balance step 2'!AP61</f>
        <v>0</v>
      </c>
      <c r="AP56">
        <f>'Corrected energy balance step 2'!AQ61</f>
        <v>0</v>
      </c>
      <c r="AQ56">
        <f>'Corrected energy balance step 2'!AR61</f>
        <v>0</v>
      </c>
      <c r="AR56">
        <f>'Corrected energy balance step 2'!AS61</f>
        <v>0</v>
      </c>
      <c r="AS56">
        <f>'Corrected energy balance step 2'!AT61</f>
        <v>0</v>
      </c>
      <c r="AT56">
        <f>'Corrected energy balance step 2'!AU61</f>
        <v>0</v>
      </c>
      <c r="AU56">
        <f>'Corrected energy balance step 2'!AV61</f>
        <v>0</v>
      </c>
      <c r="AV56">
        <f>'Corrected energy balance step 2'!AW61</f>
        <v>0</v>
      </c>
      <c r="AW56">
        <f>'Corrected energy balance step 2'!AX61</f>
        <v>0</v>
      </c>
      <c r="AX56">
        <f>'Corrected energy balance step 2'!AY61</f>
        <v>0</v>
      </c>
      <c r="AY56">
        <f>'Corrected energy balance step 2'!AZ61</f>
        <v>0</v>
      </c>
      <c r="AZ56">
        <f>'Corrected energy balance step 2'!BA61</f>
        <v>0</v>
      </c>
      <c r="BA56">
        <f>'Corrected energy balance step 2'!BB61</f>
        <v>0</v>
      </c>
      <c r="BB56">
        <f>'Corrected energy balance step 2'!BC61</f>
        <v>0</v>
      </c>
      <c r="BC56">
        <f>'Corrected energy balance step 2'!BD61</f>
        <v>0</v>
      </c>
      <c r="BD56">
        <f>'Corrected energy balance step 2'!BE61</f>
        <v>0</v>
      </c>
      <c r="BE56">
        <f>'Corrected energy balance step 2'!BF61</f>
        <v>0</v>
      </c>
      <c r="BF56">
        <f>'Corrected energy balance step 2'!BG61</f>
        <v>0</v>
      </c>
      <c r="BG56">
        <f>'Corrected energy balance step 2'!BH61</f>
        <v>0</v>
      </c>
      <c r="BH56">
        <f>'Corrected energy balance step 2'!BI61</f>
        <v>0</v>
      </c>
      <c r="BI56">
        <f>'Corrected energy balance step 2'!BJ61</f>
        <v>0</v>
      </c>
      <c r="BJ56">
        <f>'Corrected energy balance step 2'!BK61</f>
        <v>0</v>
      </c>
      <c r="BK56">
        <f>'Corrected energy balance step 2'!BL61</f>
        <v>0</v>
      </c>
      <c r="BL56">
        <f>'Corrected energy balance step 2'!BM61</f>
        <v>0</v>
      </c>
      <c r="BM56">
        <f>'Corrected energy balance step 2'!BN61</f>
        <v>0</v>
      </c>
      <c r="BN56">
        <f>'Corrected energy balance step 2'!BO61</f>
        <v>0</v>
      </c>
    </row>
    <row r="57" spans="1:66">
      <c r="A57" t="s">
        <v>96</v>
      </c>
      <c r="B57">
        <f>'Corrected energy balance step 2'!C62</f>
        <v>0</v>
      </c>
      <c r="C57">
        <f>'Corrected energy balance step 2'!D62</f>
        <v>0</v>
      </c>
      <c r="D57">
        <f>'Corrected energy balance step 2'!E62</f>
        <v>0</v>
      </c>
      <c r="E57">
        <f>'Corrected energy balance step 2'!F62</f>
        <v>0</v>
      </c>
      <c r="F57">
        <f>'Corrected energy balance step 2'!G62</f>
        <v>0</v>
      </c>
      <c r="G57">
        <f>'Corrected energy balance step 2'!H62</f>
        <v>0</v>
      </c>
      <c r="H57">
        <f>'Corrected energy balance step 2'!I62</f>
        <v>0</v>
      </c>
      <c r="I57">
        <f>'Corrected energy balance step 2'!J62</f>
        <v>0</v>
      </c>
      <c r="J57">
        <f>'Corrected energy balance step 2'!K62</f>
        <v>0</v>
      </c>
      <c r="K57">
        <f>'Corrected energy balance step 2'!L62</f>
        <v>0</v>
      </c>
      <c r="L57">
        <f>'Corrected energy balance step 2'!M62</f>
        <v>0</v>
      </c>
      <c r="M57">
        <f>'Corrected energy balance step 2'!N62</f>
        <v>0</v>
      </c>
      <c r="N57">
        <f>'Corrected energy balance step 2'!O62</f>
        <v>0</v>
      </c>
      <c r="O57">
        <f>'Corrected energy balance step 2'!P62</f>
        <v>0</v>
      </c>
      <c r="P57">
        <f>'Corrected energy balance step 2'!Q62</f>
        <v>0</v>
      </c>
      <c r="Q57">
        <f>'Corrected energy balance step 2'!R62</f>
        <v>0</v>
      </c>
      <c r="R57">
        <f>'Corrected energy balance step 2'!S62</f>
        <v>0</v>
      </c>
      <c r="S57">
        <f>'Corrected energy balance step 2'!T62</f>
        <v>0</v>
      </c>
      <c r="T57">
        <f>'Corrected energy balance step 2'!U62</f>
        <v>0</v>
      </c>
      <c r="U57">
        <f>'Corrected energy balance step 2'!V62</f>
        <v>0</v>
      </c>
      <c r="V57">
        <f>'Corrected energy balance step 2'!W62</f>
        <v>0</v>
      </c>
      <c r="W57">
        <f>'Corrected energy balance step 2'!X62</f>
        <v>0</v>
      </c>
      <c r="X57">
        <f>'Corrected energy balance step 2'!Y62</f>
        <v>0</v>
      </c>
      <c r="Y57">
        <f>'Corrected energy balance step 2'!Z62</f>
        <v>0</v>
      </c>
      <c r="Z57">
        <f>'Corrected energy balance step 2'!AA62</f>
        <v>0</v>
      </c>
      <c r="AA57">
        <f>'Corrected energy balance step 2'!AB62</f>
        <v>0</v>
      </c>
      <c r="AB57">
        <f>'Corrected energy balance step 2'!AC62</f>
        <v>0</v>
      </c>
      <c r="AC57">
        <f>'Corrected energy balance step 2'!AD62</f>
        <v>0</v>
      </c>
      <c r="AD57">
        <f>'Corrected energy balance step 2'!AE62</f>
        <v>0</v>
      </c>
      <c r="AE57">
        <f>'Corrected energy balance step 2'!AF62</f>
        <v>0</v>
      </c>
      <c r="AF57">
        <f>'Corrected energy balance step 2'!AG62</f>
        <v>0</v>
      </c>
      <c r="AG57">
        <f>'Corrected energy balance step 2'!AH62</f>
        <v>0</v>
      </c>
      <c r="AH57">
        <f>'Corrected energy balance step 2'!AI62</f>
        <v>0</v>
      </c>
      <c r="AI57">
        <f>'Corrected energy balance step 2'!AJ62</f>
        <v>0</v>
      </c>
      <c r="AJ57">
        <f>'Corrected energy balance step 2'!AK62</f>
        <v>0</v>
      </c>
      <c r="AK57">
        <f>'Corrected energy balance step 2'!AL62</f>
        <v>0</v>
      </c>
      <c r="AL57">
        <f>'Corrected energy balance step 2'!AM62</f>
        <v>0</v>
      </c>
      <c r="AM57">
        <f>'Corrected energy balance step 2'!AN62</f>
        <v>0</v>
      </c>
      <c r="AN57">
        <f>'Corrected energy balance step 2'!AO62</f>
        <v>0</v>
      </c>
      <c r="AO57">
        <f>'Corrected energy balance step 2'!AP62</f>
        <v>0</v>
      </c>
      <c r="AP57">
        <f>'Corrected energy balance step 2'!AQ62</f>
        <v>0</v>
      </c>
      <c r="AQ57">
        <f>'Corrected energy balance step 2'!AR62</f>
        <v>0</v>
      </c>
      <c r="AR57">
        <f>'Corrected energy balance step 2'!AS62</f>
        <v>0</v>
      </c>
      <c r="AS57">
        <f>'Corrected energy balance step 2'!AT62</f>
        <v>0</v>
      </c>
      <c r="AT57">
        <f>'Corrected energy balance step 2'!AU62</f>
        <v>0</v>
      </c>
      <c r="AU57">
        <f>'Corrected energy balance step 2'!AV62</f>
        <v>0</v>
      </c>
      <c r="AV57">
        <f>'Corrected energy balance step 2'!AW62</f>
        <v>0</v>
      </c>
      <c r="AW57">
        <f>'Corrected energy balance step 2'!AX62</f>
        <v>0</v>
      </c>
      <c r="AX57">
        <f>'Corrected energy balance step 2'!AY62</f>
        <v>0</v>
      </c>
      <c r="AY57">
        <f>'Corrected energy balance step 2'!AZ62</f>
        <v>0</v>
      </c>
      <c r="AZ57">
        <f>'Corrected energy balance step 2'!BA62</f>
        <v>0</v>
      </c>
      <c r="BA57">
        <f>'Corrected energy balance step 2'!BB62</f>
        <v>0</v>
      </c>
      <c r="BB57">
        <f>'Corrected energy balance step 2'!BC62</f>
        <v>0</v>
      </c>
      <c r="BC57">
        <f>'Corrected energy balance step 2'!BD62</f>
        <v>0</v>
      </c>
      <c r="BD57">
        <f>'Corrected energy balance step 2'!BE62</f>
        <v>0</v>
      </c>
      <c r="BE57">
        <f>'Corrected energy balance step 2'!BF62</f>
        <v>0</v>
      </c>
      <c r="BF57">
        <f>'Corrected energy balance step 2'!BG62</f>
        <v>0</v>
      </c>
      <c r="BG57">
        <f>'Corrected energy balance step 2'!BH62</f>
        <v>0</v>
      </c>
      <c r="BH57">
        <f>'Corrected energy balance step 2'!BI62</f>
        <v>0</v>
      </c>
      <c r="BI57">
        <f>'Corrected energy balance step 2'!BJ62</f>
        <v>0</v>
      </c>
      <c r="BJ57">
        <f>'Corrected energy balance step 2'!BK62</f>
        <v>0</v>
      </c>
      <c r="BK57">
        <f>'Corrected energy balance step 2'!BL62</f>
        <v>0</v>
      </c>
      <c r="BL57">
        <f>'Corrected energy balance step 2'!BM62</f>
        <v>0</v>
      </c>
      <c r="BM57">
        <f>'Corrected energy balance step 2'!BN62</f>
        <v>0</v>
      </c>
      <c r="BN57">
        <f>'Corrected energy balance step 2'!BO62</f>
        <v>0</v>
      </c>
    </row>
    <row r="58" spans="1:66">
      <c r="A58" t="s">
        <v>97</v>
      </c>
      <c r="B58">
        <f>'Corrected energy balance step 2'!C63</f>
        <v>0</v>
      </c>
      <c r="C58">
        <f>'Corrected energy balance step 2'!D63</f>
        <v>0</v>
      </c>
      <c r="D58">
        <f>'Corrected energy balance step 2'!E63</f>
        <v>0</v>
      </c>
      <c r="E58">
        <f>'Corrected energy balance step 2'!F63</f>
        <v>0</v>
      </c>
      <c r="F58">
        <f>'Corrected energy balance step 2'!G63</f>
        <v>0</v>
      </c>
      <c r="G58">
        <f>'Corrected energy balance step 2'!H63</f>
        <v>0</v>
      </c>
      <c r="H58">
        <f>'Corrected energy balance step 2'!I63</f>
        <v>0</v>
      </c>
      <c r="I58">
        <f>'Corrected energy balance step 2'!J63</f>
        <v>0</v>
      </c>
      <c r="J58">
        <f>'Corrected energy balance step 2'!K63</f>
        <v>0</v>
      </c>
      <c r="K58">
        <f>'Corrected energy balance step 2'!L63</f>
        <v>0</v>
      </c>
      <c r="L58">
        <f>'Corrected energy balance step 2'!M63</f>
        <v>0</v>
      </c>
      <c r="M58">
        <f>'Corrected energy balance step 2'!N63</f>
        <v>0</v>
      </c>
      <c r="N58">
        <f>'Corrected energy balance step 2'!O63</f>
        <v>0</v>
      </c>
      <c r="O58">
        <f>'Corrected energy balance step 2'!P63</f>
        <v>0</v>
      </c>
      <c r="P58">
        <f>'Corrected energy balance step 2'!Q63</f>
        <v>0</v>
      </c>
      <c r="Q58">
        <f>'Corrected energy balance step 2'!R63</f>
        <v>0</v>
      </c>
      <c r="R58">
        <f>'Corrected energy balance step 2'!S63</f>
        <v>0</v>
      </c>
      <c r="S58">
        <f>'Corrected energy balance step 2'!T63</f>
        <v>0</v>
      </c>
      <c r="T58">
        <f>'Corrected energy balance step 2'!U63</f>
        <v>0</v>
      </c>
      <c r="U58">
        <f>'Corrected energy balance step 2'!V63</f>
        <v>0</v>
      </c>
      <c r="V58">
        <f>'Corrected energy balance step 2'!W63</f>
        <v>0</v>
      </c>
      <c r="W58">
        <f>'Corrected energy balance step 2'!X63</f>
        <v>0</v>
      </c>
      <c r="X58">
        <f>'Corrected energy balance step 2'!Y63</f>
        <v>0</v>
      </c>
      <c r="Y58">
        <f>'Corrected energy balance step 2'!Z63</f>
        <v>0</v>
      </c>
      <c r="Z58">
        <f>'Corrected energy balance step 2'!AA63</f>
        <v>0</v>
      </c>
      <c r="AA58">
        <f>'Corrected energy balance step 2'!AB63</f>
        <v>0</v>
      </c>
      <c r="AB58">
        <f>'Corrected energy balance step 2'!AC63</f>
        <v>0</v>
      </c>
      <c r="AC58">
        <f>'Corrected energy balance step 2'!AD63</f>
        <v>0</v>
      </c>
      <c r="AD58">
        <f>'Corrected energy balance step 2'!AE63</f>
        <v>0</v>
      </c>
      <c r="AE58">
        <f>'Corrected energy balance step 2'!AF63</f>
        <v>0</v>
      </c>
      <c r="AF58">
        <f>'Corrected energy balance step 2'!AG63</f>
        <v>0</v>
      </c>
      <c r="AG58">
        <f>'Corrected energy balance step 2'!AH63</f>
        <v>0</v>
      </c>
      <c r="AH58">
        <f>'Corrected energy balance step 2'!AI63</f>
        <v>0</v>
      </c>
      <c r="AI58">
        <f>'Corrected energy balance step 2'!AJ63</f>
        <v>0</v>
      </c>
      <c r="AJ58">
        <f>'Corrected energy balance step 2'!AK63</f>
        <v>0</v>
      </c>
      <c r="AK58">
        <f>'Corrected energy balance step 2'!AL63</f>
        <v>0</v>
      </c>
      <c r="AL58">
        <f>'Corrected energy balance step 2'!AM63</f>
        <v>0</v>
      </c>
      <c r="AM58">
        <f>'Corrected energy balance step 2'!AN63</f>
        <v>0</v>
      </c>
      <c r="AN58">
        <f>'Corrected energy balance step 2'!AO63</f>
        <v>0</v>
      </c>
      <c r="AO58">
        <f>'Corrected energy balance step 2'!AP63</f>
        <v>0</v>
      </c>
      <c r="AP58">
        <f>'Corrected energy balance step 2'!AQ63</f>
        <v>0</v>
      </c>
      <c r="AQ58">
        <f>'Corrected energy balance step 2'!AR63</f>
        <v>0</v>
      </c>
      <c r="AR58">
        <f>'Corrected energy balance step 2'!AS63</f>
        <v>0</v>
      </c>
      <c r="AS58">
        <f>'Corrected energy balance step 2'!AT63</f>
        <v>0</v>
      </c>
      <c r="AT58">
        <f>'Corrected energy balance step 2'!AU63</f>
        <v>0</v>
      </c>
      <c r="AU58">
        <f>'Corrected energy balance step 2'!AV63</f>
        <v>0</v>
      </c>
      <c r="AV58">
        <f>'Corrected energy balance step 2'!AW63</f>
        <v>0</v>
      </c>
      <c r="AW58">
        <f>'Corrected energy balance step 2'!AX63</f>
        <v>0</v>
      </c>
      <c r="AX58">
        <f>'Corrected energy balance step 2'!AY63</f>
        <v>0</v>
      </c>
      <c r="AY58">
        <f>'Corrected energy balance step 2'!AZ63</f>
        <v>0</v>
      </c>
      <c r="AZ58">
        <f>'Corrected energy balance step 2'!BA63</f>
        <v>0</v>
      </c>
      <c r="BA58">
        <f>'Corrected energy balance step 2'!BB63</f>
        <v>0</v>
      </c>
      <c r="BB58">
        <f>'Corrected energy balance step 2'!BC63</f>
        <v>0</v>
      </c>
      <c r="BC58">
        <f>'Corrected energy balance step 2'!BD63</f>
        <v>0</v>
      </c>
      <c r="BD58">
        <f>'Corrected energy balance step 2'!BE63</f>
        <v>0</v>
      </c>
      <c r="BE58">
        <f>'Corrected energy balance step 2'!BF63</f>
        <v>0</v>
      </c>
      <c r="BF58">
        <f>'Corrected energy balance step 2'!BG63</f>
        <v>0</v>
      </c>
      <c r="BG58">
        <f>'Corrected energy balance step 2'!BH63</f>
        <v>0</v>
      </c>
      <c r="BH58">
        <f>'Corrected energy balance step 2'!BI63</f>
        <v>0</v>
      </c>
      <c r="BI58">
        <f>'Corrected energy balance step 2'!BJ63</f>
        <v>0</v>
      </c>
      <c r="BJ58">
        <f>'Corrected energy balance step 2'!BK63</f>
        <v>0</v>
      </c>
      <c r="BK58">
        <f>'Corrected energy balance step 2'!BL63</f>
        <v>0</v>
      </c>
      <c r="BL58">
        <f>'Corrected energy balance step 2'!BM63</f>
        <v>0</v>
      </c>
      <c r="BM58">
        <f>'Corrected energy balance step 2'!BN63</f>
        <v>0</v>
      </c>
      <c r="BN58">
        <f>'Corrected energy balance step 2'!BO63</f>
        <v>0</v>
      </c>
    </row>
    <row r="59" spans="1:66">
      <c r="A59" t="s">
        <v>98</v>
      </c>
      <c r="B59">
        <f>'Corrected energy balance step 2'!C64</f>
        <v>0</v>
      </c>
      <c r="C59">
        <f>'Corrected energy balance step 2'!D64</f>
        <v>0</v>
      </c>
      <c r="D59">
        <f>'Corrected energy balance step 2'!E64</f>
        <v>0</v>
      </c>
      <c r="E59">
        <f>'Corrected energy balance step 2'!F64</f>
        <v>0</v>
      </c>
      <c r="F59">
        <f>'Corrected energy balance step 2'!G64</f>
        <v>0</v>
      </c>
      <c r="G59">
        <f>'Corrected energy balance step 2'!H64</f>
        <v>0</v>
      </c>
      <c r="H59">
        <f>'Corrected energy balance step 2'!I64</f>
        <v>0</v>
      </c>
      <c r="I59">
        <f>'Corrected energy balance step 2'!J64</f>
        <v>0</v>
      </c>
      <c r="J59">
        <f>'Corrected energy balance step 2'!K64</f>
        <v>0</v>
      </c>
      <c r="K59">
        <f>'Corrected energy balance step 2'!L64</f>
        <v>0</v>
      </c>
      <c r="L59">
        <f>'Corrected energy balance step 2'!M64</f>
        <v>0</v>
      </c>
      <c r="M59">
        <f>'Corrected energy balance step 2'!N64</f>
        <v>0</v>
      </c>
      <c r="N59">
        <f>'Corrected energy balance step 2'!O64</f>
        <v>0</v>
      </c>
      <c r="O59">
        <f>'Corrected energy balance step 2'!P64</f>
        <v>0</v>
      </c>
      <c r="P59">
        <f>'Corrected energy balance step 2'!Q64</f>
        <v>0</v>
      </c>
      <c r="Q59">
        <f>'Corrected energy balance step 2'!R64</f>
        <v>0</v>
      </c>
      <c r="R59">
        <f>'Corrected energy balance step 2'!S64</f>
        <v>0</v>
      </c>
      <c r="S59">
        <f>'Corrected energy balance step 2'!T64</f>
        <v>0</v>
      </c>
      <c r="T59">
        <f>'Corrected energy balance step 2'!U64</f>
        <v>0</v>
      </c>
      <c r="U59">
        <f>'Corrected energy balance step 2'!V64</f>
        <v>0</v>
      </c>
      <c r="V59">
        <f>'Corrected energy balance step 2'!W64</f>
        <v>0</v>
      </c>
      <c r="W59">
        <f>'Corrected energy balance step 2'!X64</f>
        <v>0</v>
      </c>
      <c r="X59">
        <f>'Corrected energy balance step 2'!Y64</f>
        <v>0</v>
      </c>
      <c r="Y59">
        <f>'Corrected energy balance step 2'!Z64</f>
        <v>0</v>
      </c>
      <c r="Z59">
        <f>'Corrected energy balance step 2'!AA64</f>
        <v>0</v>
      </c>
      <c r="AA59">
        <f>'Corrected energy balance step 2'!AB64</f>
        <v>0</v>
      </c>
      <c r="AB59">
        <f>'Corrected energy balance step 2'!AC64</f>
        <v>0</v>
      </c>
      <c r="AC59">
        <f>'Corrected energy balance step 2'!AD64</f>
        <v>0</v>
      </c>
      <c r="AD59">
        <f>'Corrected energy balance step 2'!AE64</f>
        <v>0</v>
      </c>
      <c r="AE59">
        <f>'Corrected energy balance step 2'!AF64</f>
        <v>0</v>
      </c>
      <c r="AF59">
        <f>'Corrected energy balance step 2'!AG64</f>
        <v>0</v>
      </c>
      <c r="AG59">
        <f>'Corrected energy balance step 2'!AH64</f>
        <v>0</v>
      </c>
      <c r="AH59">
        <f>'Corrected energy balance step 2'!AI64</f>
        <v>0</v>
      </c>
      <c r="AI59">
        <f>'Corrected energy balance step 2'!AJ64</f>
        <v>0</v>
      </c>
      <c r="AJ59">
        <f>'Corrected energy balance step 2'!AK64</f>
        <v>0</v>
      </c>
      <c r="AK59">
        <f>'Corrected energy balance step 2'!AL64</f>
        <v>0</v>
      </c>
      <c r="AL59">
        <f>'Corrected energy balance step 2'!AM64</f>
        <v>0</v>
      </c>
      <c r="AM59">
        <f>'Corrected energy balance step 2'!AN64</f>
        <v>0</v>
      </c>
      <c r="AN59">
        <f>'Corrected energy balance step 2'!AO64</f>
        <v>0</v>
      </c>
      <c r="AO59">
        <f>'Corrected energy balance step 2'!AP64</f>
        <v>0</v>
      </c>
      <c r="AP59">
        <f>'Corrected energy balance step 2'!AQ64</f>
        <v>0</v>
      </c>
      <c r="AQ59">
        <f>'Corrected energy balance step 2'!AR64</f>
        <v>0</v>
      </c>
      <c r="AR59">
        <f>'Corrected energy balance step 2'!AS64</f>
        <v>0</v>
      </c>
      <c r="AS59">
        <f>'Corrected energy balance step 2'!AT64</f>
        <v>0</v>
      </c>
      <c r="AT59">
        <f>'Corrected energy balance step 2'!AU64</f>
        <v>0</v>
      </c>
      <c r="AU59">
        <f>'Corrected energy balance step 2'!AV64</f>
        <v>0</v>
      </c>
      <c r="AV59">
        <f>'Corrected energy balance step 2'!AW64</f>
        <v>0</v>
      </c>
      <c r="AW59">
        <f>'Corrected energy balance step 2'!AX64</f>
        <v>0</v>
      </c>
      <c r="AX59">
        <f>'Corrected energy balance step 2'!AY64</f>
        <v>0</v>
      </c>
      <c r="AY59">
        <f>'Corrected energy balance step 2'!AZ64</f>
        <v>0</v>
      </c>
      <c r="AZ59">
        <f>'Corrected energy balance step 2'!BA64</f>
        <v>0</v>
      </c>
      <c r="BA59">
        <f>'Corrected energy balance step 2'!BB64</f>
        <v>0</v>
      </c>
      <c r="BB59">
        <f>'Corrected energy balance step 2'!BC64</f>
        <v>0</v>
      </c>
      <c r="BC59">
        <f>'Corrected energy balance step 2'!BD64</f>
        <v>0</v>
      </c>
      <c r="BD59">
        <f>'Corrected energy balance step 2'!BE64</f>
        <v>0</v>
      </c>
      <c r="BE59">
        <f>'Corrected energy balance step 2'!BF64</f>
        <v>0</v>
      </c>
      <c r="BF59">
        <f>'Corrected energy balance step 2'!BG64</f>
        <v>0</v>
      </c>
      <c r="BG59">
        <f>'Corrected energy balance step 2'!BH64</f>
        <v>0</v>
      </c>
      <c r="BH59">
        <f>'Corrected energy balance step 2'!BI64</f>
        <v>0</v>
      </c>
      <c r="BI59">
        <f>'Corrected energy balance step 2'!BJ64</f>
        <v>0</v>
      </c>
      <c r="BJ59">
        <f>'Corrected energy balance step 2'!BK64</f>
        <v>0</v>
      </c>
      <c r="BK59">
        <f>'Corrected energy balance step 2'!BL64</f>
        <v>0</v>
      </c>
      <c r="BL59">
        <f>'Corrected energy balance step 2'!BM64</f>
        <v>0</v>
      </c>
      <c r="BM59">
        <f>'Corrected energy balance step 2'!BN64</f>
        <v>0</v>
      </c>
      <c r="BN59">
        <f>'Corrected energy balance step 2'!BO64</f>
        <v>0</v>
      </c>
    </row>
    <row r="60" spans="1:66">
      <c r="A60" t="s">
        <v>99</v>
      </c>
      <c r="B60">
        <f>'Corrected energy balance step 2'!C65</f>
        <v>0</v>
      </c>
      <c r="C60">
        <f>'Corrected energy balance step 2'!D65</f>
        <v>0</v>
      </c>
      <c r="D60">
        <f>'Corrected energy balance step 2'!E65</f>
        <v>0</v>
      </c>
      <c r="E60">
        <f>'Corrected energy balance step 2'!F65</f>
        <v>0</v>
      </c>
      <c r="F60">
        <f>'Corrected energy balance step 2'!G65</f>
        <v>0</v>
      </c>
      <c r="G60">
        <f>'Corrected energy balance step 2'!H65</f>
        <v>0</v>
      </c>
      <c r="H60">
        <f>'Corrected energy balance step 2'!I65</f>
        <v>0</v>
      </c>
      <c r="I60">
        <f>'Corrected energy balance step 2'!J65</f>
        <v>0</v>
      </c>
      <c r="J60">
        <f>'Corrected energy balance step 2'!K65</f>
        <v>0</v>
      </c>
      <c r="K60">
        <f>'Corrected energy balance step 2'!L65</f>
        <v>0</v>
      </c>
      <c r="L60">
        <f>'Corrected energy balance step 2'!M65</f>
        <v>0</v>
      </c>
      <c r="M60">
        <f>'Corrected energy balance step 2'!N65</f>
        <v>0</v>
      </c>
      <c r="N60">
        <f>'Corrected energy balance step 2'!O65</f>
        <v>0</v>
      </c>
      <c r="O60">
        <f>'Corrected energy balance step 2'!P65</f>
        <v>0</v>
      </c>
      <c r="P60">
        <f>'Corrected energy balance step 2'!Q65</f>
        <v>0</v>
      </c>
      <c r="Q60">
        <f>'Corrected energy balance step 2'!R65</f>
        <v>0</v>
      </c>
      <c r="R60">
        <f>'Corrected energy balance step 2'!S65</f>
        <v>0</v>
      </c>
      <c r="S60">
        <f>'Corrected energy balance step 2'!T65</f>
        <v>0</v>
      </c>
      <c r="T60">
        <f>'Corrected energy balance step 2'!U65</f>
        <v>0</v>
      </c>
      <c r="U60">
        <f>'Corrected energy balance step 2'!V65</f>
        <v>0</v>
      </c>
      <c r="V60">
        <f>'Corrected energy balance step 2'!W65</f>
        <v>0</v>
      </c>
      <c r="W60">
        <f>'Corrected energy balance step 2'!X65</f>
        <v>0</v>
      </c>
      <c r="X60">
        <f>'Corrected energy balance step 2'!Y65</f>
        <v>0</v>
      </c>
      <c r="Y60">
        <f>'Corrected energy balance step 2'!Z65</f>
        <v>0</v>
      </c>
      <c r="Z60">
        <f>'Corrected energy balance step 2'!AA65</f>
        <v>0</v>
      </c>
      <c r="AA60">
        <f>'Corrected energy balance step 2'!AB65</f>
        <v>0</v>
      </c>
      <c r="AB60">
        <f>'Corrected energy balance step 2'!AC65</f>
        <v>0</v>
      </c>
      <c r="AC60">
        <f>'Corrected energy balance step 2'!AD65</f>
        <v>0</v>
      </c>
      <c r="AD60">
        <f>'Corrected energy balance step 2'!AE65</f>
        <v>0</v>
      </c>
      <c r="AE60">
        <f>'Corrected energy balance step 2'!AF65</f>
        <v>0</v>
      </c>
      <c r="AF60">
        <f>'Corrected energy balance step 2'!AG65</f>
        <v>0</v>
      </c>
      <c r="AG60">
        <f>'Corrected energy balance step 2'!AH65</f>
        <v>0</v>
      </c>
      <c r="AH60">
        <f>'Corrected energy balance step 2'!AI65</f>
        <v>0</v>
      </c>
      <c r="AI60">
        <f>'Corrected energy balance step 2'!AJ65</f>
        <v>0</v>
      </c>
      <c r="AJ60">
        <f>'Corrected energy balance step 2'!AK65</f>
        <v>0</v>
      </c>
      <c r="AK60">
        <f>'Corrected energy balance step 2'!AL65</f>
        <v>0</v>
      </c>
      <c r="AL60">
        <f>'Corrected energy balance step 2'!AM65</f>
        <v>0</v>
      </c>
      <c r="AM60">
        <f>'Corrected energy balance step 2'!AN65</f>
        <v>0</v>
      </c>
      <c r="AN60">
        <f>'Corrected energy balance step 2'!AO65</f>
        <v>0</v>
      </c>
      <c r="AO60">
        <f>'Corrected energy balance step 2'!AP65</f>
        <v>0</v>
      </c>
      <c r="AP60">
        <f>'Corrected energy balance step 2'!AQ65</f>
        <v>0</v>
      </c>
      <c r="AQ60">
        <f>'Corrected energy balance step 2'!AR65</f>
        <v>0</v>
      </c>
      <c r="AR60">
        <f>'Corrected energy balance step 2'!AS65</f>
        <v>0</v>
      </c>
      <c r="AS60">
        <f>'Corrected energy balance step 2'!AT65</f>
        <v>0</v>
      </c>
      <c r="AT60">
        <f>'Corrected energy balance step 2'!AU65</f>
        <v>0</v>
      </c>
      <c r="AU60">
        <f>'Corrected energy balance step 2'!AV65</f>
        <v>0</v>
      </c>
      <c r="AV60">
        <f>'Corrected energy balance step 2'!AW65</f>
        <v>0</v>
      </c>
      <c r="AW60">
        <f>'Corrected energy balance step 2'!AX65</f>
        <v>0</v>
      </c>
      <c r="AX60">
        <f>'Corrected energy balance step 2'!AY65</f>
        <v>0</v>
      </c>
      <c r="AY60">
        <f>'Corrected energy balance step 2'!AZ65</f>
        <v>0</v>
      </c>
      <c r="AZ60">
        <f>'Corrected energy balance step 2'!BA65</f>
        <v>0</v>
      </c>
      <c r="BA60">
        <f>'Corrected energy balance step 2'!BB65</f>
        <v>0</v>
      </c>
      <c r="BB60">
        <f>'Corrected energy balance step 2'!BC65</f>
        <v>0</v>
      </c>
      <c r="BC60">
        <f>'Corrected energy balance step 2'!BD65</f>
        <v>0</v>
      </c>
      <c r="BD60">
        <f>'Corrected energy balance step 2'!BE65</f>
        <v>0</v>
      </c>
      <c r="BE60">
        <f>'Corrected energy balance step 2'!BF65</f>
        <v>0</v>
      </c>
      <c r="BF60">
        <f>'Corrected energy balance step 2'!BG65</f>
        <v>0</v>
      </c>
      <c r="BG60">
        <f>'Corrected energy balance step 2'!BH65</f>
        <v>0</v>
      </c>
      <c r="BH60">
        <f>'Corrected energy balance step 2'!BI65</f>
        <v>0</v>
      </c>
      <c r="BI60">
        <f>'Corrected energy balance step 2'!BJ65</f>
        <v>0</v>
      </c>
      <c r="BJ60">
        <f>'Corrected energy balance step 2'!BK65</f>
        <v>0</v>
      </c>
      <c r="BK60">
        <f>'Corrected energy balance step 2'!BL65</f>
        <v>0</v>
      </c>
      <c r="BL60">
        <f>'Corrected energy balance step 2'!BM65</f>
        <v>0</v>
      </c>
      <c r="BM60">
        <f>'Corrected energy balance step 2'!BN65</f>
        <v>0</v>
      </c>
      <c r="BN60">
        <f>'Corrected energy balance step 2'!BO65</f>
        <v>0</v>
      </c>
    </row>
    <row r="61" spans="1:66">
      <c r="A61" t="s">
        <v>100</v>
      </c>
      <c r="B61">
        <f>'Corrected energy balance step 2'!C66</f>
        <v>0</v>
      </c>
      <c r="C61">
        <f>'Corrected energy balance step 2'!D66</f>
        <v>0</v>
      </c>
      <c r="D61">
        <f>'Corrected energy balance step 2'!E66</f>
        <v>0</v>
      </c>
      <c r="E61">
        <f>'Corrected energy balance step 2'!F66</f>
        <v>0</v>
      </c>
      <c r="F61">
        <f>'Corrected energy balance step 2'!G66</f>
        <v>0</v>
      </c>
      <c r="G61">
        <f>'Corrected energy balance step 2'!H66</f>
        <v>0</v>
      </c>
      <c r="H61">
        <f>'Corrected energy balance step 2'!I66</f>
        <v>0</v>
      </c>
      <c r="I61">
        <f>'Corrected energy balance step 2'!J66</f>
        <v>0</v>
      </c>
      <c r="J61">
        <f>'Corrected energy balance step 2'!K66</f>
        <v>0</v>
      </c>
      <c r="K61">
        <f>'Corrected energy balance step 2'!L66</f>
        <v>0</v>
      </c>
      <c r="L61">
        <f>'Corrected energy balance step 2'!M66</f>
        <v>0</v>
      </c>
      <c r="M61">
        <f>'Corrected energy balance step 2'!N66</f>
        <v>0</v>
      </c>
      <c r="N61">
        <f>'Corrected energy balance step 2'!O66</f>
        <v>0</v>
      </c>
      <c r="O61">
        <f>'Corrected energy balance step 2'!P66</f>
        <v>0</v>
      </c>
      <c r="P61">
        <f>'Corrected energy balance step 2'!Q66</f>
        <v>0</v>
      </c>
      <c r="Q61">
        <f>'Corrected energy balance step 2'!R66</f>
        <v>0</v>
      </c>
      <c r="R61">
        <f>'Corrected energy balance step 2'!S66</f>
        <v>0</v>
      </c>
      <c r="S61">
        <f>'Corrected energy balance step 2'!T66</f>
        <v>0</v>
      </c>
      <c r="T61">
        <f>'Corrected energy balance step 2'!U66</f>
        <v>0</v>
      </c>
      <c r="U61">
        <f>'Corrected energy balance step 2'!V66</f>
        <v>0</v>
      </c>
      <c r="V61">
        <f>'Corrected energy balance step 2'!W66</f>
        <v>0</v>
      </c>
      <c r="W61">
        <f>'Corrected energy balance step 2'!X66</f>
        <v>0</v>
      </c>
      <c r="X61">
        <f>'Corrected energy balance step 2'!Y66</f>
        <v>0</v>
      </c>
      <c r="Y61">
        <f>'Corrected energy balance step 2'!Z66</f>
        <v>0</v>
      </c>
      <c r="Z61">
        <f>'Corrected energy balance step 2'!AA66</f>
        <v>0</v>
      </c>
      <c r="AA61">
        <f>'Corrected energy balance step 2'!AB66</f>
        <v>0</v>
      </c>
      <c r="AB61">
        <f>'Corrected energy balance step 2'!AC66</f>
        <v>0</v>
      </c>
      <c r="AC61">
        <f>'Corrected energy balance step 2'!AD66</f>
        <v>0</v>
      </c>
      <c r="AD61">
        <f>'Corrected energy balance step 2'!AE66</f>
        <v>0</v>
      </c>
      <c r="AE61">
        <f>'Corrected energy balance step 2'!AF66</f>
        <v>0</v>
      </c>
      <c r="AF61">
        <f>'Corrected energy balance step 2'!AG66</f>
        <v>0</v>
      </c>
      <c r="AG61">
        <f>'Corrected energy balance step 2'!AH66</f>
        <v>0</v>
      </c>
      <c r="AH61">
        <f>'Corrected energy balance step 2'!AI66</f>
        <v>0</v>
      </c>
      <c r="AI61">
        <f>'Corrected energy balance step 2'!AJ66</f>
        <v>0</v>
      </c>
      <c r="AJ61">
        <f>'Corrected energy balance step 2'!AK66</f>
        <v>0</v>
      </c>
      <c r="AK61">
        <f>'Corrected energy balance step 2'!AL66</f>
        <v>0</v>
      </c>
      <c r="AL61">
        <f>'Corrected energy balance step 2'!AM66</f>
        <v>0</v>
      </c>
      <c r="AM61">
        <f>'Corrected energy balance step 2'!AN66</f>
        <v>0</v>
      </c>
      <c r="AN61">
        <f>'Corrected energy balance step 2'!AO66</f>
        <v>0</v>
      </c>
      <c r="AO61">
        <f>'Corrected energy balance step 2'!AP66</f>
        <v>0</v>
      </c>
      <c r="AP61">
        <f>'Corrected energy balance step 2'!AQ66</f>
        <v>0</v>
      </c>
      <c r="AQ61">
        <f>'Corrected energy balance step 2'!AR66</f>
        <v>0</v>
      </c>
      <c r="AR61">
        <f>'Corrected energy balance step 2'!AS66</f>
        <v>0</v>
      </c>
      <c r="AS61">
        <f>'Corrected energy balance step 2'!AT66</f>
        <v>0</v>
      </c>
      <c r="AT61">
        <f>'Corrected energy balance step 2'!AU66</f>
        <v>0</v>
      </c>
      <c r="AU61">
        <f>'Corrected energy balance step 2'!AV66</f>
        <v>0</v>
      </c>
      <c r="AV61">
        <f>'Corrected energy balance step 2'!AW66</f>
        <v>0</v>
      </c>
      <c r="AW61">
        <f>'Corrected energy balance step 2'!AX66</f>
        <v>0</v>
      </c>
      <c r="AX61">
        <f>'Corrected energy balance step 2'!AY66</f>
        <v>0</v>
      </c>
      <c r="AY61">
        <f>'Corrected energy balance step 2'!AZ66</f>
        <v>0</v>
      </c>
      <c r="AZ61">
        <f>'Corrected energy balance step 2'!BA66</f>
        <v>0</v>
      </c>
      <c r="BA61">
        <f>'Corrected energy balance step 2'!BB66</f>
        <v>0</v>
      </c>
      <c r="BB61">
        <f>'Corrected energy balance step 2'!BC66</f>
        <v>0</v>
      </c>
      <c r="BC61">
        <f>'Corrected energy balance step 2'!BD66</f>
        <v>0</v>
      </c>
      <c r="BD61">
        <f>'Corrected energy balance step 2'!BE66</f>
        <v>0</v>
      </c>
      <c r="BE61">
        <f>'Corrected energy balance step 2'!BF66</f>
        <v>0</v>
      </c>
      <c r="BF61">
        <f>'Corrected energy balance step 2'!BG66</f>
        <v>0</v>
      </c>
      <c r="BG61">
        <f>'Corrected energy balance step 2'!BH66</f>
        <v>0</v>
      </c>
      <c r="BH61">
        <f>'Corrected energy balance step 2'!BI66</f>
        <v>0</v>
      </c>
      <c r="BI61">
        <f>'Corrected energy balance step 2'!BJ66</f>
        <v>0</v>
      </c>
      <c r="BJ61">
        <f>'Corrected energy balance step 2'!BK66</f>
        <v>0</v>
      </c>
      <c r="BK61">
        <f>'Corrected energy balance step 2'!BL66</f>
        <v>0</v>
      </c>
      <c r="BL61">
        <f>'Corrected energy balance step 2'!BM66</f>
        <v>0</v>
      </c>
      <c r="BM61">
        <f>'Corrected energy balance step 2'!BN66</f>
        <v>0</v>
      </c>
      <c r="BN61">
        <f>'Corrected energy balance step 2'!BO66</f>
        <v>0</v>
      </c>
    </row>
    <row r="62" spans="1:66">
      <c r="A62" t="s">
        <v>101</v>
      </c>
      <c r="B62">
        <f>'Corrected energy balance step 2'!C67</f>
        <v>0</v>
      </c>
      <c r="C62">
        <f>'Corrected energy balance step 2'!D67</f>
        <v>0</v>
      </c>
      <c r="D62">
        <f>'Corrected energy balance step 2'!E67</f>
        <v>0</v>
      </c>
      <c r="E62">
        <f>'Corrected energy balance step 2'!F67</f>
        <v>0</v>
      </c>
      <c r="F62">
        <f>'Corrected energy balance step 2'!G67</f>
        <v>0</v>
      </c>
      <c r="G62">
        <f>'Corrected energy balance step 2'!H67</f>
        <v>0</v>
      </c>
      <c r="H62">
        <f>'Corrected energy balance step 2'!I67</f>
        <v>0</v>
      </c>
      <c r="I62">
        <f>'Corrected energy balance step 2'!J67</f>
        <v>0</v>
      </c>
      <c r="J62">
        <f>'Corrected energy balance step 2'!K67</f>
        <v>0</v>
      </c>
      <c r="K62">
        <f>'Corrected energy balance step 2'!L67</f>
        <v>0</v>
      </c>
      <c r="L62">
        <f>'Corrected energy balance step 2'!M67</f>
        <v>0</v>
      </c>
      <c r="M62">
        <f>'Corrected energy balance step 2'!N67</f>
        <v>0</v>
      </c>
      <c r="N62">
        <f>'Corrected energy balance step 2'!O67</f>
        <v>0</v>
      </c>
      <c r="O62">
        <f>'Corrected energy balance step 2'!P67</f>
        <v>0</v>
      </c>
      <c r="P62">
        <f>'Corrected energy balance step 2'!Q67</f>
        <v>0</v>
      </c>
      <c r="Q62">
        <f>'Corrected energy balance step 2'!R67</f>
        <v>0</v>
      </c>
      <c r="R62">
        <f>'Corrected energy balance step 2'!S67</f>
        <v>0</v>
      </c>
      <c r="S62">
        <f>'Corrected energy balance step 2'!T67</f>
        <v>0</v>
      </c>
      <c r="T62">
        <f>'Corrected energy balance step 2'!U67</f>
        <v>0</v>
      </c>
      <c r="U62">
        <f>'Corrected energy balance step 2'!V67</f>
        <v>0</v>
      </c>
      <c r="V62">
        <f>'Corrected energy balance step 2'!W67</f>
        <v>0</v>
      </c>
      <c r="W62">
        <f>'Corrected energy balance step 2'!X67</f>
        <v>0</v>
      </c>
      <c r="X62">
        <f>'Corrected energy balance step 2'!Y67</f>
        <v>0</v>
      </c>
      <c r="Y62">
        <f>'Corrected energy balance step 2'!Z67</f>
        <v>0</v>
      </c>
      <c r="Z62">
        <f>'Corrected energy balance step 2'!AA67</f>
        <v>0</v>
      </c>
      <c r="AA62">
        <f>'Corrected energy balance step 2'!AB67</f>
        <v>0</v>
      </c>
      <c r="AB62">
        <f>'Corrected energy balance step 2'!AC67</f>
        <v>0</v>
      </c>
      <c r="AC62">
        <f>'Corrected energy balance step 2'!AD67</f>
        <v>0</v>
      </c>
      <c r="AD62">
        <f>'Corrected energy balance step 2'!AE67</f>
        <v>0</v>
      </c>
      <c r="AE62">
        <f>'Corrected energy balance step 2'!AF67</f>
        <v>0</v>
      </c>
      <c r="AF62">
        <f>'Corrected energy balance step 2'!AG67</f>
        <v>0</v>
      </c>
      <c r="AG62">
        <f>'Corrected energy balance step 2'!AH67</f>
        <v>0</v>
      </c>
      <c r="AH62">
        <f>'Corrected energy balance step 2'!AI67</f>
        <v>0</v>
      </c>
      <c r="AI62">
        <f>'Corrected energy balance step 2'!AJ67</f>
        <v>0</v>
      </c>
      <c r="AJ62">
        <f>'Corrected energy balance step 2'!AK67</f>
        <v>0</v>
      </c>
      <c r="AK62">
        <f>'Corrected energy balance step 2'!AL67</f>
        <v>0</v>
      </c>
      <c r="AL62">
        <f>'Corrected energy balance step 2'!AM67</f>
        <v>0</v>
      </c>
      <c r="AM62">
        <f>'Corrected energy balance step 2'!AN67</f>
        <v>0</v>
      </c>
      <c r="AN62">
        <f>'Corrected energy balance step 2'!AO67</f>
        <v>0</v>
      </c>
      <c r="AO62">
        <f>'Corrected energy balance step 2'!AP67</f>
        <v>0</v>
      </c>
      <c r="AP62">
        <f>'Corrected energy balance step 2'!AQ67</f>
        <v>0</v>
      </c>
      <c r="AQ62">
        <f>'Corrected energy balance step 2'!AR67</f>
        <v>0</v>
      </c>
      <c r="AR62">
        <f>'Corrected energy balance step 2'!AS67</f>
        <v>0</v>
      </c>
      <c r="AS62">
        <f>'Corrected energy balance step 2'!AT67</f>
        <v>0</v>
      </c>
      <c r="AT62">
        <f>'Corrected energy balance step 2'!AU67</f>
        <v>0</v>
      </c>
      <c r="AU62">
        <f>'Corrected energy balance step 2'!AV67</f>
        <v>0</v>
      </c>
      <c r="AV62">
        <f>'Corrected energy balance step 2'!AW67</f>
        <v>0</v>
      </c>
      <c r="AW62">
        <f>'Corrected energy balance step 2'!AX67</f>
        <v>0</v>
      </c>
      <c r="AX62">
        <f>'Corrected energy balance step 2'!AY67</f>
        <v>0</v>
      </c>
      <c r="AY62">
        <f>'Corrected energy balance step 2'!AZ67</f>
        <v>0</v>
      </c>
      <c r="AZ62">
        <f>'Corrected energy balance step 2'!BA67</f>
        <v>0</v>
      </c>
      <c r="BA62">
        <f>'Corrected energy balance step 2'!BB67</f>
        <v>0</v>
      </c>
      <c r="BB62">
        <f>'Corrected energy balance step 2'!BC67</f>
        <v>0</v>
      </c>
      <c r="BC62">
        <f>'Corrected energy balance step 2'!BD67</f>
        <v>0</v>
      </c>
      <c r="BD62">
        <f>'Corrected energy balance step 2'!BE67</f>
        <v>0</v>
      </c>
      <c r="BE62">
        <f>'Corrected energy balance step 2'!BF67</f>
        <v>0</v>
      </c>
      <c r="BF62">
        <f>'Corrected energy balance step 2'!BG67</f>
        <v>0</v>
      </c>
      <c r="BG62">
        <f>'Corrected energy balance step 2'!BH67</f>
        <v>0</v>
      </c>
      <c r="BH62">
        <f>'Corrected energy balance step 2'!BI67</f>
        <v>0</v>
      </c>
      <c r="BI62">
        <f>'Corrected energy balance step 2'!BJ67</f>
        <v>0</v>
      </c>
      <c r="BJ62">
        <f>'Corrected energy balance step 2'!BK67</f>
        <v>0</v>
      </c>
      <c r="BK62">
        <f>'Corrected energy balance step 2'!BL67</f>
        <v>0</v>
      </c>
      <c r="BL62">
        <f>'Corrected energy balance step 2'!BM67</f>
        <v>0</v>
      </c>
      <c r="BM62">
        <f>'Corrected energy balance step 2'!BN67</f>
        <v>0</v>
      </c>
      <c r="BN62">
        <f>'Corrected energy balance step 2'!BO67</f>
        <v>0</v>
      </c>
    </row>
    <row r="63" spans="1:66">
      <c r="A63" t="s">
        <v>102</v>
      </c>
      <c r="B63">
        <f>'Corrected energy balance step 2'!C68</f>
        <v>0</v>
      </c>
      <c r="C63">
        <f>'Corrected energy balance step 2'!D68</f>
        <v>0</v>
      </c>
      <c r="D63">
        <f>'Corrected energy balance step 2'!E68</f>
        <v>0</v>
      </c>
      <c r="E63">
        <f>'Corrected energy balance step 2'!F68</f>
        <v>0</v>
      </c>
      <c r="F63">
        <f>'Corrected energy balance step 2'!G68</f>
        <v>0</v>
      </c>
      <c r="G63">
        <f>'Corrected energy balance step 2'!H68</f>
        <v>0</v>
      </c>
      <c r="H63">
        <f>'Corrected energy balance step 2'!I68</f>
        <v>0</v>
      </c>
      <c r="I63">
        <f>'Corrected energy balance step 2'!J68</f>
        <v>0</v>
      </c>
      <c r="J63">
        <f>'Corrected energy balance step 2'!K68</f>
        <v>0</v>
      </c>
      <c r="K63">
        <f>'Corrected energy balance step 2'!L68</f>
        <v>0</v>
      </c>
      <c r="L63">
        <f>'Corrected energy balance step 2'!M68</f>
        <v>0</v>
      </c>
      <c r="M63">
        <f>'Corrected energy balance step 2'!N68</f>
        <v>0</v>
      </c>
      <c r="N63">
        <f>'Corrected energy balance step 2'!O68</f>
        <v>0</v>
      </c>
      <c r="O63">
        <f>'Corrected energy balance step 2'!P68</f>
        <v>0</v>
      </c>
      <c r="P63">
        <f>'Corrected energy balance step 2'!Q68</f>
        <v>0</v>
      </c>
      <c r="Q63">
        <f>'Corrected energy balance step 2'!R68</f>
        <v>0</v>
      </c>
      <c r="R63">
        <f>'Corrected energy balance step 2'!S68</f>
        <v>0</v>
      </c>
      <c r="S63">
        <f>'Corrected energy balance step 2'!T68</f>
        <v>0</v>
      </c>
      <c r="T63">
        <f>'Corrected energy balance step 2'!U68</f>
        <v>0</v>
      </c>
      <c r="U63">
        <f>'Corrected energy balance step 2'!V68</f>
        <v>0</v>
      </c>
      <c r="V63">
        <f>'Corrected energy balance step 2'!W68</f>
        <v>0</v>
      </c>
      <c r="W63">
        <f>'Corrected energy balance step 2'!X68</f>
        <v>0</v>
      </c>
      <c r="X63">
        <f>'Corrected energy balance step 2'!Y68</f>
        <v>0</v>
      </c>
      <c r="Y63">
        <f>'Corrected energy balance step 2'!Z68</f>
        <v>0</v>
      </c>
      <c r="Z63">
        <f>'Corrected energy balance step 2'!AA68</f>
        <v>0</v>
      </c>
      <c r="AA63">
        <f>'Corrected energy balance step 2'!AB68</f>
        <v>0</v>
      </c>
      <c r="AB63">
        <f>'Corrected energy balance step 2'!AC68</f>
        <v>0</v>
      </c>
      <c r="AC63">
        <f>'Corrected energy balance step 2'!AD68</f>
        <v>0</v>
      </c>
      <c r="AD63">
        <f>'Corrected energy balance step 2'!AE68</f>
        <v>0</v>
      </c>
      <c r="AE63">
        <f>'Corrected energy balance step 2'!AF68</f>
        <v>0</v>
      </c>
      <c r="AF63">
        <f>'Corrected energy balance step 2'!AG68</f>
        <v>0</v>
      </c>
      <c r="AG63">
        <f>'Corrected energy balance step 2'!AH68</f>
        <v>0</v>
      </c>
      <c r="AH63">
        <f>'Corrected energy balance step 2'!AI68</f>
        <v>0</v>
      </c>
      <c r="AI63">
        <f>'Corrected energy balance step 2'!AJ68</f>
        <v>0</v>
      </c>
      <c r="AJ63">
        <f>'Corrected energy balance step 2'!AK68</f>
        <v>0</v>
      </c>
      <c r="AK63">
        <f>'Corrected energy balance step 2'!AL68</f>
        <v>0</v>
      </c>
      <c r="AL63">
        <f>'Corrected energy balance step 2'!AM68</f>
        <v>0</v>
      </c>
      <c r="AM63">
        <f>'Corrected energy balance step 2'!AN68</f>
        <v>0</v>
      </c>
      <c r="AN63">
        <f>'Corrected energy balance step 2'!AO68</f>
        <v>0</v>
      </c>
      <c r="AO63">
        <f>'Corrected energy balance step 2'!AP68</f>
        <v>0</v>
      </c>
      <c r="AP63">
        <f>'Corrected energy balance step 2'!AQ68</f>
        <v>0</v>
      </c>
      <c r="AQ63">
        <f>'Corrected energy balance step 2'!AR68</f>
        <v>0</v>
      </c>
      <c r="AR63">
        <f>'Corrected energy balance step 2'!AS68</f>
        <v>0</v>
      </c>
      <c r="AS63">
        <f>'Corrected energy balance step 2'!AT68</f>
        <v>0</v>
      </c>
      <c r="AT63">
        <f>'Corrected energy balance step 2'!AU68</f>
        <v>0</v>
      </c>
      <c r="AU63">
        <f>'Corrected energy balance step 2'!AV68</f>
        <v>0</v>
      </c>
      <c r="AV63">
        <f>'Corrected energy balance step 2'!AW68</f>
        <v>0</v>
      </c>
      <c r="AW63">
        <f>'Corrected energy balance step 2'!AX68</f>
        <v>0</v>
      </c>
      <c r="AX63">
        <f>'Corrected energy balance step 2'!AY68</f>
        <v>0</v>
      </c>
      <c r="AY63">
        <f>'Corrected energy balance step 2'!AZ68</f>
        <v>0</v>
      </c>
      <c r="AZ63">
        <f>'Corrected energy balance step 2'!BA68</f>
        <v>0</v>
      </c>
      <c r="BA63">
        <f>'Corrected energy balance step 2'!BB68</f>
        <v>0</v>
      </c>
      <c r="BB63">
        <f>'Corrected energy balance step 2'!BC68</f>
        <v>0</v>
      </c>
      <c r="BC63">
        <f>'Corrected energy balance step 2'!BD68</f>
        <v>0</v>
      </c>
      <c r="BD63">
        <f>'Corrected energy balance step 2'!BE68</f>
        <v>0</v>
      </c>
      <c r="BE63">
        <f>'Corrected energy balance step 2'!BF68</f>
        <v>0</v>
      </c>
      <c r="BF63">
        <f>'Corrected energy balance step 2'!BG68</f>
        <v>0</v>
      </c>
      <c r="BG63">
        <f>'Corrected energy balance step 2'!BH68</f>
        <v>0</v>
      </c>
      <c r="BH63">
        <f>'Corrected energy balance step 2'!BI68</f>
        <v>0</v>
      </c>
      <c r="BI63">
        <f>'Corrected energy balance step 2'!BJ68</f>
        <v>0</v>
      </c>
      <c r="BJ63">
        <f>'Corrected energy balance step 2'!BK68</f>
        <v>0</v>
      </c>
      <c r="BK63">
        <f>'Corrected energy balance step 2'!BL68</f>
        <v>0</v>
      </c>
      <c r="BL63">
        <f>'Corrected energy balance step 2'!BM68</f>
        <v>0</v>
      </c>
      <c r="BM63">
        <f>'Corrected energy balance step 2'!BN68</f>
        <v>0</v>
      </c>
      <c r="BN63">
        <f>'Corrected energy balance step 2'!BO68</f>
        <v>0</v>
      </c>
    </row>
    <row r="64" spans="1:66">
      <c r="A64" t="s">
        <v>103</v>
      </c>
      <c r="B64">
        <f>'Corrected energy balance step 2'!C69</f>
        <v>0</v>
      </c>
      <c r="C64">
        <f>'Corrected energy balance step 2'!D69</f>
        <v>0</v>
      </c>
      <c r="D64">
        <f>'Corrected energy balance step 2'!E69</f>
        <v>0</v>
      </c>
      <c r="E64">
        <f>'Corrected energy balance step 2'!F69</f>
        <v>0</v>
      </c>
      <c r="F64">
        <f>'Corrected energy balance step 2'!G69</f>
        <v>0</v>
      </c>
      <c r="G64">
        <f>'Corrected energy balance step 2'!H69</f>
        <v>0</v>
      </c>
      <c r="H64">
        <f>'Corrected energy balance step 2'!I69</f>
        <v>0</v>
      </c>
      <c r="I64">
        <f>'Corrected energy balance step 2'!J69</f>
        <v>0</v>
      </c>
      <c r="J64">
        <f>'Corrected energy balance step 2'!K69</f>
        <v>0</v>
      </c>
      <c r="K64">
        <f>'Corrected energy balance step 2'!L69</f>
        <v>0</v>
      </c>
      <c r="L64">
        <f>'Corrected energy balance step 2'!M69</f>
        <v>0</v>
      </c>
      <c r="M64">
        <f>'Corrected energy balance step 2'!N69</f>
        <v>0</v>
      </c>
      <c r="N64">
        <f>'Corrected energy balance step 2'!O69</f>
        <v>0</v>
      </c>
      <c r="O64">
        <f>'Corrected energy balance step 2'!P69</f>
        <v>0</v>
      </c>
      <c r="P64">
        <f>'Corrected energy balance step 2'!Q69</f>
        <v>0</v>
      </c>
      <c r="Q64">
        <f>'Corrected energy balance step 2'!R69</f>
        <v>0</v>
      </c>
      <c r="R64">
        <f>'Corrected energy balance step 2'!S69</f>
        <v>0</v>
      </c>
      <c r="S64">
        <f>'Corrected energy balance step 2'!T69</f>
        <v>0</v>
      </c>
      <c r="T64">
        <f>'Corrected energy balance step 2'!U69</f>
        <v>0</v>
      </c>
      <c r="U64">
        <f>'Corrected energy balance step 2'!V69</f>
        <v>0</v>
      </c>
      <c r="V64">
        <f>'Corrected energy balance step 2'!W69</f>
        <v>0</v>
      </c>
      <c r="W64">
        <f>'Corrected energy balance step 2'!X69</f>
        <v>0</v>
      </c>
      <c r="X64">
        <f>'Corrected energy balance step 2'!Y69</f>
        <v>0</v>
      </c>
      <c r="Y64">
        <f>'Corrected energy balance step 2'!Z69</f>
        <v>0</v>
      </c>
      <c r="Z64">
        <f>'Corrected energy balance step 2'!AA69</f>
        <v>0</v>
      </c>
      <c r="AA64">
        <f>'Corrected energy balance step 2'!AB69</f>
        <v>0</v>
      </c>
      <c r="AB64">
        <f>'Corrected energy balance step 2'!AC69</f>
        <v>0</v>
      </c>
      <c r="AC64">
        <f>'Corrected energy balance step 2'!AD69</f>
        <v>0</v>
      </c>
      <c r="AD64">
        <f>'Corrected energy balance step 2'!AE69</f>
        <v>0</v>
      </c>
      <c r="AE64">
        <f>'Corrected energy balance step 2'!AF69</f>
        <v>0</v>
      </c>
      <c r="AF64">
        <f>'Corrected energy balance step 2'!AG69</f>
        <v>0</v>
      </c>
      <c r="AG64">
        <f>'Corrected energy balance step 2'!AH69</f>
        <v>0</v>
      </c>
      <c r="AH64">
        <f>'Corrected energy balance step 2'!AI69</f>
        <v>0</v>
      </c>
      <c r="AI64">
        <f>'Corrected energy balance step 2'!AJ69</f>
        <v>0</v>
      </c>
      <c r="AJ64">
        <f>'Corrected energy balance step 2'!AK69</f>
        <v>0</v>
      </c>
      <c r="AK64">
        <f>'Corrected energy balance step 2'!AL69</f>
        <v>0</v>
      </c>
      <c r="AL64">
        <f>'Corrected energy balance step 2'!AM69</f>
        <v>0</v>
      </c>
      <c r="AM64">
        <f>'Corrected energy balance step 2'!AN69</f>
        <v>0</v>
      </c>
      <c r="AN64">
        <f>'Corrected energy balance step 2'!AO69</f>
        <v>0</v>
      </c>
      <c r="AO64">
        <f>'Corrected energy balance step 2'!AP69</f>
        <v>0</v>
      </c>
      <c r="AP64">
        <f>'Corrected energy balance step 2'!AQ69</f>
        <v>0</v>
      </c>
      <c r="AQ64">
        <f>'Corrected energy balance step 2'!AR69</f>
        <v>0</v>
      </c>
      <c r="AR64">
        <f>'Corrected energy balance step 2'!AS69</f>
        <v>0</v>
      </c>
      <c r="AS64">
        <f>'Corrected energy balance step 2'!AT69</f>
        <v>0</v>
      </c>
      <c r="AT64">
        <f>'Corrected energy balance step 2'!AU69</f>
        <v>0</v>
      </c>
      <c r="AU64">
        <f>'Corrected energy balance step 2'!AV69</f>
        <v>0</v>
      </c>
      <c r="AV64">
        <f>'Corrected energy balance step 2'!AW69</f>
        <v>0</v>
      </c>
      <c r="AW64">
        <f>'Corrected energy balance step 2'!AX69</f>
        <v>0</v>
      </c>
      <c r="AX64">
        <f>'Corrected energy balance step 2'!AY69</f>
        <v>0</v>
      </c>
      <c r="AY64">
        <f>'Corrected energy balance step 2'!AZ69</f>
        <v>0</v>
      </c>
      <c r="AZ64">
        <f>'Corrected energy balance step 2'!BA69</f>
        <v>0</v>
      </c>
      <c r="BA64">
        <f>'Corrected energy balance step 2'!BB69</f>
        <v>0</v>
      </c>
      <c r="BB64">
        <f>'Corrected energy balance step 2'!BC69</f>
        <v>0</v>
      </c>
      <c r="BC64">
        <f>'Corrected energy balance step 2'!BD69</f>
        <v>0</v>
      </c>
      <c r="BD64">
        <f>'Corrected energy balance step 2'!BE69</f>
        <v>0</v>
      </c>
      <c r="BE64">
        <f>'Corrected energy balance step 2'!BF69</f>
        <v>0</v>
      </c>
      <c r="BF64">
        <f>'Corrected energy balance step 2'!BG69</f>
        <v>0</v>
      </c>
      <c r="BG64">
        <f>'Corrected energy balance step 2'!BH69</f>
        <v>0</v>
      </c>
      <c r="BH64">
        <f>'Corrected energy balance step 2'!BI69</f>
        <v>0</v>
      </c>
      <c r="BI64">
        <f>'Corrected energy balance step 2'!BJ69</f>
        <v>0</v>
      </c>
      <c r="BJ64">
        <f>'Corrected energy balance step 2'!BK69</f>
        <v>0</v>
      </c>
      <c r="BK64">
        <f>'Corrected energy balance step 2'!BL69</f>
        <v>0</v>
      </c>
      <c r="BL64">
        <f>'Corrected energy balance step 2'!BM69</f>
        <v>0</v>
      </c>
      <c r="BM64">
        <f>'Corrected energy balance step 2'!BN69</f>
        <v>0</v>
      </c>
      <c r="BN64">
        <f>'Corrected energy balance step 2'!BO69</f>
        <v>0</v>
      </c>
    </row>
    <row r="65" spans="1:66">
      <c r="A65" t="s">
        <v>104</v>
      </c>
      <c r="B65">
        <f>'Corrected energy balance step 2'!C70</f>
        <v>0</v>
      </c>
      <c r="C65">
        <f>'Corrected energy balance step 2'!D70</f>
        <v>0</v>
      </c>
      <c r="D65">
        <f>'Corrected energy balance step 2'!E70</f>
        <v>0</v>
      </c>
      <c r="E65">
        <f>'Corrected energy balance step 2'!F70</f>
        <v>0</v>
      </c>
      <c r="F65">
        <f>'Corrected energy balance step 2'!G70</f>
        <v>0</v>
      </c>
      <c r="G65">
        <f>'Corrected energy balance step 2'!H70</f>
        <v>0</v>
      </c>
      <c r="H65">
        <f>'Corrected energy balance step 2'!I70</f>
        <v>0</v>
      </c>
      <c r="I65">
        <f>'Corrected energy balance step 2'!J70</f>
        <v>0</v>
      </c>
      <c r="J65">
        <f>'Corrected energy balance step 2'!K70</f>
        <v>0</v>
      </c>
      <c r="K65">
        <f>'Corrected energy balance step 2'!L70</f>
        <v>0</v>
      </c>
      <c r="L65">
        <f>'Corrected energy balance step 2'!M70</f>
        <v>0</v>
      </c>
      <c r="M65">
        <f>'Corrected energy balance step 2'!N70</f>
        <v>0</v>
      </c>
      <c r="N65">
        <f>'Corrected energy balance step 2'!O70</f>
        <v>0</v>
      </c>
      <c r="O65">
        <f>'Corrected energy balance step 2'!P70</f>
        <v>0</v>
      </c>
      <c r="P65">
        <f>'Corrected energy balance step 2'!Q70</f>
        <v>0</v>
      </c>
      <c r="Q65">
        <f>'Corrected energy balance step 2'!R70</f>
        <v>0</v>
      </c>
      <c r="R65">
        <f>'Corrected energy balance step 2'!S70</f>
        <v>0</v>
      </c>
      <c r="S65">
        <f>'Corrected energy balance step 2'!T70</f>
        <v>0</v>
      </c>
      <c r="T65">
        <f>'Corrected energy balance step 2'!U70</f>
        <v>0</v>
      </c>
      <c r="U65">
        <f>'Corrected energy balance step 2'!V70</f>
        <v>0</v>
      </c>
      <c r="V65">
        <f>'Corrected energy balance step 2'!W70</f>
        <v>0</v>
      </c>
      <c r="W65">
        <f>'Corrected energy balance step 2'!X70</f>
        <v>0</v>
      </c>
      <c r="X65">
        <f>'Corrected energy balance step 2'!Y70</f>
        <v>0</v>
      </c>
      <c r="Y65">
        <f>'Corrected energy balance step 2'!Z70</f>
        <v>0</v>
      </c>
      <c r="Z65">
        <f>'Corrected energy balance step 2'!AA70</f>
        <v>0</v>
      </c>
      <c r="AA65">
        <f>'Corrected energy balance step 2'!AB70</f>
        <v>0</v>
      </c>
      <c r="AB65">
        <f>'Corrected energy balance step 2'!AC70</f>
        <v>0</v>
      </c>
      <c r="AC65">
        <f>'Corrected energy balance step 2'!AD70</f>
        <v>0</v>
      </c>
      <c r="AD65">
        <f>'Corrected energy balance step 2'!AE70</f>
        <v>0</v>
      </c>
      <c r="AE65">
        <f>'Corrected energy balance step 2'!AF70</f>
        <v>0</v>
      </c>
      <c r="AF65">
        <f>'Corrected energy balance step 2'!AG70</f>
        <v>0</v>
      </c>
      <c r="AG65">
        <f>'Corrected energy balance step 2'!AH70</f>
        <v>0</v>
      </c>
      <c r="AH65">
        <f>'Corrected energy balance step 2'!AI70</f>
        <v>0</v>
      </c>
      <c r="AI65">
        <f>'Corrected energy balance step 2'!AJ70</f>
        <v>0</v>
      </c>
      <c r="AJ65">
        <f>'Corrected energy balance step 2'!AK70</f>
        <v>0</v>
      </c>
      <c r="AK65">
        <f>'Corrected energy balance step 2'!AL70</f>
        <v>0</v>
      </c>
      <c r="AL65">
        <f>'Corrected energy balance step 2'!AM70</f>
        <v>0</v>
      </c>
      <c r="AM65">
        <f>'Corrected energy balance step 2'!AN70</f>
        <v>0</v>
      </c>
      <c r="AN65">
        <f>'Corrected energy balance step 2'!AO70</f>
        <v>0</v>
      </c>
      <c r="AO65">
        <f>'Corrected energy balance step 2'!AP70</f>
        <v>0</v>
      </c>
      <c r="AP65">
        <f>'Corrected energy balance step 2'!AQ70</f>
        <v>0</v>
      </c>
      <c r="AQ65">
        <f>'Corrected energy balance step 2'!AR70</f>
        <v>0</v>
      </c>
      <c r="AR65">
        <f>'Corrected energy balance step 2'!AS70</f>
        <v>0</v>
      </c>
      <c r="AS65">
        <f>'Corrected energy balance step 2'!AT70</f>
        <v>0</v>
      </c>
      <c r="AT65">
        <f>'Corrected energy balance step 2'!AU70</f>
        <v>0</v>
      </c>
      <c r="AU65">
        <f>'Corrected energy balance step 2'!AV70</f>
        <v>0</v>
      </c>
      <c r="AV65">
        <f>'Corrected energy balance step 2'!AW70</f>
        <v>0</v>
      </c>
      <c r="AW65">
        <f>'Corrected energy balance step 2'!AX70</f>
        <v>0</v>
      </c>
      <c r="AX65">
        <f>'Corrected energy balance step 2'!AY70</f>
        <v>0</v>
      </c>
      <c r="AY65">
        <f>'Corrected energy balance step 2'!AZ70</f>
        <v>0</v>
      </c>
      <c r="AZ65">
        <f>'Corrected energy balance step 2'!BA70</f>
        <v>0</v>
      </c>
      <c r="BA65">
        <f>'Corrected energy balance step 2'!BB70</f>
        <v>0</v>
      </c>
      <c r="BB65">
        <f>'Corrected energy balance step 2'!BC70</f>
        <v>0</v>
      </c>
      <c r="BC65">
        <f>'Corrected energy balance step 2'!BD70</f>
        <v>0</v>
      </c>
      <c r="BD65">
        <f>'Corrected energy balance step 2'!BE70</f>
        <v>0</v>
      </c>
      <c r="BE65">
        <f>'Corrected energy balance step 2'!BF70</f>
        <v>0</v>
      </c>
      <c r="BF65">
        <f>'Corrected energy balance step 2'!BG70</f>
        <v>0</v>
      </c>
      <c r="BG65">
        <f>'Corrected energy balance step 2'!BH70</f>
        <v>0</v>
      </c>
      <c r="BH65">
        <f>'Corrected energy balance step 2'!BI70</f>
        <v>0</v>
      </c>
      <c r="BI65">
        <f>'Corrected energy balance step 2'!BJ70</f>
        <v>0</v>
      </c>
      <c r="BJ65">
        <f>'Corrected energy balance step 2'!BK70</f>
        <v>0</v>
      </c>
      <c r="BK65">
        <f>'Corrected energy balance step 2'!BL70</f>
        <v>0</v>
      </c>
      <c r="BL65">
        <f>'Corrected energy balance step 2'!BM70</f>
        <v>0</v>
      </c>
      <c r="BM65">
        <f>'Corrected energy balance step 2'!BN70</f>
        <v>0</v>
      </c>
      <c r="BN65">
        <f>'Corrected energy balance step 2'!BO70</f>
        <v>0</v>
      </c>
    </row>
    <row r="66" spans="1:66">
      <c r="A66" t="s">
        <v>105</v>
      </c>
      <c r="B66">
        <f>'Corrected energy balance step 2'!C71</f>
        <v>0</v>
      </c>
      <c r="C66">
        <f>'Corrected energy balance step 2'!D71</f>
        <v>0</v>
      </c>
      <c r="D66">
        <f>'Corrected energy balance step 2'!E71</f>
        <v>0</v>
      </c>
      <c r="E66">
        <f>'Corrected energy balance step 2'!F71</f>
        <v>0</v>
      </c>
      <c r="F66">
        <f>'Corrected energy balance step 2'!G71</f>
        <v>0</v>
      </c>
      <c r="G66">
        <f>'Corrected energy balance step 2'!H71</f>
        <v>0</v>
      </c>
      <c r="H66">
        <f>'Corrected energy balance step 2'!I71</f>
        <v>0</v>
      </c>
      <c r="I66">
        <f>'Corrected energy balance step 2'!J71</f>
        <v>0</v>
      </c>
      <c r="J66">
        <f>'Corrected energy balance step 2'!K71</f>
        <v>0</v>
      </c>
      <c r="K66">
        <f>'Corrected energy balance step 2'!L71</f>
        <v>0</v>
      </c>
      <c r="L66">
        <f>'Corrected energy balance step 2'!M71</f>
        <v>0</v>
      </c>
      <c r="M66">
        <f>'Corrected energy balance step 2'!N71</f>
        <v>0</v>
      </c>
      <c r="N66">
        <f>'Corrected energy balance step 2'!O71</f>
        <v>0</v>
      </c>
      <c r="O66">
        <f>'Corrected energy balance step 2'!P71</f>
        <v>0</v>
      </c>
      <c r="P66">
        <f>'Corrected energy balance step 2'!Q71</f>
        <v>0</v>
      </c>
      <c r="Q66">
        <f>'Corrected energy balance step 2'!R71</f>
        <v>0</v>
      </c>
      <c r="R66">
        <f>'Corrected energy balance step 2'!S71</f>
        <v>0</v>
      </c>
      <c r="S66">
        <f>'Corrected energy balance step 2'!T71</f>
        <v>0</v>
      </c>
      <c r="T66">
        <f>'Corrected energy balance step 2'!U71</f>
        <v>0</v>
      </c>
      <c r="U66">
        <f>'Corrected energy balance step 2'!V71</f>
        <v>0</v>
      </c>
      <c r="V66">
        <f>'Corrected energy balance step 2'!W71</f>
        <v>0</v>
      </c>
      <c r="W66">
        <f>'Corrected energy balance step 2'!X71</f>
        <v>0</v>
      </c>
      <c r="X66">
        <f>'Corrected energy balance step 2'!Y71</f>
        <v>0</v>
      </c>
      <c r="Y66">
        <f>'Corrected energy balance step 2'!Z71</f>
        <v>0</v>
      </c>
      <c r="Z66">
        <f>'Corrected energy balance step 2'!AA71</f>
        <v>0</v>
      </c>
      <c r="AA66">
        <f>'Corrected energy balance step 2'!AB71</f>
        <v>0</v>
      </c>
      <c r="AB66">
        <f>'Corrected energy balance step 2'!AC71</f>
        <v>0</v>
      </c>
      <c r="AC66">
        <f>'Corrected energy balance step 2'!AD71</f>
        <v>0</v>
      </c>
      <c r="AD66">
        <f>'Corrected energy balance step 2'!AE71</f>
        <v>0</v>
      </c>
      <c r="AE66">
        <f>'Corrected energy balance step 2'!AF71</f>
        <v>0</v>
      </c>
      <c r="AF66">
        <f>'Corrected energy balance step 2'!AG71</f>
        <v>0</v>
      </c>
      <c r="AG66">
        <f>'Corrected energy balance step 2'!AH71</f>
        <v>0</v>
      </c>
      <c r="AH66">
        <f>'Corrected energy balance step 2'!AI71</f>
        <v>0</v>
      </c>
      <c r="AI66">
        <f>'Corrected energy balance step 2'!AJ71</f>
        <v>0</v>
      </c>
      <c r="AJ66">
        <f>'Corrected energy balance step 2'!AK71</f>
        <v>0</v>
      </c>
      <c r="AK66">
        <f>'Corrected energy balance step 2'!AL71</f>
        <v>0</v>
      </c>
      <c r="AL66">
        <f>'Corrected energy balance step 2'!AM71</f>
        <v>0</v>
      </c>
      <c r="AM66">
        <f>'Corrected energy balance step 2'!AN71</f>
        <v>0</v>
      </c>
      <c r="AN66">
        <f>'Corrected energy balance step 2'!AO71</f>
        <v>0</v>
      </c>
      <c r="AO66">
        <f>'Corrected energy balance step 2'!AP71</f>
        <v>0</v>
      </c>
      <c r="AP66">
        <f>'Corrected energy balance step 2'!AQ71</f>
        <v>0</v>
      </c>
      <c r="AQ66">
        <f>'Corrected energy balance step 2'!AR71</f>
        <v>0</v>
      </c>
      <c r="AR66">
        <f>'Corrected energy balance step 2'!AS71</f>
        <v>0</v>
      </c>
      <c r="AS66">
        <f>'Corrected energy balance step 2'!AT71</f>
        <v>0</v>
      </c>
      <c r="AT66">
        <f>'Corrected energy balance step 2'!AU71</f>
        <v>0</v>
      </c>
      <c r="AU66">
        <f>'Corrected energy balance step 2'!AV71</f>
        <v>0</v>
      </c>
      <c r="AV66">
        <f>'Corrected energy balance step 2'!AW71</f>
        <v>0</v>
      </c>
      <c r="AW66">
        <f>'Corrected energy balance step 2'!AX71</f>
        <v>0</v>
      </c>
      <c r="AX66">
        <f>'Corrected energy balance step 2'!AY71</f>
        <v>0</v>
      </c>
      <c r="AY66">
        <f>'Corrected energy balance step 2'!AZ71</f>
        <v>0</v>
      </c>
      <c r="AZ66">
        <f>'Corrected energy balance step 2'!BA71</f>
        <v>0</v>
      </c>
      <c r="BA66">
        <f>'Corrected energy balance step 2'!BB71</f>
        <v>0</v>
      </c>
      <c r="BB66">
        <f>'Corrected energy balance step 2'!BC71</f>
        <v>0</v>
      </c>
      <c r="BC66">
        <f>'Corrected energy balance step 2'!BD71</f>
        <v>0</v>
      </c>
      <c r="BD66">
        <f>'Corrected energy balance step 2'!BE71</f>
        <v>0</v>
      </c>
      <c r="BE66">
        <f>'Corrected energy balance step 2'!BF71</f>
        <v>0</v>
      </c>
      <c r="BF66">
        <f>'Corrected energy balance step 2'!BG71</f>
        <v>0</v>
      </c>
      <c r="BG66">
        <f>'Corrected energy balance step 2'!BH71</f>
        <v>0</v>
      </c>
      <c r="BH66">
        <f>'Corrected energy balance step 2'!BI71</f>
        <v>0</v>
      </c>
      <c r="BI66">
        <f>'Corrected energy balance step 2'!BJ71</f>
        <v>0</v>
      </c>
      <c r="BJ66">
        <f>'Corrected energy balance step 2'!BK71</f>
        <v>0</v>
      </c>
      <c r="BK66">
        <f>'Corrected energy balance step 2'!BL71</f>
        <v>0</v>
      </c>
      <c r="BL66">
        <f>'Corrected energy balance step 2'!BM71</f>
        <v>0</v>
      </c>
      <c r="BM66">
        <f>'Corrected energy balance step 2'!BN71</f>
        <v>0</v>
      </c>
      <c r="BN66">
        <f>'Corrected energy balance step 2'!BO71</f>
        <v>0</v>
      </c>
    </row>
    <row r="67" spans="1:66">
      <c r="A67" t="s">
        <v>106</v>
      </c>
      <c r="B67">
        <f>'Corrected energy balance step 2'!C72</f>
        <v>0</v>
      </c>
      <c r="C67">
        <f>'Corrected energy balance step 2'!D72</f>
        <v>0</v>
      </c>
      <c r="D67">
        <f>'Corrected energy balance step 2'!E72</f>
        <v>0</v>
      </c>
      <c r="E67">
        <f>'Corrected energy balance step 2'!F72</f>
        <v>0</v>
      </c>
      <c r="F67">
        <f>'Corrected energy balance step 2'!G72</f>
        <v>0</v>
      </c>
      <c r="G67">
        <f>'Corrected energy balance step 2'!H72</f>
        <v>0</v>
      </c>
      <c r="H67">
        <f>'Corrected energy balance step 2'!I72</f>
        <v>0</v>
      </c>
      <c r="I67">
        <f>'Corrected energy balance step 2'!J72</f>
        <v>0</v>
      </c>
      <c r="J67">
        <f>'Corrected energy balance step 2'!K72</f>
        <v>0</v>
      </c>
      <c r="K67">
        <f>'Corrected energy balance step 2'!L72</f>
        <v>0</v>
      </c>
      <c r="L67">
        <f>'Corrected energy balance step 2'!M72</f>
        <v>0</v>
      </c>
      <c r="M67">
        <f>'Corrected energy balance step 2'!N72</f>
        <v>0</v>
      </c>
      <c r="N67">
        <f>'Corrected energy balance step 2'!O72</f>
        <v>0</v>
      </c>
      <c r="O67">
        <f>'Corrected energy balance step 2'!P72</f>
        <v>0</v>
      </c>
      <c r="P67">
        <f>'Corrected energy balance step 2'!Q72</f>
        <v>0</v>
      </c>
      <c r="Q67">
        <f>'Corrected energy balance step 2'!R72</f>
        <v>0</v>
      </c>
      <c r="R67">
        <f>'Corrected energy balance step 2'!S72</f>
        <v>0</v>
      </c>
      <c r="S67">
        <f>'Corrected energy balance step 2'!T72</f>
        <v>0</v>
      </c>
      <c r="T67">
        <f>'Corrected energy balance step 2'!U72</f>
        <v>0</v>
      </c>
      <c r="U67">
        <f>'Corrected energy balance step 2'!V72</f>
        <v>0</v>
      </c>
      <c r="V67">
        <f>'Corrected energy balance step 2'!W72</f>
        <v>0</v>
      </c>
      <c r="W67">
        <f>'Corrected energy balance step 2'!X72</f>
        <v>0</v>
      </c>
      <c r="X67">
        <f>'Corrected energy balance step 2'!Y72</f>
        <v>0</v>
      </c>
      <c r="Y67">
        <f>'Corrected energy balance step 2'!Z72</f>
        <v>0</v>
      </c>
      <c r="Z67">
        <f>'Corrected energy balance step 2'!AA72</f>
        <v>0</v>
      </c>
      <c r="AA67">
        <f>'Corrected energy balance step 2'!AB72</f>
        <v>0</v>
      </c>
      <c r="AB67">
        <f>'Corrected energy balance step 2'!AC72</f>
        <v>0</v>
      </c>
      <c r="AC67">
        <f>'Corrected energy balance step 2'!AD72</f>
        <v>0</v>
      </c>
      <c r="AD67">
        <f>'Corrected energy balance step 2'!AE72</f>
        <v>0</v>
      </c>
      <c r="AE67">
        <f>'Corrected energy balance step 2'!AF72</f>
        <v>0</v>
      </c>
      <c r="AF67">
        <f>'Corrected energy balance step 2'!AG72</f>
        <v>0</v>
      </c>
      <c r="AG67">
        <f>'Corrected energy balance step 2'!AH72</f>
        <v>0</v>
      </c>
      <c r="AH67">
        <f>'Corrected energy balance step 2'!AI72</f>
        <v>0</v>
      </c>
      <c r="AI67">
        <f>'Corrected energy balance step 2'!AJ72</f>
        <v>0</v>
      </c>
      <c r="AJ67">
        <f>'Corrected energy balance step 2'!AK72</f>
        <v>0</v>
      </c>
      <c r="AK67">
        <f>'Corrected energy balance step 2'!AL72</f>
        <v>0</v>
      </c>
      <c r="AL67">
        <f>'Corrected energy balance step 2'!AM72</f>
        <v>0</v>
      </c>
      <c r="AM67">
        <f>'Corrected energy balance step 2'!AN72</f>
        <v>0</v>
      </c>
      <c r="AN67">
        <f>'Corrected energy balance step 2'!AO72</f>
        <v>0</v>
      </c>
      <c r="AO67">
        <f>'Corrected energy balance step 2'!AP72</f>
        <v>0</v>
      </c>
      <c r="AP67">
        <f>'Corrected energy balance step 2'!AQ72</f>
        <v>0</v>
      </c>
      <c r="AQ67">
        <f>'Corrected energy balance step 2'!AR72</f>
        <v>0</v>
      </c>
      <c r="AR67">
        <f>'Corrected energy balance step 2'!AS72</f>
        <v>0</v>
      </c>
      <c r="AS67">
        <f>'Corrected energy balance step 2'!AT72</f>
        <v>0</v>
      </c>
      <c r="AT67">
        <f>'Corrected energy balance step 2'!AU72</f>
        <v>0</v>
      </c>
      <c r="AU67">
        <f>'Corrected energy balance step 2'!AV72</f>
        <v>0</v>
      </c>
      <c r="AV67">
        <f>'Corrected energy balance step 2'!AW72</f>
        <v>0</v>
      </c>
      <c r="AW67">
        <f>'Corrected energy balance step 2'!AX72</f>
        <v>0</v>
      </c>
      <c r="AX67">
        <f>'Corrected energy balance step 2'!AY72</f>
        <v>0</v>
      </c>
      <c r="AY67">
        <f>'Corrected energy balance step 2'!AZ72</f>
        <v>0</v>
      </c>
      <c r="AZ67">
        <f>'Corrected energy balance step 2'!BA72</f>
        <v>0</v>
      </c>
      <c r="BA67">
        <f>'Corrected energy balance step 2'!BB72</f>
        <v>0</v>
      </c>
      <c r="BB67">
        <f>'Corrected energy balance step 2'!BC72</f>
        <v>0</v>
      </c>
      <c r="BC67">
        <f>'Corrected energy balance step 2'!BD72</f>
        <v>0</v>
      </c>
      <c r="BD67">
        <f>'Corrected energy balance step 2'!BE72</f>
        <v>0</v>
      </c>
      <c r="BE67">
        <f>'Corrected energy balance step 2'!BF72</f>
        <v>0</v>
      </c>
      <c r="BF67">
        <f>'Corrected energy balance step 2'!BG72</f>
        <v>0</v>
      </c>
      <c r="BG67">
        <f>'Corrected energy balance step 2'!BH72</f>
        <v>0</v>
      </c>
      <c r="BH67">
        <f>'Corrected energy balance step 2'!BI72</f>
        <v>0</v>
      </c>
      <c r="BI67">
        <f>'Corrected energy balance step 2'!BJ72</f>
        <v>0</v>
      </c>
      <c r="BJ67">
        <f>'Corrected energy balance step 2'!BK72</f>
        <v>0</v>
      </c>
      <c r="BK67">
        <f>'Corrected energy balance step 2'!BL72</f>
        <v>0</v>
      </c>
      <c r="BL67">
        <f>'Corrected energy balance step 2'!BM72</f>
        <v>0</v>
      </c>
      <c r="BM67">
        <f>'Corrected energy balance step 2'!BN72</f>
        <v>0</v>
      </c>
      <c r="BN67">
        <f>'Corrected energy balance step 2'!BO72</f>
        <v>0</v>
      </c>
    </row>
    <row r="68" spans="1:66">
      <c r="A68" t="s">
        <v>107</v>
      </c>
      <c r="B68">
        <f>'Corrected energy balance step 2'!C73</f>
        <v>0</v>
      </c>
      <c r="C68">
        <f>'Corrected energy balance step 2'!D73</f>
        <v>0</v>
      </c>
      <c r="D68">
        <f>'Corrected energy balance step 2'!E73</f>
        <v>0</v>
      </c>
      <c r="E68">
        <f>'Corrected energy balance step 2'!F73</f>
        <v>0</v>
      </c>
      <c r="F68">
        <f>'Corrected energy balance step 2'!G73</f>
        <v>0</v>
      </c>
      <c r="G68">
        <f>'Corrected energy balance step 2'!H73</f>
        <v>0</v>
      </c>
      <c r="H68">
        <f>'Corrected energy balance step 2'!I73</f>
        <v>0</v>
      </c>
      <c r="I68">
        <f>'Corrected energy balance step 2'!J73</f>
        <v>0</v>
      </c>
      <c r="J68">
        <f>'Corrected energy balance step 2'!K73</f>
        <v>0</v>
      </c>
      <c r="K68">
        <f>'Corrected energy balance step 2'!L73</f>
        <v>0</v>
      </c>
      <c r="L68">
        <f>'Corrected energy balance step 2'!M73</f>
        <v>0</v>
      </c>
      <c r="M68">
        <f>'Corrected energy balance step 2'!N73</f>
        <v>0</v>
      </c>
      <c r="N68">
        <f>'Corrected energy balance step 2'!O73</f>
        <v>0</v>
      </c>
      <c r="O68">
        <f>'Corrected energy balance step 2'!P73</f>
        <v>0</v>
      </c>
      <c r="P68">
        <f>'Corrected energy balance step 2'!Q73</f>
        <v>0</v>
      </c>
      <c r="Q68">
        <f>'Corrected energy balance step 2'!R73</f>
        <v>0</v>
      </c>
      <c r="R68">
        <f>'Corrected energy balance step 2'!S73</f>
        <v>0</v>
      </c>
      <c r="S68">
        <f>'Corrected energy balance step 2'!T73</f>
        <v>0</v>
      </c>
      <c r="T68">
        <f>'Corrected energy balance step 2'!U73</f>
        <v>0</v>
      </c>
      <c r="U68">
        <f>'Corrected energy balance step 2'!V73</f>
        <v>0</v>
      </c>
      <c r="V68">
        <f>'Corrected energy balance step 2'!W73</f>
        <v>0</v>
      </c>
      <c r="W68">
        <f>'Corrected energy balance step 2'!X73</f>
        <v>0</v>
      </c>
      <c r="X68">
        <f>'Corrected energy balance step 2'!Y73</f>
        <v>0</v>
      </c>
      <c r="Y68">
        <f>'Corrected energy balance step 2'!Z73</f>
        <v>0</v>
      </c>
      <c r="Z68">
        <f>'Corrected energy balance step 2'!AA73</f>
        <v>0</v>
      </c>
      <c r="AA68">
        <f>'Corrected energy balance step 2'!AB73</f>
        <v>0</v>
      </c>
      <c r="AB68">
        <f>'Corrected energy balance step 2'!AC73</f>
        <v>0</v>
      </c>
      <c r="AC68">
        <f>'Corrected energy balance step 2'!AD73</f>
        <v>0</v>
      </c>
      <c r="AD68">
        <f>'Corrected energy balance step 2'!AE73</f>
        <v>0</v>
      </c>
      <c r="AE68">
        <f>'Corrected energy balance step 2'!AF73</f>
        <v>0</v>
      </c>
      <c r="AF68">
        <f>'Corrected energy balance step 2'!AG73</f>
        <v>0</v>
      </c>
      <c r="AG68">
        <f>'Corrected energy balance step 2'!AH73</f>
        <v>0</v>
      </c>
      <c r="AH68">
        <f>'Corrected energy balance step 2'!AI73</f>
        <v>0</v>
      </c>
      <c r="AI68">
        <f>'Corrected energy balance step 2'!AJ73</f>
        <v>0</v>
      </c>
      <c r="AJ68">
        <f>'Corrected energy balance step 2'!AK73</f>
        <v>0</v>
      </c>
      <c r="AK68">
        <f>'Corrected energy balance step 2'!AL73</f>
        <v>0</v>
      </c>
      <c r="AL68">
        <f>'Corrected energy balance step 2'!AM73</f>
        <v>0</v>
      </c>
      <c r="AM68">
        <f>'Corrected energy balance step 2'!AN73</f>
        <v>0</v>
      </c>
      <c r="AN68">
        <f>'Corrected energy balance step 2'!AO73</f>
        <v>0</v>
      </c>
      <c r="AO68">
        <f>'Corrected energy balance step 2'!AP73</f>
        <v>0</v>
      </c>
      <c r="AP68">
        <f>'Corrected energy balance step 2'!AQ73</f>
        <v>0</v>
      </c>
      <c r="AQ68">
        <f>'Corrected energy balance step 2'!AR73</f>
        <v>0</v>
      </c>
      <c r="AR68">
        <f>'Corrected energy balance step 2'!AS73</f>
        <v>0</v>
      </c>
      <c r="AS68">
        <f>'Corrected energy balance step 2'!AT73</f>
        <v>0</v>
      </c>
      <c r="AT68">
        <f>'Corrected energy balance step 2'!AU73</f>
        <v>0</v>
      </c>
      <c r="AU68">
        <f>'Corrected energy balance step 2'!AV73</f>
        <v>0</v>
      </c>
      <c r="AV68">
        <f>'Corrected energy balance step 2'!AW73</f>
        <v>0</v>
      </c>
      <c r="AW68">
        <f>'Corrected energy balance step 2'!AX73</f>
        <v>0</v>
      </c>
      <c r="AX68">
        <f>'Corrected energy balance step 2'!AY73</f>
        <v>0</v>
      </c>
      <c r="AY68">
        <f>'Corrected energy balance step 2'!AZ73</f>
        <v>0</v>
      </c>
      <c r="AZ68">
        <f>'Corrected energy balance step 2'!BA73</f>
        <v>0</v>
      </c>
      <c r="BA68">
        <f>'Corrected energy balance step 2'!BB73</f>
        <v>0</v>
      </c>
      <c r="BB68">
        <f>'Corrected energy balance step 2'!BC73</f>
        <v>0</v>
      </c>
      <c r="BC68">
        <f>'Corrected energy balance step 2'!BD73</f>
        <v>0</v>
      </c>
      <c r="BD68">
        <f>'Corrected energy balance step 2'!BE73</f>
        <v>0</v>
      </c>
      <c r="BE68">
        <f>'Corrected energy balance step 2'!BF73</f>
        <v>0</v>
      </c>
      <c r="BF68">
        <f>'Corrected energy balance step 2'!BG73</f>
        <v>0</v>
      </c>
      <c r="BG68">
        <f>'Corrected energy balance step 2'!BH73</f>
        <v>0</v>
      </c>
      <c r="BH68">
        <f>'Corrected energy balance step 2'!BI73</f>
        <v>0</v>
      </c>
      <c r="BI68">
        <f>'Corrected energy balance step 2'!BJ73</f>
        <v>0</v>
      </c>
      <c r="BJ68">
        <f>'Corrected energy balance step 2'!BK73</f>
        <v>0</v>
      </c>
      <c r="BK68">
        <f>'Corrected energy balance step 2'!BL73</f>
        <v>0</v>
      </c>
      <c r="BL68">
        <f>'Corrected energy balance step 2'!BM73</f>
        <v>0</v>
      </c>
      <c r="BM68">
        <f>'Corrected energy balance step 2'!BN73</f>
        <v>0</v>
      </c>
      <c r="BN68">
        <f>'Corrected energy balance step 2'!BO73</f>
        <v>0</v>
      </c>
    </row>
    <row r="69" spans="1:66">
      <c r="A69" t="s">
        <v>108</v>
      </c>
      <c r="B69">
        <f>'Corrected energy balance step 2'!C74</f>
        <v>0</v>
      </c>
      <c r="C69">
        <f>'Corrected energy balance step 2'!D74</f>
        <v>0</v>
      </c>
      <c r="D69">
        <f>'Corrected energy balance step 2'!E74</f>
        <v>0</v>
      </c>
      <c r="E69">
        <f>'Corrected energy balance step 2'!F74</f>
        <v>0</v>
      </c>
      <c r="F69">
        <f>'Corrected energy balance step 2'!G74</f>
        <v>0</v>
      </c>
      <c r="G69">
        <f>'Corrected energy balance step 2'!H74</f>
        <v>0</v>
      </c>
      <c r="H69">
        <f>'Corrected energy balance step 2'!I74</f>
        <v>0</v>
      </c>
      <c r="I69">
        <f>'Corrected energy balance step 2'!J74</f>
        <v>0</v>
      </c>
      <c r="J69">
        <f>'Corrected energy balance step 2'!K74</f>
        <v>0</v>
      </c>
      <c r="K69">
        <f>'Corrected energy balance step 2'!L74</f>
        <v>0</v>
      </c>
      <c r="L69">
        <f>'Corrected energy balance step 2'!M74</f>
        <v>0</v>
      </c>
      <c r="M69">
        <f>'Corrected energy balance step 2'!N74</f>
        <v>0</v>
      </c>
      <c r="N69">
        <f>'Corrected energy balance step 2'!O74</f>
        <v>0</v>
      </c>
      <c r="O69">
        <f>'Corrected energy balance step 2'!P74</f>
        <v>0</v>
      </c>
      <c r="P69">
        <f>'Corrected energy balance step 2'!Q74</f>
        <v>0</v>
      </c>
      <c r="Q69">
        <f>'Corrected energy balance step 2'!R74</f>
        <v>0</v>
      </c>
      <c r="R69">
        <f>'Corrected energy balance step 2'!S74</f>
        <v>0</v>
      </c>
      <c r="S69">
        <f>'Corrected energy balance step 2'!T74</f>
        <v>0</v>
      </c>
      <c r="T69">
        <f>'Corrected energy balance step 2'!U74</f>
        <v>0</v>
      </c>
      <c r="U69">
        <f>'Corrected energy balance step 2'!V74</f>
        <v>0</v>
      </c>
      <c r="V69">
        <f>'Corrected energy balance step 2'!W74</f>
        <v>0</v>
      </c>
      <c r="W69">
        <f>'Corrected energy balance step 2'!X74</f>
        <v>0</v>
      </c>
      <c r="X69">
        <f>'Corrected energy balance step 2'!Y74</f>
        <v>0</v>
      </c>
      <c r="Y69">
        <f>'Corrected energy balance step 2'!Z74</f>
        <v>0</v>
      </c>
      <c r="Z69">
        <f>'Corrected energy balance step 2'!AA74</f>
        <v>0</v>
      </c>
      <c r="AA69">
        <f>'Corrected energy balance step 2'!AB74</f>
        <v>0</v>
      </c>
      <c r="AB69">
        <f>'Corrected energy balance step 2'!AC74</f>
        <v>0</v>
      </c>
      <c r="AC69">
        <f>'Corrected energy balance step 2'!AD74</f>
        <v>0</v>
      </c>
      <c r="AD69">
        <f>'Corrected energy balance step 2'!AE74</f>
        <v>0</v>
      </c>
      <c r="AE69">
        <f>'Corrected energy balance step 2'!AF74</f>
        <v>0</v>
      </c>
      <c r="AF69">
        <f>'Corrected energy balance step 2'!AG74</f>
        <v>0</v>
      </c>
      <c r="AG69">
        <f>'Corrected energy balance step 2'!AH74</f>
        <v>0</v>
      </c>
      <c r="AH69">
        <f>'Corrected energy balance step 2'!AI74</f>
        <v>0</v>
      </c>
      <c r="AI69">
        <f>'Corrected energy balance step 2'!AJ74</f>
        <v>0</v>
      </c>
      <c r="AJ69">
        <f>'Corrected energy balance step 2'!AK74</f>
        <v>0</v>
      </c>
      <c r="AK69">
        <f>'Corrected energy balance step 2'!AL74</f>
        <v>0</v>
      </c>
      <c r="AL69">
        <f>'Corrected energy balance step 2'!AM74</f>
        <v>0</v>
      </c>
      <c r="AM69">
        <f>'Corrected energy balance step 2'!AN74</f>
        <v>0</v>
      </c>
      <c r="AN69">
        <f>'Corrected energy balance step 2'!AO74</f>
        <v>0</v>
      </c>
      <c r="AO69">
        <f>'Corrected energy balance step 2'!AP74</f>
        <v>0</v>
      </c>
      <c r="AP69">
        <f>'Corrected energy balance step 2'!AQ74</f>
        <v>0</v>
      </c>
      <c r="AQ69">
        <f>'Corrected energy balance step 2'!AR74</f>
        <v>0</v>
      </c>
      <c r="AR69">
        <f>'Corrected energy balance step 2'!AS74</f>
        <v>0</v>
      </c>
      <c r="AS69">
        <f>'Corrected energy balance step 2'!AT74</f>
        <v>0</v>
      </c>
      <c r="AT69">
        <f>'Corrected energy balance step 2'!AU74</f>
        <v>0</v>
      </c>
      <c r="AU69">
        <f>'Corrected energy balance step 2'!AV74</f>
        <v>0</v>
      </c>
      <c r="AV69">
        <f>'Corrected energy balance step 2'!AW74</f>
        <v>0</v>
      </c>
      <c r="AW69">
        <f>'Corrected energy balance step 2'!AX74</f>
        <v>0</v>
      </c>
      <c r="AX69">
        <f>'Corrected energy balance step 2'!AY74</f>
        <v>0</v>
      </c>
      <c r="AY69">
        <f>'Corrected energy balance step 2'!AZ74</f>
        <v>0</v>
      </c>
      <c r="AZ69">
        <f>'Corrected energy balance step 2'!BA74</f>
        <v>0</v>
      </c>
      <c r="BA69">
        <f>'Corrected energy balance step 2'!BB74</f>
        <v>0</v>
      </c>
      <c r="BB69">
        <f>'Corrected energy balance step 2'!BC74</f>
        <v>0</v>
      </c>
      <c r="BC69">
        <f>'Corrected energy balance step 2'!BD74</f>
        <v>0</v>
      </c>
      <c r="BD69">
        <f>'Corrected energy balance step 2'!BE74</f>
        <v>0</v>
      </c>
      <c r="BE69">
        <f>'Corrected energy balance step 2'!BF74</f>
        <v>0</v>
      </c>
      <c r="BF69">
        <f>'Corrected energy balance step 2'!BG74</f>
        <v>0</v>
      </c>
      <c r="BG69">
        <f>'Corrected energy balance step 2'!BH74</f>
        <v>0</v>
      </c>
      <c r="BH69">
        <f>'Corrected energy balance step 2'!BI74</f>
        <v>0</v>
      </c>
      <c r="BI69">
        <f>'Corrected energy balance step 2'!BJ74</f>
        <v>0</v>
      </c>
      <c r="BJ69">
        <f>'Corrected energy balance step 2'!BK74</f>
        <v>0</v>
      </c>
      <c r="BK69">
        <f>'Corrected energy balance step 2'!BL74</f>
        <v>0</v>
      </c>
      <c r="BL69">
        <f>'Corrected energy balance step 2'!BM74</f>
        <v>0</v>
      </c>
      <c r="BM69">
        <f>'Corrected energy balance step 2'!BN74</f>
        <v>0</v>
      </c>
      <c r="BN69">
        <f>'Corrected energy balance step 2'!BO74</f>
        <v>0</v>
      </c>
    </row>
    <row r="70" spans="1:66">
      <c r="A70" t="s">
        <v>109</v>
      </c>
      <c r="B70">
        <f>'Corrected energy balance step 2'!C75</f>
        <v>0</v>
      </c>
      <c r="C70">
        <f>'Corrected energy balance step 2'!D75</f>
        <v>0</v>
      </c>
      <c r="D70">
        <f>'Corrected energy balance step 2'!E75</f>
        <v>0</v>
      </c>
      <c r="E70">
        <f>'Corrected energy balance step 2'!F75</f>
        <v>0</v>
      </c>
      <c r="F70">
        <f>'Corrected energy balance step 2'!G75</f>
        <v>0</v>
      </c>
      <c r="G70">
        <f>'Corrected energy balance step 2'!H75</f>
        <v>0</v>
      </c>
      <c r="H70">
        <f>'Corrected energy balance step 2'!I75</f>
        <v>0</v>
      </c>
      <c r="I70">
        <f>'Corrected energy balance step 2'!J75</f>
        <v>0</v>
      </c>
      <c r="J70">
        <f>'Corrected energy balance step 2'!K75</f>
        <v>0</v>
      </c>
      <c r="K70">
        <f>'Corrected energy balance step 2'!L75</f>
        <v>0</v>
      </c>
      <c r="L70">
        <f>'Corrected energy balance step 2'!M75</f>
        <v>0</v>
      </c>
      <c r="M70">
        <f>'Corrected energy balance step 2'!N75</f>
        <v>0</v>
      </c>
      <c r="N70">
        <f>'Corrected energy balance step 2'!O75</f>
        <v>0</v>
      </c>
      <c r="O70">
        <f>'Corrected energy balance step 2'!P75</f>
        <v>0</v>
      </c>
      <c r="P70">
        <f>'Corrected energy balance step 2'!Q75</f>
        <v>0</v>
      </c>
      <c r="Q70">
        <f>'Corrected energy balance step 2'!R75</f>
        <v>0</v>
      </c>
      <c r="R70">
        <f>'Corrected energy balance step 2'!S75</f>
        <v>0</v>
      </c>
      <c r="S70">
        <f>'Corrected energy balance step 2'!T75</f>
        <v>0</v>
      </c>
      <c r="T70">
        <f>'Corrected energy balance step 2'!U75</f>
        <v>0</v>
      </c>
      <c r="U70">
        <f>'Corrected energy balance step 2'!V75</f>
        <v>0</v>
      </c>
      <c r="V70">
        <f>'Corrected energy balance step 2'!W75</f>
        <v>0</v>
      </c>
      <c r="W70">
        <f>'Corrected energy balance step 2'!X75</f>
        <v>0</v>
      </c>
      <c r="X70">
        <f>'Corrected energy balance step 2'!Y75</f>
        <v>0</v>
      </c>
      <c r="Y70">
        <f>'Corrected energy balance step 2'!Z75</f>
        <v>0</v>
      </c>
      <c r="Z70">
        <f>'Corrected energy balance step 2'!AA75</f>
        <v>0</v>
      </c>
      <c r="AA70">
        <f>'Corrected energy balance step 2'!AB75</f>
        <v>0</v>
      </c>
      <c r="AB70">
        <f>'Corrected energy balance step 2'!AC75</f>
        <v>0</v>
      </c>
      <c r="AC70">
        <f>'Corrected energy balance step 2'!AD75</f>
        <v>0</v>
      </c>
      <c r="AD70">
        <f>'Corrected energy balance step 2'!AE75</f>
        <v>0</v>
      </c>
      <c r="AE70">
        <f>'Corrected energy balance step 2'!AF75</f>
        <v>0</v>
      </c>
      <c r="AF70">
        <f>'Corrected energy balance step 2'!AG75</f>
        <v>0</v>
      </c>
      <c r="AG70">
        <f>'Corrected energy balance step 2'!AH75</f>
        <v>0</v>
      </c>
      <c r="AH70">
        <f>'Corrected energy balance step 2'!AI75</f>
        <v>0</v>
      </c>
      <c r="AI70">
        <f>'Corrected energy balance step 2'!AJ75</f>
        <v>0</v>
      </c>
      <c r="AJ70">
        <f>'Corrected energy balance step 2'!AK75</f>
        <v>0</v>
      </c>
      <c r="AK70">
        <f>'Corrected energy balance step 2'!AL75</f>
        <v>0</v>
      </c>
      <c r="AL70">
        <f>'Corrected energy balance step 2'!AM75</f>
        <v>0</v>
      </c>
      <c r="AM70">
        <f>'Corrected energy balance step 2'!AN75</f>
        <v>0</v>
      </c>
      <c r="AN70">
        <f>'Corrected energy balance step 2'!AO75</f>
        <v>0</v>
      </c>
      <c r="AO70">
        <f>'Corrected energy balance step 2'!AP75</f>
        <v>0</v>
      </c>
      <c r="AP70">
        <f>'Corrected energy balance step 2'!AQ75</f>
        <v>0</v>
      </c>
      <c r="AQ70">
        <f>'Corrected energy balance step 2'!AR75</f>
        <v>0</v>
      </c>
      <c r="AR70">
        <f>'Corrected energy balance step 2'!AS75</f>
        <v>0</v>
      </c>
      <c r="AS70">
        <f>'Corrected energy balance step 2'!AT75</f>
        <v>0</v>
      </c>
      <c r="AT70">
        <f>'Corrected energy balance step 2'!AU75</f>
        <v>0</v>
      </c>
      <c r="AU70">
        <f>'Corrected energy balance step 2'!AV75</f>
        <v>0</v>
      </c>
      <c r="AV70">
        <f>'Corrected energy balance step 2'!AW75</f>
        <v>0</v>
      </c>
      <c r="AW70">
        <f>'Corrected energy balance step 2'!AX75</f>
        <v>0</v>
      </c>
      <c r="AX70">
        <f>'Corrected energy balance step 2'!AY75</f>
        <v>0</v>
      </c>
      <c r="AY70">
        <f>'Corrected energy balance step 2'!AZ75</f>
        <v>0</v>
      </c>
      <c r="AZ70">
        <f>'Corrected energy balance step 2'!BA75</f>
        <v>0</v>
      </c>
      <c r="BA70">
        <f>'Corrected energy balance step 2'!BB75</f>
        <v>0</v>
      </c>
      <c r="BB70">
        <f>'Corrected energy balance step 2'!BC75</f>
        <v>0</v>
      </c>
      <c r="BC70">
        <f>'Corrected energy balance step 2'!BD75</f>
        <v>0</v>
      </c>
      <c r="BD70">
        <f>'Corrected energy balance step 2'!BE75</f>
        <v>0</v>
      </c>
      <c r="BE70">
        <f>'Corrected energy balance step 2'!BF75</f>
        <v>0</v>
      </c>
      <c r="BF70">
        <f>'Corrected energy balance step 2'!BG75</f>
        <v>0</v>
      </c>
      <c r="BG70">
        <f>'Corrected energy balance step 2'!BH75</f>
        <v>0</v>
      </c>
      <c r="BH70">
        <f>'Corrected energy balance step 2'!BI75</f>
        <v>0</v>
      </c>
      <c r="BI70">
        <f>'Corrected energy balance step 2'!BJ75</f>
        <v>0</v>
      </c>
      <c r="BJ70">
        <f>'Corrected energy balance step 2'!BK75</f>
        <v>0</v>
      </c>
      <c r="BK70">
        <f>'Corrected energy balance step 2'!BL75</f>
        <v>0</v>
      </c>
      <c r="BL70">
        <f>'Corrected energy balance step 2'!BM75</f>
        <v>0</v>
      </c>
      <c r="BM70">
        <f>'Corrected energy balance step 2'!BN75</f>
        <v>0</v>
      </c>
      <c r="BN70">
        <f>'Corrected energy balance step 2'!BO75</f>
        <v>0</v>
      </c>
    </row>
    <row r="71" spans="1:66">
      <c r="A71" t="s">
        <v>110</v>
      </c>
      <c r="B71">
        <f>'Corrected energy balance step 2'!C76</f>
        <v>0</v>
      </c>
      <c r="C71">
        <f>'Corrected energy balance step 2'!D76</f>
        <v>0</v>
      </c>
      <c r="D71">
        <f>'Corrected energy balance step 2'!E76</f>
        <v>0</v>
      </c>
      <c r="E71">
        <f>'Corrected energy balance step 2'!F76</f>
        <v>0</v>
      </c>
      <c r="F71">
        <f>'Corrected energy balance step 2'!G76</f>
        <v>0</v>
      </c>
      <c r="G71">
        <f>'Corrected energy balance step 2'!H76</f>
        <v>0</v>
      </c>
      <c r="H71">
        <f>'Corrected energy balance step 2'!I76</f>
        <v>0</v>
      </c>
      <c r="I71">
        <f>'Corrected energy balance step 2'!J76</f>
        <v>0</v>
      </c>
      <c r="J71">
        <f>'Corrected energy balance step 2'!K76</f>
        <v>0</v>
      </c>
      <c r="K71">
        <f>'Corrected energy balance step 2'!L76</f>
        <v>0</v>
      </c>
      <c r="L71">
        <f>'Corrected energy balance step 2'!M76</f>
        <v>0</v>
      </c>
      <c r="M71">
        <f>'Corrected energy balance step 2'!N76</f>
        <v>0</v>
      </c>
      <c r="N71">
        <f>'Corrected energy balance step 2'!O76</f>
        <v>0</v>
      </c>
      <c r="O71">
        <f>'Corrected energy balance step 2'!P76</f>
        <v>0</v>
      </c>
      <c r="P71">
        <f>'Corrected energy balance step 2'!Q76</f>
        <v>0</v>
      </c>
      <c r="Q71">
        <f>'Corrected energy balance step 2'!R76</f>
        <v>0</v>
      </c>
      <c r="R71">
        <f>'Corrected energy balance step 2'!S76</f>
        <v>0</v>
      </c>
      <c r="S71">
        <f>'Corrected energy balance step 2'!T76</f>
        <v>0</v>
      </c>
      <c r="T71">
        <f>'Corrected energy balance step 2'!U76</f>
        <v>0</v>
      </c>
      <c r="U71">
        <f>'Corrected energy balance step 2'!V76</f>
        <v>0</v>
      </c>
      <c r="V71">
        <f>'Corrected energy balance step 2'!W76</f>
        <v>0</v>
      </c>
      <c r="W71">
        <f>'Corrected energy balance step 2'!X76</f>
        <v>0</v>
      </c>
      <c r="X71">
        <f>'Corrected energy balance step 2'!Y76</f>
        <v>0</v>
      </c>
      <c r="Y71">
        <f>'Corrected energy balance step 2'!Z76</f>
        <v>0</v>
      </c>
      <c r="Z71">
        <f>'Corrected energy balance step 2'!AA76</f>
        <v>0</v>
      </c>
      <c r="AA71">
        <f>'Corrected energy balance step 2'!AB76</f>
        <v>0</v>
      </c>
      <c r="AB71">
        <f>'Corrected energy balance step 2'!AC76</f>
        <v>0</v>
      </c>
      <c r="AC71">
        <f>'Corrected energy balance step 2'!AD76</f>
        <v>0</v>
      </c>
      <c r="AD71">
        <f>'Corrected energy balance step 2'!AE76</f>
        <v>0</v>
      </c>
      <c r="AE71">
        <f>'Corrected energy balance step 2'!AF76</f>
        <v>0</v>
      </c>
      <c r="AF71">
        <f>'Corrected energy balance step 2'!AG76</f>
        <v>0</v>
      </c>
      <c r="AG71">
        <f>'Corrected energy balance step 2'!AH76</f>
        <v>0</v>
      </c>
      <c r="AH71">
        <f>'Corrected energy balance step 2'!AI76</f>
        <v>0</v>
      </c>
      <c r="AI71">
        <f>'Corrected energy balance step 2'!AJ76</f>
        <v>0</v>
      </c>
      <c r="AJ71">
        <f>'Corrected energy balance step 2'!AK76</f>
        <v>0</v>
      </c>
      <c r="AK71">
        <f>'Corrected energy balance step 2'!AL76</f>
        <v>0</v>
      </c>
      <c r="AL71">
        <f>'Corrected energy balance step 2'!AM76</f>
        <v>0</v>
      </c>
      <c r="AM71">
        <f>'Corrected energy balance step 2'!AN76</f>
        <v>0</v>
      </c>
      <c r="AN71">
        <f>'Corrected energy balance step 2'!AO76</f>
        <v>0</v>
      </c>
      <c r="AO71">
        <f>'Corrected energy balance step 2'!AP76</f>
        <v>0</v>
      </c>
      <c r="AP71">
        <f>'Corrected energy balance step 2'!AQ76</f>
        <v>0</v>
      </c>
      <c r="AQ71">
        <f>'Corrected energy balance step 2'!AR76</f>
        <v>0</v>
      </c>
      <c r="AR71">
        <f>'Corrected energy balance step 2'!AS76</f>
        <v>0</v>
      </c>
      <c r="AS71">
        <f>'Corrected energy balance step 2'!AT76</f>
        <v>0</v>
      </c>
      <c r="AT71">
        <f>'Corrected energy balance step 2'!AU76</f>
        <v>0</v>
      </c>
      <c r="AU71">
        <f>'Corrected energy balance step 2'!AV76</f>
        <v>0</v>
      </c>
      <c r="AV71">
        <f>'Corrected energy balance step 2'!AW76</f>
        <v>0</v>
      </c>
      <c r="AW71">
        <f>'Corrected energy balance step 2'!AX76</f>
        <v>0</v>
      </c>
      <c r="AX71">
        <f>'Corrected energy balance step 2'!AY76</f>
        <v>0</v>
      </c>
      <c r="AY71">
        <f>'Corrected energy balance step 2'!AZ76</f>
        <v>0</v>
      </c>
      <c r="AZ71">
        <f>'Corrected energy balance step 2'!BA76</f>
        <v>0</v>
      </c>
      <c r="BA71">
        <f>'Corrected energy balance step 2'!BB76</f>
        <v>0</v>
      </c>
      <c r="BB71">
        <f>'Corrected energy balance step 2'!BC76</f>
        <v>0</v>
      </c>
      <c r="BC71">
        <f>'Corrected energy balance step 2'!BD76</f>
        <v>0</v>
      </c>
      <c r="BD71">
        <f>'Corrected energy balance step 2'!BE76</f>
        <v>0</v>
      </c>
      <c r="BE71">
        <f>'Corrected energy balance step 2'!BF76</f>
        <v>0</v>
      </c>
      <c r="BF71">
        <f>'Corrected energy balance step 2'!BG76</f>
        <v>0</v>
      </c>
      <c r="BG71">
        <f>'Corrected energy balance step 2'!BH76</f>
        <v>0</v>
      </c>
      <c r="BH71">
        <f>'Corrected energy balance step 2'!BI76</f>
        <v>0</v>
      </c>
      <c r="BI71">
        <f>'Corrected energy balance step 2'!BJ76</f>
        <v>0</v>
      </c>
      <c r="BJ71">
        <f>'Corrected energy balance step 2'!BK76</f>
        <v>0</v>
      </c>
      <c r="BK71">
        <f>'Corrected energy balance step 2'!BL76</f>
        <v>0</v>
      </c>
      <c r="BL71">
        <f>'Corrected energy balance step 2'!BM76</f>
        <v>0</v>
      </c>
      <c r="BM71">
        <f>'Corrected energy balance step 2'!BN76</f>
        <v>0</v>
      </c>
      <c r="BN71">
        <f>'Corrected energy balance step 2'!BO76</f>
        <v>0</v>
      </c>
    </row>
    <row r="72" spans="1:66">
      <c r="A72" t="s">
        <v>111</v>
      </c>
      <c r="B72">
        <f>'Corrected energy balance step 2'!C77</f>
        <v>0</v>
      </c>
      <c r="C72">
        <f>'Corrected energy balance step 2'!D77</f>
        <v>0</v>
      </c>
      <c r="D72">
        <f>'Corrected energy balance step 2'!E77</f>
        <v>0</v>
      </c>
      <c r="E72">
        <f>'Corrected energy balance step 2'!F77</f>
        <v>0</v>
      </c>
      <c r="F72">
        <f>'Corrected energy balance step 2'!G77</f>
        <v>0</v>
      </c>
      <c r="G72">
        <f>'Corrected energy balance step 2'!H77</f>
        <v>0</v>
      </c>
      <c r="H72">
        <f>'Corrected energy balance step 2'!I77</f>
        <v>0</v>
      </c>
      <c r="I72">
        <f>'Corrected energy balance step 2'!J77</f>
        <v>0</v>
      </c>
      <c r="J72">
        <f>'Corrected energy balance step 2'!K77</f>
        <v>0</v>
      </c>
      <c r="K72">
        <f>'Corrected energy balance step 2'!L77</f>
        <v>0</v>
      </c>
      <c r="L72">
        <f>'Corrected energy balance step 2'!M77</f>
        <v>0</v>
      </c>
      <c r="M72">
        <f>'Corrected energy balance step 2'!N77</f>
        <v>0</v>
      </c>
      <c r="N72">
        <f>'Corrected energy balance step 2'!O77</f>
        <v>0</v>
      </c>
      <c r="O72">
        <f>'Corrected energy balance step 2'!P77</f>
        <v>0</v>
      </c>
      <c r="P72">
        <f>'Corrected energy balance step 2'!Q77</f>
        <v>0</v>
      </c>
      <c r="Q72">
        <f>'Corrected energy balance step 2'!R77</f>
        <v>0</v>
      </c>
      <c r="R72">
        <f>'Corrected energy balance step 2'!S77</f>
        <v>0</v>
      </c>
      <c r="S72">
        <f>'Corrected energy balance step 2'!T77</f>
        <v>0</v>
      </c>
      <c r="T72">
        <f>'Corrected energy balance step 2'!U77</f>
        <v>0</v>
      </c>
      <c r="U72">
        <f>'Corrected energy balance step 2'!V77</f>
        <v>0</v>
      </c>
      <c r="V72">
        <f>'Corrected energy balance step 2'!W77</f>
        <v>0</v>
      </c>
      <c r="W72">
        <f>'Corrected energy balance step 2'!X77</f>
        <v>0</v>
      </c>
      <c r="X72">
        <f>'Corrected energy balance step 2'!Y77</f>
        <v>0</v>
      </c>
      <c r="Y72">
        <f>'Corrected energy balance step 2'!Z77</f>
        <v>0</v>
      </c>
      <c r="Z72">
        <f>'Corrected energy balance step 2'!AA77</f>
        <v>0</v>
      </c>
      <c r="AA72">
        <f>'Corrected energy balance step 2'!AB77</f>
        <v>0</v>
      </c>
      <c r="AB72">
        <f>'Corrected energy balance step 2'!AC77</f>
        <v>0</v>
      </c>
      <c r="AC72">
        <f>'Corrected energy balance step 2'!AD77</f>
        <v>0</v>
      </c>
      <c r="AD72">
        <f>'Corrected energy balance step 2'!AE77</f>
        <v>0</v>
      </c>
      <c r="AE72">
        <f>'Corrected energy balance step 2'!AF77</f>
        <v>0</v>
      </c>
      <c r="AF72">
        <f>'Corrected energy balance step 2'!AG77</f>
        <v>0</v>
      </c>
      <c r="AG72">
        <f>'Corrected energy balance step 2'!AH77</f>
        <v>0</v>
      </c>
      <c r="AH72">
        <f>'Corrected energy balance step 2'!AI77</f>
        <v>0</v>
      </c>
      <c r="AI72">
        <f>'Corrected energy balance step 2'!AJ77</f>
        <v>0</v>
      </c>
      <c r="AJ72">
        <f>'Corrected energy balance step 2'!AK77</f>
        <v>0</v>
      </c>
      <c r="AK72">
        <f>'Corrected energy balance step 2'!AL77</f>
        <v>0</v>
      </c>
      <c r="AL72">
        <f>'Corrected energy balance step 2'!AM77</f>
        <v>0</v>
      </c>
      <c r="AM72">
        <f>'Corrected energy balance step 2'!AN77</f>
        <v>0</v>
      </c>
      <c r="AN72">
        <f>'Corrected energy balance step 2'!AO77</f>
        <v>0</v>
      </c>
      <c r="AO72">
        <f>'Corrected energy balance step 2'!AP77</f>
        <v>0</v>
      </c>
      <c r="AP72">
        <f>'Corrected energy balance step 2'!AQ77</f>
        <v>0</v>
      </c>
      <c r="AQ72">
        <f>'Corrected energy balance step 2'!AR77</f>
        <v>0</v>
      </c>
      <c r="AR72">
        <f>'Corrected energy balance step 2'!AS77</f>
        <v>0</v>
      </c>
      <c r="AS72">
        <f>'Corrected energy balance step 2'!AT77</f>
        <v>0</v>
      </c>
      <c r="AT72">
        <f>'Corrected energy balance step 2'!AU77</f>
        <v>0</v>
      </c>
      <c r="AU72">
        <f>'Corrected energy balance step 2'!AV77</f>
        <v>0</v>
      </c>
      <c r="AV72">
        <f>'Corrected energy balance step 2'!AW77</f>
        <v>0</v>
      </c>
      <c r="AW72">
        <f>'Corrected energy balance step 2'!AX77</f>
        <v>0</v>
      </c>
      <c r="AX72">
        <f>'Corrected energy balance step 2'!AY77</f>
        <v>0</v>
      </c>
      <c r="AY72">
        <f>'Corrected energy balance step 2'!AZ77</f>
        <v>0</v>
      </c>
      <c r="AZ72">
        <f>'Corrected energy balance step 2'!BA77</f>
        <v>0</v>
      </c>
      <c r="BA72">
        <f>'Corrected energy balance step 2'!BB77</f>
        <v>0</v>
      </c>
      <c r="BB72">
        <f>'Corrected energy balance step 2'!BC77</f>
        <v>0</v>
      </c>
      <c r="BC72">
        <f>'Corrected energy balance step 2'!BD77</f>
        <v>0</v>
      </c>
      <c r="BD72">
        <f>'Corrected energy balance step 2'!BE77</f>
        <v>0</v>
      </c>
      <c r="BE72">
        <f>'Corrected energy balance step 2'!BF77</f>
        <v>0</v>
      </c>
      <c r="BF72">
        <f>'Corrected energy balance step 2'!BG77</f>
        <v>0</v>
      </c>
      <c r="BG72">
        <f>'Corrected energy balance step 2'!BH77</f>
        <v>0</v>
      </c>
      <c r="BH72">
        <f>'Corrected energy balance step 2'!BI77</f>
        <v>0</v>
      </c>
      <c r="BI72">
        <f>'Corrected energy balance step 2'!BJ77</f>
        <v>0</v>
      </c>
      <c r="BJ72">
        <f>'Corrected energy balance step 2'!BK77</f>
        <v>0</v>
      </c>
      <c r="BK72">
        <f>'Corrected energy balance step 2'!BL77</f>
        <v>0</v>
      </c>
      <c r="BL72">
        <f>'Corrected energy balance step 2'!BM77</f>
        <v>0</v>
      </c>
      <c r="BM72">
        <f>'Corrected energy balance step 2'!BN77</f>
        <v>0</v>
      </c>
      <c r="BN72">
        <f>'Corrected energy balance step 2'!BO77</f>
        <v>0</v>
      </c>
    </row>
    <row r="73" spans="1:66">
      <c r="A73" t="s">
        <v>112</v>
      </c>
      <c r="B73">
        <f>'Corrected energy balance step 2'!C78</f>
        <v>0</v>
      </c>
      <c r="C73">
        <f>'Corrected energy balance step 2'!D78</f>
        <v>0</v>
      </c>
      <c r="D73">
        <f>'Corrected energy balance step 2'!E78</f>
        <v>0</v>
      </c>
      <c r="E73">
        <f>'Corrected energy balance step 2'!F78</f>
        <v>0</v>
      </c>
      <c r="F73">
        <f>'Corrected energy balance step 2'!G78</f>
        <v>0</v>
      </c>
      <c r="G73">
        <f>'Corrected energy balance step 2'!H78</f>
        <v>0</v>
      </c>
      <c r="H73">
        <f>'Corrected energy balance step 2'!I78</f>
        <v>0</v>
      </c>
      <c r="I73">
        <f>'Corrected energy balance step 2'!J78</f>
        <v>0</v>
      </c>
      <c r="J73">
        <f>'Corrected energy balance step 2'!K78</f>
        <v>0</v>
      </c>
      <c r="K73">
        <f>'Corrected energy balance step 2'!L78</f>
        <v>0</v>
      </c>
      <c r="L73">
        <f>'Corrected energy balance step 2'!M78</f>
        <v>0</v>
      </c>
      <c r="M73">
        <f>'Corrected energy balance step 2'!N78</f>
        <v>0</v>
      </c>
      <c r="N73">
        <f>'Corrected energy balance step 2'!O78</f>
        <v>0</v>
      </c>
      <c r="O73">
        <f>'Corrected energy balance step 2'!P78</f>
        <v>0</v>
      </c>
      <c r="P73">
        <f>'Corrected energy balance step 2'!Q78</f>
        <v>0</v>
      </c>
      <c r="Q73">
        <f>'Corrected energy balance step 2'!R78</f>
        <v>0</v>
      </c>
      <c r="R73">
        <f>'Corrected energy balance step 2'!S78</f>
        <v>0</v>
      </c>
      <c r="S73">
        <f>'Corrected energy balance step 2'!T78</f>
        <v>0</v>
      </c>
      <c r="T73">
        <f>'Corrected energy balance step 2'!U78</f>
        <v>0</v>
      </c>
      <c r="U73">
        <f>'Corrected energy balance step 2'!V78</f>
        <v>0</v>
      </c>
      <c r="V73">
        <f>'Corrected energy balance step 2'!W78</f>
        <v>0</v>
      </c>
      <c r="W73">
        <f>'Corrected energy balance step 2'!X78</f>
        <v>0</v>
      </c>
      <c r="X73">
        <f>'Corrected energy balance step 2'!Y78</f>
        <v>0</v>
      </c>
      <c r="Y73">
        <f>'Corrected energy balance step 2'!Z78</f>
        <v>0</v>
      </c>
      <c r="Z73">
        <f>'Corrected energy balance step 2'!AA78</f>
        <v>0</v>
      </c>
      <c r="AA73">
        <f>'Corrected energy balance step 2'!AB78</f>
        <v>0</v>
      </c>
      <c r="AB73">
        <f>'Corrected energy balance step 2'!AC78</f>
        <v>0</v>
      </c>
      <c r="AC73">
        <f>'Corrected energy balance step 2'!AD78</f>
        <v>0</v>
      </c>
      <c r="AD73">
        <f>'Corrected energy balance step 2'!AE78</f>
        <v>0</v>
      </c>
      <c r="AE73">
        <f>'Corrected energy balance step 2'!AF78</f>
        <v>0</v>
      </c>
      <c r="AF73">
        <f>'Corrected energy balance step 2'!AG78</f>
        <v>0</v>
      </c>
      <c r="AG73">
        <f>'Corrected energy balance step 2'!AH78</f>
        <v>0</v>
      </c>
      <c r="AH73">
        <f>'Corrected energy balance step 2'!AI78</f>
        <v>0</v>
      </c>
      <c r="AI73">
        <f>'Corrected energy balance step 2'!AJ78</f>
        <v>0</v>
      </c>
      <c r="AJ73">
        <f>'Corrected energy balance step 2'!AK78</f>
        <v>0</v>
      </c>
      <c r="AK73">
        <f>'Corrected energy balance step 2'!AL78</f>
        <v>0</v>
      </c>
      <c r="AL73">
        <f>'Corrected energy balance step 2'!AM78</f>
        <v>0</v>
      </c>
      <c r="AM73">
        <f>'Corrected energy balance step 2'!AN78</f>
        <v>0</v>
      </c>
      <c r="AN73">
        <f>'Corrected energy balance step 2'!AO78</f>
        <v>0</v>
      </c>
      <c r="AO73">
        <f>'Corrected energy balance step 2'!AP78</f>
        <v>0</v>
      </c>
      <c r="AP73">
        <f>'Corrected energy balance step 2'!AQ78</f>
        <v>0</v>
      </c>
      <c r="AQ73">
        <f>'Corrected energy balance step 2'!AR78</f>
        <v>0</v>
      </c>
      <c r="AR73">
        <f>'Corrected energy balance step 2'!AS78</f>
        <v>0</v>
      </c>
      <c r="AS73">
        <f>'Corrected energy balance step 2'!AT78</f>
        <v>0</v>
      </c>
      <c r="AT73">
        <f>'Corrected energy balance step 2'!AU78</f>
        <v>0</v>
      </c>
      <c r="AU73">
        <f>'Corrected energy balance step 2'!AV78</f>
        <v>0</v>
      </c>
      <c r="AV73">
        <f>'Corrected energy balance step 2'!AW78</f>
        <v>0</v>
      </c>
      <c r="AW73">
        <f>'Corrected energy balance step 2'!AX78</f>
        <v>0</v>
      </c>
      <c r="AX73">
        <f>'Corrected energy balance step 2'!AY78</f>
        <v>0</v>
      </c>
      <c r="AY73">
        <f>'Corrected energy balance step 2'!AZ78</f>
        <v>0</v>
      </c>
      <c r="AZ73">
        <f>'Corrected energy balance step 2'!BA78</f>
        <v>0</v>
      </c>
      <c r="BA73">
        <f>'Corrected energy balance step 2'!BB78</f>
        <v>0</v>
      </c>
      <c r="BB73">
        <f>'Corrected energy balance step 2'!BC78</f>
        <v>0</v>
      </c>
      <c r="BC73">
        <f>'Corrected energy balance step 2'!BD78</f>
        <v>0</v>
      </c>
      <c r="BD73">
        <f>'Corrected energy balance step 2'!BE78</f>
        <v>0</v>
      </c>
      <c r="BE73">
        <f>'Corrected energy balance step 2'!BF78</f>
        <v>0</v>
      </c>
      <c r="BF73">
        <f>'Corrected energy balance step 2'!BG78</f>
        <v>0</v>
      </c>
      <c r="BG73">
        <f>'Corrected energy balance step 2'!BH78</f>
        <v>0</v>
      </c>
      <c r="BH73">
        <f>'Corrected energy balance step 2'!BI78</f>
        <v>0</v>
      </c>
      <c r="BI73">
        <f>'Corrected energy balance step 2'!BJ78</f>
        <v>0</v>
      </c>
      <c r="BJ73">
        <f>'Corrected energy balance step 2'!BK78</f>
        <v>0</v>
      </c>
      <c r="BK73">
        <f>'Corrected energy balance step 2'!BL78</f>
        <v>0</v>
      </c>
      <c r="BL73">
        <f>'Corrected energy balance step 2'!BM78</f>
        <v>0</v>
      </c>
      <c r="BM73">
        <f>'Corrected energy balance step 2'!BN78</f>
        <v>0</v>
      </c>
      <c r="BN73">
        <f>'Corrected energy balance step 2'!BO78</f>
        <v>0</v>
      </c>
    </row>
    <row r="74" spans="1:66">
      <c r="A74" t="s">
        <v>113</v>
      </c>
      <c r="B74">
        <f>'Corrected energy balance step 2'!C79</f>
        <v>0</v>
      </c>
      <c r="C74">
        <f>'Corrected energy balance step 2'!D79</f>
        <v>0</v>
      </c>
      <c r="D74">
        <f>'Corrected energy balance step 2'!E79</f>
        <v>0</v>
      </c>
      <c r="E74">
        <f>'Corrected energy balance step 2'!F79</f>
        <v>0</v>
      </c>
      <c r="F74">
        <f>'Corrected energy balance step 2'!G79</f>
        <v>0</v>
      </c>
      <c r="G74">
        <f>'Corrected energy balance step 2'!H79</f>
        <v>0</v>
      </c>
      <c r="H74">
        <f>'Corrected energy balance step 2'!I79</f>
        <v>0</v>
      </c>
      <c r="I74">
        <f>'Corrected energy balance step 2'!J79</f>
        <v>0</v>
      </c>
      <c r="J74">
        <f>'Corrected energy balance step 2'!K79</f>
        <v>0</v>
      </c>
      <c r="K74">
        <f>'Corrected energy balance step 2'!L79</f>
        <v>0</v>
      </c>
      <c r="L74">
        <f>'Corrected energy balance step 2'!M79</f>
        <v>0</v>
      </c>
      <c r="M74">
        <f>'Corrected energy balance step 2'!N79</f>
        <v>0</v>
      </c>
      <c r="N74">
        <f>'Corrected energy balance step 2'!O79</f>
        <v>0</v>
      </c>
      <c r="O74">
        <f>'Corrected energy balance step 2'!P79</f>
        <v>0</v>
      </c>
      <c r="P74">
        <f>'Corrected energy balance step 2'!Q79</f>
        <v>0</v>
      </c>
      <c r="Q74">
        <f>'Corrected energy balance step 2'!R79</f>
        <v>0</v>
      </c>
      <c r="R74">
        <f>'Corrected energy balance step 2'!S79</f>
        <v>0</v>
      </c>
      <c r="S74">
        <f>'Corrected energy balance step 2'!T79</f>
        <v>0</v>
      </c>
      <c r="T74">
        <f>'Corrected energy balance step 2'!U79</f>
        <v>0</v>
      </c>
      <c r="U74">
        <f>'Corrected energy balance step 2'!V79</f>
        <v>0</v>
      </c>
      <c r="V74">
        <f>'Corrected energy balance step 2'!W79</f>
        <v>0</v>
      </c>
      <c r="W74">
        <f>'Corrected energy balance step 2'!X79</f>
        <v>0</v>
      </c>
      <c r="X74">
        <f>'Corrected energy balance step 2'!Y79</f>
        <v>0</v>
      </c>
      <c r="Y74">
        <f>'Corrected energy balance step 2'!Z79</f>
        <v>0</v>
      </c>
      <c r="Z74">
        <f>'Corrected energy balance step 2'!AA79</f>
        <v>0</v>
      </c>
      <c r="AA74">
        <f>'Corrected energy balance step 2'!AB79</f>
        <v>0</v>
      </c>
      <c r="AB74">
        <f>'Corrected energy balance step 2'!AC79</f>
        <v>0</v>
      </c>
      <c r="AC74">
        <f>'Corrected energy balance step 2'!AD79</f>
        <v>0</v>
      </c>
      <c r="AD74">
        <f>'Corrected energy balance step 2'!AE79</f>
        <v>0</v>
      </c>
      <c r="AE74">
        <f>'Corrected energy balance step 2'!AF79</f>
        <v>0</v>
      </c>
      <c r="AF74">
        <f>'Corrected energy balance step 2'!AG79</f>
        <v>0</v>
      </c>
      <c r="AG74">
        <f>'Corrected energy balance step 2'!AH79</f>
        <v>0</v>
      </c>
      <c r="AH74">
        <f>'Corrected energy balance step 2'!AI79</f>
        <v>0</v>
      </c>
      <c r="AI74">
        <f>'Corrected energy balance step 2'!AJ79</f>
        <v>0</v>
      </c>
      <c r="AJ74">
        <f>'Corrected energy balance step 2'!AK79</f>
        <v>0</v>
      </c>
      <c r="AK74">
        <f>'Corrected energy balance step 2'!AL79</f>
        <v>0</v>
      </c>
      <c r="AL74">
        <f>'Corrected energy balance step 2'!AM79</f>
        <v>0</v>
      </c>
      <c r="AM74">
        <f>'Corrected energy balance step 2'!AN79</f>
        <v>0</v>
      </c>
      <c r="AN74">
        <f>'Corrected energy balance step 2'!AO79</f>
        <v>0</v>
      </c>
      <c r="AO74">
        <f>'Corrected energy balance step 2'!AP79</f>
        <v>0</v>
      </c>
      <c r="AP74">
        <f>'Corrected energy balance step 2'!AQ79</f>
        <v>0</v>
      </c>
      <c r="AQ74">
        <f>'Corrected energy balance step 2'!AR79</f>
        <v>0</v>
      </c>
      <c r="AR74">
        <f>'Corrected energy balance step 2'!AS79</f>
        <v>0</v>
      </c>
      <c r="AS74">
        <f>'Corrected energy balance step 2'!AT79</f>
        <v>0</v>
      </c>
      <c r="AT74">
        <f>'Corrected energy balance step 2'!AU79</f>
        <v>0</v>
      </c>
      <c r="AU74">
        <f>'Corrected energy balance step 2'!AV79</f>
        <v>0</v>
      </c>
      <c r="AV74">
        <f>'Corrected energy balance step 2'!AW79</f>
        <v>0</v>
      </c>
      <c r="AW74">
        <f>'Corrected energy balance step 2'!AX79</f>
        <v>0</v>
      </c>
      <c r="AX74">
        <f>'Corrected energy balance step 2'!AY79</f>
        <v>0</v>
      </c>
      <c r="AY74">
        <f>'Corrected energy balance step 2'!AZ79</f>
        <v>0</v>
      </c>
      <c r="AZ74">
        <f>'Corrected energy balance step 2'!BA79</f>
        <v>0</v>
      </c>
      <c r="BA74">
        <f>'Corrected energy balance step 2'!BB79</f>
        <v>0</v>
      </c>
      <c r="BB74">
        <f>'Corrected energy balance step 2'!BC79</f>
        <v>0</v>
      </c>
      <c r="BC74">
        <f>'Corrected energy balance step 2'!BD79</f>
        <v>0</v>
      </c>
      <c r="BD74">
        <f>'Corrected energy balance step 2'!BE79</f>
        <v>0</v>
      </c>
      <c r="BE74">
        <f>'Corrected energy balance step 2'!BF79</f>
        <v>0</v>
      </c>
      <c r="BF74">
        <f>'Corrected energy balance step 2'!BG79</f>
        <v>0</v>
      </c>
      <c r="BG74">
        <f>'Corrected energy balance step 2'!BH79</f>
        <v>0</v>
      </c>
      <c r="BH74">
        <f>'Corrected energy balance step 2'!BI79</f>
        <v>0</v>
      </c>
      <c r="BI74">
        <f>'Corrected energy balance step 2'!BJ79</f>
        <v>0</v>
      </c>
      <c r="BJ74">
        <f>'Corrected energy balance step 2'!BK79</f>
        <v>0</v>
      </c>
      <c r="BK74">
        <f>'Corrected energy balance step 2'!BL79</f>
        <v>0</v>
      </c>
      <c r="BL74">
        <f>'Corrected energy balance step 2'!BM79</f>
        <v>0</v>
      </c>
      <c r="BM74">
        <f>'Corrected energy balance step 2'!BN79</f>
        <v>0</v>
      </c>
      <c r="BN74">
        <f>'Corrected energy balance step 2'!BO79</f>
        <v>0</v>
      </c>
    </row>
    <row r="75" spans="1:66">
      <c r="A75" t="s">
        <v>114</v>
      </c>
      <c r="B75">
        <f>'Corrected energy balance step 2'!C80</f>
        <v>0</v>
      </c>
      <c r="C75">
        <f>'Corrected energy balance step 2'!D80</f>
        <v>0</v>
      </c>
      <c r="D75">
        <f>'Corrected energy balance step 2'!E80</f>
        <v>0</v>
      </c>
      <c r="E75">
        <f>'Corrected energy balance step 2'!F80</f>
        <v>0</v>
      </c>
      <c r="F75">
        <f>'Corrected energy balance step 2'!G80</f>
        <v>0</v>
      </c>
      <c r="G75">
        <f>'Corrected energy balance step 2'!H80</f>
        <v>0</v>
      </c>
      <c r="H75">
        <f>'Corrected energy balance step 2'!I80</f>
        <v>0</v>
      </c>
      <c r="I75">
        <f>'Corrected energy balance step 2'!J80</f>
        <v>0</v>
      </c>
      <c r="J75">
        <f>'Corrected energy balance step 2'!K80</f>
        <v>0</v>
      </c>
      <c r="K75">
        <f>'Corrected energy balance step 2'!L80</f>
        <v>0</v>
      </c>
      <c r="L75">
        <f>'Corrected energy balance step 2'!M80</f>
        <v>0</v>
      </c>
      <c r="M75">
        <f>'Corrected energy balance step 2'!N80</f>
        <v>0</v>
      </c>
      <c r="N75">
        <f>'Corrected energy balance step 2'!O80</f>
        <v>0</v>
      </c>
      <c r="O75">
        <f>'Corrected energy balance step 2'!P80</f>
        <v>0</v>
      </c>
      <c r="P75">
        <f>'Corrected energy balance step 2'!Q80</f>
        <v>0</v>
      </c>
      <c r="Q75">
        <f>'Corrected energy balance step 2'!R80</f>
        <v>0</v>
      </c>
      <c r="R75">
        <f>'Corrected energy balance step 2'!S80</f>
        <v>0</v>
      </c>
      <c r="S75">
        <f>'Corrected energy balance step 2'!T80</f>
        <v>0</v>
      </c>
      <c r="T75">
        <f>'Corrected energy balance step 2'!U80</f>
        <v>0</v>
      </c>
      <c r="U75">
        <f>'Corrected energy balance step 2'!V80</f>
        <v>0</v>
      </c>
      <c r="V75">
        <f>'Corrected energy balance step 2'!W80</f>
        <v>0</v>
      </c>
      <c r="W75">
        <f>'Corrected energy balance step 2'!X80</f>
        <v>0</v>
      </c>
      <c r="X75">
        <f>'Corrected energy balance step 2'!Y80</f>
        <v>0</v>
      </c>
      <c r="Y75">
        <f>'Corrected energy balance step 2'!Z80</f>
        <v>0</v>
      </c>
      <c r="Z75">
        <f>'Corrected energy balance step 2'!AA80</f>
        <v>0</v>
      </c>
      <c r="AA75">
        <f>'Corrected energy balance step 2'!AB80</f>
        <v>0</v>
      </c>
      <c r="AB75">
        <f>'Corrected energy balance step 2'!AC80</f>
        <v>0</v>
      </c>
      <c r="AC75">
        <f>'Corrected energy balance step 2'!AD80</f>
        <v>0</v>
      </c>
      <c r="AD75">
        <f>'Corrected energy balance step 2'!AE80</f>
        <v>0</v>
      </c>
      <c r="AE75">
        <f>'Corrected energy balance step 2'!AF80</f>
        <v>0</v>
      </c>
      <c r="AF75">
        <f>'Corrected energy balance step 2'!AG80</f>
        <v>0</v>
      </c>
      <c r="AG75">
        <f>'Corrected energy balance step 2'!AH80</f>
        <v>0</v>
      </c>
      <c r="AH75">
        <f>'Corrected energy balance step 2'!AI80</f>
        <v>0</v>
      </c>
      <c r="AI75">
        <f>'Corrected energy balance step 2'!AJ80</f>
        <v>0</v>
      </c>
      <c r="AJ75">
        <f>'Corrected energy balance step 2'!AK80</f>
        <v>0</v>
      </c>
      <c r="AK75">
        <f>'Corrected energy balance step 2'!AL80</f>
        <v>0</v>
      </c>
      <c r="AL75">
        <f>'Corrected energy balance step 2'!AM80</f>
        <v>0</v>
      </c>
      <c r="AM75">
        <f>'Corrected energy balance step 2'!AN80</f>
        <v>0</v>
      </c>
      <c r="AN75">
        <f>'Corrected energy balance step 2'!AO80</f>
        <v>0</v>
      </c>
      <c r="AO75">
        <f>'Corrected energy balance step 2'!AP80</f>
        <v>0</v>
      </c>
      <c r="AP75">
        <f>'Corrected energy balance step 2'!AQ80</f>
        <v>0</v>
      </c>
      <c r="AQ75">
        <f>'Corrected energy balance step 2'!AR80</f>
        <v>0</v>
      </c>
      <c r="AR75">
        <f>'Corrected energy balance step 2'!AS80</f>
        <v>0</v>
      </c>
      <c r="AS75">
        <f>'Corrected energy balance step 2'!AT80</f>
        <v>0</v>
      </c>
      <c r="AT75">
        <f>'Corrected energy balance step 2'!AU80</f>
        <v>0</v>
      </c>
      <c r="AU75">
        <f>'Corrected energy balance step 2'!AV80</f>
        <v>0</v>
      </c>
      <c r="AV75">
        <f>'Corrected energy balance step 2'!AW80</f>
        <v>0</v>
      </c>
      <c r="AW75">
        <f>'Corrected energy balance step 2'!AX80</f>
        <v>0</v>
      </c>
      <c r="AX75">
        <f>'Corrected energy balance step 2'!AY80</f>
        <v>0</v>
      </c>
      <c r="AY75">
        <f>'Corrected energy balance step 2'!AZ80</f>
        <v>0</v>
      </c>
      <c r="AZ75">
        <f>'Corrected energy balance step 2'!BA80</f>
        <v>0</v>
      </c>
      <c r="BA75">
        <f>'Corrected energy balance step 2'!BB80</f>
        <v>0</v>
      </c>
      <c r="BB75">
        <f>'Corrected energy balance step 2'!BC80</f>
        <v>0</v>
      </c>
      <c r="BC75">
        <f>'Corrected energy balance step 2'!BD80</f>
        <v>0</v>
      </c>
      <c r="BD75">
        <f>'Corrected energy balance step 2'!BE80</f>
        <v>0</v>
      </c>
      <c r="BE75">
        <f>'Corrected energy balance step 2'!BF80</f>
        <v>0</v>
      </c>
      <c r="BF75">
        <f>'Corrected energy balance step 2'!BG80</f>
        <v>0</v>
      </c>
      <c r="BG75">
        <f>'Corrected energy balance step 2'!BH80</f>
        <v>0</v>
      </c>
      <c r="BH75">
        <f>'Corrected energy balance step 2'!BI80</f>
        <v>0</v>
      </c>
      <c r="BI75">
        <f>'Corrected energy balance step 2'!BJ80</f>
        <v>0</v>
      </c>
      <c r="BJ75">
        <f>'Corrected energy balance step 2'!BK80</f>
        <v>0</v>
      </c>
      <c r="BK75">
        <f>'Corrected energy balance step 2'!BL80</f>
        <v>0</v>
      </c>
      <c r="BL75">
        <f>'Corrected energy balance step 2'!BM80</f>
        <v>0</v>
      </c>
      <c r="BM75">
        <f>'Corrected energy balance step 2'!BN80</f>
        <v>0</v>
      </c>
      <c r="BN75">
        <f>'Corrected energy balance step 2'!BO80</f>
        <v>0</v>
      </c>
    </row>
    <row r="76" spans="1:66">
      <c r="A76" t="s">
        <v>115</v>
      </c>
      <c r="B76">
        <f>'Corrected energy balance step 2'!C81</f>
        <v>0</v>
      </c>
      <c r="C76">
        <f>'Corrected energy balance step 2'!D81</f>
        <v>0</v>
      </c>
      <c r="D76">
        <f>'Corrected energy balance step 2'!E81</f>
        <v>0</v>
      </c>
      <c r="E76">
        <f>'Corrected energy balance step 2'!F81</f>
        <v>0</v>
      </c>
      <c r="F76">
        <f>'Corrected energy balance step 2'!G81</f>
        <v>0</v>
      </c>
      <c r="G76">
        <f>'Corrected energy balance step 2'!H81</f>
        <v>0</v>
      </c>
      <c r="H76">
        <f>'Corrected energy balance step 2'!I81</f>
        <v>0</v>
      </c>
      <c r="I76">
        <f>'Corrected energy balance step 2'!J81</f>
        <v>0</v>
      </c>
      <c r="J76">
        <f>'Corrected energy balance step 2'!K81</f>
        <v>0</v>
      </c>
      <c r="K76">
        <f>'Corrected energy balance step 2'!L81</f>
        <v>0</v>
      </c>
      <c r="L76">
        <f>'Corrected energy balance step 2'!M81</f>
        <v>0</v>
      </c>
      <c r="M76">
        <f>'Corrected energy balance step 2'!N81</f>
        <v>0</v>
      </c>
      <c r="N76">
        <f>'Corrected energy balance step 2'!O81</f>
        <v>0</v>
      </c>
      <c r="O76">
        <f>'Corrected energy balance step 2'!P81</f>
        <v>0</v>
      </c>
      <c r="P76">
        <f>'Corrected energy balance step 2'!Q81</f>
        <v>0</v>
      </c>
      <c r="Q76">
        <f>'Corrected energy balance step 2'!R81</f>
        <v>0</v>
      </c>
      <c r="R76">
        <f>'Corrected energy balance step 2'!S81</f>
        <v>0</v>
      </c>
      <c r="S76">
        <f>'Corrected energy balance step 2'!T81</f>
        <v>0</v>
      </c>
      <c r="T76">
        <f>'Corrected energy balance step 2'!U81</f>
        <v>0</v>
      </c>
      <c r="U76">
        <f>'Corrected energy balance step 2'!V81</f>
        <v>0</v>
      </c>
      <c r="V76">
        <f>'Corrected energy balance step 2'!W81</f>
        <v>0</v>
      </c>
      <c r="W76">
        <f>'Corrected energy balance step 2'!X81</f>
        <v>0</v>
      </c>
      <c r="X76">
        <f>'Corrected energy balance step 2'!Y81</f>
        <v>0</v>
      </c>
      <c r="Y76">
        <f>'Corrected energy balance step 2'!Z81</f>
        <v>0</v>
      </c>
      <c r="Z76">
        <f>'Corrected energy balance step 2'!AA81</f>
        <v>0</v>
      </c>
      <c r="AA76">
        <f>'Corrected energy balance step 2'!AB81</f>
        <v>0</v>
      </c>
      <c r="AB76">
        <f>'Corrected energy balance step 2'!AC81</f>
        <v>0</v>
      </c>
      <c r="AC76">
        <f>'Corrected energy balance step 2'!AD81</f>
        <v>0</v>
      </c>
      <c r="AD76">
        <f>'Corrected energy balance step 2'!AE81</f>
        <v>0</v>
      </c>
      <c r="AE76">
        <f>'Corrected energy balance step 2'!AF81</f>
        <v>0</v>
      </c>
      <c r="AF76">
        <f>'Corrected energy balance step 2'!AG81</f>
        <v>0</v>
      </c>
      <c r="AG76">
        <f>'Corrected energy balance step 2'!AH81</f>
        <v>0</v>
      </c>
      <c r="AH76">
        <f>'Corrected energy balance step 2'!AI81</f>
        <v>0</v>
      </c>
      <c r="AI76">
        <f>'Corrected energy balance step 2'!AJ81</f>
        <v>0</v>
      </c>
      <c r="AJ76">
        <f>'Corrected energy balance step 2'!AK81</f>
        <v>0</v>
      </c>
      <c r="AK76">
        <f>'Corrected energy balance step 2'!AL81</f>
        <v>0</v>
      </c>
      <c r="AL76">
        <f>'Corrected energy balance step 2'!AM81</f>
        <v>0</v>
      </c>
      <c r="AM76">
        <f>'Corrected energy balance step 2'!AN81</f>
        <v>0</v>
      </c>
      <c r="AN76">
        <f>'Corrected energy balance step 2'!AO81</f>
        <v>0</v>
      </c>
      <c r="AO76">
        <f>'Corrected energy balance step 2'!AP81</f>
        <v>0</v>
      </c>
      <c r="AP76">
        <f>'Corrected energy balance step 2'!AQ81</f>
        <v>0</v>
      </c>
      <c r="AQ76">
        <f>'Corrected energy balance step 2'!AR81</f>
        <v>0</v>
      </c>
      <c r="AR76">
        <f>'Corrected energy balance step 2'!AS81</f>
        <v>0</v>
      </c>
      <c r="AS76">
        <f>'Corrected energy balance step 2'!AT81</f>
        <v>0</v>
      </c>
      <c r="AT76">
        <f>'Corrected energy balance step 2'!AU81</f>
        <v>0</v>
      </c>
      <c r="AU76">
        <f>'Corrected energy balance step 2'!AV81</f>
        <v>0</v>
      </c>
      <c r="AV76">
        <f>'Corrected energy balance step 2'!AW81</f>
        <v>0</v>
      </c>
      <c r="AW76">
        <f>'Corrected energy balance step 2'!AX81</f>
        <v>0</v>
      </c>
      <c r="AX76">
        <f>'Corrected energy balance step 2'!AY81</f>
        <v>0</v>
      </c>
      <c r="AY76">
        <f>'Corrected energy balance step 2'!AZ81</f>
        <v>0</v>
      </c>
      <c r="AZ76">
        <f>'Corrected energy balance step 2'!BA81</f>
        <v>0</v>
      </c>
      <c r="BA76">
        <f>'Corrected energy balance step 2'!BB81</f>
        <v>0</v>
      </c>
      <c r="BB76">
        <f>'Corrected energy balance step 2'!BC81</f>
        <v>0</v>
      </c>
      <c r="BC76">
        <f>'Corrected energy balance step 2'!BD81</f>
        <v>0</v>
      </c>
      <c r="BD76">
        <f>'Corrected energy balance step 2'!BE81</f>
        <v>0</v>
      </c>
      <c r="BE76">
        <f>'Corrected energy balance step 2'!BF81</f>
        <v>0</v>
      </c>
      <c r="BF76">
        <f>'Corrected energy balance step 2'!BG81</f>
        <v>0</v>
      </c>
      <c r="BG76">
        <f>'Corrected energy balance step 2'!BH81</f>
        <v>0</v>
      </c>
      <c r="BH76">
        <f>'Corrected energy balance step 2'!BI81</f>
        <v>0</v>
      </c>
      <c r="BI76">
        <f>'Corrected energy balance step 2'!BJ81</f>
        <v>0</v>
      </c>
      <c r="BJ76">
        <f>'Corrected energy balance step 2'!BK81</f>
        <v>0</v>
      </c>
      <c r="BK76">
        <f>'Corrected energy balance step 2'!BL81</f>
        <v>0</v>
      </c>
      <c r="BL76">
        <f>'Corrected energy balance step 2'!BM81</f>
        <v>0</v>
      </c>
      <c r="BM76">
        <f>'Corrected energy balance step 2'!BN81</f>
        <v>0</v>
      </c>
      <c r="BN76">
        <f>'Corrected energy balance step 2'!BO81</f>
        <v>0</v>
      </c>
    </row>
    <row r="77" spans="1:66">
      <c r="A77" t="s">
        <v>116</v>
      </c>
      <c r="B77">
        <f>'Corrected energy balance step 2'!C82</f>
        <v>0</v>
      </c>
      <c r="C77">
        <f>'Corrected energy balance step 2'!D82</f>
        <v>0</v>
      </c>
      <c r="D77">
        <f>'Corrected energy balance step 2'!E82</f>
        <v>0</v>
      </c>
      <c r="E77">
        <f>'Corrected energy balance step 2'!F82</f>
        <v>0</v>
      </c>
      <c r="F77">
        <f>'Corrected energy balance step 2'!G82</f>
        <v>0</v>
      </c>
      <c r="G77">
        <f>'Corrected energy balance step 2'!H82</f>
        <v>0</v>
      </c>
      <c r="H77">
        <f>'Corrected energy balance step 2'!I82</f>
        <v>0</v>
      </c>
      <c r="I77">
        <f>'Corrected energy balance step 2'!J82</f>
        <v>0</v>
      </c>
      <c r="J77">
        <f>'Corrected energy balance step 2'!K82</f>
        <v>0</v>
      </c>
      <c r="K77">
        <f>'Corrected energy balance step 2'!L82</f>
        <v>0</v>
      </c>
      <c r="L77">
        <f>'Corrected energy balance step 2'!M82</f>
        <v>0</v>
      </c>
      <c r="M77">
        <f>'Corrected energy balance step 2'!N82</f>
        <v>0</v>
      </c>
      <c r="N77">
        <f>'Corrected energy balance step 2'!O82</f>
        <v>0</v>
      </c>
      <c r="O77">
        <f>'Corrected energy balance step 2'!P82</f>
        <v>0</v>
      </c>
      <c r="P77">
        <f>'Corrected energy balance step 2'!Q82</f>
        <v>0</v>
      </c>
      <c r="Q77">
        <f>'Corrected energy balance step 2'!R82</f>
        <v>0</v>
      </c>
      <c r="R77">
        <f>'Corrected energy balance step 2'!S82</f>
        <v>0</v>
      </c>
      <c r="S77">
        <f>'Corrected energy balance step 2'!T82</f>
        <v>0</v>
      </c>
      <c r="T77">
        <f>'Corrected energy balance step 2'!U82</f>
        <v>0</v>
      </c>
      <c r="U77">
        <f>'Corrected energy balance step 2'!V82</f>
        <v>0</v>
      </c>
      <c r="V77">
        <f>'Corrected energy balance step 2'!W82</f>
        <v>0</v>
      </c>
      <c r="W77">
        <f>'Corrected energy balance step 2'!X82</f>
        <v>0</v>
      </c>
      <c r="X77">
        <f>'Corrected energy balance step 2'!Y82</f>
        <v>0</v>
      </c>
      <c r="Y77">
        <f>'Corrected energy balance step 2'!Z82</f>
        <v>0</v>
      </c>
      <c r="Z77">
        <f>'Corrected energy balance step 2'!AA82</f>
        <v>0</v>
      </c>
      <c r="AA77">
        <f>'Corrected energy balance step 2'!AB82</f>
        <v>0</v>
      </c>
      <c r="AB77">
        <f>'Corrected energy balance step 2'!AC82</f>
        <v>0</v>
      </c>
      <c r="AC77">
        <f>'Corrected energy balance step 2'!AD82</f>
        <v>0</v>
      </c>
      <c r="AD77">
        <f>'Corrected energy balance step 2'!AE82</f>
        <v>0</v>
      </c>
      <c r="AE77">
        <f>'Corrected energy balance step 2'!AF82</f>
        <v>0</v>
      </c>
      <c r="AF77">
        <f>'Corrected energy balance step 2'!AG82</f>
        <v>0</v>
      </c>
      <c r="AG77">
        <f>'Corrected energy balance step 2'!AH82</f>
        <v>0</v>
      </c>
      <c r="AH77">
        <f>'Corrected energy balance step 2'!AI82</f>
        <v>0</v>
      </c>
      <c r="AI77">
        <f>'Corrected energy balance step 2'!AJ82</f>
        <v>0</v>
      </c>
      <c r="AJ77">
        <f>'Corrected energy balance step 2'!AK82</f>
        <v>0</v>
      </c>
      <c r="AK77">
        <f>'Corrected energy balance step 2'!AL82</f>
        <v>0</v>
      </c>
      <c r="AL77">
        <f>'Corrected energy balance step 2'!AM82</f>
        <v>0</v>
      </c>
      <c r="AM77">
        <f>'Corrected energy balance step 2'!AN82</f>
        <v>0</v>
      </c>
      <c r="AN77">
        <f>'Corrected energy balance step 2'!AO82</f>
        <v>0</v>
      </c>
      <c r="AO77">
        <f>'Corrected energy balance step 2'!AP82</f>
        <v>0</v>
      </c>
      <c r="AP77">
        <f>'Corrected energy balance step 2'!AQ82</f>
        <v>0</v>
      </c>
      <c r="AQ77">
        <f>'Corrected energy balance step 2'!AR82</f>
        <v>0</v>
      </c>
      <c r="AR77">
        <f>'Corrected energy balance step 2'!AS82</f>
        <v>0</v>
      </c>
      <c r="AS77">
        <f>'Corrected energy balance step 2'!AT82</f>
        <v>0</v>
      </c>
      <c r="AT77">
        <f>'Corrected energy balance step 2'!AU82</f>
        <v>0</v>
      </c>
      <c r="AU77">
        <f>'Corrected energy balance step 2'!AV82</f>
        <v>0</v>
      </c>
      <c r="AV77">
        <f>'Corrected energy balance step 2'!AW82</f>
        <v>0</v>
      </c>
      <c r="AW77">
        <f>'Corrected energy balance step 2'!AX82</f>
        <v>0</v>
      </c>
      <c r="AX77">
        <f>'Corrected energy balance step 2'!AY82</f>
        <v>0</v>
      </c>
      <c r="AY77">
        <f>'Corrected energy balance step 2'!AZ82</f>
        <v>0</v>
      </c>
      <c r="AZ77">
        <f>'Corrected energy balance step 2'!BA82</f>
        <v>0</v>
      </c>
      <c r="BA77">
        <f>'Corrected energy balance step 2'!BB82</f>
        <v>0</v>
      </c>
      <c r="BB77">
        <f>'Corrected energy balance step 2'!BC82</f>
        <v>0</v>
      </c>
      <c r="BC77">
        <f>'Corrected energy balance step 2'!BD82</f>
        <v>0</v>
      </c>
      <c r="BD77">
        <f>'Corrected energy balance step 2'!BE82</f>
        <v>0</v>
      </c>
      <c r="BE77">
        <f>'Corrected energy balance step 2'!BF82</f>
        <v>0</v>
      </c>
      <c r="BF77">
        <f>'Corrected energy balance step 2'!BG82</f>
        <v>0</v>
      </c>
      <c r="BG77">
        <f>'Corrected energy balance step 2'!BH82</f>
        <v>0</v>
      </c>
      <c r="BH77">
        <f>'Corrected energy balance step 2'!BI82</f>
        <v>0</v>
      </c>
      <c r="BI77">
        <f>'Corrected energy balance step 2'!BJ82</f>
        <v>0</v>
      </c>
      <c r="BJ77">
        <f>'Corrected energy balance step 2'!BK82</f>
        <v>0</v>
      </c>
      <c r="BK77">
        <f>'Corrected energy balance step 2'!BL82</f>
        <v>0</v>
      </c>
      <c r="BL77">
        <f>'Corrected energy balance step 2'!BM82</f>
        <v>0</v>
      </c>
      <c r="BM77">
        <f>'Corrected energy balance step 2'!BN82</f>
        <v>0</v>
      </c>
      <c r="BN77">
        <f>'Corrected energy balance step 2'!BO82</f>
        <v>0</v>
      </c>
    </row>
    <row r="78" spans="1:66">
      <c r="A78" t="s">
        <v>117</v>
      </c>
      <c r="B78">
        <f>'Corrected energy balance step 2'!C83</f>
        <v>0</v>
      </c>
      <c r="C78">
        <f>'Corrected energy balance step 2'!D83</f>
        <v>0</v>
      </c>
      <c r="D78">
        <f>'Corrected energy balance step 2'!E83</f>
        <v>0</v>
      </c>
      <c r="E78">
        <f>'Corrected energy balance step 2'!F83</f>
        <v>0</v>
      </c>
      <c r="F78">
        <f>'Corrected energy balance step 2'!G83</f>
        <v>0</v>
      </c>
      <c r="G78">
        <f>'Corrected energy balance step 2'!H83</f>
        <v>0</v>
      </c>
      <c r="H78">
        <f>'Corrected energy balance step 2'!I83</f>
        <v>0</v>
      </c>
      <c r="I78">
        <f>'Corrected energy balance step 2'!J83</f>
        <v>0</v>
      </c>
      <c r="J78">
        <f>'Corrected energy balance step 2'!K83</f>
        <v>0</v>
      </c>
      <c r="K78">
        <f>'Corrected energy balance step 2'!L83</f>
        <v>0</v>
      </c>
      <c r="L78">
        <f>'Corrected energy balance step 2'!M83</f>
        <v>0</v>
      </c>
      <c r="M78">
        <f>'Corrected energy balance step 2'!N83</f>
        <v>0</v>
      </c>
      <c r="N78">
        <f>'Corrected energy balance step 2'!O83</f>
        <v>0</v>
      </c>
      <c r="O78">
        <f>'Corrected energy balance step 2'!P83</f>
        <v>0</v>
      </c>
      <c r="P78">
        <f>'Corrected energy balance step 2'!Q83</f>
        <v>0</v>
      </c>
      <c r="Q78">
        <f>'Corrected energy balance step 2'!R83</f>
        <v>0</v>
      </c>
      <c r="R78">
        <f>'Corrected energy balance step 2'!S83</f>
        <v>0</v>
      </c>
      <c r="S78">
        <f>'Corrected energy balance step 2'!T83</f>
        <v>0</v>
      </c>
      <c r="T78">
        <f>'Corrected energy balance step 2'!U83</f>
        <v>0</v>
      </c>
      <c r="U78">
        <f>'Corrected energy balance step 2'!V83</f>
        <v>0</v>
      </c>
      <c r="V78">
        <f>'Corrected energy balance step 2'!W83</f>
        <v>0</v>
      </c>
      <c r="W78">
        <f>'Corrected energy balance step 2'!X83</f>
        <v>0</v>
      </c>
      <c r="X78">
        <f>'Corrected energy balance step 2'!Y83</f>
        <v>0</v>
      </c>
      <c r="Y78">
        <f>'Corrected energy balance step 2'!Z83</f>
        <v>0</v>
      </c>
      <c r="Z78">
        <f>'Corrected energy balance step 2'!AA83</f>
        <v>0</v>
      </c>
      <c r="AA78">
        <f>'Corrected energy balance step 2'!AB83</f>
        <v>0</v>
      </c>
      <c r="AB78">
        <f>'Corrected energy balance step 2'!AC83</f>
        <v>0</v>
      </c>
      <c r="AC78">
        <f>'Corrected energy balance step 2'!AD83</f>
        <v>0</v>
      </c>
      <c r="AD78">
        <f>'Corrected energy balance step 2'!AE83</f>
        <v>0</v>
      </c>
      <c r="AE78">
        <f>'Corrected energy balance step 2'!AF83</f>
        <v>0</v>
      </c>
      <c r="AF78">
        <f>'Corrected energy balance step 2'!AG83</f>
        <v>0</v>
      </c>
      <c r="AG78">
        <f>'Corrected energy balance step 2'!AH83</f>
        <v>0</v>
      </c>
      <c r="AH78">
        <f>'Corrected energy balance step 2'!AI83</f>
        <v>0</v>
      </c>
      <c r="AI78">
        <f>'Corrected energy balance step 2'!AJ83</f>
        <v>0</v>
      </c>
      <c r="AJ78">
        <f>'Corrected energy balance step 2'!AK83</f>
        <v>0</v>
      </c>
      <c r="AK78">
        <f>'Corrected energy balance step 2'!AL83</f>
        <v>0</v>
      </c>
      <c r="AL78">
        <f>'Corrected energy balance step 2'!AM83</f>
        <v>0</v>
      </c>
      <c r="AM78">
        <f>'Corrected energy balance step 2'!AN83</f>
        <v>0</v>
      </c>
      <c r="AN78">
        <f>'Corrected energy balance step 2'!AO83</f>
        <v>0</v>
      </c>
      <c r="AO78">
        <f>'Corrected energy balance step 2'!AP83</f>
        <v>0</v>
      </c>
      <c r="AP78">
        <f>'Corrected energy balance step 2'!AQ83</f>
        <v>0</v>
      </c>
      <c r="AQ78">
        <f>'Corrected energy balance step 2'!AR83</f>
        <v>0</v>
      </c>
      <c r="AR78">
        <f>'Corrected energy balance step 2'!AS83</f>
        <v>0</v>
      </c>
      <c r="AS78">
        <f>'Corrected energy balance step 2'!AT83</f>
        <v>0</v>
      </c>
      <c r="AT78">
        <f>'Corrected energy balance step 2'!AU83</f>
        <v>0</v>
      </c>
      <c r="AU78">
        <f>'Corrected energy balance step 2'!AV83</f>
        <v>0</v>
      </c>
      <c r="AV78">
        <f>'Corrected energy balance step 2'!AW83</f>
        <v>0</v>
      </c>
      <c r="AW78">
        <f>'Corrected energy balance step 2'!AX83</f>
        <v>0</v>
      </c>
      <c r="AX78">
        <f>'Corrected energy balance step 2'!AY83</f>
        <v>0</v>
      </c>
      <c r="AY78">
        <f>'Corrected energy balance step 2'!AZ83</f>
        <v>0</v>
      </c>
      <c r="AZ78">
        <f>'Corrected energy balance step 2'!BA83</f>
        <v>0</v>
      </c>
      <c r="BA78">
        <f>'Corrected energy balance step 2'!BB83</f>
        <v>0</v>
      </c>
      <c r="BB78">
        <f>'Corrected energy balance step 2'!BC83</f>
        <v>0</v>
      </c>
      <c r="BC78">
        <f>'Corrected energy balance step 2'!BD83</f>
        <v>0</v>
      </c>
      <c r="BD78">
        <f>'Corrected energy balance step 2'!BE83</f>
        <v>0</v>
      </c>
      <c r="BE78">
        <f>'Corrected energy balance step 2'!BF83</f>
        <v>0</v>
      </c>
      <c r="BF78">
        <f>'Corrected energy balance step 2'!BG83</f>
        <v>0</v>
      </c>
      <c r="BG78">
        <f>'Corrected energy balance step 2'!BH83</f>
        <v>0</v>
      </c>
      <c r="BH78">
        <f>'Corrected energy balance step 2'!BI83</f>
        <v>0</v>
      </c>
      <c r="BI78">
        <f>'Corrected energy balance step 2'!BJ83</f>
        <v>0</v>
      </c>
      <c r="BJ78">
        <f>'Corrected energy balance step 2'!BK83</f>
        <v>0</v>
      </c>
      <c r="BK78">
        <f>'Corrected energy balance step 2'!BL83</f>
        <v>0</v>
      </c>
      <c r="BL78">
        <f>'Corrected energy balance step 2'!BM83</f>
        <v>0</v>
      </c>
      <c r="BM78">
        <f>'Corrected energy balance step 2'!BN83</f>
        <v>0</v>
      </c>
      <c r="BN78">
        <f>'Corrected energy balance step 2'!BO83</f>
        <v>0</v>
      </c>
    </row>
    <row r="79" spans="1:66">
      <c r="A79" t="s">
        <v>118</v>
      </c>
      <c r="B79">
        <f>'Corrected energy balance step 2'!C84</f>
        <v>0</v>
      </c>
      <c r="C79">
        <f>'Corrected energy balance step 2'!D84</f>
        <v>0</v>
      </c>
      <c r="D79">
        <f>'Corrected energy balance step 2'!E84</f>
        <v>0</v>
      </c>
      <c r="E79">
        <f>'Corrected energy balance step 2'!F84</f>
        <v>0</v>
      </c>
      <c r="F79">
        <f>'Corrected energy balance step 2'!G84</f>
        <v>0</v>
      </c>
      <c r="G79">
        <f>'Corrected energy balance step 2'!H84</f>
        <v>0</v>
      </c>
      <c r="H79">
        <f>'Corrected energy balance step 2'!I84</f>
        <v>0</v>
      </c>
      <c r="I79">
        <f>'Corrected energy balance step 2'!J84</f>
        <v>0</v>
      </c>
      <c r="J79">
        <f>'Corrected energy balance step 2'!K84</f>
        <v>0</v>
      </c>
      <c r="K79">
        <f>'Corrected energy balance step 2'!L84</f>
        <v>0</v>
      </c>
      <c r="L79">
        <f>'Corrected energy balance step 2'!M84</f>
        <v>0</v>
      </c>
      <c r="M79">
        <f>'Corrected energy balance step 2'!N84</f>
        <v>0</v>
      </c>
      <c r="N79">
        <f>'Corrected energy balance step 2'!O84</f>
        <v>0</v>
      </c>
      <c r="O79">
        <f>'Corrected energy balance step 2'!P84</f>
        <v>0</v>
      </c>
      <c r="P79">
        <f>'Corrected energy balance step 2'!Q84</f>
        <v>0</v>
      </c>
      <c r="Q79">
        <f>'Corrected energy balance step 2'!R84</f>
        <v>0</v>
      </c>
      <c r="R79">
        <f>'Corrected energy balance step 2'!S84</f>
        <v>0</v>
      </c>
      <c r="S79">
        <f>'Corrected energy balance step 2'!T84</f>
        <v>0</v>
      </c>
      <c r="T79">
        <f>'Corrected energy balance step 2'!U84</f>
        <v>0</v>
      </c>
      <c r="U79">
        <f>'Corrected energy balance step 2'!V84</f>
        <v>0</v>
      </c>
      <c r="V79">
        <f>'Corrected energy balance step 2'!W84</f>
        <v>0</v>
      </c>
      <c r="W79">
        <f>'Corrected energy balance step 2'!X84</f>
        <v>0</v>
      </c>
      <c r="X79">
        <f>'Corrected energy balance step 2'!Y84</f>
        <v>0</v>
      </c>
      <c r="Y79">
        <f>'Corrected energy balance step 2'!Z84</f>
        <v>0</v>
      </c>
      <c r="Z79">
        <f>'Corrected energy balance step 2'!AA84</f>
        <v>0</v>
      </c>
      <c r="AA79">
        <f>'Corrected energy balance step 2'!AB84</f>
        <v>0</v>
      </c>
      <c r="AB79">
        <f>'Corrected energy balance step 2'!AC84</f>
        <v>0</v>
      </c>
      <c r="AC79">
        <f>'Corrected energy balance step 2'!AD84</f>
        <v>0</v>
      </c>
      <c r="AD79">
        <f>'Corrected energy balance step 2'!AE84</f>
        <v>0</v>
      </c>
      <c r="AE79">
        <f>'Corrected energy balance step 2'!AF84</f>
        <v>0</v>
      </c>
      <c r="AF79">
        <f>'Corrected energy balance step 2'!AG84</f>
        <v>0</v>
      </c>
      <c r="AG79">
        <f>'Corrected energy balance step 2'!AH84</f>
        <v>0</v>
      </c>
      <c r="AH79">
        <f>'Corrected energy balance step 2'!AI84</f>
        <v>0</v>
      </c>
      <c r="AI79">
        <f>'Corrected energy balance step 2'!AJ84</f>
        <v>0</v>
      </c>
      <c r="AJ79">
        <f>'Corrected energy balance step 2'!AK84</f>
        <v>0</v>
      </c>
      <c r="AK79">
        <f>'Corrected energy balance step 2'!AL84</f>
        <v>0</v>
      </c>
      <c r="AL79">
        <f>'Corrected energy balance step 2'!AM84</f>
        <v>0</v>
      </c>
      <c r="AM79">
        <f>'Corrected energy balance step 2'!AN84</f>
        <v>0</v>
      </c>
      <c r="AN79">
        <f>'Corrected energy balance step 2'!AO84</f>
        <v>0</v>
      </c>
      <c r="AO79">
        <f>'Corrected energy balance step 2'!AP84</f>
        <v>0</v>
      </c>
      <c r="AP79">
        <f>'Corrected energy balance step 2'!AQ84</f>
        <v>0</v>
      </c>
      <c r="AQ79">
        <f>'Corrected energy balance step 2'!AR84</f>
        <v>0</v>
      </c>
      <c r="AR79">
        <f>'Corrected energy balance step 2'!AS84</f>
        <v>0</v>
      </c>
      <c r="AS79">
        <f>'Corrected energy balance step 2'!AT84</f>
        <v>0</v>
      </c>
      <c r="AT79">
        <f>'Corrected energy balance step 2'!AU84</f>
        <v>0</v>
      </c>
      <c r="AU79">
        <f>'Corrected energy balance step 2'!AV84</f>
        <v>0</v>
      </c>
      <c r="AV79">
        <f>'Corrected energy balance step 2'!AW84</f>
        <v>0</v>
      </c>
      <c r="AW79">
        <f>'Corrected energy balance step 2'!AX84</f>
        <v>0</v>
      </c>
      <c r="AX79">
        <f>'Corrected energy balance step 2'!AY84</f>
        <v>0</v>
      </c>
      <c r="AY79">
        <f>'Corrected energy balance step 2'!AZ84</f>
        <v>0</v>
      </c>
      <c r="AZ79">
        <f>'Corrected energy balance step 2'!BA84</f>
        <v>0</v>
      </c>
      <c r="BA79">
        <f>'Corrected energy balance step 2'!BB84</f>
        <v>0</v>
      </c>
      <c r="BB79">
        <f>'Corrected energy balance step 2'!BC84</f>
        <v>0</v>
      </c>
      <c r="BC79">
        <f>'Corrected energy balance step 2'!BD84</f>
        <v>0</v>
      </c>
      <c r="BD79">
        <f>'Corrected energy balance step 2'!BE84</f>
        <v>0</v>
      </c>
      <c r="BE79">
        <f>'Corrected energy balance step 2'!BF84</f>
        <v>0</v>
      </c>
      <c r="BF79">
        <f>'Corrected energy balance step 2'!BG84</f>
        <v>0</v>
      </c>
      <c r="BG79">
        <f>'Corrected energy balance step 2'!BH84</f>
        <v>0</v>
      </c>
      <c r="BH79">
        <f>'Corrected energy balance step 2'!BI84</f>
        <v>0</v>
      </c>
      <c r="BI79">
        <f>'Corrected energy balance step 2'!BJ84</f>
        <v>0</v>
      </c>
      <c r="BJ79">
        <f>'Corrected energy balance step 2'!BK84</f>
        <v>0</v>
      </c>
      <c r="BK79">
        <f>'Corrected energy balance step 2'!BL84</f>
        <v>0</v>
      </c>
      <c r="BL79">
        <f>'Corrected energy balance step 2'!BM84</f>
        <v>0</v>
      </c>
      <c r="BM79">
        <f>'Corrected energy balance step 2'!BN84</f>
        <v>0</v>
      </c>
      <c r="BN79">
        <f>'Corrected energy balance step 2'!BO84</f>
        <v>0</v>
      </c>
    </row>
    <row r="80" spans="1:66">
      <c r="A80" t="s">
        <v>119</v>
      </c>
      <c r="B80">
        <f>'Corrected energy balance step 2'!C85</f>
        <v>0</v>
      </c>
      <c r="C80">
        <f>'Corrected energy balance step 2'!D85</f>
        <v>0</v>
      </c>
      <c r="D80">
        <f>'Corrected energy balance step 2'!E85</f>
        <v>0</v>
      </c>
      <c r="E80">
        <f>'Corrected energy balance step 2'!F85</f>
        <v>0</v>
      </c>
      <c r="F80">
        <f>'Corrected energy balance step 2'!G85</f>
        <v>0</v>
      </c>
      <c r="G80">
        <f>'Corrected energy balance step 2'!H85</f>
        <v>0</v>
      </c>
      <c r="H80">
        <f>'Corrected energy balance step 2'!I85</f>
        <v>0</v>
      </c>
      <c r="I80">
        <f>'Corrected energy balance step 2'!J85</f>
        <v>0</v>
      </c>
      <c r="J80">
        <f>'Corrected energy balance step 2'!K85</f>
        <v>0</v>
      </c>
      <c r="K80">
        <f>'Corrected energy balance step 2'!L85</f>
        <v>0</v>
      </c>
      <c r="L80">
        <f>'Corrected energy balance step 2'!M85</f>
        <v>0</v>
      </c>
      <c r="M80">
        <f>'Corrected energy balance step 2'!N85</f>
        <v>0</v>
      </c>
      <c r="N80">
        <f>'Corrected energy balance step 2'!O85</f>
        <v>0</v>
      </c>
      <c r="O80">
        <f>'Corrected energy balance step 2'!P85</f>
        <v>0</v>
      </c>
      <c r="P80">
        <f>'Corrected energy balance step 2'!Q85</f>
        <v>0</v>
      </c>
      <c r="Q80">
        <f>'Corrected energy balance step 2'!R85</f>
        <v>0</v>
      </c>
      <c r="R80">
        <f>'Corrected energy balance step 2'!S85</f>
        <v>0</v>
      </c>
      <c r="S80">
        <f>'Corrected energy balance step 2'!T85</f>
        <v>0</v>
      </c>
      <c r="T80">
        <f>'Corrected energy balance step 2'!U85</f>
        <v>0</v>
      </c>
      <c r="U80">
        <f>'Corrected energy balance step 2'!V85</f>
        <v>0</v>
      </c>
      <c r="V80">
        <f>'Corrected energy balance step 2'!W85</f>
        <v>0</v>
      </c>
      <c r="W80">
        <f>'Corrected energy balance step 2'!X85</f>
        <v>0</v>
      </c>
      <c r="X80">
        <f>'Corrected energy balance step 2'!Y85</f>
        <v>0</v>
      </c>
      <c r="Y80">
        <f>'Corrected energy balance step 2'!Z85</f>
        <v>0</v>
      </c>
      <c r="Z80">
        <f>'Corrected energy balance step 2'!AA85</f>
        <v>0</v>
      </c>
      <c r="AA80">
        <f>'Corrected energy balance step 2'!AB85</f>
        <v>0</v>
      </c>
      <c r="AB80">
        <f>'Corrected energy balance step 2'!AC85</f>
        <v>0</v>
      </c>
      <c r="AC80">
        <f>'Corrected energy balance step 2'!AD85</f>
        <v>0</v>
      </c>
      <c r="AD80">
        <f>'Corrected energy balance step 2'!AE85</f>
        <v>0</v>
      </c>
      <c r="AE80">
        <f>'Corrected energy balance step 2'!AF85</f>
        <v>0</v>
      </c>
      <c r="AF80">
        <f>'Corrected energy balance step 2'!AG85</f>
        <v>0</v>
      </c>
      <c r="AG80">
        <f>'Corrected energy balance step 2'!AH85</f>
        <v>0</v>
      </c>
      <c r="AH80">
        <f>'Corrected energy balance step 2'!AI85</f>
        <v>0</v>
      </c>
      <c r="AI80">
        <f>'Corrected energy balance step 2'!AJ85</f>
        <v>0</v>
      </c>
      <c r="AJ80">
        <f>'Corrected energy balance step 2'!AK85</f>
        <v>0</v>
      </c>
      <c r="AK80">
        <f>'Corrected energy balance step 2'!AL85</f>
        <v>0</v>
      </c>
      <c r="AL80">
        <f>'Corrected energy balance step 2'!AM85</f>
        <v>0</v>
      </c>
      <c r="AM80">
        <f>'Corrected energy balance step 2'!AN85</f>
        <v>0</v>
      </c>
      <c r="AN80">
        <f>'Corrected energy balance step 2'!AO85</f>
        <v>0</v>
      </c>
      <c r="AO80">
        <f>'Corrected energy balance step 2'!AP85</f>
        <v>0</v>
      </c>
      <c r="AP80">
        <f>'Corrected energy balance step 2'!AQ85</f>
        <v>0</v>
      </c>
      <c r="AQ80">
        <f>'Corrected energy balance step 2'!AR85</f>
        <v>0</v>
      </c>
      <c r="AR80">
        <f>'Corrected energy balance step 2'!AS85</f>
        <v>0</v>
      </c>
      <c r="AS80">
        <f>'Corrected energy balance step 2'!AT85</f>
        <v>0</v>
      </c>
      <c r="AT80">
        <f>'Corrected energy balance step 2'!AU85</f>
        <v>0</v>
      </c>
      <c r="AU80">
        <f>'Corrected energy balance step 2'!AV85</f>
        <v>0</v>
      </c>
      <c r="AV80">
        <f>'Corrected energy balance step 2'!AW85</f>
        <v>0</v>
      </c>
      <c r="AW80">
        <f>'Corrected energy balance step 2'!AX85</f>
        <v>0</v>
      </c>
      <c r="AX80">
        <f>'Corrected energy balance step 2'!AY85</f>
        <v>0</v>
      </c>
      <c r="AY80">
        <f>'Corrected energy balance step 2'!AZ85</f>
        <v>0</v>
      </c>
      <c r="AZ80">
        <f>'Corrected energy balance step 2'!BA85</f>
        <v>0</v>
      </c>
      <c r="BA80">
        <f>'Corrected energy balance step 2'!BB85</f>
        <v>0</v>
      </c>
      <c r="BB80">
        <f>'Corrected energy balance step 2'!BC85</f>
        <v>0</v>
      </c>
      <c r="BC80">
        <f>'Corrected energy balance step 2'!BD85</f>
        <v>0</v>
      </c>
      <c r="BD80">
        <f>'Corrected energy balance step 2'!BE85</f>
        <v>0</v>
      </c>
      <c r="BE80">
        <f>'Corrected energy balance step 2'!BF85</f>
        <v>0</v>
      </c>
      <c r="BF80">
        <f>'Corrected energy balance step 2'!BG85</f>
        <v>0</v>
      </c>
      <c r="BG80">
        <f>'Corrected energy balance step 2'!BH85</f>
        <v>0</v>
      </c>
      <c r="BH80">
        <f>'Corrected energy balance step 2'!BI85</f>
        <v>0</v>
      </c>
      <c r="BI80">
        <f>'Corrected energy balance step 2'!BJ85</f>
        <v>0</v>
      </c>
      <c r="BJ80">
        <f>'Corrected energy balance step 2'!BK85</f>
        <v>0</v>
      </c>
      <c r="BK80">
        <f>'Corrected energy balance step 2'!BL85</f>
        <v>0</v>
      </c>
      <c r="BL80">
        <f>'Corrected energy balance step 2'!BM85</f>
        <v>0</v>
      </c>
      <c r="BM80">
        <f>'Corrected energy balance step 2'!BN85</f>
        <v>0</v>
      </c>
      <c r="BN80">
        <f>'Corrected energy balance step 2'!BO85</f>
        <v>0</v>
      </c>
    </row>
    <row r="81" spans="1:66">
      <c r="A81" t="s">
        <v>120</v>
      </c>
      <c r="B81">
        <f>'Corrected energy balance step 2'!C86</f>
        <v>0</v>
      </c>
      <c r="C81">
        <f>'Corrected energy balance step 2'!D86</f>
        <v>0</v>
      </c>
      <c r="D81">
        <f>'Corrected energy balance step 2'!E86</f>
        <v>0</v>
      </c>
      <c r="E81">
        <f>'Corrected energy balance step 2'!F86</f>
        <v>0</v>
      </c>
      <c r="F81">
        <f>'Corrected energy balance step 2'!G86</f>
        <v>0</v>
      </c>
      <c r="G81">
        <f>'Corrected energy balance step 2'!H86</f>
        <v>0</v>
      </c>
      <c r="H81">
        <f>'Corrected energy balance step 2'!I86</f>
        <v>0</v>
      </c>
      <c r="I81">
        <f>'Corrected energy balance step 2'!J86</f>
        <v>0</v>
      </c>
      <c r="J81">
        <f>'Corrected energy balance step 2'!K86</f>
        <v>0</v>
      </c>
      <c r="K81">
        <f>'Corrected energy balance step 2'!L86</f>
        <v>0</v>
      </c>
      <c r="L81">
        <f>'Corrected energy balance step 2'!M86</f>
        <v>0</v>
      </c>
      <c r="M81">
        <f>'Corrected energy balance step 2'!N86</f>
        <v>0</v>
      </c>
      <c r="N81">
        <f>'Corrected energy balance step 2'!O86</f>
        <v>0</v>
      </c>
      <c r="O81">
        <f>'Corrected energy balance step 2'!P86</f>
        <v>0</v>
      </c>
      <c r="P81">
        <f>'Corrected energy balance step 2'!Q86</f>
        <v>0</v>
      </c>
      <c r="Q81">
        <f>'Corrected energy balance step 2'!R86</f>
        <v>0</v>
      </c>
      <c r="R81">
        <f>'Corrected energy balance step 2'!S86</f>
        <v>0</v>
      </c>
      <c r="S81">
        <f>'Corrected energy balance step 2'!T86</f>
        <v>0</v>
      </c>
      <c r="T81">
        <f>'Corrected energy balance step 2'!U86</f>
        <v>0</v>
      </c>
      <c r="U81">
        <f>'Corrected energy balance step 2'!V86</f>
        <v>0</v>
      </c>
      <c r="V81">
        <f>'Corrected energy balance step 2'!W86</f>
        <v>0</v>
      </c>
      <c r="W81">
        <f>'Corrected energy balance step 2'!X86</f>
        <v>0</v>
      </c>
      <c r="X81">
        <f>'Corrected energy balance step 2'!Y86</f>
        <v>0</v>
      </c>
      <c r="Y81">
        <f>'Corrected energy balance step 2'!Z86</f>
        <v>0</v>
      </c>
      <c r="Z81">
        <f>'Corrected energy balance step 2'!AA86</f>
        <v>0</v>
      </c>
      <c r="AA81">
        <f>'Corrected energy balance step 2'!AB86</f>
        <v>0</v>
      </c>
      <c r="AB81">
        <f>'Corrected energy balance step 2'!AC86</f>
        <v>0</v>
      </c>
      <c r="AC81">
        <f>'Corrected energy balance step 2'!AD86</f>
        <v>0</v>
      </c>
      <c r="AD81">
        <f>'Corrected energy balance step 2'!AE86</f>
        <v>0</v>
      </c>
      <c r="AE81">
        <f>'Corrected energy balance step 2'!AF86</f>
        <v>0</v>
      </c>
      <c r="AF81">
        <f>'Corrected energy balance step 2'!AG86</f>
        <v>0</v>
      </c>
      <c r="AG81">
        <f>'Corrected energy balance step 2'!AH86</f>
        <v>0</v>
      </c>
      <c r="AH81">
        <f>'Corrected energy balance step 2'!AI86</f>
        <v>0</v>
      </c>
      <c r="AI81">
        <f>'Corrected energy balance step 2'!AJ86</f>
        <v>0</v>
      </c>
      <c r="AJ81">
        <f>'Corrected energy balance step 2'!AK86</f>
        <v>0</v>
      </c>
      <c r="AK81">
        <f>'Corrected energy balance step 2'!AL86</f>
        <v>0</v>
      </c>
      <c r="AL81">
        <f>'Corrected energy balance step 2'!AM86</f>
        <v>0</v>
      </c>
      <c r="AM81">
        <f>'Corrected energy balance step 2'!AN86</f>
        <v>0</v>
      </c>
      <c r="AN81">
        <f>'Corrected energy balance step 2'!AO86</f>
        <v>0</v>
      </c>
      <c r="AO81">
        <f>'Corrected energy balance step 2'!AP86</f>
        <v>0</v>
      </c>
      <c r="AP81">
        <f>'Corrected energy balance step 2'!AQ86</f>
        <v>0</v>
      </c>
      <c r="AQ81">
        <f>'Corrected energy balance step 2'!AR86</f>
        <v>0</v>
      </c>
      <c r="AR81">
        <f>'Corrected energy balance step 2'!AS86</f>
        <v>0</v>
      </c>
      <c r="AS81">
        <f>'Corrected energy balance step 2'!AT86</f>
        <v>0</v>
      </c>
      <c r="AT81">
        <f>'Corrected energy balance step 2'!AU86</f>
        <v>0</v>
      </c>
      <c r="AU81">
        <f>'Corrected energy balance step 2'!AV86</f>
        <v>0</v>
      </c>
      <c r="AV81">
        <f>'Corrected energy balance step 2'!AW86</f>
        <v>0</v>
      </c>
      <c r="AW81">
        <f>'Corrected energy balance step 2'!AX86</f>
        <v>0</v>
      </c>
      <c r="AX81">
        <f>'Corrected energy balance step 2'!AY86</f>
        <v>0</v>
      </c>
      <c r="AY81">
        <f>'Corrected energy balance step 2'!AZ86</f>
        <v>0</v>
      </c>
      <c r="AZ81">
        <f>'Corrected energy balance step 2'!BA86</f>
        <v>0</v>
      </c>
      <c r="BA81">
        <f>'Corrected energy balance step 2'!BB86</f>
        <v>0</v>
      </c>
      <c r="BB81">
        <f>'Corrected energy balance step 2'!BC86</f>
        <v>0</v>
      </c>
      <c r="BC81">
        <f>'Corrected energy balance step 2'!BD86</f>
        <v>0</v>
      </c>
      <c r="BD81">
        <f>'Corrected energy balance step 2'!BE86</f>
        <v>0</v>
      </c>
      <c r="BE81">
        <f>'Corrected energy balance step 2'!BF86</f>
        <v>0</v>
      </c>
      <c r="BF81">
        <f>'Corrected energy balance step 2'!BG86</f>
        <v>0</v>
      </c>
      <c r="BG81">
        <f>'Corrected energy balance step 2'!BH86</f>
        <v>0</v>
      </c>
      <c r="BH81">
        <f>'Corrected energy balance step 2'!BI86</f>
        <v>0</v>
      </c>
      <c r="BI81">
        <f>'Corrected energy balance step 2'!BJ86</f>
        <v>0</v>
      </c>
      <c r="BJ81">
        <f>'Corrected energy balance step 2'!BK86</f>
        <v>0</v>
      </c>
      <c r="BK81">
        <f>'Corrected energy balance step 2'!BL86</f>
        <v>0</v>
      </c>
      <c r="BL81">
        <f>'Corrected energy balance step 2'!BM86</f>
        <v>0</v>
      </c>
      <c r="BM81">
        <f>'Corrected energy balance step 2'!BN86</f>
        <v>0</v>
      </c>
      <c r="BN81">
        <f>'Corrected energy balance step 2'!BO86</f>
        <v>0</v>
      </c>
    </row>
    <row r="82" spans="1:66">
      <c r="A82" t="s">
        <v>121</v>
      </c>
      <c r="B82">
        <f>'Corrected energy balance step 2'!C87</f>
        <v>0</v>
      </c>
      <c r="C82">
        <f>'Corrected energy balance step 2'!D87</f>
        <v>0</v>
      </c>
      <c r="D82">
        <f>'Corrected energy balance step 2'!E87</f>
        <v>0</v>
      </c>
      <c r="E82">
        <f>'Corrected energy balance step 2'!F87</f>
        <v>0</v>
      </c>
      <c r="F82">
        <f>'Corrected energy balance step 2'!G87</f>
        <v>0</v>
      </c>
      <c r="G82">
        <f>'Corrected energy balance step 2'!H87</f>
        <v>0</v>
      </c>
      <c r="H82">
        <f>'Corrected energy balance step 2'!I87</f>
        <v>0</v>
      </c>
      <c r="I82">
        <f>'Corrected energy balance step 2'!J87</f>
        <v>0</v>
      </c>
      <c r="J82">
        <f>'Corrected energy balance step 2'!K87</f>
        <v>0</v>
      </c>
      <c r="K82">
        <f>'Corrected energy balance step 2'!L87</f>
        <v>0</v>
      </c>
      <c r="L82">
        <f>'Corrected energy balance step 2'!M87</f>
        <v>0</v>
      </c>
      <c r="M82">
        <f>'Corrected energy balance step 2'!N87</f>
        <v>0</v>
      </c>
      <c r="N82">
        <f>'Corrected energy balance step 2'!O87</f>
        <v>0</v>
      </c>
      <c r="O82">
        <f>'Corrected energy balance step 2'!P87</f>
        <v>0</v>
      </c>
      <c r="P82">
        <f>'Corrected energy balance step 2'!Q87</f>
        <v>0</v>
      </c>
      <c r="Q82">
        <f>'Corrected energy balance step 2'!R87</f>
        <v>0</v>
      </c>
      <c r="R82">
        <f>'Corrected energy balance step 2'!S87</f>
        <v>0</v>
      </c>
      <c r="S82">
        <f>'Corrected energy balance step 2'!T87</f>
        <v>0</v>
      </c>
      <c r="T82">
        <f>'Corrected energy balance step 2'!U87</f>
        <v>0</v>
      </c>
      <c r="U82">
        <f>'Corrected energy balance step 2'!V87</f>
        <v>0</v>
      </c>
      <c r="V82">
        <f>'Corrected energy balance step 2'!W87</f>
        <v>0</v>
      </c>
      <c r="W82">
        <f>'Corrected energy balance step 2'!X87</f>
        <v>0</v>
      </c>
      <c r="X82">
        <f>'Corrected energy balance step 2'!Y87</f>
        <v>0</v>
      </c>
      <c r="Y82">
        <f>'Corrected energy balance step 2'!Z87</f>
        <v>0</v>
      </c>
      <c r="Z82">
        <f>'Corrected energy balance step 2'!AA87</f>
        <v>0</v>
      </c>
      <c r="AA82">
        <f>'Corrected energy balance step 2'!AB87</f>
        <v>0</v>
      </c>
      <c r="AB82">
        <f>'Corrected energy balance step 2'!AC87</f>
        <v>0</v>
      </c>
      <c r="AC82">
        <f>'Corrected energy balance step 2'!AD87</f>
        <v>0</v>
      </c>
      <c r="AD82">
        <f>'Corrected energy balance step 2'!AE87</f>
        <v>0</v>
      </c>
      <c r="AE82">
        <f>'Corrected energy balance step 2'!AF87</f>
        <v>0</v>
      </c>
      <c r="AF82">
        <f>'Corrected energy balance step 2'!AG87</f>
        <v>0</v>
      </c>
      <c r="AG82">
        <f>'Corrected energy balance step 2'!AH87</f>
        <v>0</v>
      </c>
      <c r="AH82">
        <f>'Corrected energy balance step 2'!AI87</f>
        <v>0</v>
      </c>
      <c r="AI82">
        <f>'Corrected energy balance step 2'!AJ87</f>
        <v>0</v>
      </c>
      <c r="AJ82">
        <f>'Corrected energy balance step 2'!AK87</f>
        <v>0</v>
      </c>
      <c r="AK82">
        <f>'Corrected energy balance step 2'!AL87</f>
        <v>0</v>
      </c>
      <c r="AL82">
        <f>'Corrected energy balance step 2'!AM87</f>
        <v>0</v>
      </c>
      <c r="AM82">
        <f>'Corrected energy balance step 2'!AN87</f>
        <v>0</v>
      </c>
      <c r="AN82">
        <f>'Corrected energy balance step 2'!AO87</f>
        <v>0</v>
      </c>
      <c r="AO82">
        <f>'Corrected energy balance step 2'!AP87</f>
        <v>0</v>
      </c>
      <c r="AP82">
        <f>'Corrected energy balance step 2'!AQ87</f>
        <v>0</v>
      </c>
      <c r="AQ82">
        <f>'Corrected energy balance step 2'!AR87</f>
        <v>0</v>
      </c>
      <c r="AR82">
        <f>'Corrected energy balance step 2'!AS87</f>
        <v>0</v>
      </c>
      <c r="AS82">
        <f>'Corrected energy balance step 2'!AT87</f>
        <v>0</v>
      </c>
      <c r="AT82">
        <f>'Corrected energy balance step 2'!AU87</f>
        <v>0</v>
      </c>
      <c r="AU82">
        <f>'Corrected energy balance step 2'!AV87</f>
        <v>0</v>
      </c>
      <c r="AV82">
        <f>'Corrected energy balance step 2'!AW87</f>
        <v>0</v>
      </c>
      <c r="AW82">
        <f>'Corrected energy balance step 2'!AX87</f>
        <v>0</v>
      </c>
      <c r="AX82">
        <f>'Corrected energy balance step 2'!AY87</f>
        <v>0</v>
      </c>
      <c r="AY82">
        <f>'Corrected energy balance step 2'!AZ87</f>
        <v>0</v>
      </c>
      <c r="AZ82">
        <f>'Corrected energy balance step 2'!BA87</f>
        <v>0</v>
      </c>
      <c r="BA82">
        <f>'Corrected energy balance step 2'!BB87</f>
        <v>0</v>
      </c>
      <c r="BB82">
        <f>'Corrected energy balance step 2'!BC87</f>
        <v>0</v>
      </c>
      <c r="BC82">
        <f>'Corrected energy balance step 2'!BD87</f>
        <v>0</v>
      </c>
      <c r="BD82">
        <f>'Corrected energy balance step 2'!BE87</f>
        <v>0</v>
      </c>
      <c r="BE82">
        <f>'Corrected energy balance step 2'!BF87</f>
        <v>0</v>
      </c>
      <c r="BF82">
        <f>'Corrected energy balance step 2'!BG87</f>
        <v>0</v>
      </c>
      <c r="BG82">
        <f>'Corrected energy balance step 2'!BH87</f>
        <v>0</v>
      </c>
      <c r="BH82">
        <f>'Corrected energy balance step 2'!BI87</f>
        <v>0</v>
      </c>
      <c r="BI82">
        <f>'Corrected energy balance step 2'!BJ87</f>
        <v>0</v>
      </c>
      <c r="BJ82">
        <f>'Corrected energy balance step 2'!BK87</f>
        <v>0</v>
      </c>
      <c r="BK82">
        <f>'Corrected energy balance step 2'!BL87</f>
        <v>0</v>
      </c>
      <c r="BL82">
        <f>'Corrected energy balance step 2'!BM87</f>
        <v>0</v>
      </c>
      <c r="BM82">
        <f>'Corrected energy balance step 2'!BN87</f>
        <v>0</v>
      </c>
      <c r="BN82">
        <f>'Corrected energy balance step 2'!BO87</f>
        <v>0</v>
      </c>
    </row>
    <row r="83" spans="1:66">
      <c r="A83" t="s">
        <v>122</v>
      </c>
      <c r="B83">
        <f>'Corrected energy balance step 2'!C88</f>
        <v>0</v>
      </c>
      <c r="C83">
        <f>'Corrected energy balance step 2'!D88</f>
        <v>0</v>
      </c>
      <c r="D83">
        <f>'Corrected energy balance step 2'!E88</f>
        <v>0</v>
      </c>
      <c r="E83">
        <f>'Corrected energy balance step 2'!F88</f>
        <v>0</v>
      </c>
      <c r="F83">
        <f>'Corrected energy balance step 2'!G88</f>
        <v>0</v>
      </c>
      <c r="G83">
        <f>'Corrected energy balance step 2'!H88</f>
        <v>0</v>
      </c>
      <c r="H83">
        <f>'Corrected energy balance step 2'!I88</f>
        <v>0</v>
      </c>
      <c r="I83">
        <f>'Corrected energy balance step 2'!J88</f>
        <v>0</v>
      </c>
      <c r="J83">
        <f>'Corrected energy balance step 2'!K88</f>
        <v>0</v>
      </c>
      <c r="K83">
        <f>'Corrected energy balance step 2'!L88</f>
        <v>0</v>
      </c>
      <c r="L83">
        <f>'Corrected energy balance step 2'!M88</f>
        <v>0</v>
      </c>
      <c r="M83">
        <f>'Corrected energy balance step 2'!N88</f>
        <v>0</v>
      </c>
      <c r="N83">
        <f>'Corrected energy balance step 2'!O88</f>
        <v>0</v>
      </c>
      <c r="O83">
        <f>'Corrected energy balance step 2'!P88</f>
        <v>0</v>
      </c>
      <c r="P83">
        <f>'Corrected energy balance step 2'!Q88</f>
        <v>0</v>
      </c>
      <c r="Q83">
        <f>'Corrected energy balance step 2'!R88</f>
        <v>0</v>
      </c>
      <c r="R83">
        <f>'Corrected energy balance step 2'!S88</f>
        <v>0</v>
      </c>
      <c r="S83">
        <f>'Corrected energy balance step 2'!T88</f>
        <v>0</v>
      </c>
      <c r="T83">
        <f>'Corrected energy balance step 2'!U88</f>
        <v>0</v>
      </c>
      <c r="U83">
        <f>'Corrected energy balance step 2'!V88</f>
        <v>0</v>
      </c>
      <c r="V83">
        <f>'Corrected energy balance step 2'!W88</f>
        <v>0</v>
      </c>
      <c r="W83">
        <f>'Corrected energy balance step 2'!X88</f>
        <v>0</v>
      </c>
      <c r="X83">
        <f>'Corrected energy balance step 2'!Y88</f>
        <v>0</v>
      </c>
      <c r="Y83">
        <f>'Corrected energy balance step 2'!Z88</f>
        <v>0</v>
      </c>
      <c r="Z83">
        <f>'Corrected energy balance step 2'!AA88</f>
        <v>0</v>
      </c>
      <c r="AA83">
        <f>'Corrected energy balance step 2'!AB88</f>
        <v>0</v>
      </c>
      <c r="AB83">
        <f>'Corrected energy balance step 2'!AC88</f>
        <v>0</v>
      </c>
      <c r="AC83">
        <f>'Corrected energy balance step 2'!AD88</f>
        <v>0</v>
      </c>
      <c r="AD83">
        <f>'Corrected energy balance step 2'!AE88</f>
        <v>0</v>
      </c>
      <c r="AE83">
        <f>'Corrected energy balance step 2'!AF88</f>
        <v>0</v>
      </c>
      <c r="AF83">
        <f>'Corrected energy balance step 2'!AG88</f>
        <v>0</v>
      </c>
      <c r="AG83">
        <f>'Corrected energy balance step 2'!AH88</f>
        <v>0</v>
      </c>
      <c r="AH83">
        <f>'Corrected energy balance step 2'!AI88</f>
        <v>0</v>
      </c>
      <c r="AI83">
        <f>'Corrected energy balance step 2'!AJ88</f>
        <v>0</v>
      </c>
      <c r="AJ83">
        <f>'Corrected energy balance step 2'!AK88</f>
        <v>0</v>
      </c>
      <c r="AK83">
        <f>'Corrected energy balance step 2'!AL88</f>
        <v>0</v>
      </c>
      <c r="AL83">
        <f>'Corrected energy balance step 2'!AM88</f>
        <v>0</v>
      </c>
      <c r="AM83">
        <f>'Corrected energy balance step 2'!AN88</f>
        <v>0</v>
      </c>
      <c r="AN83">
        <f>'Corrected energy balance step 2'!AO88</f>
        <v>0</v>
      </c>
      <c r="AO83">
        <f>'Corrected energy balance step 2'!AP88</f>
        <v>0</v>
      </c>
      <c r="AP83">
        <f>'Corrected energy balance step 2'!AQ88</f>
        <v>0</v>
      </c>
      <c r="AQ83">
        <f>'Corrected energy balance step 2'!AR88</f>
        <v>0</v>
      </c>
      <c r="AR83">
        <f>'Corrected energy balance step 2'!AS88</f>
        <v>0</v>
      </c>
      <c r="AS83">
        <f>'Corrected energy balance step 2'!AT88</f>
        <v>0</v>
      </c>
      <c r="AT83">
        <f>'Corrected energy balance step 2'!AU88</f>
        <v>0</v>
      </c>
      <c r="AU83">
        <f>'Corrected energy balance step 2'!AV88</f>
        <v>0</v>
      </c>
      <c r="AV83">
        <f>'Corrected energy balance step 2'!AW88</f>
        <v>0</v>
      </c>
      <c r="AW83">
        <f>'Corrected energy balance step 2'!AX88</f>
        <v>0</v>
      </c>
      <c r="AX83">
        <f>'Corrected energy balance step 2'!AY88</f>
        <v>0</v>
      </c>
      <c r="AY83">
        <f>'Corrected energy balance step 2'!AZ88</f>
        <v>0</v>
      </c>
      <c r="AZ83">
        <f>'Corrected energy balance step 2'!BA88</f>
        <v>0</v>
      </c>
      <c r="BA83">
        <f>'Corrected energy balance step 2'!BB88</f>
        <v>0</v>
      </c>
      <c r="BB83">
        <f>'Corrected energy balance step 2'!BC88</f>
        <v>0</v>
      </c>
      <c r="BC83">
        <f>'Corrected energy balance step 2'!BD88</f>
        <v>0</v>
      </c>
      <c r="BD83">
        <f>'Corrected energy balance step 2'!BE88</f>
        <v>0</v>
      </c>
      <c r="BE83">
        <f>'Corrected energy balance step 2'!BF88</f>
        <v>0</v>
      </c>
      <c r="BF83">
        <f>'Corrected energy balance step 2'!BG88</f>
        <v>0</v>
      </c>
      <c r="BG83">
        <f>'Corrected energy balance step 2'!BH88</f>
        <v>0</v>
      </c>
      <c r="BH83">
        <f>'Corrected energy balance step 2'!BI88</f>
        <v>0</v>
      </c>
      <c r="BI83">
        <f>'Corrected energy balance step 2'!BJ88</f>
        <v>0</v>
      </c>
      <c r="BJ83">
        <f>'Corrected energy balance step 2'!BK88</f>
        <v>0</v>
      </c>
      <c r="BK83">
        <f>'Corrected energy balance step 2'!BL88</f>
        <v>0</v>
      </c>
      <c r="BL83">
        <f>'Corrected energy balance step 2'!BM88</f>
        <v>0</v>
      </c>
      <c r="BM83">
        <f>'Corrected energy balance step 2'!BN88</f>
        <v>0</v>
      </c>
      <c r="BN83">
        <f>'Corrected energy balance step 2'!BO88</f>
        <v>0</v>
      </c>
    </row>
    <row r="84" spans="1:66">
      <c r="A84" t="s">
        <v>123</v>
      </c>
      <c r="B84">
        <f>'Corrected energy balance step 2'!C89</f>
        <v>0</v>
      </c>
      <c r="C84">
        <f>'Corrected energy balance step 2'!D89</f>
        <v>0</v>
      </c>
      <c r="D84">
        <f>'Corrected energy balance step 2'!E89</f>
        <v>0</v>
      </c>
      <c r="E84">
        <f>'Corrected energy balance step 2'!F89</f>
        <v>0</v>
      </c>
      <c r="F84">
        <f>'Corrected energy balance step 2'!G89</f>
        <v>0</v>
      </c>
      <c r="G84">
        <f>'Corrected energy balance step 2'!H89</f>
        <v>0</v>
      </c>
      <c r="H84">
        <f>'Corrected energy balance step 2'!I89</f>
        <v>0</v>
      </c>
      <c r="I84">
        <f>'Corrected energy balance step 2'!J89</f>
        <v>0</v>
      </c>
      <c r="J84">
        <f>'Corrected energy balance step 2'!K89</f>
        <v>0</v>
      </c>
      <c r="K84">
        <f>'Corrected energy balance step 2'!L89</f>
        <v>0</v>
      </c>
      <c r="L84">
        <f>'Corrected energy balance step 2'!M89</f>
        <v>0</v>
      </c>
      <c r="M84">
        <f>'Corrected energy balance step 2'!N89</f>
        <v>0</v>
      </c>
      <c r="N84">
        <f>'Corrected energy balance step 2'!O89</f>
        <v>0</v>
      </c>
      <c r="O84">
        <f>'Corrected energy balance step 2'!P89</f>
        <v>0</v>
      </c>
      <c r="P84">
        <f>'Corrected energy balance step 2'!Q89</f>
        <v>0</v>
      </c>
      <c r="Q84">
        <f>'Corrected energy balance step 2'!R89</f>
        <v>0</v>
      </c>
      <c r="R84">
        <f>'Corrected energy balance step 2'!S89</f>
        <v>0</v>
      </c>
      <c r="S84">
        <f>'Corrected energy balance step 2'!T89</f>
        <v>0</v>
      </c>
      <c r="T84">
        <f>'Corrected energy balance step 2'!U89</f>
        <v>0</v>
      </c>
      <c r="U84">
        <f>'Corrected energy balance step 2'!V89</f>
        <v>0</v>
      </c>
      <c r="V84">
        <f>'Corrected energy balance step 2'!W89</f>
        <v>0</v>
      </c>
      <c r="W84">
        <f>'Corrected energy balance step 2'!X89</f>
        <v>0</v>
      </c>
      <c r="X84">
        <f>'Corrected energy balance step 2'!Y89</f>
        <v>0</v>
      </c>
      <c r="Y84">
        <f>'Corrected energy balance step 2'!Z89</f>
        <v>0</v>
      </c>
      <c r="Z84">
        <f>'Corrected energy balance step 2'!AA89</f>
        <v>0</v>
      </c>
      <c r="AA84">
        <f>'Corrected energy balance step 2'!AB89</f>
        <v>0</v>
      </c>
      <c r="AB84">
        <f>'Corrected energy balance step 2'!AC89</f>
        <v>0</v>
      </c>
      <c r="AC84">
        <f>'Corrected energy balance step 2'!AD89</f>
        <v>0</v>
      </c>
      <c r="AD84">
        <f>'Corrected energy balance step 2'!AE89</f>
        <v>0</v>
      </c>
      <c r="AE84">
        <f>'Corrected energy balance step 2'!AF89</f>
        <v>0</v>
      </c>
      <c r="AF84">
        <f>'Corrected energy balance step 2'!AG89</f>
        <v>0</v>
      </c>
      <c r="AG84">
        <f>'Corrected energy balance step 2'!AH89</f>
        <v>0</v>
      </c>
      <c r="AH84">
        <f>'Corrected energy balance step 2'!AI89</f>
        <v>0</v>
      </c>
      <c r="AI84">
        <f>'Corrected energy balance step 2'!AJ89</f>
        <v>0</v>
      </c>
      <c r="AJ84">
        <f>'Corrected energy balance step 2'!AK89</f>
        <v>0</v>
      </c>
      <c r="AK84">
        <f>'Corrected energy balance step 2'!AL89</f>
        <v>0</v>
      </c>
      <c r="AL84">
        <f>'Corrected energy balance step 2'!AM89</f>
        <v>0</v>
      </c>
      <c r="AM84">
        <f>'Corrected energy balance step 2'!AN89</f>
        <v>0</v>
      </c>
      <c r="AN84">
        <f>'Corrected energy balance step 2'!AO89</f>
        <v>0</v>
      </c>
      <c r="AO84">
        <f>'Corrected energy balance step 2'!AP89</f>
        <v>0</v>
      </c>
      <c r="AP84">
        <f>'Corrected energy balance step 2'!AQ89</f>
        <v>0</v>
      </c>
      <c r="AQ84">
        <f>'Corrected energy balance step 2'!AR89</f>
        <v>0</v>
      </c>
      <c r="AR84">
        <f>'Corrected energy balance step 2'!AS89</f>
        <v>0</v>
      </c>
      <c r="AS84">
        <f>'Corrected energy balance step 2'!AT89</f>
        <v>0</v>
      </c>
      <c r="AT84">
        <f>'Corrected energy balance step 2'!AU89</f>
        <v>0</v>
      </c>
      <c r="AU84">
        <f>'Corrected energy balance step 2'!AV89</f>
        <v>0</v>
      </c>
      <c r="AV84">
        <f>'Corrected energy balance step 2'!AW89</f>
        <v>0</v>
      </c>
      <c r="AW84">
        <f>'Corrected energy balance step 2'!AX89</f>
        <v>0</v>
      </c>
      <c r="AX84">
        <f>'Corrected energy balance step 2'!AY89</f>
        <v>0</v>
      </c>
      <c r="AY84">
        <f>'Corrected energy balance step 2'!AZ89</f>
        <v>0</v>
      </c>
      <c r="AZ84">
        <f>'Corrected energy balance step 2'!BA89</f>
        <v>0</v>
      </c>
      <c r="BA84">
        <f>'Corrected energy balance step 2'!BB89</f>
        <v>0</v>
      </c>
      <c r="BB84">
        <f>'Corrected energy balance step 2'!BC89</f>
        <v>0</v>
      </c>
      <c r="BC84">
        <f>'Corrected energy balance step 2'!BD89</f>
        <v>0</v>
      </c>
      <c r="BD84">
        <f>'Corrected energy balance step 2'!BE89</f>
        <v>0</v>
      </c>
      <c r="BE84">
        <f>'Corrected energy balance step 2'!BF89</f>
        <v>0</v>
      </c>
      <c r="BF84">
        <f>'Corrected energy balance step 2'!BG89</f>
        <v>0</v>
      </c>
      <c r="BG84">
        <f>'Corrected energy balance step 2'!BH89</f>
        <v>0</v>
      </c>
      <c r="BH84">
        <f>'Corrected energy balance step 2'!BI89</f>
        <v>0</v>
      </c>
      <c r="BI84">
        <f>'Corrected energy balance step 2'!BJ89</f>
        <v>0</v>
      </c>
      <c r="BJ84">
        <f>'Corrected energy balance step 2'!BK89</f>
        <v>0</v>
      </c>
      <c r="BK84">
        <f>'Corrected energy balance step 2'!BL89</f>
        <v>0</v>
      </c>
      <c r="BL84">
        <f>'Corrected energy balance step 2'!BM89</f>
        <v>0</v>
      </c>
      <c r="BM84">
        <f>'Corrected energy balance step 2'!BN89</f>
        <v>0</v>
      </c>
      <c r="BN84">
        <f>'Corrected energy balance step 2'!BO89</f>
        <v>0</v>
      </c>
    </row>
    <row r="85" spans="1:66">
      <c r="A85" t="s">
        <v>124</v>
      </c>
      <c r="B85">
        <f>'Corrected energy balance step 2'!C90</f>
        <v>0</v>
      </c>
      <c r="C85">
        <f>'Corrected energy balance step 2'!D90</f>
        <v>0</v>
      </c>
      <c r="D85">
        <f>'Corrected energy balance step 2'!E90</f>
        <v>0</v>
      </c>
      <c r="E85">
        <f>'Corrected energy balance step 2'!F90</f>
        <v>0</v>
      </c>
      <c r="F85">
        <f>'Corrected energy balance step 2'!G90</f>
        <v>0</v>
      </c>
      <c r="G85">
        <f>'Corrected energy balance step 2'!H90</f>
        <v>0</v>
      </c>
      <c r="H85">
        <f>'Corrected energy balance step 2'!I90</f>
        <v>0</v>
      </c>
      <c r="I85">
        <f>'Corrected energy balance step 2'!J90</f>
        <v>0</v>
      </c>
      <c r="J85">
        <f>'Corrected energy balance step 2'!K90</f>
        <v>0</v>
      </c>
      <c r="K85">
        <f>'Corrected energy balance step 2'!L90</f>
        <v>0</v>
      </c>
      <c r="L85">
        <f>'Corrected energy balance step 2'!M90</f>
        <v>0</v>
      </c>
      <c r="M85">
        <f>'Corrected energy balance step 2'!N90</f>
        <v>0</v>
      </c>
      <c r="N85">
        <f>'Corrected energy balance step 2'!O90</f>
        <v>0</v>
      </c>
      <c r="O85">
        <f>'Corrected energy balance step 2'!P90</f>
        <v>0</v>
      </c>
      <c r="P85">
        <f>'Corrected energy balance step 2'!Q90</f>
        <v>0</v>
      </c>
      <c r="Q85">
        <f>'Corrected energy balance step 2'!R90</f>
        <v>0</v>
      </c>
      <c r="R85">
        <f>'Corrected energy balance step 2'!S90</f>
        <v>0</v>
      </c>
      <c r="S85">
        <f>'Corrected energy balance step 2'!T90</f>
        <v>0</v>
      </c>
      <c r="T85">
        <f>'Corrected energy balance step 2'!U90</f>
        <v>0</v>
      </c>
      <c r="U85">
        <f>'Corrected energy balance step 2'!V90</f>
        <v>0</v>
      </c>
      <c r="V85">
        <f>'Corrected energy balance step 2'!W90</f>
        <v>0</v>
      </c>
      <c r="W85">
        <f>'Corrected energy balance step 2'!X90</f>
        <v>0</v>
      </c>
      <c r="X85">
        <f>'Corrected energy balance step 2'!Y90</f>
        <v>0</v>
      </c>
      <c r="Y85">
        <f>'Corrected energy balance step 2'!Z90</f>
        <v>0</v>
      </c>
      <c r="Z85">
        <f>'Corrected energy balance step 2'!AA90</f>
        <v>0</v>
      </c>
      <c r="AA85">
        <f>'Corrected energy balance step 2'!AB90</f>
        <v>0</v>
      </c>
      <c r="AB85">
        <f>'Corrected energy balance step 2'!AC90</f>
        <v>0</v>
      </c>
      <c r="AC85">
        <f>'Corrected energy balance step 2'!AD90</f>
        <v>0</v>
      </c>
      <c r="AD85">
        <f>'Corrected energy balance step 2'!AE90</f>
        <v>0</v>
      </c>
      <c r="AE85">
        <f>'Corrected energy balance step 2'!AF90</f>
        <v>0</v>
      </c>
      <c r="AF85">
        <f>'Corrected energy balance step 2'!AG90</f>
        <v>0</v>
      </c>
      <c r="AG85">
        <f>'Corrected energy balance step 2'!AH90</f>
        <v>0</v>
      </c>
      <c r="AH85">
        <f>'Corrected energy balance step 2'!AI90</f>
        <v>0</v>
      </c>
      <c r="AI85">
        <f>'Corrected energy balance step 2'!AJ90</f>
        <v>0</v>
      </c>
      <c r="AJ85">
        <f>'Corrected energy balance step 2'!AK90</f>
        <v>0</v>
      </c>
      <c r="AK85">
        <f>'Corrected energy balance step 2'!AL90</f>
        <v>0</v>
      </c>
      <c r="AL85">
        <f>'Corrected energy balance step 2'!AM90</f>
        <v>0</v>
      </c>
      <c r="AM85">
        <f>'Corrected energy balance step 2'!AN90</f>
        <v>0</v>
      </c>
      <c r="AN85">
        <f>'Corrected energy balance step 2'!AO90</f>
        <v>0</v>
      </c>
      <c r="AO85">
        <f>'Corrected energy balance step 2'!AP90</f>
        <v>0</v>
      </c>
      <c r="AP85">
        <f>'Corrected energy balance step 2'!AQ90</f>
        <v>0</v>
      </c>
      <c r="AQ85">
        <f>'Corrected energy balance step 2'!AR90</f>
        <v>0</v>
      </c>
      <c r="AR85">
        <f>'Corrected energy balance step 2'!AS90</f>
        <v>0</v>
      </c>
      <c r="AS85">
        <f>'Corrected energy balance step 2'!AT90</f>
        <v>0</v>
      </c>
      <c r="AT85">
        <f>'Corrected energy balance step 2'!AU90</f>
        <v>0</v>
      </c>
      <c r="AU85">
        <f>'Corrected energy balance step 2'!AV90</f>
        <v>0</v>
      </c>
      <c r="AV85">
        <f>'Corrected energy balance step 2'!AW90</f>
        <v>0</v>
      </c>
      <c r="AW85">
        <f>'Corrected energy balance step 2'!AX90</f>
        <v>0</v>
      </c>
      <c r="AX85">
        <f>'Corrected energy balance step 2'!AY90</f>
        <v>0</v>
      </c>
      <c r="AY85">
        <f>'Corrected energy balance step 2'!AZ90</f>
        <v>0</v>
      </c>
      <c r="AZ85">
        <f>'Corrected energy balance step 2'!BA90</f>
        <v>0</v>
      </c>
      <c r="BA85">
        <f>'Corrected energy balance step 2'!BB90</f>
        <v>0</v>
      </c>
      <c r="BB85">
        <f>'Corrected energy balance step 2'!BC90</f>
        <v>0</v>
      </c>
      <c r="BC85">
        <f>'Corrected energy balance step 2'!BD90</f>
        <v>0</v>
      </c>
      <c r="BD85">
        <f>'Corrected energy balance step 2'!BE90</f>
        <v>0</v>
      </c>
      <c r="BE85">
        <f>'Corrected energy balance step 2'!BF90</f>
        <v>0</v>
      </c>
      <c r="BF85">
        <f>'Corrected energy balance step 2'!BG90</f>
        <v>0</v>
      </c>
      <c r="BG85">
        <f>'Corrected energy balance step 2'!BH90</f>
        <v>0</v>
      </c>
      <c r="BH85">
        <f>'Corrected energy balance step 2'!BI90</f>
        <v>0</v>
      </c>
      <c r="BI85">
        <f>'Corrected energy balance step 2'!BJ90</f>
        <v>0</v>
      </c>
      <c r="BJ85">
        <f>'Corrected energy balance step 2'!BK90</f>
        <v>0</v>
      </c>
      <c r="BK85">
        <f>'Corrected energy balance step 2'!BL90</f>
        <v>0</v>
      </c>
      <c r="BL85">
        <f>'Corrected energy balance step 2'!BM90</f>
        <v>0</v>
      </c>
      <c r="BM85">
        <f>'Corrected energy balance step 2'!BN90</f>
        <v>0</v>
      </c>
      <c r="BN85">
        <f>'Corrected energy balance step 2'!BO90</f>
        <v>0</v>
      </c>
    </row>
    <row r="86" spans="1:66">
      <c r="A86" t="s">
        <v>125</v>
      </c>
      <c r="B86">
        <f>'Corrected energy balance step 2'!C91</f>
        <v>0</v>
      </c>
      <c r="C86">
        <f>'Corrected energy balance step 2'!D91</f>
        <v>0</v>
      </c>
      <c r="D86">
        <f>'Corrected energy balance step 2'!E91</f>
        <v>0</v>
      </c>
      <c r="E86">
        <f>'Corrected energy balance step 2'!F91</f>
        <v>0</v>
      </c>
      <c r="F86">
        <f>'Corrected energy balance step 2'!G91</f>
        <v>0</v>
      </c>
      <c r="G86">
        <f>'Corrected energy balance step 2'!H91</f>
        <v>0</v>
      </c>
      <c r="H86">
        <f>'Corrected energy balance step 2'!I91</f>
        <v>0</v>
      </c>
      <c r="I86">
        <f>'Corrected energy balance step 2'!J91</f>
        <v>0</v>
      </c>
      <c r="J86">
        <f>'Corrected energy balance step 2'!K91</f>
        <v>0</v>
      </c>
      <c r="K86">
        <f>'Corrected energy balance step 2'!L91</f>
        <v>0</v>
      </c>
      <c r="L86">
        <f>'Corrected energy balance step 2'!M91</f>
        <v>0</v>
      </c>
      <c r="M86">
        <f>'Corrected energy balance step 2'!N91</f>
        <v>0</v>
      </c>
      <c r="N86">
        <f>'Corrected energy balance step 2'!O91</f>
        <v>0</v>
      </c>
      <c r="O86">
        <f>'Corrected energy balance step 2'!P91</f>
        <v>0</v>
      </c>
      <c r="P86">
        <f>'Corrected energy balance step 2'!Q91</f>
        <v>0</v>
      </c>
      <c r="Q86">
        <f>'Corrected energy balance step 2'!R91</f>
        <v>0</v>
      </c>
      <c r="R86">
        <f>'Corrected energy balance step 2'!S91</f>
        <v>0</v>
      </c>
      <c r="S86">
        <f>'Corrected energy balance step 2'!T91</f>
        <v>0</v>
      </c>
      <c r="T86">
        <f>'Corrected energy balance step 2'!U91</f>
        <v>0</v>
      </c>
      <c r="U86">
        <f>'Corrected energy balance step 2'!V91</f>
        <v>0</v>
      </c>
      <c r="V86">
        <f>'Corrected energy balance step 2'!W91</f>
        <v>0</v>
      </c>
      <c r="W86">
        <f>'Corrected energy balance step 2'!X91</f>
        <v>0</v>
      </c>
      <c r="X86">
        <f>'Corrected energy balance step 2'!Y91</f>
        <v>0</v>
      </c>
      <c r="Y86">
        <f>'Corrected energy balance step 2'!Z91</f>
        <v>0</v>
      </c>
      <c r="Z86">
        <f>'Corrected energy balance step 2'!AA91</f>
        <v>0</v>
      </c>
      <c r="AA86">
        <f>'Corrected energy balance step 2'!AB91</f>
        <v>0</v>
      </c>
      <c r="AB86">
        <f>'Corrected energy balance step 2'!AC91</f>
        <v>0</v>
      </c>
      <c r="AC86">
        <f>'Corrected energy balance step 2'!AD91</f>
        <v>0</v>
      </c>
      <c r="AD86">
        <f>'Corrected energy balance step 2'!AE91</f>
        <v>0</v>
      </c>
      <c r="AE86">
        <f>'Corrected energy balance step 2'!AF91</f>
        <v>0</v>
      </c>
      <c r="AF86">
        <f>'Corrected energy balance step 2'!AG91</f>
        <v>0</v>
      </c>
      <c r="AG86">
        <f>'Corrected energy balance step 2'!AH91</f>
        <v>0</v>
      </c>
      <c r="AH86">
        <f>'Corrected energy balance step 2'!AI91</f>
        <v>0</v>
      </c>
      <c r="AI86">
        <f>'Corrected energy balance step 2'!AJ91</f>
        <v>0</v>
      </c>
      <c r="AJ86">
        <f>'Corrected energy balance step 2'!AK91</f>
        <v>0</v>
      </c>
      <c r="AK86">
        <f>'Corrected energy balance step 2'!AL91</f>
        <v>0</v>
      </c>
      <c r="AL86">
        <f>'Corrected energy balance step 2'!AM91</f>
        <v>0</v>
      </c>
      <c r="AM86">
        <f>'Corrected energy balance step 2'!AN91</f>
        <v>0</v>
      </c>
      <c r="AN86">
        <f>'Corrected energy balance step 2'!AO91</f>
        <v>0</v>
      </c>
      <c r="AO86">
        <f>'Corrected energy balance step 2'!AP91</f>
        <v>0</v>
      </c>
      <c r="AP86">
        <f>'Corrected energy balance step 2'!AQ91</f>
        <v>0</v>
      </c>
      <c r="AQ86">
        <f>'Corrected energy balance step 2'!AR91</f>
        <v>0</v>
      </c>
      <c r="AR86">
        <f>'Corrected energy balance step 2'!AS91</f>
        <v>0</v>
      </c>
      <c r="AS86">
        <f>'Corrected energy balance step 2'!AT91</f>
        <v>0</v>
      </c>
      <c r="AT86">
        <f>'Corrected energy balance step 2'!AU91</f>
        <v>0</v>
      </c>
      <c r="AU86">
        <f>'Corrected energy balance step 2'!AV91</f>
        <v>0</v>
      </c>
      <c r="AV86">
        <f>'Corrected energy balance step 2'!AW91</f>
        <v>0</v>
      </c>
      <c r="AW86">
        <f>'Corrected energy balance step 2'!AX91</f>
        <v>0</v>
      </c>
      <c r="AX86">
        <f>'Corrected energy balance step 2'!AY91</f>
        <v>0</v>
      </c>
      <c r="AY86">
        <f>'Corrected energy balance step 2'!AZ91</f>
        <v>0</v>
      </c>
      <c r="AZ86">
        <f>'Corrected energy balance step 2'!BA91</f>
        <v>0</v>
      </c>
      <c r="BA86">
        <f>'Corrected energy balance step 2'!BB91</f>
        <v>0</v>
      </c>
      <c r="BB86">
        <f>'Corrected energy balance step 2'!BC91</f>
        <v>0</v>
      </c>
      <c r="BC86">
        <f>'Corrected energy balance step 2'!BD91</f>
        <v>0</v>
      </c>
      <c r="BD86">
        <f>'Corrected energy balance step 2'!BE91</f>
        <v>0</v>
      </c>
      <c r="BE86">
        <f>'Corrected energy balance step 2'!BF91</f>
        <v>0</v>
      </c>
      <c r="BF86">
        <f>'Corrected energy balance step 2'!BG91</f>
        <v>0</v>
      </c>
      <c r="BG86">
        <f>'Corrected energy balance step 2'!BH91</f>
        <v>0</v>
      </c>
      <c r="BH86">
        <f>'Corrected energy balance step 2'!BI91</f>
        <v>0</v>
      </c>
      <c r="BI86">
        <f>'Corrected energy balance step 2'!BJ91</f>
        <v>0</v>
      </c>
      <c r="BJ86">
        <f>'Corrected energy balance step 2'!BK91</f>
        <v>0</v>
      </c>
      <c r="BK86">
        <f>'Corrected energy balance step 2'!BL91</f>
        <v>0</v>
      </c>
      <c r="BL86">
        <f>'Corrected energy balance step 2'!BM91</f>
        <v>0</v>
      </c>
      <c r="BM86">
        <f>'Corrected energy balance step 2'!BN91</f>
        <v>0</v>
      </c>
      <c r="BN86">
        <f>'Corrected energy balance step 2'!BO91</f>
        <v>0</v>
      </c>
    </row>
    <row r="87" spans="1:66">
      <c r="A87" t="s">
        <v>126</v>
      </c>
      <c r="B87">
        <f>'Corrected energy balance step 2'!C92</f>
        <v>0</v>
      </c>
      <c r="C87">
        <f>'Corrected energy balance step 2'!D92</f>
        <v>0</v>
      </c>
      <c r="D87">
        <f>'Corrected energy balance step 2'!E92</f>
        <v>0</v>
      </c>
      <c r="E87">
        <f>'Corrected energy balance step 2'!F92</f>
        <v>0</v>
      </c>
      <c r="F87">
        <f>'Corrected energy balance step 2'!G92</f>
        <v>0</v>
      </c>
      <c r="G87">
        <f>'Corrected energy balance step 2'!H92</f>
        <v>0</v>
      </c>
      <c r="H87">
        <f>'Corrected energy balance step 2'!I92</f>
        <v>0</v>
      </c>
      <c r="I87">
        <f>'Corrected energy balance step 2'!J92</f>
        <v>0</v>
      </c>
      <c r="J87">
        <f>'Corrected energy balance step 2'!K92</f>
        <v>0</v>
      </c>
      <c r="K87">
        <f>'Corrected energy balance step 2'!L92</f>
        <v>0</v>
      </c>
      <c r="L87">
        <f>'Corrected energy balance step 2'!M92</f>
        <v>0</v>
      </c>
      <c r="M87">
        <f>'Corrected energy balance step 2'!N92</f>
        <v>0</v>
      </c>
      <c r="N87">
        <f>'Corrected energy balance step 2'!O92</f>
        <v>0</v>
      </c>
      <c r="O87">
        <f>'Corrected energy balance step 2'!P92</f>
        <v>0</v>
      </c>
      <c r="P87">
        <f>'Corrected energy balance step 2'!Q92</f>
        <v>0</v>
      </c>
      <c r="Q87">
        <f>'Corrected energy balance step 2'!R92</f>
        <v>0</v>
      </c>
      <c r="R87">
        <f>'Corrected energy balance step 2'!S92</f>
        <v>0</v>
      </c>
      <c r="S87">
        <f>'Corrected energy balance step 2'!T92</f>
        <v>0</v>
      </c>
      <c r="T87">
        <f>'Corrected energy balance step 2'!U92</f>
        <v>0</v>
      </c>
      <c r="U87">
        <f>'Corrected energy balance step 2'!V92</f>
        <v>0</v>
      </c>
      <c r="V87">
        <f>'Corrected energy balance step 2'!W92</f>
        <v>0</v>
      </c>
      <c r="W87">
        <f>'Corrected energy balance step 2'!X92</f>
        <v>0</v>
      </c>
      <c r="X87">
        <f>'Corrected energy balance step 2'!Y92</f>
        <v>0</v>
      </c>
      <c r="Y87">
        <f>'Corrected energy balance step 2'!Z92</f>
        <v>0</v>
      </c>
      <c r="Z87">
        <f>'Corrected energy balance step 2'!AA92</f>
        <v>0</v>
      </c>
      <c r="AA87">
        <f>'Corrected energy balance step 2'!AB92</f>
        <v>0</v>
      </c>
      <c r="AB87">
        <f>'Corrected energy balance step 2'!AC92</f>
        <v>0</v>
      </c>
      <c r="AC87">
        <f>'Corrected energy balance step 2'!AD92</f>
        <v>0</v>
      </c>
      <c r="AD87">
        <f>'Corrected energy balance step 2'!AE92</f>
        <v>0</v>
      </c>
      <c r="AE87">
        <f>'Corrected energy balance step 2'!AF92</f>
        <v>0</v>
      </c>
      <c r="AF87">
        <f>'Corrected energy balance step 2'!AG92</f>
        <v>0</v>
      </c>
      <c r="AG87">
        <f>'Corrected energy balance step 2'!AH92</f>
        <v>0</v>
      </c>
      <c r="AH87">
        <f>'Corrected energy balance step 2'!AI92</f>
        <v>0</v>
      </c>
      <c r="AI87">
        <f>'Corrected energy balance step 2'!AJ92</f>
        <v>0</v>
      </c>
      <c r="AJ87">
        <f>'Corrected energy balance step 2'!AK92</f>
        <v>0</v>
      </c>
      <c r="AK87">
        <f>'Corrected energy balance step 2'!AL92</f>
        <v>0</v>
      </c>
      <c r="AL87">
        <f>'Corrected energy balance step 2'!AM92</f>
        <v>0</v>
      </c>
      <c r="AM87">
        <f>'Corrected energy balance step 2'!AN92</f>
        <v>0</v>
      </c>
      <c r="AN87">
        <f>'Corrected energy balance step 2'!AO92</f>
        <v>0</v>
      </c>
      <c r="AO87">
        <f>'Corrected energy balance step 2'!AP92</f>
        <v>0</v>
      </c>
      <c r="AP87">
        <f>'Corrected energy balance step 2'!AQ92</f>
        <v>0</v>
      </c>
      <c r="AQ87">
        <f>'Corrected energy balance step 2'!AR92</f>
        <v>0</v>
      </c>
      <c r="AR87">
        <f>'Corrected energy balance step 2'!AS92</f>
        <v>0</v>
      </c>
      <c r="AS87">
        <f>'Corrected energy balance step 2'!AT92</f>
        <v>0</v>
      </c>
      <c r="AT87">
        <f>'Corrected energy balance step 2'!AU92</f>
        <v>0</v>
      </c>
      <c r="AU87">
        <f>'Corrected energy balance step 2'!AV92</f>
        <v>0</v>
      </c>
      <c r="AV87">
        <f>'Corrected energy balance step 2'!AW92</f>
        <v>0</v>
      </c>
      <c r="AW87">
        <f>'Corrected energy balance step 2'!AX92</f>
        <v>0</v>
      </c>
      <c r="AX87">
        <f>'Corrected energy balance step 2'!AY92</f>
        <v>0</v>
      </c>
      <c r="AY87">
        <f>'Corrected energy balance step 2'!AZ92</f>
        <v>0</v>
      </c>
      <c r="AZ87">
        <f>'Corrected energy balance step 2'!BA92</f>
        <v>0</v>
      </c>
      <c r="BA87">
        <f>'Corrected energy balance step 2'!BB92</f>
        <v>0</v>
      </c>
      <c r="BB87">
        <f>'Corrected energy balance step 2'!BC92</f>
        <v>0</v>
      </c>
      <c r="BC87">
        <f>'Corrected energy balance step 2'!BD92</f>
        <v>0</v>
      </c>
      <c r="BD87">
        <f>'Corrected energy balance step 2'!BE92</f>
        <v>0</v>
      </c>
      <c r="BE87">
        <f>'Corrected energy balance step 2'!BF92</f>
        <v>0</v>
      </c>
      <c r="BF87">
        <f>'Corrected energy balance step 2'!BG92</f>
        <v>0</v>
      </c>
      <c r="BG87">
        <f>'Corrected energy balance step 2'!BH92</f>
        <v>0</v>
      </c>
      <c r="BH87">
        <f>'Corrected energy balance step 2'!BI92</f>
        <v>0</v>
      </c>
      <c r="BI87">
        <f>'Corrected energy balance step 2'!BJ92</f>
        <v>0</v>
      </c>
      <c r="BJ87">
        <f>'Corrected energy balance step 2'!BK92</f>
        <v>0</v>
      </c>
      <c r="BK87">
        <f>'Corrected energy balance step 2'!BL92</f>
        <v>0</v>
      </c>
      <c r="BL87">
        <f>'Corrected energy balance step 2'!BM92</f>
        <v>0</v>
      </c>
      <c r="BM87">
        <f>'Corrected energy balance step 2'!BN92</f>
        <v>0</v>
      </c>
      <c r="BN87">
        <f>'Corrected energy balance step 2'!BO92</f>
        <v>0</v>
      </c>
    </row>
    <row r="88" spans="1:66">
      <c r="A88" t="s">
        <v>127</v>
      </c>
      <c r="B88">
        <f>'Corrected energy balance step 2'!C93</f>
        <v>0</v>
      </c>
      <c r="C88">
        <f>'Corrected energy balance step 2'!D93</f>
        <v>0</v>
      </c>
      <c r="D88">
        <f>'Corrected energy balance step 2'!E93</f>
        <v>0</v>
      </c>
      <c r="E88">
        <f>'Corrected energy balance step 2'!F93</f>
        <v>0</v>
      </c>
      <c r="F88">
        <f>'Corrected energy balance step 2'!G93</f>
        <v>0</v>
      </c>
      <c r="G88">
        <f>'Corrected energy balance step 2'!H93</f>
        <v>0</v>
      </c>
      <c r="H88">
        <f>'Corrected energy balance step 2'!I93</f>
        <v>0</v>
      </c>
      <c r="I88">
        <f>'Corrected energy balance step 2'!J93</f>
        <v>0</v>
      </c>
      <c r="J88">
        <f>'Corrected energy balance step 2'!K93</f>
        <v>0</v>
      </c>
      <c r="K88">
        <f>'Corrected energy balance step 2'!L93</f>
        <v>0</v>
      </c>
      <c r="L88">
        <f>'Corrected energy balance step 2'!M93</f>
        <v>0</v>
      </c>
      <c r="M88">
        <f>'Corrected energy balance step 2'!N93</f>
        <v>0</v>
      </c>
      <c r="N88">
        <f>'Corrected energy balance step 2'!O93</f>
        <v>0</v>
      </c>
      <c r="O88">
        <f>'Corrected energy balance step 2'!P93</f>
        <v>0</v>
      </c>
      <c r="P88">
        <f>'Corrected energy balance step 2'!Q93</f>
        <v>0</v>
      </c>
      <c r="Q88">
        <f>'Corrected energy balance step 2'!R93</f>
        <v>0</v>
      </c>
      <c r="R88">
        <f>'Corrected energy balance step 2'!S93</f>
        <v>0</v>
      </c>
      <c r="S88">
        <f>'Corrected energy balance step 2'!T93</f>
        <v>0</v>
      </c>
      <c r="T88">
        <f>'Corrected energy balance step 2'!U93</f>
        <v>0</v>
      </c>
      <c r="U88">
        <f>'Corrected energy balance step 2'!V93</f>
        <v>0</v>
      </c>
      <c r="V88">
        <f>'Corrected energy balance step 2'!W93</f>
        <v>0</v>
      </c>
      <c r="W88">
        <f>'Corrected energy balance step 2'!X93</f>
        <v>0</v>
      </c>
      <c r="X88">
        <f>'Corrected energy balance step 2'!Y93</f>
        <v>0</v>
      </c>
      <c r="Y88">
        <f>'Corrected energy balance step 2'!Z93</f>
        <v>0</v>
      </c>
      <c r="Z88">
        <f>'Corrected energy balance step 2'!AA93</f>
        <v>0</v>
      </c>
      <c r="AA88">
        <f>'Corrected energy balance step 2'!AB93</f>
        <v>0</v>
      </c>
      <c r="AB88">
        <f>'Corrected energy balance step 2'!AC93</f>
        <v>0</v>
      </c>
      <c r="AC88">
        <f>'Corrected energy balance step 2'!AD93</f>
        <v>0</v>
      </c>
      <c r="AD88">
        <f>'Corrected energy balance step 2'!AE93</f>
        <v>0</v>
      </c>
      <c r="AE88">
        <f>'Corrected energy balance step 2'!AF93</f>
        <v>0</v>
      </c>
      <c r="AF88">
        <f>'Corrected energy balance step 2'!AG93</f>
        <v>0</v>
      </c>
      <c r="AG88">
        <f>'Corrected energy balance step 2'!AH93</f>
        <v>0</v>
      </c>
      <c r="AH88">
        <f>'Corrected energy balance step 2'!AI93</f>
        <v>0</v>
      </c>
      <c r="AI88">
        <f>'Corrected energy balance step 2'!AJ93</f>
        <v>0</v>
      </c>
      <c r="AJ88">
        <f>'Corrected energy balance step 2'!AK93</f>
        <v>0</v>
      </c>
      <c r="AK88">
        <f>'Corrected energy balance step 2'!AL93</f>
        <v>0</v>
      </c>
      <c r="AL88">
        <f>'Corrected energy balance step 2'!AM93</f>
        <v>0</v>
      </c>
      <c r="AM88">
        <f>'Corrected energy balance step 2'!AN93</f>
        <v>0</v>
      </c>
      <c r="AN88">
        <f>'Corrected energy balance step 2'!AO93</f>
        <v>0</v>
      </c>
      <c r="AO88">
        <f>'Corrected energy balance step 2'!AP93</f>
        <v>0</v>
      </c>
      <c r="AP88">
        <f>'Corrected energy balance step 2'!AQ93</f>
        <v>0</v>
      </c>
      <c r="AQ88">
        <f>'Corrected energy balance step 2'!AR93</f>
        <v>0</v>
      </c>
      <c r="AR88">
        <f>'Corrected energy balance step 2'!AS93</f>
        <v>0</v>
      </c>
      <c r="AS88">
        <f>'Corrected energy balance step 2'!AT93</f>
        <v>0</v>
      </c>
      <c r="AT88">
        <f>'Corrected energy balance step 2'!AU93</f>
        <v>0</v>
      </c>
      <c r="AU88">
        <f>'Corrected energy balance step 2'!AV93</f>
        <v>0</v>
      </c>
      <c r="AV88">
        <f>'Corrected energy balance step 2'!AW93</f>
        <v>0</v>
      </c>
      <c r="AW88">
        <f>'Corrected energy balance step 2'!AX93</f>
        <v>0</v>
      </c>
      <c r="AX88">
        <f>'Corrected energy balance step 2'!AY93</f>
        <v>0</v>
      </c>
      <c r="AY88">
        <f>'Corrected energy balance step 2'!AZ93</f>
        <v>0</v>
      </c>
      <c r="AZ88">
        <f>'Corrected energy balance step 2'!BA93</f>
        <v>0</v>
      </c>
      <c r="BA88">
        <f>'Corrected energy balance step 2'!BB93</f>
        <v>0</v>
      </c>
      <c r="BB88">
        <f>'Corrected energy balance step 2'!BC93</f>
        <v>0</v>
      </c>
      <c r="BC88">
        <f>'Corrected energy balance step 2'!BD93</f>
        <v>0</v>
      </c>
      <c r="BD88">
        <f>'Corrected energy balance step 2'!BE93</f>
        <v>0</v>
      </c>
      <c r="BE88">
        <f>'Corrected energy balance step 2'!BF93</f>
        <v>0</v>
      </c>
      <c r="BF88">
        <f>'Corrected energy balance step 2'!BG93</f>
        <v>0</v>
      </c>
      <c r="BG88">
        <f>'Corrected energy balance step 2'!BH93</f>
        <v>0</v>
      </c>
      <c r="BH88">
        <f>'Corrected energy balance step 2'!BI93</f>
        <v>0</v>
      </c>
      <c r="BI88">
        <f>'Corrected energy balance step 2'!BJ93</f>
        <v>0</v>
      </c>
      <c r="BJ88">
        <f>'Corrected energy balance step 2'!BK93</f>
        <v>0</v>
      </c>
      <c r="BK88">
        <f>'Corrected energy balance step 2'!BL93</f>
        <v>0</v>
      </c>
      <c r="BL88">
        <f>'Corrected energy balance step 2'!BM93</f>
        <v>0</v>
      </c>
      <c r="BM88">
        <f>'Corrected energy balance step 2'!BN93</f>
        <v>0</v>
      </c>
      <c r="BN88">
        <f>'Corrected energy balance step 2'!BO93</f>
        <v>0</v>
      </c>
    </row>
    <row r="89" spans="1:66">
      <c r="A89" t="s">
        <v>128</v>
      </c>
      <c r="B89">
        <f>'Corrected energy balance step 2'!C94</f>
        <v>0</v>
      </c>
      <c r="C89">
        <f>'Corrected energy balance step 2'!D94</f>
        <v>0</v>
      </c>
      <c r="D89">
        <f>'Corrected energy balance step 2'!E94</f>
        <v>0</v>
      </c>
      <c r="E89">
        <f>'Corrected energy balance step 2'!F94</f>
        <v>0</v>
      </c>
      <c r="F89">
        <f>'Corrected energy balance step 2'!G94</f>
        <v>0</v>
      </c>
      <c r="G89">
        <f>'Corrected energy balance step 2'!H94</f>
        <v>0</v>
      </c>
      <c r="H89">
        <f>'Corrected energy balance step 2'!I94</f>
        <v>0</v>
      </c>
      <c r="I89">
        <f>'Corrected energy balance step 2'!J94</f>
        <v>0</v>
      </c>
      <c r="J89">
        <f>'Corrected energy balance step 2'!K94</f>
        <v>0</v>
      </c>
      <c r="K89">
        <f>'Corrected energy balance step 2'!L94</f>
        <v>0</v>
      </c>
      <c r="L89">
        <f>'Corrected energy balance step 2'!M94</f>
        <v>0</v>
      </c>
      <c r="M89">
        <f>'Corrected energy balance step 2'!N94</f>
        <v>0</v>
      </c>
      <c r="N89">
        <f>'Corrected energy balance step 2'!O94</f>
        <v>0</v>
      </c>
      <c r="O89">
        <f>'Corrected energy balance step 2'!P94</f>
        <v>0</v>
      </c>
      <c r="P89">
        <f>'Corrected energy balance step 2'!Q94</f>
        <v>0</v>
      </c>
      <c r="Q89">
        <f>'Corrected energy balance step 2'!R94</f>
        <v>0</v>
      </c>
      <c r="R89">
        <f>'Corrected energy balance step 2'!S94</f>
        <v>0</v>
      </c>
      <c r="S89">
        <f>'Corrected energy balance step 2'!T94</f>
        <v>0</v>
      </c>
      <c r="T89">
        <f>'Corrected energy balance step 2'!U94</f>
        <v>0</v>
      </c>
      <c r="U89">
        <f>'Corrected energy balance step 2'!V94</f>
        <v>0</v>
      </c>
      <c r="V89">
        <f>'Corrected energy balance step 2'!W94</f>
        <v>0</v>
      </c>
      <c r="W89">
        <f>'Corrected energy balance step 2'!X94</f>
        <v>0</v>
      </c>
      <c r="X89">
        <f>'Corrected energy balance step 2'!Y94</f>
        <v>0</v>
      </c>
      <c r="Y89">
        <f>'Corrected energy balance step 2'!Z94</f>
        <v>0</v>
      </c>
      <c r="Z89">
        <f>'Corrected energy balance step 2'!AA94</f>
        <v>0</v>
      </c>
      <c r="AA89">
        <f>'Corrected energy balance step 2'!AB94</f>
        <v>0</v>
      </c>
      <c r="AB89">
        <f>'Corrected energy balance step 2'!AC94</f>
        <v>0</v>
      </c>
      <c r="AC89">
        <f>'Corrected energy balance step 2'!AD94</f>
        <v>0</v>
      </c>
      <c r="AD89">
        <f>'Corrected energy balance step 2'!AE94</f>
        <v>0</v>
      </c>
      <c r="AE89">
        <f>'Corrected energy balance step 2'!AF94</f>
        <v>0</v>
      </c>
      <c r="AF89">
        <f>'Corrected energy balance step 2'!AG94</f>
        <v>0</v>
      </c>
      <c r="AG89">
        <f>'Corrected energy balance step 2'!AH94</f>
        <v>0</v>
      </c>
      <c r="AH89">
        <f>'Corrected energy balance step 2'!AI94</f>
        <v>0</v>
      </c>
      <c r="AI89">
        <f>'Corrected energy balance step 2'!AJ94</f>
        <v>0</v>
      </c>
      <c r="AJ89">
        <f>'Corrected energy balance step 2'!AK94</f>
        <v>0</v>
      </c>
      <c r="AK89">
        <f>'Corrected energy balance step 2'!AL94</f>
        <v>0</v>
      </c>
      <c r="AL89">
        <f>'Corrected energy balance step 2'!AM94</f>
        <v>0</v>
      </c>
      <c r="AM89">
        <f>'Corrected energy balance step 2'!AN94</f>
        <v>0</v>
      </c>
      <c r="AN89">
        <f>'Corrected energy balance step 2'!AO94</f>
        <v>0</v>
      </c>
      <c r="AO89">
        <f>'Corrected energy balance step 2'!AP94</f>
        <v>0</v>
      </c>
      <c r="AP89">
        <f>'Corrected energy balance step 2'!AQ94</f>
        <v>0</v>
      </c>
      <c r="AQ89">
        <f>'Corrected energy balance step 2'!AR94</f>
        <v>0</v>
      </c>
      <c r="AR89">
        <f>'Corrected energy balance step 2'!AS94</f>
        <v>0</v>
      </c>
      <c r="AS89">
        <f>'Corrected energy balance step 2'!AT94</f>
        <v>0</v>
      </c>
      <c r="AT89">
        <f>'Corrected energy balance step 2'!AU94</f>
        <v>0</v>
      </c>
      <c r="AU89">
        <f>'Corrected energy balance step 2'!AV94</f>
        <v>0</v>
      </c>
      <c r="AV89">
        <f>'Corrected energy balance step 2'!AW94</f>
        <v>0</v>
      </c>
      <c r="AW89">
        <f>'Corrected energy balance step 2'!AX94</f>
        <v>0</v>
      </c>
      <c r="AX89">
        <f>'Corrected energy balance step 2'!AY94</f>
        <v>0</v>
      </c>
      <c r="AY89">
        <f>'Corrected energy balance step 2'!AZ94</f>
        <v>0</v>
      </c>
      <c r="AZ89">
        <f>'Corrected energy balance step 2'!BA94</f>
        <v>0</v>
      </c>
      <c r="BA89">
        <f>'Corrected energy balance step 2'!BB94</f>
        <v>0</v>
      </c>
      <c r="BB89">
        <f>'Corrected energy balance step 2'!BC94</f>
        <v>0</v>
      </c>
      <c r="BC89">
        <f>'Corrected energy balance step 2'!BD94</f>
        <v>0</v>
      </c>
      <c r="BD89">
        <f>'Corrected energy balance step 2'!BE94</f>
        <v>0</v>
      </c>
      <c r="BE89">
        <f>'Corrected energy balance step 2'!BF94</f>
        <v>0</v>
      </c>
      <c r="BF89">
        <f>'Corrected energy balance step 2'!BG94</f>
        <v>0</v>
      </c>
      <c r="BG89">
        <f>'Corrected energy balance step 2'!BH94</f>
        <v>0</v>
      </c>
      <c r="BH89">
        <f>'Corrected energy balance step 2'!BI94</f>
        <v>0</v>
      </c>
      <c r="BI89">
        <f>'Corrected energy balance step 2'!BJ94</f>
        <v>0</v>
      </c>
      <c r="BJ89">
        <f>'Corrected energy balance step 2'!BK94</f>
        <v>0</v>
      </c>
      <c r="BK89">
        <f>'Corrected energy balance step 2'!BL94</f>
        <v>0</v>
      </c>
      <c r="BL89">
        <f>'Corrected energy balance step 2'!BM94</f>
        <v>0</v>
      </c>
      <c r="BM89">
        <f>'Corrected energy balance step 2'!BN94</f>
        <v>0</v>
      </c>
      <c r="BN89">
        <f>'Corrected energy balance step 2'!BO94</f>
        <v>0</v>
      </c>
    </row>
    <row r="90" spans="1:66">
      <c r="A90" t="s">
        <v>129</v>
      </c>
      <c r="B90">
        <f>'Corrected energy balance step 2'!C95</f>
        <v>0</v>
      </c>
      <c r="C90">
        <f>'Corrected energy balance step 2'!D95</f>
        <v>0</v>
      </c>
      <c r="D90">
        <f>'Corrected energy balance step 2'!E95</f>
        <v>0</v>
      </c>
      <c r="E90">
        <f>'Corrected energy balance step 2'!F95</f>
        <v>0</v>
      </c>
      <c r="F90">
        <f>'Corrected energy balance step 2'!G95</f>
        <v>0</v>
      </c>
      <c r="G90">
        <f>'Corrected energy balance step 2'!H95</f>
        <v>0</v>
      </c>
      <c r="H90">
        <f>'Corrected energy balance step 2'!I95</f>
        <v>0</v>
      </c>
      <c r="I90">
        <f>'Corrected energy balance step 2'!J95</f>
        <v>0</v>
      </c>
      <c r="J90">
        <f>'Corrected energy balance step 2'!K95</f>
        <v>0</v>
      </c>
      <c r="K90">
        <f>'Corrected energy balance step 2'!L95</f>
        <v>0</v>
      </c>
      <c r="L90">
        <f>'Corrected energy balance step 2'!M95</f>
        <v>0</v>
      </c>
      <c r="M90">
        <f>'Corrected energy balance step 2'!N95</f>
        <v>0</v>
      </c>
      <c r="N90">
        <f>'Corrected energy balance step 2'!O95</f>
        <v>0</v>
      </c>
      <c r="O90">
        <f>'Corrected energy balance step 2'!P95</f>
        <v>0</v>
      </c>
      <c r="P90">
        <f>'Corrected energy balance step 2'!Q95</f>
        <v>0</v>
      </c>
      <c r="Q90">
        <f>'Corrected energy balance step 2'!R95</f>
        <v>0</v>
      </c>
      <c r="R90">
        <f>'Corrected energy balance step 2'!S95</f>
        <v>0</v>
      </c>
      <c r="S90">
        <f>'Corrected energy balance step 2'!T95</f>
        <v>0</v>
      </c>
      <c r="T90">
        <f>'Corrected energy balance step 2'!U95</f>
        <v>0</v>
      </c>
      <c r="U90">
        <f>'Corrected energy balance step 2'!V95</f>
        <v>0</v>
      </c>
      <c r="V90">
        <f>'Corrected energy balance step 2'!W95</f>
        <v>0</v>
      </c>
      <c r="W90">
        <f>'Corrected energy balance step 2'!X95</f>
        <v>0</v>
      </c>
      <c r="X90">
        <f>'Corrected energy balance step 2'!Y95</f>
        <v>0</v>
      </c>
      <c r="Y90">
        <f>'Corrected energy balance step 2'!Z95</f>
        <v>0</v>
      </c>
      <c r="Z90">
        <f>'Corrected energy balance step 2'!AA95</f>
        <v>0</v>
      </c>
      <c r="AA90">
        <f>'Corrected energy balance step 2'!AB95</f>
        <v>0</v>
      </c>
      <c r="AB90">
        <f>'Corrected energy balance step 2'!AC95</f>
        <v>0</v>
      </c>
      <c r="AC90">
        <f>'Corrected energy balance step 2'!AD95</f>
        <v>0</v>
      </c>
      <c r="AD90">
        <f>'Corrected energy balance step 2'!AE95</f>
        <v>0</v>
      </c>
      <c r="AE90">
        <f>'Corrected energy balance step 2'!AF95</f>
        <v>0</v>
      </c>
      <c r="AF90">
        <f>'Corrected energy balance step 2'!AG95</f>
        <v>0</v>
      </c>
      <c r="AG90">
        <f>'Corrected energy balance step 2'!AH95</f>
        <v>0</v>
      </c>
      <c r="AH90">
        <f>'Corrected energy balance step 2'!AI95</f>
        <v>0</v>
      </c>
      <c r="AI90">
        <f>'Corrected energy balance step 2'!AJ95</f>
        <v>0</v>
      </c>
      <c r="AJ90">
        <f>'Corrected energy balance step 2'!AK95</f>
        <v>0</v>
      </c>
      <c r="AK90">
        <f>'Corrected energy balance step 2'!AL95</f>
        <v>0</v>
      </c>
      <c r="AL90">
        <f>'Corrected energy balance step 2'!AM95</f>
        <v>0</v>
      </c>
      <c r="AM90">
        <f>'Corrected energy balance step 2'!AN95</f>
        <v>0</v>
      </c>
      <c r="AN90">
        <f>'Corrected energy balance step 2'!AO95</f>
        <v>0</v>
      </c>
      <c r="AO90">
        <f>'Corrected energy balance step 2'!AP95</f>
        <v>0</v>
      </c>
      <c r="AP90">
        <f>'Corrected energy balance step 2'!AQ95</f>
        <v>0</v>
      </c>
      <c r="AQ90">
        <f>'Corrected energy balance step 2'!AR95</f>
        <v>0</v>
      </c>
      <c r="AR90">
        <f>'Corrected energy balance step 2'!AS95</f>
        <v>0</v>
      </c>
      <c r="AS90">
        <f>'Corrected energy balance step 2'!AT95</f>
        <v>0</v>
      </c>
      <c r="AT90">
        <f>'Corrected energy balance step 2'!AU95</f>
        <v>0</v>
      </c>
      <c r="AU90">
        <f>'Corrected energy balance step 2'!AV95</f>
        <v>0</v>
      </c>
      <c r="AV90">
        <f>'Corrected energy balance step 2'!AW95</f>
        <v>0</v>
      </c>
      <c r="AW90">
        <f>'Corrected energy balance step 2'!AX95</f>
        <v>0</v>
      </c>
      <c r="AX90">
        <f>'Corrected energy balance step 2'!AY95</f>
        <v>0</v>
      </c>
      <c r="AY90">
        <f>'Corrected energy balance step 2'!AZ95</f>
        <v>0</v>
      </c>
      <c r="AZ90">
        <f>'Corrected energy balance step 2'!BA95</f>
        <v>0</v>
      </c>
      <c r="BA90">
        <f>'Corrected energy balance step 2'!BB95</f>
        <v>0</v>
      </c>
      <c r="BB90">
        <f>'Corrected energy balance step 2'!BC95</f>
        <v>0</v>
      </c>
      <c r="BC90">
        <f>'Corrected energy balance step 2'!BD95</f>
        <v>0</v>
      </c>
      <c r="BD90">
        <f>'Corrected energy balance step 2'!BE95</f>
        <v>0</v>
      </c>
      <c r="BE90">
        <f>'Corrected energy balance step 2'!BF95</f>
        <v>0</v>
      </c>
      <c r="BF90">
        <f>'Corrected energy balance step 2'!BG95</f>
        <v>0</v>
      </c>
      <c r="BG90">
        <f>'Corrected energy balance step 2'!BH95</f>
        <v>0</v>
      </c>
      <c r="BH90">
        <f>'Corrected energy balance step 2'!BI95</f>
        <v>0</v>
      </c>
      <c r="BI90">
        <f>'Corrected energy balance step 2'!BJ95</f>
        <v>0</v>
      </c>
      <c r="BJ90">
        <f>'Corrected energy balance step 2'!BK95</f>
        <v>0</v>
      </c>
      <c r="BK90">
        <f>'Corrected energy balance step 2'!BL95</f>
        <v>0</v>
      </c>
      <c r="BL90">
        <f>'Corrected energy balance step 2'!BM95</f>
        <v>0</v>
      </c>
      <c r="BM90">
        <f>'Corrected energy balance step 2'!BN95</f>
        <v>0</v>
      </c>
      <c r="BN90">
        <f>'Corrected energy balance step 2'!BO95</f>
        <v>0</v>
      </c>
    </row>
    <row r="91" spans="1:66">
      <c r="A91" t="s">
        <v>130</v>
      </c>
      <c r="B91">
        <f>'Corrected energy balance step 2'!C96</f>
        <v>0</v>
      </c>
      <c r="C91">
        <f>'Corrected energy balance step 2'!D96</f>
        <v>0</v>
      </c>
      <c r="D91">
        <f>'Corrected energy balance step 2'!E96</f>
        <v>0</v>
      </c>
      <c r="E91">
        <f>'Corrected energy balance step 2'!F96</f>
        <v>0</v>
      </c>
      <c r="F91">
        <f>'Corrected energy balance step 2'!G96</f>
        <v>0</v>
      </c>
      <c r="G91">
        <f>'Corrected energy balance step 2'!H96</f>
        <v>0</v>
      </c>
      <c r="H91">
        <f>'Corrected energy balance step 2'!I96</f>
        <v>0</v>
      </c>
      <c r="I91">
        <f>'Corrected energy balance step 2'!J96</f>
        <v>0</v>
      </c>
      <c r="J91">
        <f>'Corrected energy balance step 2'!K96</f>
        <v>0</v>
      </c>
      <c r="K91">
        <f>'Corrected energy balance step 2'!L96</f>
        <v>0</v>
      </c>
      <c r="L91">
        <f>'Corrected energy balance step 2'!M96</f>
        <v>0</v>
      </c>
      <c r="M91">
        <f>'Corrected energy balance step 2'!N96</f>
        <v>0</v>
      </c>
      <c r="N91">
        <f>'Corrected energy balance step 2'!O96</f>
        <v>0</v>
      </c>
      <c r="O91">
        <f>'Corrected energy balance step 2'!P96</f>
        <v>0</v>
      </c>
      <c r="P91">
        <f>'Corrected energy balance step 2'!Q96</f>
        <v>0</v>
      </c>
      <c r="Q91">
        <f>'Corrected energy balance step 2'!R96</f>
        <v>0</v>
      </c>
      <c r="R91">
        <f>'Corrected energy balance step 2'!S96</f>
        <v>0</v>
      </c>
      <c r="S91">
        <f>'Corrected energy balance step 2'!T96</f>
        <v>0</v>
      </c>
      <c r="T91">
        <f>'Corrected energy balance step 2'!U96</f>
        <v>0</v>
      </c>
      <c r="U91">
        <f>'Corrected energy balance step 2'!V96</f>
        <v>0</v>
      </c>
      <c r="V91">
        <f>'Corrected energy balance step 2'!W96</f>
        <v>0</v>
      </c>
      <c r="W91">
        <f>'Corrected energy balance step 2'!X96</f>
        <v>0</v>
      </c>
      <c r="X91">
        <f>'Corrected energy balance step 2'!Y96</f>
        <v>0</v>
      </c>
      <c r="Y91">
        <f>'Corrected energy balance step 2'!Z96</f>
        <v>0</v>
      </c>
      <c r="Z91">
        <f>'Corrected energy balance step 2'!AA96</f>
        <v>0</v>
      </c>
      <c r="AA91">
        <f>'Corrected energy balance step 2'!AB96</f>
        <v>0</v>
      </c>
      <c r="AB91">
        <f>'Corrected energy balance step 2'!AC96</f>
        <v>0</v>
      </c>
      <c r="AC91">
        <f>'Corrected energy balance step 2'!AD96</f>
        <v>0</v>
      </c>
      <c r="AD91">
        <f>'Corrected energy balance step 2'!AE96</f>
        <v>0</v>
      </c>
      <c r="AE91">
        <f>'Corrected energy balance step 2'!AF96</f>
        <v>0</v>
      </c>
      <c r="AF91">
        <f>'Corrected energy balance step 2'!AG96</f>
        <v>0</v>
      </c>
      <c r="AG91">
        <f>'Corrected energy balance step 2'!AH96</f>
        <v>0</v>
      </c>
      <c r="AH91">
        <f>'Corrected energy balance step 2'!AI96</f>
        <v>0</v>
      </c>
      <c r="AI91">
        <f>'Corrected energy balance step 2'!AJ96</f>
        <v>0</v>
      </c>
      <c r="AJ91">
        <f>'Corrected energy balance step 2'!AK96</f>
        <v>0</v>
      </c>
      <c r="AK91">
        <f>'Corrected energy balance step 2'!AL96</f>
        <v>0</v>
      </c>
      <c r="AL91">
        <f>'Corrected energy balance step 2'!AM96</f>
        <v>0</v>
      </c>
      <c r="AM91">
        <f>'Corrected energy balance step 2'!AN96</f>
        <v>0</v>
      </c>
      <c r="AN91">
        <f>'Corrected energy balance step 2'!AO96</f>
        <v>0</v>
      </c>
      <c r="AO91">
        <f>'Corrected energy balance step 2'!AP96</f>
        <v>0</v>
      </c>
      <c r="AP91">
        <f>'Corrected energy balance step 2'!AQ96</f>
        <v>0</v>
      </c>
      <c r="AQ91">
        <f>'Corrected energy balance step 2'!AR96</f>
        <v>0</v>
      </c>
      <c r="AR91">
        <f>'Corrected energy balance step 2'!AS96</f>
        <v>0</v>
      </c>
      <c r="AS91">
        <f>'Corrected energy balance step 2'!AT96</f>
        <v>0</v>
      </c>
      <c r="AT91">
        <f>'Corrected energy balance step 2'!AU96</f>
        <v>0</v>
      </c>
      <c r="AU91">
        <f>'Corrected energy balance step 2'!AV96</f>
        <v>0</v>
      </c>
      <c r="AV91">
        <f>'Corrected energy balance step 2'!AW96</f>
        <v>0</v>
      </c>
      <c r="AW91">
        <f>'Corrected energy balance step 2'!AX96</f>
        <v>0</v>
      </c>
      <c r="AX91">
        <f>'Corrected energy balance step 2'!AY96</f>
        <v>0</v>
      </c>
      <c r="AY91">
        <f>'Corrected energy balance step 2'!AZ96</f>
        <v>0</v>
      </c>
      <c r="AZ91">
        <f>'Corrected energy balance step 2'!BA96</f>
        <v>0</v>
      </c>
      <c r="BA91">
        <f>'Corrected energy balance step 2'!BB96</f>
        <v>0</v>
      </c>
      <c r="BB91">
        <f>'Corrected energy balance step 2'!BC96</f>
        <v>0</v>
      </c>
      <c r="BC91">
        <f>'Corrected energy balance step 2'!BD96</f>
        <v>0</v>
      </c>
      <c r="BD91">
        <f>'Corrected energy balance step 2'!BE96</f>
        <v>0</v>
      </c>
      <c r="BE91">
        <f>'Corrected energy balance step 2'!BF96</f>
        <v>0</v>
      </c>
      <c r="BF91">
        <f>'Corrected energy balance step 2'!BG96</f>
        <v>0</v>
      </c>
      <c r="BG91">
        <f>'Corrected energy balance step 2'!BH96</f>
        <v>0</v>
      </c>
      <c r="BH91">
        <f>'Corrected energy balance step 2'!BI96</f>
        <v>0</v>
      </c>
      <c r="BI91">
        <f>'Corrected energy balance step 2'!BJ96</f>
        <v>0</v>
      </c>
      <c r="BJ91">
        <f>'Corrected energy balance step 2'!BK96</f>
        <v>0</v>
      </c>
      <c r="BK91">
        <f>'Corrected energy balance step 2'!BL96</f>
        <v>0</v>
      </c>
      <c r="BL91">
        <f>'Corrected energy balance step 2'!BM96</f>
        <v>0</v>
      </c>
      <c r="BM91">
        <f>'Corrected energy balance step 2'!BN96</f>
        <v>0</v>
      </c>
      <c r="BN91">
        <f>'Corrected energy balance step 2'!BO96</f>
        <v>0</v>
      </c>
    </row>
    <row r="92" spans="1:66">
      <c r="A92" t="s">
        <v>131</v>
      </c>
      <c r="B92">
        <f>'Corrected energy balance step 2'!C97</f>
        <v>0</v>
      </c>
      <c r="C92">
        <f>'Corrected energy balance step 2'!D97</f>
        <v>0</v>
      </c>
      <c r="D92">
        <f>'Corrected energy balance step 2'!E97</f>
        <v>0</v>
      </c>
      <c r="E92">
        <f>'Corrected energy balance step 2'!F97</f>
        <v>0</v>
      </c>
      <c r="F92">
        <f>'Corrected energy balance step 2'!G97</f>
        <v>0</v>
      </c>
      <c r="G92">
        <f>'Corrected energy balance step 2'!H97</f>
        <v>0</v>
      </c>
      <c r="H92">
        <f>'Corrected energy balance step 2'!I97</f>
        <v>0</v>
      </c>
      <c r="I92">
        <f>'Corrected energy balance step 2'!J97</f>
        <v>0</v>
      </c>
      <c r="J92">
        <f>'Corrected energy balance step 2'!K97</f>
        <v>0</v>
      </c>
      <c r="K92">
        <f>'Corrected energy balance step 2'!L97</f>
        <v>0</v>
      </c>
      <c r="L92">
        <f>'Corrected energy balance step 2'!M97</f>
        <v>0</v>
      </c>
      <c r="M92">
        <f>'Corrected energy balance step 2'!N97</f>
        <v>0</v>
      </c>
      <c r="N92">
        <f>'Corrected energy balance step 2'!O97</f>
        <v>0</v>
      </c>
      <c r="O92">
        <f>'Corrected energy balance step 2'!P97</f>
        <v>0</v>
      </c>
      <c r="P92">
        <f>'Corrected energy balance step 2'!Q97</f>
        <v>0</v>
      </c>
      <c r="Q92">
        <f>'Corrected energy balance step 2'!R97</f>
        <v>0</v>
      </c>
      <c r="R92">
        <f>'Corrected energy balance step 2'!S97</f>
        <v>0</v>
      </c>
      <c r="S92">
        <f>'Corrected energy balance step 2'!T97</f>
        <v>0</v>
      </c>
      <c r="T92">
        <f>'Corrected energy balance step 2'!U97</f>
        <v>0</v>
      </c>
      <c r="U92">
        <f>'Corrected energy balance step 2'!V97</f>
        <v>0</v>
      </c>
      <c r="V92">
        <f>'Corrected energy balance step 2'!W97</f>
        <v>0</v>
      </c>
      <c r="W92">
        <f>'Corrected energy balance step 2'!X97</f>
        <v>0</v>
      </c>
      <c r="X92">
        <f>'Corrected energy balance step 2'!Y97</f>
        <v>0</v>
      </c>
      <c r="Y92">
        <f>'Corrected energy balance step 2'!Z97</f>
        <v>0</v>
      </c>
      <c r="Z92">
        <f>'Corrected energy balance step 2'!AA97</f>
        <v>0</v>
      </c>
      <c r="AA92">
        <f>'Corrected energy balance step 2'!AB97</f>
        <v>0</v>
      </c>
      <c r="AB92">
        <f>'Corrected energy balance step 2'!AC97</f>
        <v>0</v>
      </c>
      <c r="AC92">
        <f>'Corrected energy balance step 2'!AD97</f>
        <v>0</v>
      </c>
      <c r="AD92">
        <f>'Corrected energy balance step 2'!AE97</f>
        <v>0</v>
      </c>
      <c r="AE92">
        <f>'Corrected energy balance step 2'!AF97</f>
        <v>0</v>
      </c>
      <c r="AF92">
        <f>'Corrected energy balance step 2'!AG97</f>
        <v>0</v>
      </c>
      <c r="AG92">
        <f>'Corrected energy balance step 2'!AH97</f>
        <v>0</v>
      </c>
      <c r="AH92">
        <f>'Corrected energy balance step 2'!AI97</f>
        <v>0</v>
      </c>
      <c r="AI92">
        <f>'Corrected energy balance step 2'!AJ97</f>
        <v>0</v>
      </c>
      <c r="AJ92">
        <f>'Corrected energy balance step 2'!AK97</f>
        <v>0</v>
      </c>
      <c r="AK92">
        <f>'Corrected energy balance step 2'!AL97</f>
        <v>0</v>
      </c>
      <c r="AL92">
        <f>'Corrected energy balance step 2'!AM97</f>
        <v>0</v>
      </c>
      <c r="AM92">
        <f>'Corrected energy balance step 2'!AN97</f>
        <v>0</v>
      </c>
      <c r="AN92">
        <f>'Corrected energy balance step 2'!AO97</f>
        <v>0</v>
      </c>
      <c r="AO92">
        <f>'Corrected energy balance step 2'!AP97</f>
        <v>0</v>
      </c>
      <c r="AP92">
        <f>'Corrected energy balance step 2'!AQ97</f>
        <v>0</v>
      </c>
      <c r="AQ92">
        <f>'Corrected energy balance step 2'!AR97</f>
        <v>0</v>
      </c>
      <c r="AR92">
        <f>'Corrected energy balance step 2'!AS97</f>
        <v>0</v>
      </c>
      <c r="AS92">
        <f>'Corrected energy balance step 2'!AT97</f>
        <v>0</v>
      </c>
      <c r="AT92">
        <f>'Corrected energy balance step 2'!AU97</f>
        <v>0</v>
      </c>
      <c r="AU92">
        <f>'Corrected energy balance step 2'!AV97</f>
        <v>0</v>
      </c>
      <c r="AV92">
        <f>'Corrected energy balance step 2'!AW97</f>
        <v>0</v>
      </c>
      <c r="AW92">
        <f>'Corrected energy balance step 2'!AX97</f>
        <v>0</v>
      </c>
      <c r="AX92">
        <f>'Corrected energy balance step 2'!AY97</f>
        <v>0</v>
      </c>
      <c r="AY92">
        <f>'Corrected energy balance step 2'!AZ97</f>
        <v>0</v>
      </c>
      <c r="AZ92">
        <f>'Corrected energy balance step 2'!BA97</f>
        <v>0</v>
      </c>
      <c r="BA92">
        <f>'Corrected energy balance step 2'!BB97</f>
        <v>0</v>
      </c>
      <c r="BB92">
        <f>'Corrected energy balance step 2'!BC97</f>
        <v>0</v>
      </c>
      <c r="BC92">
        <f>'Corrected energy balance step 2'!BD97</f>
        <v>0</v>
      </c>
      <c r="BD92">
        <f>'Corrected energy balance step 2'!BE97</f>
        <v>0</v>
      </c>
      <c r="BE92">
        <f>'Corrected energy balance step 2'!BF97</f>
        <v>0</v>
      </c>
      <c r="BF92">
        <f>'Corrected energy balance step 2'!BG97</f>
        <v>0</v>
      </c>
      <c r="BG92">
        <f>'Corrected energy balance step 2'!BH97</f>
        <v>0</v>
      </c>
      <c r="BH92">
        <f>'Corrected energy balance step 2'!BI97</f>
        <v>0</v>
      </c>
      <c r="BI92">
        <f>'Corrected energy balance step 2'!BJ97</f>
        <v>0</v>
      </c>
      <c r="BJ92">
        <f>'Corrected energy balance step 2'!BK97</f>
        <v>0</v>
      </c>
      <c r="BK92">
        <f>'Corrected energy balance step 2'!BL97</f>
        <v>0</v>
      </c>
      <c r="BL92">
        <f>'Corrected energy balance step 2'!BM97</f>
        <v>0</v>
      </c>
      <c r="BM92">
        <f>'Corrected energy balance step 2'!BN97</f>
        <v>0</v>
      </c>
      <c r="BN92">
        <f>'Corrected energy balance step 2'!BO97</f>
        <v>0</v>
      </c>
    </row>
    <row r="93" spans="1:66">
      <c r="A93" t="s">
        <v>132</v>
      </c>
      <c r="B93">
        <f>'Corrected energy balance step 2'!C98</f>
        <v>0</v>
      </c>
      <c r="C93">
        <f>'Corrected energy balance step 2'!D98</f>
        <v>0</v>
      </c>
      <c r="D93">
        <f>'Corrected energy balance step 2'!E98</f>
        <v>0</v>
      </c>
      <c r="E93">
        <f>'Corrected energy balance step 2'!F98</f>
        <v>0</v>
      </c>
      <c r="F93">
        <f>'Corrected energy balance step 2'!G98</f>
        <v>0</v>
      </c>
      <c r="G93">
        <f>'Corrected energy balance step 2'!H98</f>
        <v>0</v>
      </c>
      <c r="H93">
        <f>'Corrected energy balance step 2'!I98</f>
        <v>0</v>
      </c>
      <c r="I93">
        <f>'Corrected energy balance step 2'!J98</f>
        <v>0</v>
      </c>
      <c r="J93">
        <f>'Corrected energy balance step 2'!K98</f>
        <v>0</v>
      </c>
      <c r="K93">
        <f>'Corrected energy balance step 2'!L98</f>
        <v>0</v>
      </c>
      <c r="L93">
        <f>'Corrected energy balance step 2'!M98</f>
        <v>0</v>
      </c>
      <c r="M93">
        <f>'Corrected energy balance step 2'!N98</f>
        <v>0</v>
      </c>
      <c r="N93">
        <f>'Corrected energy balance step 2'!O98</f>
        <v>0</v>
      </c>
      <c r="O93">
        <f>'Corrected energy balance step 2'!P98</f>
        <v>0</v>
      </c>
      <c r="P93">
        <f>'Corrected energy balance step 2'!Q98</f>
        <v>0</v>
      </c>
      <c r="Q93">
        <f>'Corrected energy balance step 2'!R98</f>
        <v>0</v>
      </c>
      <c r="R93">
        <f>'Corrected energy balance step 2'!S98</f>
        <v>0</v>
      </c>
      <c r="S93">
        <f>'Corrected energy balance step 2'!T98</f>
        <v>0</v>
      </c>
      <c r="T93">
        <f>'Corrected energy balance step 2'!U98</f>
        <v>0</v>
      </c>
      <c r="U93">
        <f>'Corrected energy balance step 2'!V98</f>
        <v>0</v>
      </c>
      <c r="V93">
        <f>'Corrected energy balance step 2'!W98</f>
        <v>0</v>
      </c>
      <c r="W93">
        <f>'Corrected energy balance step 2'!X98</f>
        <v>0</v>
      </c>
      <c r="X93">
        <f>'Corrected energy balance step 2'!Y98</f>
        <v>0</v>
      </c>
      <c r="Y93">
        <f>'Corrected energy balance step 2'!Z98</f>
        <v>0</v>
      </c>
      <c r="Z93">
        <f>'Corrected energy balance step 2'!AA98</f>
        <v>0</v>
      </c>
      <c r="AA93">
        <f>'Corrected energy balance step 2'!AB98</f>
        <v>0</v>
      </c>
      <c r="AB93">
        <f>'Corrected energy balance step 2'!AC98</f>
        <v>0</v>
      </c>
      <c r="AC93">
        <f>'Corrected energy balance step 2'!AD98</f>
        <v>0</v>
      </c>
      <c r="AD93">
        <f>'Corrected energy balance step 2'!AE98</f>
        <v>0</v>
      </c>
      <c r="AE93">
        <f>'Corrected energy balance step 2'!AF98</f>
        <v>0</v>
      </c>
      <c r="AF93">
        <f>'Corrected energy balance step 2'!AG98</f>
        <v>0</v>
      </c>
      <c r="AG93">
        <f>'Corrected energy balance step 2'!AH98</f>
        <v>0</v>
      </c>
      <c r="AH93">
        <f>'Corrected energy balance step 2'!AI98</f>
        <v>0</v>
      </c>
      <c r="AI93">
        <f>'Corrected energy balance step 2'!AJ98</f>
        <v>0</v>
      </c>
      <c r="AJ93">
        <f>'Corrected energy balance step 2'!AK98</f>
        <v>0</v>
      </c>
      <c r="AK93">
        <f>'Corrected energy balance step 2'!AL98</f>
        <v>0</v>
      </c>
      <c r="AL93">
        <f>'Corrected energy balance step 2'!AM98</f>
        <v>0</v>
      </c>
      <c r="AM93">
        <f>'Corrected energy balance step 2'!AN98</f>
        <v>0</v>
      </c>
      <c r="AN93">
        <f>'Corrected energy balance step 2'!AO98</f>
        <v>0</v>
      </c>
      <c r="AO93">
        <f>'Corrected energy balance step 2'!AP98</f>
        <v>0</v>
      </c>
      <c r="AP93">
        <f>'Corrected energy balance step 2'!AQ98</f>
        <v>0</v>
      </c>
      <c r="AQ93">
        <f>'Corrected energy balance step 2'!AR98</f>
        <v>0</v>
      </c>
      <c r="AR93">
        <f>'Corrected energy balance step 2'!AS98</f>
        <v>0</v>
      </c>
      <c r="AS93">
        <f>'Corrected energy balance step 2'!AT98</f>
        <v>0</v>
      </c>
      <c r="AT93">
        <f>'Corrected energy balance step 2'!AU98</f>
        <v>0</v>
      </c>
      <c r="AU93">
        <f>'Corrected energy balance step 2'!AV98</f>
        <v>0</v>
      </c>
      <c r="AV93">
        <f>'Corrected energy balance step 2'!AW98</f>
        <v>0</v>
      </c>
      <c r="AW93">
        <f>'Corrected energy balance step 2'!AX98</f>
        <v>0</v>
      </c>
      <c r="AX93">
        <f>'Corrected energy balance step 2'!AY98</f>
        <v>0</v>
      </c>
      <c r="AY93">
        <f>'Corrected energy balance step 2'!AZ98</f>
        <v>0</v>
      </c>
      <c r="AZ93">
        <f>'Corrected energy balance step 2'!BA98</f>
        <v>0</v>
      </c>
      <c r="BA93">
        <f>'Corrected energy balance step 2'!BB98</f>
        <v>0</v>
      </c>
      <c r="BB93">
        <f>'Corrected energy balance step 2'!BC98</f>
        <v>0</v>
      </c>
      <c r="BC93">
        <f>'Corrected energy balance step 2'!BD98</f>
        <v>0</v>
      </c>
      <c r="BD93">
        <f>'Corrected energy balance step 2'!BE98</f>
        <v>0</v>
      </c>
      <c r="BE93">
        <f>'Corrected energy balance step 2'!BF98</f>
        <v>0</v>
      </c>
      <c r="BF93">
        <f>'Corrected energy balance step 2'!BG98</f>
        <v>0</v>
      </c>
      <c r="BG93">
        <f>'Corrected energy balance step 2'!BH98</f>
        <v>0</v>
      </c>
      <c r="BH93">
        <f>'Corrected energy balance step 2'!BI98</f>
        <v>0</v>
      </c>
      <c r="BI93">
        <f>'Corrected energy balance step 2'!BJ98</f>
        <v>0</v>
      </c>
      <c r="BJ93">
        <f>'Corrected energy balance step 2'!BK98</f>
        <v>0</v>
      </c>
      <c r="BK93">
        <f>'Corrected energy balance step 2'!BL98</f>
        <v>0</v>
      </c>
      <c r="BL93">
        <f>'Corrected energy balance step 2'!BM98</f>
        <v>0</v>
      </c>
      <c r="BM93">
        <f>'Corrected energy balance step 2'!BN98</f>
        <v>0</v>
      </c>
      <c r="BN93">
        <f>'Corrected energy balance step 2'!BO98</f>
        <v>0</v>
      </c>
    </row>
    <row r="94" spans="1:66">
      <c r="A94" t="s">
        <v>133</v>
      </c>
      <c r="B94">
        <f>'Corrected energy balance step 2'!C99</f>
        <v>0</v>
      </c>
      <c r="C94">
        <f>'Corrected energy balance step 2'!D99</f>
        <v>0</v>
      </c>
      <c r="D94">
        <f>'Corrected energy balance step 2'!E99</f>
        <v>0</v>
      </c>
      <c r="E94">
        <f>'Corrected energy balance step 2'!F99</f>
        <v>0</v>
      </c>
      <c r="F94">
        <f>'Corrected energy balance step 2'!G99</f>
        <v>0</v>
      </c>
      <c r="G94">
        <f>'Corrected energy balance step 2'!H99</f>
        <v>0</v>
      </c>
      <c r="H94">
        <f>'Corrected energy balance step 2'!I99</f>
        <v>0</v>
      </c>
      <c r="I94">
        <f>'Corrected energy balance step 2'!J99</f>
        <v>0</v>
      </c>
      <c r="J94">
        <f>'Corrected energy balance step 2'!K99</f>
        <v>0</v>
      </c>
      <c r="K94">
        <f>'Corrected energy balance step 2'!L99</f>
        <v>0</v>
      </c>
      <c r="L94">
        <f>'Corrected energy balance step 2'!M99</f>
        <v>0</v>
      </c>
      <c r="M94">
        <f>'Corrected energy balance step 2'!N99</f>
        <v>0</v>
      </c>
      <c r="N94">
        <f>'Corrected energy balance step 2'!O99</f>
        <v>0</v>
      </c>
      <c r="O94">
        <f>'Corrected energy balance step 2'!P99</f>
        <v>0</v>
      </c>
      <c r="P94">
        <f>'Corrected energy balance step 2'!Q99</f>
        <v>0</v>
      </c>
      <c r="Q94">
        <f>'Corrected energy balance step 2'!R99</f>
        <v>0</v>
      </c>
      <c r="R94">
        <f>'Corrected energy balance step 2'!S99</f>
        <v>0</v>
      </c>
      <c r="S94">
        <f>'Corrected energy balance step 2'!T99</f>
        <v>0</v>
      </c>
      <c r="T94">
        <f>'Corrected energy balance step 2'!U99</f>
        <v>0</v>
      </c>
      <c r="U94">
        <f>'Corrected energy balance step 2'!V99</f>
        <v>0</v>
      </c>
      <c r="V94">
        <f>'Corrected energy balance step 2'!W99</f>
        <v>0</v>
      </c>
      <c r="W94">
        <f>'Corrected energy balance step 2'!X99</f>
        <v>0</v>
      </c>
      <c r="X94">
        <f>'Corrected energy balance step 2'!Y99</f>
        <v>0</v>
      </c>
      <c r="Y94">
        <f>'Corrected energy balance step 2'!Z99</f>
        <v>0</v>
      </c>
      <c r="Z94">
        <f>'Corrected energy balance step 2'!AA99</f>
        <v>0</v>
      </c>
      <c r="AA94">
        <f>'Corrected energy balance step 2'!AB99</f>
        <v>0</v>
      </c>
      <c r="AB94">
        <f>'Corrected energy balance step 2'!AC99</f>
        <v>0</v>
      </c>
      <c r="AC94">
        <f>'Corrected energy balance step 2'!AD99</f>
        <v>0</v>
      </c>
      <c r="AD94">
        <f>'Corrected energy balance step 2'!AE99</f>
        <v>0</v>
      </c>
      <c r="AE94">
        <f>'Corrected energy balance step 2'!AF99</f>
        <v>0</v>
      </c>
      <c r="AF94">
        <f>'Corrected energy balance step 2'!AG99</f>
        <v>0</v>
      </c>
      <c r="AG94">
        <f>'Corrected energy balance step 2'!AH99</f>
        <v>0</v>
      </c>
      <c r="AH94">
        <f>'Corrected energy balance step 2'!AI99</f>
        <v>0</v>
      </c>
      <c r="AI94">
        <f>'Corrected energy balance step 2'!AJ99</f>
        <v>0</v>
      </c>
      <c r="AJ94">
        <f>'Corrected energy balance step 2'!AK99</f>
        <v>0</v>
      </c>
      <c r="AK94">
        <f>'Corrected energy balance step 2'!AL99</f>
        <v>0</v>
      </c>
      <c r="AL94">
        <f>'Corrected energy balance step 2'!AM99</f>
        <v>0</v>
      </c>
      <c r="AM94">
        <f>'Corrected energy balance step 2'!AN99</f>
        <v>0</v>
      </c>
      <c r="AN94">
        <f>'Corrected energy balance step 2'!AO99</f>
        <v>0</v>
      </c>
      <c r="AO94">
        <f>'Corrected energy balance step 2'!AP99</f>
        <v>0</v>
      </c>
      <c r="AP94">
        <f>'Corrected energy balance step 2'!AQ99</f>
        <v>0</v>
      </c>
      <c r="AQ94">
        <f>'Corrected energy balance step 2'!AR99</f>
        <v>0</v>
      </c>
      <c r="AR94">
        <f>'Corrected energy balance step 2'!AS99</f>
        <v>0</v>
      </c>
      <c r="AS94">
        <f>'Corrected energy balance step 2'!AT99</f>
        <v>0</v>
      </c>
      <c r="AT94">
        <f>'Corrected energy balance step 2'!AU99</f>
        <v>0</v>
      </c>
      <c r="AU94">
        <f>'Corrected energy balance step 2'!AV99</f>
        <v>0</v>
      </c>
      <c r="AV94">
        <f>'Corrected energy balance step 2'!AW99</f>
        <v>0</v>
      </c>
      <c r="AW94">
        <f>'Corrected energy balance step 2'!AX99</f>
        <v>0</v>
      </c>
      <c r="AX94">
        <f>'Corrected energy balance step 2'!AY99</f>
        <v>0</v>
      </c>
      <c r="AY94">
        <f>'Corrected energy balance step 2'!AZ99</f>
        <v>0</v>
      </c>
      <c r="AZ94">
        <f>'Corrected energy balance step 2'!BA99</f>
        <v>0</v>
      </c>
      <c r="BA94">
        <f>'Corrected energy balance step 2'!BB99</f>
        <v>0</v>
      </c>
      <c r="BB94">
        <f>'Corrected energy balance step 2'!BC99</f>
        <v>0</v>
      </c>
      <c r="BC94">
        <f>'Corrected energy balance step 2'!BD99</f>
        <v>0</v>
      </c>
      <c r="BD94">
        <f>'Corrected energy balance step 2'!BE99</f>
        <v>0</v>
      </c>
      <c r="BE94">
        <f>'Corrected energy balance step 2'!BF99</f>
        <v>0</v>
      </c>
      <c r="BF94">
        <f>'Corrected energy balance step 2'!BG99</f>
        <v>0</v>
      </c>
      <c r="BG94">
        <f>'Corrected energy balance step 2'!BH99</f>
        <v>0</v>
      </c>
      <c r="BH94">
        <f>'Corrected energy balance step 2'!BI99</f>
        <v>0</v>
      </c>
      <c r="BI94">
        <f>'Corrected energy balance step 2'!BJ99</f>
        <v>0</v>
      </c>
      <c r="BJ94">
        <f>'Corrected energy balance step 2'!BK99</f>
        <v>0</v>
      </c>
      <c r="BK94">
        <f>'Corrected energy balance step 2'!BL99</f>
        <v>0</v>
      </c>
      <c r="BL94">
        <f>'Corrected energy balance step 2'!BM99</f>
        <v>0</v>
      </c>
      <c r="BM94">
        <f>'Corrected energy balance step 2'!BN99</f>
        <v>0</v>
      </c>
      <c r="BN94">
        <f>'Corrected energy balance step 2'!BO99</f>
        <v>0</v>
      </c>
    </row>
    <row r="95" spans="1:66">
      <c r="A95" t="s">
        <v>134</v>
      </c>
      <c r="B95">
        <f>'Corrected energy balance step 2'!C100</f>
        <v>0</v>
      </c>
      <c r="C95">
        <f>'Corrected energy balance step 2'!D100</f>
        <v>0</v>
      </c>
      <c r="D95">
        <f>'Corrected energy balance step 2'!E100</f>
        <v>0</v>
      </c>
      <c r="E95">
        <f>'Corrected energy balance step 2'!F100</f>
        <v>0</v>
      </c>
      <c r="F95">
        <f>'Corrected energy balance step 2'!G100</f>
        <v>0</v>
      </c>
      <c r="G95">
        <f>'Corrected energy balance step 2'!H100</f>
        <v>0</v>
      </c>
      <c r="H95">
        <f>'Corrected energy balance step 2'!I100</f>
        <v>0</v>
      </c>
      <c r="I95">
        <f>'Corrected energy balance step 2'!J100</f>
        <v>0</v>
      </c>
      <c r="J95">
        <f>'Corrected energy balance step 2'!K100</f>
        <v>0</v>
      </c>
      <c r="K95">
        <f>'Corrected energy balance step 2'!L100</f>
        <v>0</v>
      </c>
      <c r="L95">
        <f>'Corrected energy balance step 2'!M100</f>
        <v>0</v>
      </c>
      <c r="M95">
        <f>'Corrected energy balance step 2'!N100</f>
        <v>0</v>
      </c>
      <c r="N95">
        <f>'Corrected energy balance step 2'!O100</f>
        <v>0</v>
      </c>
      <c r="O95">
        <f>'Corrected energy balance step 2'!P100</f>
        <v>0</v>
      </c>
      <c r="P95">
        <f>'Corrected energy balance step 2'!Q100</f>
        <v>0</v>
      </c>
      <c r="Q95">
        <f>'Corrected energy balance step 2'!R100</f>
        <v>0</v>
      </c>
      <c r="R95">
        <f>'Corrected energy balance step 2'!S100</f>
        <v>0</v>
      </c>
      <c r="S95">
        <f>'Corrected energy balance step 2'!T100</f>
        <v>0</v>
      </c>
      <c r="T95">
        <f>'Corrected energy balance step 2'!U100</f>
        <v>0</v>
      </c>
      <c r="U95">
        <f>'Corrected energy balance step 2'!V100</f>
        <v>0</v>
      </c>
      <c r="V95">
        <f>'Corrected energy balance step 2'!W100</f>
        <v>0</v>
      </c>
      <c r="W95">
        <f>'Corrected energy balance step 2'!X100</f>
        <v>0</v>
      </c>
      <c r="X95">
        <f>'Corrected energy balance step 2'!Y100</f>
        <v>0</v>
      </c>
      <c r="Y95">
        <f>'Corrected energy balance step 2'!Z100</f>
        <v>0</v>
      </c>
      <c r="Z95">
        <f>'Corrected energy balance step 2'!AA100</f>
        <v>0</v>
      </c>
      <c r="AA95">
        <f>'Corrected energy balance step 2'!AB100</f>
        <v>0</v>
      </c>
      <c r="AB95">
        <f>'Corrected energy balance step 2'!AC100</f>
        <v>0</v>
      </c>
      <c r="AC95">
        <f>'Corrected energy balance step 2'!AD100</f>
        <v>0</v>
      </c>
      <c r="AD95">
        <f>'Corrected energy balance step 2'!AE100</f>
        <v>0</v>
      </c>
      <c r="AE95">
        <f>'Corrected energy balance step 2'!AF100</f>
        <v>0</v>
      </c>
      <c r="AF95">
        <f>'Corrected energy balance step 2'!AG100</f>
        <v>0</v>
      </c>
      <c r="AG95">
        <f>'Corrected energy balance step 2'!AH100</f>
        <v>0</v>
      </c>
      <c r="AH95">
        <f>'Corrected energy balance step 2'!AI100</f>
        <v>0</v>
      </c>
      <c r="AI95">
        <f>'Corrected energy balance step 2'!AJ100</f>
        <v>0</v>
      </c>
      <c r="AJ95">
        <f>'Corrected energy balance step 2'!AK100</f>
        <v>0</v>
      </c>
      <c r="AK95">
        <f>'Corrected energy balance step 2'!AL100</f>
        <v>0</v>
      </c>
      <c r="AL95">
        <f>'Corrected energy balance step 2'!AM100</f>
        <v>0</v>
      </c>
      <c r="AM95">
        <f>'Corrected energy balance step 2'!AN100</f>
        <v>0</v>
      </c>
      <c r="AN95">
        <f>'Corrected energy balance step 2'!AO100</f>
        <v>0</v>
      </c>
      <c r="AO95">
        <f>'Corrected energy balance step 2'!AP100</f>
        <v>0</v>
      </c>
      <c r="AP95">
        <f>'Corrected energy balance step 2'!AQ100</f>
        <v>0</v>
      </c>
      <c r="AQ95">
        <f>'Corrected energy balance step 2'!AR100</f>
        <v>0</v>
      </c>
      <c r="AR95">
        <f>'Corrected energy balance step 2'!AS100</f>
        <v>0</v>
      </c>
      <c r="AS95">
        <f>'Corrected energy balance step 2'!AT100</f>
        <v>0</v>
      </c>
      <c r="AT95">
        <f>'Corrected energy balance step 2'!AU100</f>
        <v>0</v>
      </c>
      <c r="AU95">
        <f>'Corrected energy balance step 2'!AV100</f>
        <v>0</v>
      </c>
      <c r="AV95">
        <f>'Corrected energy balance step 2'!AW100</f>
        <v>0</v>
      </c>
      <c r="AW95">
        <f>'Corrected energy balance step 2'!AX100</f>
        <v>0</v>
      </c>
      <c r="AX95">
        <f>'Corrected energy balance step 2'!AY100</f>
        <v>0</v>
      </c>
      <c r="AY95">
        <f>'Corrected energy balance step 2'!AZ100</f>
        <v>0</v>
      </c>
      <c r="AZ95">
        <f>'Corrected energy balance step 2'!BA100</f>
        <v>0</v>
      </c>
      <c r="BA95">
        <f>'Corrected energy balance step 2'!BB100</f>
        <v>0</v>
      </c>
      <c r="BB95">
        <f>'Corrected energy balance step 2'!BC100</f>
        <v>0</v>
      </c>
      <c r="BC95">
        <f>'Corrected energy balance step 2'!BD100</f>
        <v>0</v>
      </c>
      <c r="BD95">
        <f>'Corrected energy balance step 2'!BE100</f>
        <v>0</v>
      </c>
      <c r="BE95">
        <f>'Corrected energy balance step 2'!BF100</f>
        <v>0</v>
      </c>
      <c r="BF95">
        <f>'Corrected energy balance step 2'!BG100</f>
        <v>0</v>
      </c>
      <c r="BG95">
        <f>'Corrected energy balance step 2'!BH100</f>
        <v>0</v>
      </c>
      <c r="BH95">
        <f>'Corrected energy balance step 2'!BI100</f>
        <v>0</v>
      </c>
      <c r="BI95">
        <f>'Corrected energy balance step 2'!BJ100</f>
        <v>0</v>
      </c>
      <c r="BJ95">
        <f>'Corrected energy balance step 2'!BK100</f>
        <v>0</v>
      </c>
      <c r="BK95">
        <f>'Corrected energy balance step 2'!BL100</f>
        <v>0</v>
      </c>
      <c r="BL95">
        <f>'Corrected energy balance step 2'!BM100</f>
        <v>0</v>
      </c>
      <c r="BM95">
        <f>'Corrected energy balance step 2'!BN100</f>
        <v>0</v>
      </c>
      <c r="BN95">
        <f>'Corrected energy balance step 2'!BO100</f>
        <v>0</v>
      </c>
    </row>
    <row r="96" spans="1:66">
      <c r="A96" t="s">
        <v>135</v>
      </c>
      <c r="B96">
        <f>'Corrected energy balance step 2'!C101</f>
        <v>0</v>
      </c>
      <c r="C96">
        <f>'Corrected energy balance step 2'!D101</f>
        <v>0</v>
      </c>
      <c r="D96">
        <f>'Corrected energy balance step 2'!E101</f>
        <v>0</v>
      </c>
      <c r="E96">
        <f>'Corrected energy balance step 2'!F101</f>
        <v>0</v>
      </c>
      <c r="F96">
        <f>'Corrected energy balance step 2'!G101</f>
        <v>0</v>
      </c>
      <c r="G96">
        <f>'Corrected energy balance step 2'!H101</f>
        <v>0</v>
      </c>
      <c r="H96">
        <f>'Corrected energy balance step 2'!I101</f>
        <v>0</v>
      </c>
      <c r="I96">
        <f>'Corrected energy balance step 2'!J101</f>
        <v>0</v>
      </c>
      <c r="J96">
        <f>'Corrected energy balance step 2'!K101</f>
        <v>0</v>
      </c>
      <c r="K96">
        <f>'Corrected energy balance step 2'!L101</f>
        <v>0</v>
      </c>
      <c r="L96">
        <f>'Corrected energy balance step 2'!M101</f>
        <v>0</v>
      </c>
      <c r="M96">
        <f>'Corrected energy balance step 2'!N101</f>
        <v>0</v>
      </c>
      <c r="N96">
        <f>'Corrected energy balance step 2'!O101</f>
        <v>0</v>
      </c>
      <c r="O96">
        <f>'Corrected energy balance step 2'!P101</f>
        <v>0</v>
      </c>
      <c r="P96">
        <f>'Corrected energy balance step 2'!Q101</f>
        <v>0</v>
      </c>
      <c r="Q96">
        <f>'Corrected energy balance step 2'!R101</f>
        <v>0</v>
      </c>
      <c r="R96">
        <f>'Corrected energy balance step 2'!S101</f>
        <v>0</v>
      </c>
      <c r="S96">
        <f>'Corrected energy balance step 2'!T101</f>
        <v>0</v>
      </c>
      <c r="T96">
        <f>'Corrected energy balance step 2'!U101</f>
        <v>0</v>
      </c>
      <c r="U96">
        <f>'Corrected energy balance step 2'!V101</f>
        <v>0</v>
      </c>
      <c r="V96">
        <f>'Corrected energy balance step 2'!W101</f>
        <v>0</v>
      </c>
      <c r="W96">
        <f>'Corrected energy balance step 2'!X101</f>
        <v>0</v>
      </c>
      <c r="X96">
        <f>'Corrected energy balance step 2'!Y101</f>
        <v>0</v>
      </c>
      <c r="Y96">
        <f>'Corrected energy balance step 2'!Z101</f>
        <v>0</v>
      </c>
      <c r="Z96">
        <f>'Corrected energy balance step 2'!AA101</f>
        <v>0</v>
      </c>
      <c r="AA96">
        <f>'Corrected energy balance step 2'!AB101</f>
        <v>0</v>
      </c>
      <c r="AB96">
        <f>'Corrected energy balance step 2'!AC101</f>
        <v>0</v>
      </c>
      <c r="AC96">
        <f>'Corrected energy balance step 2'!AD101</f>
        <v>0</v>
      </c>
      <c r="AD96">
        <f>'Corrected energy balance step 2'!AE101</f>
        <v>0</v>
      </c>
      <c r="AE96">
        <f>'Corrected energy balance step 2'!AF101</f>
        <v>0</v>
      </c>
      <c r="AF96">
        <f>'Corrected energy balance step 2'!AG101</f>
        <v>0</v>
      </c>
      <c r="AG96">
        <f>'Corrected energy balance step 2'!AH101</f>
        <v>0</v>
      </c>
      <c r="AH96">
        <f>'Corrected energy balance step 2'!AI101</f>
        <v>0</v>
      </c>
      <c r="AI96">
        <f>'Corrected energy balance step 2'!AJ101</f>
        <v>0</v>
      </c>
      <c r="AJ96">
        <f>'Corrected energy balance step 2'!AK101</f>
        <v>0</v>
      </c>
      <c r="AK96">
        <f>'Corrected energy balance step 2'!AL101</f>
        <v>0</v>
      </c>
      <c r="AL96">
        <f>'Corrected energy balance step 2'!AM101</f>
        <v>0</v>
      </c>
      <c r="AM96">
        <f>'Corrected energy balance step 2'!AN101</f>
        <v>0</v>
      </c>
      <c r="AN96">
        <f>'Corrected energy balance step 2'!AO101</f>
        <v>0</v>
      </c>
      <c r="AO96">
        <f>'Corrected energy balance step 2'!AP101</f>
        <v>0</v>
      </c>
      <c r="AP96">
        <f>'Corrected energy balance step 2'!AQ101</f>
        <v>0</v>
      </c>
      <c r="AQ96">
        <f>'Corrected energy balance step 2'!AR101</f>
        <v>0</v>
      </c>
      <c r="AR96">
        <f>'Corrected energy balance step 2'!AS101</f>
        <v>0</v>
      </c>
      <c r="AS96">
        <f>'Corrected energy balance step 2'!AT101</f>
        <v>0</v>
      </c>
      <c r="AT96">
        <f>'Corrected energy balance step 2'!AU101</f>
        <v>0</v>
      </c>
      <c r="AU96">
        <f>'Corrected energy balance step 2'!AV101</f>
        <v>0</v>
      </c>
      <c r="AV96">
        <f>'Corrected energy balance step 2'!AW101</f>
        <v>0</v>
      </c>
      <c r="AW96">
        <f>'Corrected energy balance step 2'!AX101</f>
        <v>0</v>
      </c>
      <c r="AX96">
        <f>'Corrected energy balance step 2'!AY101</f>
        <v>0</v>
      </c>
      <c r="AY96">
        <f>'Corrected energy balance step 2'!AZ101</f>
        <v>0</v>
      </c>
      <c r="AZ96">
        <f>'Corrected energy balance step 2'!BA101</f>
        <v>0</v>
      </c>
      <c r="BA96">
        <f>'Corrected energy balance step 2'!BB101</f>
        <v>0</v>
      </c>
      <c r="BB96">
        <f>'Corrected energy balance step 2'!BC101</f>
        <v>0</v>
      </c>
      <c r="BC96">
        <f>'Corrected energy balance step 2'!BD101</f>
        <v>0</v>
      </c>
      <c r="BD96">
        <f>'Corrected energy balance step 2'!BE101</f>
        <v>0</v>
      </c>
      <c r="BE96">
        <f>'Corrected energy balance step 2'!BF101</f>
        <v>0</v>
      </c>
      <c r="BF96">
        <f>'Corrected energy balance step 2'!BG101</f>
        <v>0</v>
      </c>
      <c r="BG96">
        <f>'Corrected energy balance step 2'!BH101</f>
        <v>0</v>
      </c>
      <c r="BH96">
        <f>'Corrected energy balance step 2'!BI101</f>
        <v>0</v>
      </c>
      <c r="BI96">
        <f>'Corrected energy balance step 2'!BJ101</f>
        <v>0</v>
      </c>
      <c r="BJ96">
        <f>'Corrected energy balance step 2'!BK101</f>
        <v>0</v>
      </c>
      <c r="BK96">
        <f>'Corrected energy balance step 2'!BL101</f>
        <v>0</v>
      </c>
      <c r="BL96">
        <f>'Corrected energy balance step 2'!BM101</f>
        <v>0</v>
      </c>
      <c r="BM96">
        <f>'Corrected energy balance step 2'!BN101</f>
        <v>0</v>
      </c>
      <c r="BN96">
        <f>'Corrected energy balance step 2'!BO101</f>
        <v>0</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H55"/>
  <sheetViews>
    <sheetView workbookViewId="0">
      <selection activeCell="C24" sqref="C24"/>
    </sheetView>
  </sheetViews>
  <sheetFormatPr baseColWidth="10" defaultRowHeight="15" x14ac:dyDescent="0"/>
  <cols>
    <col min="1" max="1" width="51.5" customWidth="1"/>
    <col min="3" max="3" width="15.33203125" customWidth="1"/>
  </cols>
  <sheetData>
    <row r="1" spans="1:3">
      <c r="A1" t="s">
        <v>648</v>
      </c>
    </row>
    <row r="2" spans="1:3">
      <c r="A2" t="s">
        <v>330</v>
      </c>
      <c r="B2" t="s">
        <v>206</v>
      </c>
      <c r="C2" s="284" t="s">
        <v>274</v>
      </c>
    </row>
    <row r="3" spans="1:3">
      <c r="A3" s="61" t="s">
        <v>332</v>
      </c>
      <c r="B3" s="455" t="e">
        <f>'Results by machine'!E50</f>
        <v>#DIV/0!</v>
      </c>
      <c r="C3">
        <f>'Results by machine'!L50</f>
        <v>3672</v>
      </c>
    </row>
    <row r="4" spans="1:3">
      <c r="A4" s="61" t="s">
        <v>331</v>
      </c>
      <c r="B4" s="455" t="e">
        <f>'Results by machine'!E49</f>
        <v>#DIV/0!</v>
      </c>
      <c r="C4">
        <f>'Results by machine'!L49</f>
        <v>2190</v>
      </c>
    </row>
    <row r="5" spans="1:3">
      <c r="A5" s="61" t="s">
        <v>211</v>
      </c>
      <c r="B5" s="455" t="e">
        <f>'Results by machine'!E44</f>
        <v>#DIV/0!</v>
      </c>
      <c r="C5">
        <f>'Results by machine'!L44</f>
        <v>2190</v>
      </c>
    </row>
    <row r="6" spans="1:3">
      <c r="A6" s="61" t="s">
        <v>333</v>
      </c>
      <c r="B6" s="455" t="e">
        <f>'Results by machine'!E45</f>
        <v>#DIV/0!</v>
      </c>
      <c r="C6">
        <f>'Results by machine'!L45</f>
        <v>2190</v>
      </c>
    </row>
    <row r="7" spans="1:3">
      <c r="A7" s="61" t="s">
        <v>334</v>
      </c>
      <c r="B7" s="455" t="e">
        <f>'Results by machine'!E47</f>
        <v>#DIV/0!</v>
      </c>
      <c r="C7">
        <f>'Results by machine'!L47</f>
        <v>2190</v>
      </c>
    </row>
    <row r="8" spans="1:3">
      <c r="A8" s="61" t="s">
        <v>212</v>
      </c>
      <c r="B8" s="455" t="e">
        <f>'Results by machine'!E46</f>
        <v>#DIV/0!</v>
      </c>
      <c r="C8">
        <f>'Results by machine'!L46</f>
        <v>2190</v>
      </c>
    </row>
    <row r="9" spans="1:3">
      <c r="A9" s="61" t="s">
        <v>335</v>
      </c>
      <c r="B9" s="455" t="e">
        <f>'Results by machine'!E48</f>
        <v>#DIV/0!</v>
      </c>
      <c r="C9">
        <f>'Results by machine'!L48</f>
        <v>2190</v>
      </c>
    </row>
    <row r="10" spans="1:3">
      <c r="A10" s="61" t="s">
        <v>337</v>
      </c>
      <c r="B10" s="455" t="e">
        <f>'Results by machine'!E12</f>
        <v>#DIV/0!</v>
      </c>
      <c r="C10">
        <f>'Results by machine'!L12</f>
        <v>0</v>
      </c>
    </row>
    <row r="11" spans="1:3">
      <c r="A11" s="61" t="s">
        <v>669</v>
      </c>
      <c r="B11" s="455" t="e">
        <f>'Results by machine'!E13</f>
        <v>#DIV/0!</v>
      </c>
      <c r="C11">
        <f>'Results by machine'!L13</f>
        <v>0</v>
      </c>
    </row>
    <row r="12" spans="1:3">
      <c r="A12" s="61" t="s">
        <v>338</v>
      </c>
      <c r="B12" s="455" t="e">
        <f>'Results by machine'!E14</f>
        <v>#DIV/0!</v>
      </c>
      <c r="C12">
        <f>'Results by machine'!L14</f>
        <v>0</v>
      </c>
    </row>
    <row r="13" spans="1:3">
      <c r="A13" s="61" t="s">
        <v>670</v>
      </c>
      <c r="B13" s="455" t="e">
        <f>'Results by machine'!E11</f>
        <v>#DIV/0!</v>
      </c>
      <c r="C13">
        <f>'Results by machine'!L11</f>
        <v>0</v>
      </c>
    </row>
    <row r="14" spans="1:3">
      <c r="A14" s="61" t="s">
        <v>341</v>
      </c>
      <c r="B14" s="455" t="e">
        <f>'Results by machine'!E15</f>
        <v>#DIV/0!</v>
      </c>
      <c r="C14">
        <f>'Results by machine'!L15</f>
        <v>0</v>
      </c>
    </row>
    <row r="15" spans="1:3">
      <c r="A15" s="61" t="s">
        <v>340</v>
      </c>
      <c r="B15" s="455" t="e">
        <f>'Results by machine'!E16</f>
        <v>#DIV/0!</v>
      </c>
      <c r="C15">
        <f>'Results by machine'!L16</f>
        <v>0</v>
      </c>
    </row>
    <row r="16" spans="1:3">
      <c r="A16" s="61" t="s">
        <v>339</v>
      </c>
      <c r="B16" s="455" t="e">
        <f>'Results by machine'!E17</f>
        <v>#DIV/0!</v>
      </c>
      <c r="C16">
        <f>'Results by machine'!L17</f>
        <v>0</v>
      </c>
    </row>
    <row r="17" spans="1:3">
      <c r="A17" s="61" t="s">
        <v>336</v>
      </c>
      <c r="B17" s="455" t="e">
        <f>'Results by machine'!E18</f>
        <v>#DIV/0!</v>
      </c>
      <c r="C17">
        <f>'Results by machine'!L18</f>
        <v>0</v>
      </c>
    </row>
    <row r="18" spans="1:3">
      <c r="A18" s="61" t="s">
        <v>353</v>
      </c>
      <c r="B18" s="455" t="e">
        <f>'Results by machine'!E20</f>
        <v>#DIV/0!</v>
      </c>
      <c r="C18">
        <f>'Results by machine'!L20</f>
        <v>0</v>
      </c>
    </row>
    <row r="19" spans="1:3">
      <c r="A19" s="61" t="s">
        <v>352</v>
      </c>
      <c r="B19" s="455" t="e">
        <f>'Results by machine'!E21</f>
        <v>#DIV/0!</v>
      </c>
      <c r="C19">
        <f>'Results by machine'!L21</f>
        <v>0</v>
      </c>
    </row>
    <row r="20" spans="1:3">
      <c r="A20" s="61" t="s">
        <v>351</v>
      </c>
      <c r="B20" s="455" t="e">
        <f>'Results by machine'!E22</f>
        <v>#DIV/0!</v>
      </c>
      <c r="C20">
        <f>'Results by machine'!L22</f>
        <v>0</v>
      </c>
    </row>
    <row r="21" spans="1:3">
      <c r="A21" s="61" t="s">
        <v>354</v>
      </c>
      <c r="B21" s="455" t="e">
        <f>'Results by machine'!E23</f>
        <v>#DIV/0!</v>
      </c>
      <c r="C21">
        <f>'Results by machine'!L23</f>
        <v>0</v>
      </c>
    </row>
    <row r="22" spans="1:3">
      <c r="A22" s="61" t="s">
        <v>347</v>
      </c>
      <c r="B22" s="455" t="e">
        <f>'Results by machine'!E24</f>
        <v>#DIV/0!</v>
      </c>
      <c r="C22">
        <f>'Results by machine'!L24</f>
        <v>0</v>
      </c>
    </row>
    <row r="23" spans="1:3">
      <c r="A23" s="61" t="s">
        <v>348</v>
      </c>
      <c r="B23" s="455" t="e">
        <f>'Results by machine'!E25</f>
        <v>#DIV/0!</v>
      </c>
      <c r="C23">
        <f>'Results by machine'!L25</f>
        <v>0</v>
      </c>
    </row>
    <row r="24" spans="1:3">
      <c r="A24" s="61" t="s">
        <v>772</v>
      </c>
      <c r="B24" s="455" t="e">
        <f>'Results by machine'!E19</f>
        <v>#DIV/0!</v>
      </c>
      <c r="C24" s="455">
        <f>'Results by machine'!L19</f>
        <v>0</v>
      </c>
    </row>
    <row r="25" spans="1:3">
      <c r="A25" s="61" t="s">
        <v>355</v>
      </c>
      <c r="B25" s="455" t="e">
        <f>'Results by machine'!E26</f>
        <v>#DIV/0!</v>
      </c>
      <c r="C25">
        <f>'Results by machine'!L26</f>
        <v>0</v>
      </c>
    </row>
    <row r="26" spans="1:3">
      <c r="A26" s="61" t="s">
        <v>349</v>
      </c>
      <c r="B26" s="455" t="e">
        <f>'Results by machine'!E27</f>
        <v>#DIV/0!</v>
      </c>
      <c r="C26">
        <f>'Results by machine'!L27</f>
        <v>0</v>
      </c>
    </row>
    <row r="27" spans="1:3">
      <c r="A27" s="61" t="s">
        <v>350</v>
      </c>
      <c r="B27" s="455" t="e">
        <f>'Results by machine'!E28</f>
        <v>#DIV/0!</v>
      </c>
      <c r="C27">
        <f>'Results by machine'!L28</f>
        <v>0</v>
      </c>
    </row>
    <row r="28" spans="1:3">
      <c r="A28" s="61" t="s">
        <v>346</v>
      </c>
      <c r="B28" s="455" t="e">
        <f>'Results by machine'!E29</f>
        <v>#DIV/0!</v>
      </c>
      <c r="C28">
        <f>'Results by machine'!L29</f>
        <v>0</v>
      </c>
    </row>
    <row r="29" spans="1:3">
      <c r="A29" s="61" t="s">
        <v>342</v>
      </c>
      <c r="B29" s="455" t="e">
        <f>'Results by machine'!E30</f>
        <v>#DIV/0!</v>
      </c>
      <c r="C29">
        <f>'Results by machine'!L30</f>
        <v>0</v>
      </c>
    </row>
    <row r="30" spans="1:3">
      <c r="A30" s="61" t="s">
        <v>384</v>
      </c>
      <c r="B30" s="455" t="e">
        <f>'Results by machine'!E31</f>
        <v>#DIV/0!</v>
      </c>
      <c r="C30">
        <f>'Results by machine'!L31</f>
        <v>0</v>
      </c>
    </row>
    <row r="31" spans="1:3">
      <c r="A31" s="61" t="s">
        <v>383</v>
      </c>
      <c r="B31" s="455" t="e">
        <f>'Results by machine'!E32</f>
        <v>#DIV/0!</v>
      </c>
      <c r="C31">
        <f>'Results by machine'!L32</f>
        <v>0</v>
      </c>
    </row>
    <row r="32" spans="1:3">
      <c r="A32" s="61" t="s">
        <v>451</v>
      </c>
      <c r="B32" s="455" t="e">
        <f>'Results by machine'!E33</f>
        <v>#DIV/0!</v>
      </c>
      <c r="C32">
        <f>'Results by machine'!L33</f>
        <v>0</v>
      </c>
    </row>
    <row r="33" spans="1:8">
      <c r="A33" s="61" t="s">
        <v>343</v>
      </c>
      <c r="B33" s="455" t="e">
        <f>'Results by machine'!E34</f>
        <v>#DIV/0!</v>
      </c>
      <c r="C33">
        <f>'Results by machine'!L34</f>
        <v>0</v>
      </c>
    </row>
    <row r="34" spans="1:8">
      <c r="A34" s="61" t="s">
        <v>344</v>
      </c>
      <c r="B34" s="455" t="e">
        <f>'Results by machine'!E35</f>
        <v>#DIV/0!</v>
      </c>
      <c r="C34">
        <f>'Results by machine'!L35</f>
        <v>0</v>
      </c>
    </row>
    <row r="35" spans="1:8">
      <c r="A35" s="61" t="s">
        <v>345</v>
      </c>
      <c r="B35" s="455" t="e">
        <f>'Results by machine'!E36</f>
        <v>#DIV/0!</v>
      </c>
      <c r="C35">
        <f>'Results by machine'!L36</f>
        <v>0</v>
      </c>
    </row>
    <row r="36" spans="1:8">
      <c r="A36" s="61" t="s">
        <v>543</v>
      </c>
      <c r="B36" s="455" t="e">
        <f>'PV solar'!D18</f>
        <v>#DIV/0!</v>
      </c>
      <c r="C36">
        <f>Dashboard!E89</f>
        <v>0</v>
      </c>
    </row>
    <row r="37" spans="1:8">
      <c r="A37" s="61" t="s">
        <v>544</v>
      </c>
      <c r="B37" s="455" t="e">
        <f>'PV solar'!D15</f>
        <v>#DIV/0!</v>
      </c>
      <c r="C37">
        <f>Dashboard!E88</f>
        <v>0</v>
      </c>
    </row>
    <row r="38" spans="1:8">
      <c r="A38" s="284" t="s">
        <v>417</v>
      </c>
      <c r="B38" s="349">
        <f>'Production table step 1'!B2</f>
        <v>0</v>
      </c>
      <c r="C38" s="349">
        <f>'Production table step 1'!C2</f>
        <v>0</v>
      </c>
      <c r="F38" s="380"/>
      <c r="G38" s="381"/>
      <c r="H38" s="380"/>
    </row>
    <row r="39" spans="1:8">
      <c r="A39" s="284" t="s">
        <v>418</v>
      </c>
      <c r="B39" s="349">
        <f>'Production table step 1'!B3</f>
        <v>0</v>
      </c>
      <c r="C39" s="349">
        <f>'Production table step 1'!C3</f>
        <v>0</v>
      </c>
      <c r="F39" s="380"/>
      <c r="G39" s="381"/>
      <c r="H39" s="380"/>
    </row>
    <row r="40" spans="1:8">
      <c r="A40" s="284" t="s">
        <v>419</v>
      </c>
      <c r="B40" s="349">
        <f>'Production table step 1'!B4</f>
        <v>0</v>
      </c>
      <c r="C40" s="349">
        <f>'Production table step 1'!C4</f>
        <v>0</v>
      </c>
      <c r="F40" s="380"/>
      <c r="G40" s="381"/>
      <c r="H40" s="380"/>
    </row>
    <row r="41" spans="1:8">
      <c r="A41" s="284" t="s">
        <v>420</v>
      </c>
      <c r="B41" s="349">
        <f>'Production table step 1'!B5</f>
        <v>0</v>
      </c>
      <c r="C41" s="349">
        <f>'Production table step 1'!C5</f>
        <v>0</v>
      </c>
      <c r="F41" s="380"/>
      <c r="G41" s="381"/>
      <c r="H41" s="380"/>
    </row>
    <row r="42" spans="1:8">
      <c r="A42" s="284" t="s">
        <v>421</v>
      </c>
      <c r="B42" s="349">
        <f>'Production table step 1'!B6</f>
        <v>0</v>
      </c>
      <c r="C42" s="349">
        <f>'Production table step 1'!C6</f>
        <v>0</v>
      </c>
      <c r="F42" s="380"/>
      <c r="G42" s="381"/>
      <c r="H42" s="380"/>
    </row>
    <row r="43" spans="1:8">
      <c r="A43" s="284" t="s">
        <v>422</v>
      </c>
      <c r="B43" s="349">
        <f>'Production table step 1'!B7</f>
        <v>0</v>
      </c>
      <c r="C43" s="349">
        <f>'Production table step 1'!C7</f>
        <v>0</v>
      </c>
      <c r="F43" s="380"/>
      <c r="G43" s="381"/>
      <c r="H43" s="380"/>
    </row>
    <row r="44" spans="1:8">
      <c r="A44" s="284" t="s">
        <v>423</v>
      </c>
      <c r="B44" s="349">
        <f>'Production table step 1'!B8</f>
        <v>0</v>
      </c>
      <c r="C44" s="349">
        <f>'Production table step 1'!C8</f>
        <v>0</v>
      </c>
      <c r="F44" s="284"/>
      <c r="G44" s="381"/>
      <c r="H44" s="380"/>
    </row>
    <row r="45" spans="1:8">
      <c r="A45" t="s">
        <v>639</v>
      </c>
      <c r="B45" s="349">
        <f>'Production table step 1'!B9</f>
        <v>0</v>
      </c>
      <c r="C45" s="349">
        <f>'Production table step 1'!C9</f>
        <v>0</v>
      </c>
      <c r="F45" s="380"/>
      <c r="G45" s="381"/>
      <c r="H45" s="380"/>
    </row>
    <row r="46" spans="1:8">
      <c r="A46" s="284" t="s">
        <v>424</v>
      </c>
      <c r="B46" s="349">
        <f>'Production table step 1'!B10</f>
        <v>0</v>
      </c>
      <c r="C46" s="349">
        <f>'Production table step 1'!C10</f>
        <v>0</v>
      </c>
      <c r="F46" s="284"/>
      <c r="G46" s="381"/>
      <c r="H46" s="380"/>
    </row>
    <row r="47" spans="1:8">
      <c r="A47" s="284" t="s">
        <v>425</v>
      </c>
      <c r="B47" s="349">
        <f>'Production table step 1'!B11</f>
        <v>0</v>
      </c>
      <c r="C47" s="349">
        <f>'Production table step 1'!C11</f>
        <v>0</v>
      </c>
      <c r="F47" s="61"/>
      <c r="G47" s="381"/>
      <c r="H47" s="380"/>
    </row>
    <row r="48" spans="1:8">
      <c r="A48" s="284" t="s">
        <v>426</v>
      </c>
      <c r="B48" s="349">
        <f>'Production table step 1'!B12</f>
        <v>0</v>
      </c>
      <c r="C48" s="349">
        <f>'Production table step 1'!C12</f>
        <v>0</v>
      </c>
      <c r="F48" s="61"/>
      <c r="G48" s="381"/>
      <c r="H48" s="380"/>
    </row>
    <row r="49" spans="1:8">
      <c r="A49" s="284" t="s">
        <v>427</v>
      </c>
      <c r="B49" s="349">
        <f>'Production table step 1'!B13</f>
        <v>0</v>
      </c>
      <c r="C49" s="349">
        <f>'Production table step 1'!C13</f>
        <v>0</v>
      </c>
      <c r="F49" s="61"/>
      <c r="G49" s="381"/>
      <c r="H49" s="380"/>
    </row>
    <row r="50" spans="1:8">
      <c r="A50" s="284" t="s">
        <v>428</v>
      </c>
      <c r="B50" s="349">
        <f>'Production table step 1'!B14</f>
        <v>0</v>
      </c>
      <c r="C50" s="349">
        <f>'Production table step 1'!C14</f>
        <v>0</v>
      </c>
      <c r="F50" s="61"/>
      <c r="G50" s="381"/>
      <c r="H50" s="380"/>
    </row>
    <row r="51" spans="1:8">
      <c r="A51" s="284" t="s">
        <v>429</v>
      </c>
      <c r="B51" s="349">
        <f>'Production table step 1'!B15</f>
        <v>0</v>
      </c>
      <c r="C51" s="349">
        <f>'Production table step 1'!C15</f>
        <v>0</v>
      </c>
      <c r="F51" s="61"/>
      <c r="G51" s="381"/>
      <c r="H51" s="380"/>
    </row>
    <row r="52" spans="1:8">
      <c r="A52" s="284" t="s">
        <v>667</v>
      </c>
      <c r="B52" s="349">
        <f>'Production table step 1'!B16</f>
        <v>0</v>
      </c>
      <c r="C52" s="349">
        <f>'Production table step 1'!C16</f>
        <v>0</v>
      </c>
      <c r="F52" s="61"/>
      <c r="G52" s="381"/>
      <c r="H52" s="380"/>
    </row>
    <row r="53" spans="1:8">
      <c r="A53" s="284" t="s">
        <v>668</v>
      </c>
      <c r="B53" s="349">
        <f>'Production table step 1'!B17</f>
        <v>0</v>
      </c>
      <c r="C53" s="349">
        <f>'Production table step 1'!C17</f>
        <v>0</v>
      </c>
      <c r="F53" s="61"/>
      <c r="G53" s="381"/>
      <c r="H53" s="380"/>
    </row>
    <row r="54" spans="1:8">
      <c r="A54" s="284" t="s">
        <v>430</v>
      </c>
      <c r="B54" s="349">
        <f>'Production table step 1'!B18</f>
        <v>0</v>
      </c>
      <c r="C54" s="349">
        <f>'Production table step 1'!C18</f>
        <v>0</v>
      </c>
      <c r="F54" s="61"/>
      <c r="G54" s="381"/>
      <c r="H54" s="380"/>
    </row>
    <row r="55" spans="1:8">
      <c r="A55" s="284" t="s">
        <v>431</v>
      </c>
      <c r="B55" s="349">
        <f>'Production table step 1'!B19</f>
        <v>0</v>
      </c>
      <c r="C55" s="349">
        <f>'Production table step 1'!C19</f>
        <v>0</v>
      </c>
      <c r="F55" s="61"/>
      <c r="G55" s="381"/>
      <c r="H55" s="38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29"/>
  <sheetViews>
    <sheetView workbookViewId="0"/>
  </sheetViews>
  <sheetFormatPr baseColWidth="10" defaultRowHeight="15" x14ac:dyDescent="0"/>
  <cols>
    <col min="1" max="1" width="8.6640625" style="2" customWidth="1"/>
    <col min="2" max="2" width="32.33203125" style="2" customWidth="1"/>
    <col min="3" max="3" width="138.1640625" style="2" customWidth="1"/>
    <col min="4" max="16384" width="10.83203125" style="2"/>
  </cols>
  <sheetData>
    <row r="2" spans="2:3" ht="20">
      <c r="B2" s="23" t="s">
        <v>23</v>
      </c>
    </row>
    <row r="4" spans="2:3">
      <c r="B4" s="3" t="s">
        <v>266</v>
      </c>
      <c r="C4" s="15" t="s">
        <v>24</v>
      </c>
    </row>
    <row r="5" spans="2:3">
      <c r="B5" s="21"/>
      <c r="C5" s="22"/>
    </row>
    <row r="6" spans="2:3" ht="28" customHeight="1">
      <c r="B6" s="392" t="s">
        <v>233</v>
      </c>
      <c r="C6" s="393" t="s">
        <v>267</v>
      </c>
    </row>
    <row r="7" spans="2:3" ht="28" customHeight="1">
      <c r="B7" s="394" t="s">
        <v>0</v>
      </c>
      <c r="C7" s="395" t="s">
        <v>256</v>
      </c>
    </row>
    <row r="8" spans="2:3" ht="28" customHeight="1">
      <c r="B8" s="394" t="s">
        <v>23</v>
      </c>
      <c r="C8" s="395" t="s">
        <v>476</v>
      </c>
    </row>
    <row r="9" spans="2:3" ht="28" customHeight="1">
      <c r="B9" s="394" t="s">
        <v>20</v>
      </c>
      <c r="C9" s="395" t="s">
        <v>434</v>
      </c>
    </row>
    <row r="10" spans="2:3" ht="28" customHeight="1">
      <c r="B10" s="394" t="s">
        <v>237</v>
      </c>
      <c r="C10" s="396" t="s">
        <v>446</v>
      </c>
    </row>
    <row r="11" spans="2:3" ht="28" customHeight="1">
      <c r="B11" s="394" t="s">
        <v>25</v>
      </c>
      <c r="C11" s="395" t="s">
        <v>215</v>
      </c>
    </row>
    <row r="12" spans="2:3" ht="28" customHeight="1">
      <c r="B12" s="397" t="s">
        <v>30</v>
      </c>
      <c r="C12" s="395" t="s">
        <v>216</v>
      </c>
    </row>
    <row r="13" spans="2:3" ht="28" customHeight="1">
      <c r="B13" s="398" t="s">
        <v>649</v>
      </c>
      <c r="C13" s="395" t="s">
        <v>435</v>
      </c>
    </row>
    <row r="14" spans="2:3" ht="28" customHeight="1">
      <c r="B14" s="398" t="s">
        <v>573</v>
      </c>
      <c r="C14" s="395" t="s">
        <v>574</v>
      </c>
    </row>
    <row r="15" spans="2:3" ht="28" customHeight="1">
      <c r="B15" s="398" t="s">
        <v>539</v>
      </c>
      <c r="C15" s="395" t="s">
        <v>540</v>
      </c>
    </row>
    <row r="16" spans="2:3" ht="28" customHeight="1">
      <c r="B16" s="398" t="s">
        <v>278</v>
      </c>
      <c r="C16" s="395" t="s">
        <v>575</v>
      </c>
    </row>
    <row r="17" spans="2:3" ht="28" customHeight="1">
      <c r="B17" s="399" t="s">
        <v>271</v>
      </c>
      <c r="C17" s="396" t="s">
        <v>436</v>
      </c>
    </row>
    <row r="18" spans="2:3" ht="28" customHeight="1">
      <c r="B18" s="399" t="s">
        <v>272</v>
      </c>
      <c r="C18" s="396" t="s">
        <v>437</v>
      </c>
    </row>
    <row r="19" spans="2:3" ht="28" customHeight="1">
      <c r="B19" s="399" t="s">
        <v>210</v>
      </c>
      <c r="C19" s="396" t="s">
        <v>542</v>
      </c>
    </row>
    <row r="20" spans="2:3" ht="28" customHeight="1">
      <c r="B20" s="399" t="s">
        <v>541</v>
      </c>
      <c r="C20" s="396" t="s">
        <v>479</v>
      </c>
    </row>
    <row r="21" spans="2:3" ht="28" customHeight="1">
      <c r="B21" s="400" t="s">
        <v>209</v>
      </c>
      <c r="C21" s="396" t="s">
        <v>443</v>
      </c>
    </row>
    <row r="22" spans="2:3" ht="28" customHeight="1">
      <c r="B22" s="401" t="s">
        <v>327</v>
      </c>
      <c r="C22" s="396" t="s">
        <v>442</v>
      </c>
    </row>
    <row r="23" spans="2:3" ht="28" customHeight="1">
      <c r="B23" s="401" t="s">
        <v>289</v>
      </c>
      <c r="C23" s="396" t="s">
        <v>441</v>
      </c>
    </row>
    <row r="24" spans="2:3" ht="28" customHeight="1">
      <c r="B24" s="401" t="s">
        <v>264</v>
      </c>
      <c r="C24" s="396" t="s">
        <v>440</v>
      </c>
    </row>
    <row r="25" spans="2:3" ht="28" customHeight="1">
      <c r="B25" s="401" t="s">
        <v>565</v>
      </c>
      <c r="C25" s="396" t="s">
        <v>576</v>
      </c>
    </row>
    <row r="26" spans="2:3" ht="28" customHeight="1">
      <c r="B26" s="401" t="s">
        <v>433</v>
      </c>
      <c r="C26" s="396" t="s">
        <v>439</v>
      </c>
    </row>
    <row r="27" spans="2:3" ht="28" customHeight="1">
      <c r="B27" s="401" t="s">
        <v>432</v>
      </c>
      <c r="C27" s="396" t="s">
        <v>438</v>
      </c>
    </row>
    <row r="28" spans="2:3" ht="28" customHeight="1">
      <c r="B28" s="402" t="s">
        <v>577</v>
      </c>
      <c r="C28" s="396" t="s">
        <v>506</v>
      </c>
    </row>
    <row r="29" spans="2:3" ht="28" customHeight="1">
      <c r="B29" s="402" t="s">
        <v>578</v>
      </c>
      <c r="C29" s="396" t="s">
        <v>505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D32"/>
  <sheetViews>
    <sheetView workbookViewId="0"/>
  </sheetViews>
  <sheetFormatPr baseColWidth="10" defaultRowHeight="15" x14ac:dyDescent="0"/>
  <cols>
    <col min="1" max="1" width="9.33203125" style="2" customWidth="1"/>
    <col min="2" max="2" width="167.6640625" style="2" customWidth="1"/>
    <col min="3" max="3" width="2.6640625" style="2" customWidth="1"/>
    <col min="4" max="4" width="20.33203125" style="2" customWidth="1"/>
    <col min="5" max="16384" width="10.83203125" style="2"/>
  </cols>
  <sheetData>
    <row r="2" spans="2:4" ht="20">
      <c r="B2" s="23" t="s">
        <v>20</v>
      </c>
    </row>
    <row r="4" spans="2:4">
      <c r="B4" s="51" t="s">
        <v>22</v>
      </c>
      <c r="C4" s="5"/>
      <c r="D4" s="9"/>
    </row>
    <row r="5" spans="2:4">
      <c r="B5" s="301"/>
      <c r="C5" s="8"/>
      <c r="D5" s="9"/>
    </row>
    <row r="6" spans="2:4" ht="135">
      <c r="B6" s="302" t="s">
        <v>765</v>
      </c>
      <c r="C6" s="12"/>
      <c r="D6" s="9"/>
    </row>
    <row r="7" spans="2:4" ht="15" customHeight="1">
      <c r="B7" s="303"/>
      <c r="C7" s="9"/>
      <c r="D7" s="9"/>
    </row>
    <row r="8" spans="2:4" ht="15" customHeight="1">
      <c r="B8" s="51" t="s">
        <v>255</v>
      </c>
      <c r="C8" s="5"/>
      <c r="D8" s="9"/>
    </row>
    <row r="9" spans="2:4" ht="15" customHeight="1">
      <c r="B9" s="301"/>
      <c r="C9" s="8"/>
      <c r="D9" s="9"/>
    </row>
    <row r="10" spans="2:4" ht="15" customHeight="1">
      <c r="B10" s="304" t="s">
        <v>752</v>
      </c>
      <c r="C10" s="8"/>
      <c r="D10" s="9"/>
    </row>
    <row r="11" spans="2:4" ht="15" customHeight="1">
      <c r="B11" s="304" t="s">
        <v>750</v>
      </c>
      <c r="C11" s="8"/>
      <c r="D11" s="9"/>
    </row>
    <row r="12" spans="2:4" ht="15" customHeight="1">
      <c r="B12" s="304" t="s">
        <v>751</v>
      </c>
      <c r="C12" s="8"/>
      <c r="D12" s="9"/>
    </row>
    <row r="13" spans="2:4" ht="15" customHeight="1">
      <c r="B13" s="304" t="s">
        <v>640</v>
      </c>
      <c r="C13" s="8"/>
      <c r="D13" s="9"/>
    </row>
    <row r="14" spans="2:4" ht="15" customHeight="1">
      <c r="B14" s="304" t="s">
        <v>257</v>
      </c>
      <c r="C14" s="8"/>
      <c r="D14" s="9"/>
    </row>
    <row r="15" spans="2:4" ht="15" customHeight="1">
      <c r="B15" s="304" t="s">
        <v>766</v>
      </c>
      <c r="C15" s="8"/>
      <c r="D15" s="9"/>
    </row>
    <row r="16" spans="2:4" ht="15" customHeight="1">
      <c r="B16" s="305" t="s">
        <v>753</v>
      </c>
      <c r="C16" s="8"/>
      <c r="D16" s="9"/>
    </row>
    <row r="17" spans="2:4" ht="15" customHeight="1">
      <c r="B17" s="304" t="s">
        <v>279</v>
      </c>
      <c r="C17" s="8"/>
      <c r="D17" s="9"/>
    </row>
    <row r="18" spans="2:4" ht="15" customHeight="1">
      <c r="B18" s="220"/>
      <c r="C18" s="12"/>
      <c r="D18" s="9"/>
    </row>
    <row r="19" spans="2:4">
      <c r="B19" s="299"/>
    </row>
    <row r="20" spans="2:4">
      <c r="B20" s="51" t="s">
        <v>21</v>
      </c>
      <c r="C20" s="5"/>
    </row>
    <row r="21" spans="2:4">
      <c r="B21" s="301"/>
      <c r="C21" s="8"/>
    </row>
    <row r="22" spans="2:4" ht="105">
      <c r="B22" s="371" t="s">
        <v>444</v>
      </c>
      <c r="C22" s="12"/>
    </row>
    <row r="23" spans="2:4">
      <c r="B23" s="299"/>
    </row>
    <row r="26" spans="2:4" ht="15" customHeight="1"/>
    <row r="32" spans="2:4" ht="30"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BZ9"/>
  <sheetViews>
    <sheetView workbookViewId="0"/>
  </sheetViews>
  <sheetFormatPr baseColWidth="10" defaultColWidth="2.83203125" defaultRowHeight="15" x14ac:dyDescent="0"/>
  <cols>
    <col min="1" max="1" width="8.1640625" style="2" customWidth="1"/>
    <col min="2" max="16384" width="2.83203125" style="2"/>
  </cols>
  <sheetData>
    <row r="2" spans="2:78" ht="21" customHeight="1">
      <c r="B2" s="143" t="s">
        <v>538</v>
      </c>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c r="AO2" s="138"/>
      <c r="AP2" s="138"/>
      <c r="AQ2" s="138"/>
      <c r="AR2" s="138"/>
      <c r="AS2" s="138"/>
      <c r="AT2" s="138"/>
      <c r="AU2" s="138"/>
      <c r="AV2" s="138"/>
      <c r="AW2" s="138"/>
      <c r="AX2" s="138"/>
      <c r="AY2" s="138"/>
      <c r="AZ2" s="138"/>
      <c r="BA2" s="138"/>
      <c r="BB2" s="138"/>
      <c r="BC2" s="138"/>
      <c r="BD2" s="138"/>
      <c r="BE2" s="138"/>
      <c r="BF2" s="138"/>
      <c r="BG2" s="138"/>
      <c r="BH2" s="138"/>
      <c r="BI2" s="138"/>
      <c r="BJ2" s="138"/>
    </row>
    <row r="3" spans="2:78" ht="15" customHeight="1">
      <c r="B3" s="143"/>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38"/>
      <c r="BC3" s="138"/>
      <c r="BD3" s="138"/>
      <c r="BE3" s="138"/>
      <c r="BF3" s="138"/>
      <c r="BG3" s="138"/>
      <c r="BH3" s="138"/>
      <c r="BI3" s="138"/>
      <c r="BJ3" s="138"/>
    </row>
    <row r="4" spans="2:78" ht="15" customHeight="1">
      <c r="B4" s="145" t="s">
        <v>39</v>
      </c>
      <c r="C4" s="146"/>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47"/>
      <c r="AV4" s="138"/>
      <c r="AW4" s="138"/>
      <c r="AX4" s="138"/>
      <c r="AY4" s="138"/>
      <c r="AZ4" s="138"/>
      <c r="BA4" s="138"/>
      <c r="BB4" s="138"/>
      <c r="BC4" s="138"/>
      <c r="BD4" s="138"/>
      <c r="BE4" s="138"/>
      <c r="BF4" s="138"/>
      <c r="BG4" s="138"/>
      <c r="BH4" s="138"/>
      <c r="BI4" s="138"/>
      <c r="BJ4" s="138"/>
    </row>
    <row r="5" spans="2:78" ht="35" customHeight="1">
      <c r="B5" s="306" t="s">
        <v>445</v>
      </c>
      <c r="C5" s="222"/>
      <c r="D5" s="222"/>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222"/>
      <c r="AN5" s="222"/>
      <c r="AO5" s="222"/>
      <c r="AP5" s="222"/>
      <c r="AQ5" s="222"/>
      <c r="AR5" s="222"/>
      <c r="AS5" s="222"/>
      <c r="AT5" s="222"/>
      <c r="AU5" s="223"/>
      <c r="AV5" s="138"/>
      <c r="AW5" s="138"/>
      <c r="AX5" s="138"/>
      <c r="AY5" s="138"/>
      <c r="AZ5" s="138"/>
      <c r="BA5" s="138"/>
      <c r="BB5" s="138"/>
      <c r="BC5" s="138"/>
      <c r="BD5" s="138"/>
      <c r="BE5" s="138"/>
      <c r="BF5" s="138"/>
      <c r="BG5" s="138"/>
      <c r="BH5" s="138"/>
      <c r="BI5" s="138"/>
      <c r="BJ5" s="138"/>
    </row>
    <row r="6" spans="2:78" ht="15" customHeight="1">
      <c r="B6" s="139"/>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39"/>
      <c r="AJ6" s="139"/>
      <c r="AK6" s="139"/>
      <c r="AL6" s="139"/>
      <c r="AM6" s="139"/>
      <c r="AN6" s="139"/>
      <c r="AO6" s="139"/>
      <c r="AP6" s="139"/>
      <c r="AQ6" s="139"/>
      <c r="AR6" s="139"/>
      <c r="AS6" s="139"/>
      <c r="AT6" s="139"/>
      <c r="AU6" s="139"/>
      <c r="AV6" s="139"/>
      <c r="AW6" s="139"/>
      <c r="AX6" s="139"/>
      <c r="AY6" s="139"/>
      <c r="AZ6" s="139"/>
      <c r="BA6" s="139"/>
      <c r="BB6" s="139"/>
      <c r="BC6" s="139"/>
      <c r="BD6" s="139"/>
      <c r="BE6" s="139"/>
      <c r="BF6" s="139"/>
      <c r="BG6" s="139"/>
      <c r="BH6" s="139"/>
      <c r="BI6" s="139"/>
      <c r="BJ6" s="139"/>
    </row>
    <row r="7" spans="2:78" ht="19" customHeight="1">
      <c r="B7" s="139"/>
      <c r="D7" s="139"/>
      <c r="E7" s="139"/>
      <c r="F7" s="139"/>
      <c r="G7" s="139"/>
      <c r="H7" s="140" t="s">
        <v>234</v>
      </c>
      <c r="I7" s="141"/>
      <c r="J7" s="141"/>
      <c r="K7" s="141"/>
      <c r="L7" s="141"/>
      <c r="M7" s="141"/>
      <c r="N7" s="141"/>
      <c r="O7" s="141"/>
      <c r="P7" s="141"/>
      <c r="Q7" s="141"/>
      <c r="R7" s="141"/>
      <c r="S7" s="141"/>
      <c r="T7" s="141"/>
      <c r="U7" s="141"/>
      <c r="V7" s="141"/>
      <c r="W7" s="141"/>
      <c r="X7" s="141"/>
      <c r="Y7" s="141"/>
      <c r="Z7" s="141"/>
      <c r="AA7" s="141"/>
      <c r="AB7" s="141"/>
      <c r="AC7" s="141"/>
      <c r="AD7" s="141"/>
      <c r="AE7" s="141"/>
      <c r="AF7" s="141"/>
      <c r="AG7" s="141"/>
      <c r="AH7" s="140" t="s">
        <v>235</v>
      </c>
      <c r="AI7" s="141"/>
      <c r="AJ7" s="141"/>
      <c r="AK7" s="141"/>
      <c r="AM7" s="142"/>
      <c r="AN7" s="141"/>
      <c r="AO7" s="141"/>
      <c r="AP7" s="141"/>
      <c r="AQ7" s="141"/>
      <c r="AR7" s="141"/>
      <c r="AS7" s="141"/>
      <c r="AT7" s="141"/>
      <c r="AU7" s="141"/>
      <c r="AV7" s="141"/>
      <c r="AW7" s="141"/>
      <c r="AX7" s="141"/>
      <c r="AY7" s="141"/>
      <c r="AZ7" s="141"/>
      <c r="BA7" s="141"/>
      <c r="BB7" s="141"/>
      <c r="BC7" s="141"/>
      <c r="BD7" s="141"/>
      <c r="BE7" s="142"/>
      <c r="BF7" s="141"/>
      <c r="BG7" s="141"/>
      <c r="BH7" s="141"/>
      <c r="BI7" s="142"/>
      <c r="BJ7" s="140" t="s">
        <v>236</v>
      </c>
      <c r="BK7" s="142"/>
      <c r="BL7" s="142"/>
      <c r="BM7" s="142"/>
      <c r="BN7" s="142"/>
      <c r="BO7" s="142"/>
      <c r="BP7" s="142"/>
      <c r="BQ7" s="142"/>
      <c r="BR7" s="142"/>
      <c r="BS7" s="142"/>
      <c r="BT7" s="142"/>
      <c r="BU7" s="142"/>
      <c r="BV7" s="142"/>
      <c r="BW7" s="142"/>
      <c r="BX7" s="142"/>
    </row>
    <row r="9" spans="2:78">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A2:F125"/>
  <sheetViews>
    <sheetView workbookViewId="0">
      <selection activeCell="C22" sqref="C22"/>
    </sheetView>
  </sheetViews>
  <sheetFormatPr baseColWidth="10" defaultRowHeight="15" x14ac:dyDescent="0"/>
  <cols>
    <col min="1" max="1" width="10.83203125" style="2"/>
    <col min="2" max="2" width="28" style="2" customWidth="1"/>
    <col min="3" max="3" width="78.5" style="2" customWidth="1"/>
    <col min="4" max="4" width="90.83203125" style="2" customWidth="1"/>
    <col min="5" max="16384" width="10.83203125" style="2"/>
  </cols>
  <sheetData>
    <row r="2" spans="1:6" ht="20">
      <c r="B2" s="23" t="s">
        <v>25</v>
      </c>
      <c r="C2" s="23"/>
    </row>
    <row r="3" spans="1:6">
      <c r="A3" s="299"/>
      <c r="B3" s="299"/>
      <c r="C3" s="299"/>
      <c r="D3" s="299"/>
    </row>
    <row r="4" spans="1:6">
      <c r="A4" s="299"/>
      <c r="B4" s="51" t="s">
        <v>39</v>
      </c>
      <c r="C4" s="315"/>
      <c r="D4" s="299"/>
    </row>
    <row r="5" spans="1:6" ht="79" customHeight="1">
      <c r="A5" s="299"/>
      <c r="B5" s="519" t="s">
        <v>261</v>
      </c>
      <c r="C5" s="520"/>
      <c r="D5" s="299"/>
    </row>
    <row r="6" spans="1:6" ht="16" thickBot="1">
      <c r="A6" s="299"/>
      <c r="B6" s="299"/>
      <c r="C6" s="299"/>
      <c r="D6" s="299"/>
    </row>
    <row r="7" spans="1:6">
      <c r="A7" s="299"/>
      <c r="B7" s="266" t="s">
        <v>26</v>
      </c>
      <c r="C7" s="317"/>
      <c r="D7" s="267"/>
    </row>
    <row r="8" spans="1:6">
      <c r="A8" s="299"/>
      <c r="B8" s="268"/>
      <c r="C8" s="318"/>
      <c r="D8" s="269"/>
      <c r="F8" s="103"/>
    </row>
    <row r="9" spans="1:6">
      <c r="A9" s="299"/>
      <c r="B9" s="319" t="s">
        <v>40</v>
      </c>
      <c r="C9" s="320" t="s">
        <v>28</v>
      </c>
      <c r="D9" s="321" t="s">
        <v>246</v>
      </c>
    </row>
    <row r="10" spans="1:6">
      <c r="A10" s="299"/>
      <c r="B10" s="324" t="s">
        <v>48</v>
      </c>
      <c r="C10" s="322"/>
      <c r="D10" s="323"/>
    </row>
    <row r="11" spans="1:6" ht="31" customHeight="1">
      <c r="A11" s="299"/>
      <c r="B11" s="325"/>
      <c r="C11" s="326" t="s">
        <v>456</v>
      </c>
      <c r="D11" s="328" t="s">
        <v>480</v>
      </c>
    </row>
    <row r="12" spans="1:6" ht="31" customHeight="1">
      <c r="B12" s="325"/>
      <c r="C12" s="339" t="s">
        <v>587</v>
      </c>
      <c r="D12" s="38"/>
    </row>
    <row r="13" spans="1:6" ht="31" customHeight="1">
      <c r="B13" s="100"/>
      <c r="C13" s="329" t="s">
        <v>588</v>
      </c>
      <c r="D13" s="328" t="s">
        <v>481</v>
      </c>
    </row>
    <row r="14" spans="1:6" ht="31" customHeight="1">
      <c r="B14" s="100"/>
      <c r="C14" s="326" t="s">
        <v>469</v>
      </c>
      <c r="D14" s="91"/>
      <c r="F14" s="211"/>
    </row>
    <row r="15" spans="1:6" ht="31" customHeight="1">
      <c r="B15" s="100"/>
      <c r="C15" s="326" t="s">
        <v>503</v>
      </c>
      <c r="D15" s="91"/>
      <c r="F15" s="211"/>
    </row>
    <row r="16" spans="1:6" ht="15" customHeight="1">
      <c r="B16" s="225"/>
      <c r="C16" s="226"/>
      <c r="D16" s="227"/>
    </row>
    <row r="17" spans="2:4">
      <c r="B17" s="324" t="s">
        <v>327</v>
      </c>
      <c r="C17" s="184"/>
      <c r="D17" s="91"/>
    </row>
    <row r="18" spans="2:4" ht="45">
      <c r="B18" s="224"/>
      <c r="C18" s="338" t="s">
        <v>462</v>
      </c>
      <c r="D18" s="328" t="s">
        <v>482</v>
      </c>
    </row>
    <row r="19" spans="2:4" ht="30">
      <c r="B19" s="224"/>
      <c r="C19" s="326" t="s">
        <v>464</v>
      </c>
      <c r="D19" s="342" t="s">
        <v>483</v>
      </c>
    </row>
    <row r="20" spans="2:4">
      <c r="B20" s="224"/>
      <c r="C20" s="326" t="s">
        <v>466</v>
      </c>
      <c r="D20" s="333" t="s">
        <v>484</v>
      </c>
    </row>
    <row r="21" spans="2:4">
      <c r="B21" s="224"/>
      <c r="C21" s="326" t="s">
        <v>467</v>
      </c>
      <c r="D21" s="333"/>
    </row>
    <row r="22" spans="2:4">
      <c r="B22" s="224"/>
      <c r="C22" s="326" t="s">
        <v>507</v>
      </c>
      <c r="D22" s="333"/>
    </row>
    <row r="23" spans="2:4">
      <c r="B23" s="225"/>
      <c r="C23" s="228"/>
      <c r="D23" s="86"/>
    </row>
    <row r="24" spans="2:4">
      <c r="B24" s="324" t="s">
        <v>289</v>
      </c>
      <c r="C24" s="184"/>
      <c r="D24" s="91"/>
    </row>
    <row r="25" spans="2:4">
      <c r="B25" s="324"/>
      <c r="C25" s="215" t="s">
        <v>498</v>
      </c>
      <c r="D25" s="123" t="s">
        <v>499</v>
      </c>
    </row>
    <row r="26" spans="2:4" ht="30">
      <c r="B26" s="324"/>
      <c r="C26" s="326" t="s">
        <v>470</v>
      </c>
      <c r="D26" s="91"/>
    </row>
    <row r="27" spans="2:4" ht="30">
      <c r="B27" s="224"/>
      <c r="C27" s="338" t="s">
        <v>463</v>
      </c>
      <c r="D27" s="328" t="s">
        <v>485</v>
      </c>
    </row>
    <row r="28" spans="2:4" ht="30">
      <c r="B28" s="224"/>
      <c r="C28" s="326" t="s">
        <v>465</v>
      </c>
      <c r="D28" s="333" t="s">
        <v>486</v>
      </c>
    </row>
    <row r="29" spans="2:4">
      <c r="B29" s="224"/>
      <c r="C29" s="215" t="s">
        <v>740</v>
      </c>
      <c r="D29" s="91"/>
    </row>
    <row r="30" spans="2:4" ht="16" thickBot="1">
      <c r="B30" s="229"/>
      <c r="C30" s="230"/>
      <c r="D30" s="87"/>
    </row>
    <row r="31" spans="2:4" ht="16" thickBot="1">
      <c r="B31" s="299"/>
      <c r="C31" s="299"/>
      <c r="D31" s="299"/>
    </row>
    <row r="32" spans="2:4">
      <c r="B32" s="266" t="s">
        <v>27</v>
      </c>
      <c r="C32" s="317"/>
      <c r="D32" s="267"/>
    </row>
    <row r="33" spans="2:4">
      <c r="B33" s="268"/>
      <c r="C33" s="318"/>
      <c r="D33" s="269"/>
    </row>
    <row r="34" spans="2:4">
      <c r="B34" s="319" t="s">
        <v>40</v>
      </c>
      <c r="C34" s="320" t="s">
        <v>28</v>
      </c>
      <c r="D34" s="321" t="s">
        <v>260</v>
      </c>
    </row>
    <row r="35" spans="2:4">
      <c r="B35" s="324" t="s">
        <v>48</v>
      </c>
      <c r="C35" s="322"/>
      <c r="D35" s="323"/>
    </row>
    <row r="36" spans="2:4">
      <c r="B36" s="325"/>
      <c r="C36" s="329" t="s">
        <v>457</v>
      </c>
      <c r="D36" s="327" t="s">
        <v>487</v>
      </c>
    </row>
    <row r="37" spans="2:4">
      <c r="B37" s="325"/>
      <c r="C37" s="329"/>
      <c r="D37" s="327"/>
    </row>
    <row r="38" spans="2:4">
      <c r="B38" s="330" t="s">
        <v>327</v>
      </c>
      <c r="C38" s="331"/>
      <c r="D38" s="332"/>
    </row>
    <row r="39" spans="2:4" ht="45">
      <c r="B39" s="268"/>
      <c r="C39" s="326" t="s">
        <v>488</v>
      </c>
      <c r="D39" s="333" t="s">
        <v>458</v>
      </c>
    </row>
    <row r="40" spans="2:4">
      <c r="B40" s="268"/>
      <c r="C40" s="215" t="s">
        <v>459</v>
      </c>
      <c r="D40" s="333" t="s">
        <v>489</v>
      </c>
    </row>
    <row r="41" spans="2:4">
      <c r="B41" s="334"/>
      <c r="C41" s="218"/>
      <c r="D41" s="283"/>
    </row>
    <row r="42" spans="2:4">
      <c r="B42" s="324" t="s">
        <v>289</v>
      </c>
      <c r="C42" s="215"/>
      <c r="D42" s="123"/>
    </row>
    <row r="43" spans="2:4">
      <c r="B43" s="324"/>
      <c r="C43" s="215" t="s">
        <v>460</v>
      </c>
      <c r="D43" s="333" t="s">
        <v>458</v>
      </c>
    </row>
    <row r="44" spans="2:4" ht="16" thickBot="1">
      <c r="B44" s="270"/>
      <c r="C44" s="335"/>
      <c r="D44" s="271"/>
    </row>
    <row r="45" spans="2:4" ht="16" thickBot="1">
      <c r="B45" s="299"/>
      <c r="C45" s="299"/>
      <c r="D45" s="299"/>
    </row>
    <row r="46" spans="2:4">
      <c r="B46" s="266" t="s">
        <v>223</v>
      </c>
      <c r="C46" s="267"/>
      <c r="D46" s="221"/>
    </row>
    <row r="47" spans="2:4">
      <c r="B47" s="268"/>
      <c r="C47" s="269"/>
      <c r="D47" s="221"/>
    </row>
    <row r="48" spans="2:4">
      <c r="B48" s="319" t="s">
        <v>461</v>
      </c>
      <c r="C48" s="336" t="s">
        <v>224</v>
      </c>
      <c r="D48" s="221"/>
    </row>
    <row r="49" spans="2:4">
      <c r="B49" s="324" t="s">
        <v>42</v>
      </c>
      <c r="C49" s="123" t="s">
        <v>136</v>
      </c>
      <c r="D49" s="221"/>
    </row>
    <row r="50" spans="2:4">
      <c r="B50" s="268"/>
      <c r="C50" s="123" t="s">
        <v>137</v>
      </c>
      <c r="D50" s="221"/>
    </row>
    <row r="51" spans="2:4">
      <c r="B51" s="268"/>
      <c r="C51" s="123" t="s">
        <v>138</v>
      </c>
      <c r="D51" s="221"/>
    </row>
    <row r="52" spans="2:4">
      <c r="B52" s="268"/>
      <c r="C52" s="123" t="s">
        <v>139</v>
      </c>
      <c r="D52" s="221"/>
    </row>
    <row r="53" spans="2:4">
      <c r="B53" s="268"/>
      <c r="C53" s="123" t="s">
        <v>140</v>
      </c>
      <c r="D53" s="221"/>
    </row>
    <row r="54" spans="2:4">
      <c r="B54" s="268"/>
      <c r="C54" s="123" t="s">
        <v>141</v>
      </c>
      <c r="D54" s="221"/>
    </row>
    <row r="55" spans="2:4">
      <c r="B55" s="268"/>
      <c r="C55" s="123" t="s">
        <v>152</v>
      </c>
      <c r="D55" s="221"/>
    </row>
    <row r="56" spans="2:4">
      <c r="B56" s="268"/>
      <c r="C56" s="123" t="s">
        <v>143</v>
      </c>
      <c r="D56" s="221"/>
    </row>
    <row r="57" spans="2:4">
      <c r="B57" s="268"/>
      <c r="C57" s="123" t="s">
        <v>144</v>
      </c>
      <c r="D57" s="221"/>
    </row>
    <row r="58" spans="2:4">
      <c r="B58" s="268"/>
      <c r="C58" s="123" t="s">
        <v>145</v>
      </c>
      <c r="D58" s="221"/>
    </row>
    <row r="59" spans="2:4">
      <c r="B59" s="268"/>
      <c r="C59" s="123" t="s">
        <v>146</v>
      </c>
      <c r="D59" s="221"/>
    </row>
    <row r="60" spans="2:4">
      <c r="B60" s="268"/>
      <c r="C60" s="123" t="s">
        <v>147</v>
      </c>
      <c r="D60" s="221"/>
    </row>
    <row r="61" spans="2:4">
      <c r="B61" s="268"/>
      <c r="C61" s="123" t="s">
        <v>148</v>
      </c>
      <c r="D61" s="221"/>
    </row>
    <row r="62" spans="2:4">
      <c r="B62" s="268"/>
      <c r="C62" s="123" t="s">
        <v>149</v>
      </c>
      <c r="D62" s="221"/>
    </row>
    <row r="63" spans="2:4">
      <c r="B63" s="268"/>
      <c r="C63" s="123" t="s">
        <v>150</v>
      </c>
      <c r="D63" s="221"/>
    </row>
    <row r="64" spans="2:4">
      <c r="B64" s="268"/>
      <c r="C64" s="123" t="s">
        <v>151</v>
      </c>
      <c r="D64" s="221"/>
    </row>
    <row r="65" spans="2:4">
      <c r="B65" s="334"/>
      <c r="C65" s="283"/>
      <c r="D65" s="221"/>
    </row>
    <row r="66" spans="2:4">
      <c r="B66" s="324" t="s">
        <v>142</v>
      </c>
      <c r="C66" s="123" t="s">
        <v>142</v>
      </c>
      <c r="D66" s="221"/>
    </row>
    <row r="67" spans="2:4">
      <c r="B67" s="337"/>
      <c r="C67" s="283"/>
      <c r="D67" s="221"/>
    </row>
    <row r="68" spans="2:4">
      <c r="B68" s="324" t="s">
        <v>43</v>
      </c>
      <c r="C68" s="123" t="s">
        <v>43</v>
      </c>
      <c r="D68" s="221"/>
    </row>
    <row r="69" spans="2:4">
      <c r="B69" s="337"/>
      <c r="C69" s="283"/>
      <c r="D69" s="221"/>
    </row>
    <row r="70" spans="2:4">
      <c r="B70" s="324" t="s">
        <v>44</v>
      </c>
      <c r="C70" s="123" t="s">
        <v>154</v>
      </c>
      <c r="D70" s="221"/>
    </row>
    <row r="71" spans="2:4">
      <c r="B71" s="324"/>
      <c r="C71" s="123" t="s">
        <v>155</v>
      </c>
      <c r="D71" s="221"/>
    </row>
    <row r="72" spans="2:4">
      <c r="B72" s="268"/>
      <c r="C72" s="123" t="s">
        <v>156</v>
      </c>
      <c r="D72" s="221"/>
    </row>
    <row r="73" spans="2:4">
      <c r="B73" s="268"/>
      <c r="C73" s="123" t="s">
        <v>157</v>
      </c>
      <c r="D73" s="221"/>
    </row>
    <row r="74" spans="2:4">
      <c r="B74" s="268"/>
      <c r="C74" s="123" t="s">
        <v>158</v>
      </c>
      <c r="D74" s="221"/>
    </row>
    <row r="75" spans="2:4">
      <c r="B75" s="268"/>
      <c r="C75" s="123" t="s">
        <v>159</v>
      </c>
      <c r="D75" s="221"/>
    </row>
    <row r="76" spans="2:4">
      <c r="B76" s="268"/>
      <c r="C76" s="123" t="s">
        <v>160</v>
      </c>
      <c r="D76" s="221"/>
    </row>
    <row r="77" spans="2:4">
      <c r="B77" s="268"/>
      <c r="C77" s="123" t="s">
        <v>161</v>
      </c>
      <c r="D77" s="221"/>
    </row>
    <row r="78" spans="2:4">
      <c r="B78" s="268"/>
      <c r="C78" s="123" t="s">
        <v>162</v>
      </c>
      <c r="D78" s="221"/>
    </row>
    <row r="79" spans="2:4">
      <c r="B79" s="268"/>
      <c r="C79" s="123" t="s">
        <v>163</v>
      </c>
      <c r="D79" s="221"/>
    </row>
    <row r="80" spans="2:4">
      <c r="B80" s="268"/>
      <c r="C80" s="123" t="s">
        <v>164</v>
      </c>
      <c r="D80" s="221"/>
    </row>
    <row r="81" spans="2:4">
      <c r="B81" s="268"/>
      <c r="C81" s="123" t="s">
        <v>165</v>
      </c>
      <c r="D81" s="221"/>
    </row>
    <row r="82" spans="2:4">
      <c r="B82" s="268"/>
      <c r="C82" s="123" t="s">
        <v>166</v>
      </c>
      <c r="D82" s="221"/>
    </row>
    <row r="83" spans="2:4">
      <c r="B83" s="268"/>
      <c r="C83" s="123" t="s">
        <v>167</v>
      </c>
      <c r="D83" s="221"/>
    </row>
    <row r="84" spans="2:4">
      <c r="B84" s="268" t="s">
        <v>471</v>
      </c>
      <c r="C84" s="123" t="s">
        <v>168</v>
      </c>
      <c r="D84" s="221"/>
    </row>
    <row r="85" spans="2:4">
      <c r="B85" s="268"/>
      <c r="C85" s="123" t="s">
        <v>169</v>
      </c>
      <c r="D85" s="221"/>
    </row>
    <row r="86" spans="2:4">
      <c r="B86" s="268"/>
      <c r="C86" s="123" t="s">
        <v>170</v>
      </c>
      <c r="D86" s="221"/>
    </row>
    <row r="87" spans="2:4">
      <c r="B87" s="268"/>
      <c r="C87" s="123" t="s">
        <v>171</v>
      </c>
      <c r="D87" s="221"/>
    </row>
    <row r="88" spans="2:4">
      <c r="B88" s="268"/>
      <c r="C88" s="123" t="s">
        <v>172</v>
      </c>
      <c r="D88" s="221"/>
    </row>
    <row r="89" spans="2:4">
      <c r="B89" s="268"/>
      <c r="C89" s="123" t="s">
        <v>173</v>
      </c>
      <c r="D89" s="221"/>
    </row>
    <row r="90" spans="2:4">
      <c r="B90" s="268"/>
      <c r="C90" s="123" t="s">
        <v>174</v>
      </c>
      <c r="D90" s="221"/>
    </row>
    <row r="91" spans="2:4">
      <c r="B91" s="268"/>
      <c r="C91" s="123" t="s">
        <v>175</v>
      </c>
      <c r="D91" s="221"/>
    </row>
    <row r="92" spans="2:4">
      <c r="B92" s="268"/>
      <c r="C92" s="123" t="s">
        <v>176</v>
      </c>
      <c r="D92" s="221"/>
    </row>
    <row r="93" spans="2:4">
      <c r="B93" s="334"/>
      <c r="C93" s="283"/>
      <c r="D93" s="221"/>
    </row>
    <row r="94" spans="2:4">
      <c r="B94" s="268" t="s">
        <v>472</v>
      </c>
      <c r="C94" s="123" t="s">
        <v>168</v>
      </c>
      <c r="D94" s="221"/>
    </row>
    <row r="95" spans="2:4">
      <c r="B95" s="334"/>
      <c r="C95" s="283"/>
      <c r="D95" s="221"/>
    </row>
    <row r="96" spans="2:4">
      <c r="B96" s="324" t="s">
        <v>225</v>
      </c>
      <c r="C96" s="123" t="s">
        <v>178</v>
      </c>
      <c r="D96" s="221"/>
    </row>
    <row r="97" spans="2:4">
      <c r="B97" s="337"/>
      <c r="C97" s="283"/>
      <c r="D97" s="221"/>
    </row>
    <row r="98" spans="2:4">
      <c r="B98" s="324" t="s">
        <v>226</v>
      </c>
      <c r="C98" s="123" t="s">
        <v>177</v>
      </c>
      <c r="D98" s="221"/>
    </row>
    <row r="99" spans="2:4">
      <c r="B99" s="324"/>
      <c r="C99" s="123" t="s">
        <v>179</v>
      </c>
      <c r="D99" s="221"/>
    </row>
    <row r="100" spans="2:4">
      <c r="B100" s="337"/>
      <c r="C100" s="283"/>
      <c r="D100" s="221"/>
    </row>
    <row r="101" spans="2:4">
      <c r="B101" s="324" t="s">
        <v>501</v>
      </c>
      <c r="C101" s="123" t="s">
        <v>181</v>
      </c>
      <c r="D101" s="221"/>
    </row>
    <row r="102" spans="2:4">
      <c r="B102" s="337"/>
      <c r="C102" s="283"/>
      <c r="D102" s="221"/>
    </row>
    <row r="103" spans="2:4">
      <c r="B103" s="324" t="s">
        <v>46</v>
      </c>
      <c r="C103" s="123" t="s">
        <v>182</v>
      </c>
      <c r="D103" s="221"/>
    </row>
    <row r="104" spans="2:4">
      <c r="B104" s="324"/>
      <c r="C104" s="123" t="s">
        <v>183</v>
      </c>
      <c r="D104" s="221"/>
    </row>
    <row r="105" spans="2:4">
      <c r="B105" s="324"/>
      <c r="C105" s="123" t="s">
        <v>184</v>
      </c>
      <c r="D105" s="221"/>
    </row>
    <row r="106" spans="2:4">
      <c r="B106" s="337"/>
      <c r="C106" s="283"/>
      <c r="D106" s="221"/>
    </row>
    <row r="107" spans="2:4">
      <c r="B107" s="324" t="s">
        <v>203</v>
      </c>
      <c r="C107" s="123" t="s">
        <v>180</v>
      </c>
      <c r="D107" s="221"/>
    </row>
    <row r="108" spans="2:4">
      <c r="B108" s="324"/>
      <c r="C108" s="123" t="s">
        <v>185</v>
      </c>
      <c r="D108" s="221"/>
    </row>
    <row r="109" spans="2:4">
      <c r="B109" s="337"/>
      <c r="C109" s="283"/>
      <c r="D109" s="221"/>
    </row>
    <row r="110" spans="2:4">
      <c r="B110" s="324" t="s">
        <v>189</v>
      </c>
      <c r="C110" s="123" t="s">
        <v>189</v>
      </c>
      <c r="D110" s="221"/>
    </row>
    <row r="111" spans="2:4">
      <c r="B111" s="337"/>
      <c r="C111" s="283"/>
      <c r="D111" s="221"/>
    </row>
    <row r="112" spans="2:4">
      <c r="B112" s="324" t="s">
        <v>195</v>
      </c>
      <c r="C112" s="123" t="s">
        <v>195</v>
      </c>
      <c r="D112" s="221"/>
    </row>
    <row r="113" spans="2:4">
      <c r="B113" s="337"/>
      <c r="C113" s="283"/>
      <c r="D113" s="221"/>
    </row>
    <row r="114" spans="2:4">
      <c r="B114" s="324" t="s">
        <v>190</v>
      </c>
      <c r="C114" s="123" t="s">
        <v>190</v>
      </c>
      <c r="D114" s="221"/>
    </row>
    <row r="115" spans="2:4">
      <c r="B115" s="337"/>
      <c r="C115" s="283"/>
      <c r="D115" s="221"/>
    </row>
    <row r="116" spans="2:4">
      <c r="B116" s="324" t="s">
        <v>191</v>
      </c>
      <c r="C116" s="123" t="s">
        <v>191</v>
      </c>
      <c r="D116" s="221"/>
    </row>
    <row r="117" spans="2:4">
      <c r="B117" s="337"/>
      <c r="C117" s="283"/>
      <c r="D117" s="221"/>
    </row>
    <row r="118" spans="2:4">
      <c r="B118" s="324" t="s">
        <v>329</v>
      </c>
      <c r="C118" s="123" t="s">
        <v>192</v>
      </c>
      <c r="D118" s="221"/>
    </row>
    <row r="119" spans="2:4">
      <c r="B119" s="324" t="s">
        <v>447</v>
      </c>
      <c r="C119" s="123"/>
      <c r="D119" s="221"/>
    </row>
    <row r="120" spans="2:4" ht="16" thickBot="1">
      <c r="B120" s="270"/>
      <c r="C120" s="271"/>
      <c r="D120" s="221"/>
    </row>
    <row r="121" spans="2:4" ht="16" thickBot="1">
      <c r="B121" s="221"/>
      <c r="C121" s="221"/>
      <c r="D121" s="221"/>
    </row>
    <row r="122" spans="2:4">
      <c r="B122" s="266" t="s">
        <v>227</v>
      </c>
      <c r="C122" s="267"/>
      <c r="D122" s="221"/>
    </row>
    <row r="123" spans="2:4">
      <c r="B123" s="268"/>
      <c r="C123" s="269"/>
      <c r="D123" s="221"/>
    </row>
    <row r="124" spans="2:4">
      <c r="B124" s="268" t="s">
        <v>231</v>
      </c>
      <c r="C124" s="123">
        <v>3.6</v>
      </c>
      <c r="D124" s="374" t="s">
        <v>586</v>
      </c>
    </row>
    <row r="125" spans="2:4" ht="16" thickBot="1">
      <c r="B125" s="270"/>
      <c r="C125" s="271"/>
      <c r="D125" s="221"/>
    </row>
  </sheetData>
  <mergeCells count="1">
    <mergeCell ref="B5:C5"/>
  </mergeCells>
  <phoneticPr fontId="2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Q119"/>
  <sheetViews>
    <sheetView tabSelected="1" workbookViewId="0"/>
  </sheetViews>
  <sheetFormatPr baseColWidth="10" defaultRowHeight="15" x14ac:dyDescent="0"/>
  <cols>
    <col min="1" max="1" width="4.83203125" style="2" customWidth="1"/>
    <col min="2" max="2" width="13.83203125" style="2" customWidth="1"/>
    <col min="3" max="3" width="73.33203125" style="2" customWidth="1"/>
    <col min="4" max="4" width="8.5" style="2" customWidth="1"/>
    <col min="5" max="5" width="13" style="2" customWidth="1"/>
    <col min="6" max="6" width="3.33203125" style="2" customWidth="1"/>
    <col min="7" max="7" width="9.6640625" style="2" bestFit="1" customWidth="1"/>
    <col min="8" max="8" width="3.33203125" style="2" customWidth="1"/>
    <col min="9" max="9" width="25" style="2" bestFit="1" customWidth="1"/>
    <col min="10" max="10" width="4.83203125" style="2" customWidth="1"/>
    <col min="11" max="11" width="63.33203125" style="2" customWidth="1"/>
    <col min="12" max="12" width="11.33203125" style="2" customWidth="1"/>
    <col min="13" max="13" width="74.5" style="2" customWidth="1"/>
    <col min="14" max="14" width="5.1640625" style="2" customWidth="1"/>
    <col min="15" max="15" width="29.33203125" style="2" customWidth="1"/>
    <col min="16" max="16" width="7.33203125" style="2" customWidth="1"/>
    <col min="17" max="16384" width="10.83203125" style="2"/>
  </cols>
  <sheetData>
    <row r="2" spans="2:17" ht="20">
      <c r="B2" s="23" t="s">
        <v>30</v>
      </c>
      <c r="L2" s="9"/>
      <c r="M2" s="19"/>
      <c r="N2" s="9"/>
    </row>
    <row r="3" spans="2:17" ht="15" customHeight="1">
      <c r="B3" s="313"/>
      <c r="C3" s="299"/>
      <c r="D3" s="299"/>
      <c r="E3" s="299"/>
      <c r="F3" s="299"/>
      <c r="G3" s="299"/>
      <c r="H3" s="299"/>
      <c r="I3" s="299"/>
      <c r="J3" s="299"/>
      <c r="K3" s="299"/>
      <c r="L3" s="377" t="s">
        <v>643</v>
      </c>
      <c r="M3" s="5"/>
      <c r="N3" s="9"/>
    </row>
    <row r="4" spans="2:17" ht="15" customHeight="1">
      <c r="B4" s="341" t="s">
        <v>39</v>
      </c>
      <c r="C4" s="314"/>
      <c r="D4" s="314"/>
      <c r="E4" s="314"/>
      <c r="F4" s="314"/>
      <c r="G4" s="314"/>
      <c r="H4" s="314"/>
      <c r="I4" s="315"/>
      <c r="J4" s="299"/>
      <c r="K4" s="299"/>
      <c r="L4" s="16"/>
      <c r="M4" s="8"/>
      <c r="N4" s="9"/>
    </row>
    <row r="5" spans="2:17" ht="109" customHeight="1">
      <c r="B5" s="519" t="s">
        <v>754</v>
      </c>
      <c r="C5" s="521"/>
      <c r="D5" s="521"/>
      <c r="E5" s="521"/>
      <c r="F5" s="521"/>
      <c r="G5" s="521"/>
      <c r="H5" s="521"/>
      <c r="I5" s="520"/>
      <c r="J5" s="299"/>
      <c r="K5" s="299"/>
      <c r="L5" s="382"/>
      <c r="M5" s="12"/>
      <c r="N5" s="9"/>
    </row>
    <row r="6" spans="2:17" ht="15" customHeight="1" thickBot="1"/>
    <row r="7" spans="2:17">
      <c r="B7" s="72" t="s">
        <v>25</v>
      </c>
      <c r="C7" s="92"/>
      <c r="D7" s="92"/>
      <c r="E7" s="92"/>
      <c r="F7" s="92"/>
      <c r="G7" s="92"/>
      <c r="H7" s="92"/>
      <c r="I7" s="92"/>
      <c r="J7" s="92"/>
      <c r="K7" s="73" t="s">
        <v>34</v>
      </c>
      <c r="L7" s="92"/>
      <c r="M7" s="74"/>
      <c r="N7" s="9"/>
      <c r="O7" s="9"/>
      <c r="P7" s="9"/>
      <c r="Q7" s="9"/>
    </row>
    <row r="8" spans="2:17">
      <c r="B8" s="75"/>
      <c r="C8" s="9"/>
      <c r="D8" s="9"/>
      <c r="E8" s="9"/>
      <c r="F8" s="9"/>
      <c r="G8" s="9"/>
      <c r="H8" s="9"/>
      <c r="I8" s="9"/>
      <c r="J8" s="9"/>
      <c r="K8" s="9"/>
      <c r="L8" s="9"/>
      <c r="M8" s="76"/>
      <c r="N8" s="9"/>
      <c r="O8" s="9"/>
      <c r="P8" s="9"/>
      <c r="Q8" s="9"/>
    </row>
    <row r="9" spans="2:17">
      <c r="B9" s="93" t="s">
        <v>31</v>
      </c>
      <c r="C9" s="71" t="s">
        <v>28</v>
      </c>
      <c r="D9" s="71" t="s">
        <v>33</v>
      </c>
      <c r="E9" s="71" t="s">
        <v>32</v>
      </c>
      <c r="F9" s="71"/>
      <c r="G9" s="71" t="s">
        <v>589</v>
      </c>
      <c r="H9" s="71"/>
      <c r="I9" s="71" t="s">
        <v>29</v>
      </c>
      <c r="J9" s="383"/>
      <c r="K9" s="307" t="s">
        <v>35</v>
      </c>
      <c r="L9" s="214" t="s">
        <v>47</v>
      </c>
      <c r="M9" s="310" t="s">
        <v>277</v>
      </c>
      <c r="N9" s="19"/>
      <c r="O9" s="32" t="s">
        <v>590</v>
      </c>
      <c r="P9" s="9" t="s">
        <v>675</v>
      </c>
      <c r="Q9" s="9"/>
    </row>
    <row r="10" spans="2:17">
      <c r="B10" s="118" t="s">
        <v>48</v>
      </c>
      <c r="C10" s="19"/>
      <c r="D10" s="19"/>
      <c r="E10" s="19"/>
      <c r="F10" s="19"/>
      <c r="G10" s="19"/>
      <c r="H10" s="19"/>
      <c r="I10" s="19"/>
      <c r="J10" s="19"/>
      <c r="K10" s="210" t="s">
        <v>273</v>
      </c>
      <c r="L10" s="471" t="b">
        <f>IF(COUNTIF(P:P,0)+COUNTIF(P:P,FALSE)=0,TRUE,FALSE)</f>
        <v>0</v>
      </c>
      <c r="M10" s="38" t="str">
        <f>IF(L10=TRUE," ","Please address all critical checks (red) before continuing")</f>
        <v>Please address all critical checks (red) before continuing</v>
      </c>
      <c r="N10" s="9"/>
      <c r="O10" s="375"/>
      <c r="P10" s="9"/>
      <c r="Q10" s="9"/>
    </row>
    <row r="11" spans="2:17">
      <c r="B11" s="79"/>
      <c r="C11" s="19"/>
      <c r="D11" s="19"/>
      <c r="E11" s="19"/>
      <c r="F11" s="19"/>
      <c r="G11" s="19"/>
      <c r="H11" s="19"/>
      <c r="I11" s="19"/>
      <c r="J11" s="19"/>
      <c r="K11" s="59"/>
      <c r="L11" s="309"/>
      <c r="M11" s="38"/>
      <c r="N11" s="9"/>
      <c r="O11" s="18"/>
      <c r="P11" s="9"/>
      <c r="Q11" s="9"/>
    </row>
    <row r="12" spans="2:17">
      <c r="B12" s="79"/>
      <c r="C12" s="33" t="s">
        <v>275</v>
      </c>
      <c r="D12" s="32"/>
      <c r="E12" s="33" t="s">
        <v>767</v>
      </c>
      <c r="F12" s="33"/>
      <c r="G12" s="375" t="s">
        <v>591</v>
      </c>
      <c r="H12" s="33"/>
      <c r="I12" s="32"/>
      <c r="J12" s="19"/>
      <c r="K12" s="52"/>
      <c r="L12" s="52"/>
      <c r="M12" s="76"/>
      <c r="N12" s="9"/>
      <c r="O12" s="375" t="s">
        <v>591</v>
      </c>
      <c r="P12" s="9"/>
      <c r="Q12" s="9"/>
    </row>
    <row r="13" spans="2:17">
      <c r="B13" s="79"/>
      <c r="C13" s="33" t="s">
        <v>258</v>
      </c>
      <c r="D13" s="33" t="s">
        <v>259</v>
      </c>
      <c r="E13" s="33"/>
      <c r="F13" s="33"/>
      <c r="G13" s="375" t="s">
        <v>592</v>
      </c>
      <c r="H13" s="33"/>
      <c r="I13" s="33"/>
      <c r="J13" s="19"/>
      <c r="K13" s="210" t="s">
        <v>217</v>
      </c>
      <c r="L13" s="471" t="b">
        <f>IF(COUNTBLANK(C12:C55)-COUNTBLANK(E12:E55)=0,TRUE,FALSE)</f>
        <v>0</v>
      </c>
      <c r="M13" s="38" t="str">
        <f>IF(L13=TRUE," ","Please fill in all assumptions")</f>
        <v>Please fill in all assumptions</v>
      </c>
      <c r="N13" s="9"/>
      <c r="O13" s="375" t="s">
        <v>592</v>
      </c>
      <c r="P13" s="9">
        <f>IF(L13=TRUE,1,0)</f>
        <v>0</v>
      </c>
      <c r="Q13" s="9"/>
    </row>
    <row r="14" spans="2:17">
      <c r="B14" s="79"/>
      <c r="C14" s="33" t="s">
        <v>508</v>
      </c>
      <c r="D14" s="33" t="s">
        <v>536</v>
      </c>
      <c r="E14" s="464"/>
      <c r="F14" s="33"/>
      <c r="G14" s="375"/>
      <c r="H14" s="33"/>
      <c r="I14" s="33" t="s">
        <v>454</v>
      </c>
      <c r="J14" s="19"/>
      <c r="K14" s="210" t="s">
        <v>276</v>
      </c>
      <c r="L14" s="471" t="b">
        <f>IF(COUNTBLANK(C66:C99)-COUNTBLANK(E66:E99)=0,TRUE,FALSE)</f>
        <v>0</v>
      </c>
      <c r="M14" s="38" t="str">
        <f>IF(L14=TRUE," ","Please fill in all full load hours (even if a plant is not used, it needs at least a dummy value) ")</f>
        <v xml:space="preserve">Please fill in all full load hours (even if a plant is not used, it needs at least a dummy value) </v>
      </c>
      <c r="N14" s="9"/>
      <c r="O14" s="18"/>
      <c r="P14" s="9">
        <f>IF(L14=TRUE,1,0)</f>
        <v>0</v>
      </c>
      <c r="Q14" s="9"/>
    </row>
    <row r="15" spans="2:17">
      <c r="B15" s="75"/>
      <c r="C15" s="480"/>
      <c r="D15" s="9"/>
      <c r="E15" s="9"/>
      <c r="F15" s="9"/>
      <c r="G15" s="18"/>
      <c r="H15" s="9"/>
      <c r="I15" s="9"/>
      <c r="J15" s="9"/>
      <c r="K15" s="21"/>
      <c r="L15" s="487"/>
      <c r="M15" s="76"/>
      <c r="N15" s="9"/>
      <c r="O15" s="18"/>
      <c r="P15" s="9"/>
      <c r="Q15" s="9"/>
    </row>
    <row r="16" spans="2:17">
      <c r="B16" s="99" t="s">
        <v>370</v>
      </c>
      <c r="C16" s="480"/>
      <c r="D16" s="9"/>
      <c r="E16" s="9"/>
      <c r="F16" s="9"/>
      <c r="G16" s="18"/>
      <c r="H16" s="9"/>
      <c r="I16" s="9"/>
      <c r="J16" s="9"/>
      <c r="K16" s="21"/>
      <c r="L16" s="487"/>
      <c r="M16" s="76"/>
      <c r="N16" s="9"/>
      <c r="O16" s="18"/>
      <c r="P16" s="9"/>
      <c r="Q16" s="9"/>
    </row>
    <row r="17" spans="2:17">
      <c r="B17" s="99"/>
      <c r="C17" s="88" t="s">
        <v>743</v>
      </c>
      <c r="D17" s="31" t="s">
        <v>536</v>
      </c>
      <c r="E17" s="403">
        <f>SUM('Main activity power plants'!D11,'Main activity power plants'!D19)</f>
        <v>0</v>
      </c>
      <c r="F17" s="171"/>
      <c r="G17" s="495"/>
      <c r="H17" s="171"/>
      <c r="I17" s="31" t="s">
        <v>720</v>
      </c>
      <c r="J17" s="9"/>
      <c r="K17" s="210" t="s">
        <v>746</v>
      </c>
      <c r="L17" s="471" t="b">
        <f>IF(COUNTIF(E18:E23,"&lt;0")=0,TRUE,FALSE)</f>
        <v>1</v>
      </c>
      <c r="M17" s="38" t="str">
        <f>IF(L17=TRUE," ","Adjust the shares that break down Electricity production of coal plants")</f>
        <v xml:space="preserve"> </v>
      </c>
      <c r="N17" s="9"/>
      <c r="O17" s="18"/>
      <c r="P17" s="9">
        <f>IF(L17=TRUE,1,0)</f>
        <v>1</v>
      </c>
      <c r="Q17" s="9"/>
    </row>
    <row r="18" spans="2:17" ht="16" thickBot="1">
      <c r="B18" s="99"/>
      <c r="C18" s="479" t="s">
        <v>380</v>
      </c>
      <c r="D18" s="31" t="s">
        <v>742</v>
      </c>
      <c r="E18" s="478" t="e">
        <f>'Results by machine'!D11/Dashboard!E17</f>
        <v>#DIV/0!</v>
      </c>
      <c r="F18" s="171"/>
      <c r="G18" s="495"/>
      <c r="H18" s="171"/>
      <c r="I18" s="31" t="s">
        <v>720</v>
      </c>
      <c r="J18" s="9"/>
      <c r="K18" s="508" t="s">
        <v>748</v>
      </c>
      <c r="L18" s="512" t="e">
        <f>IF('Results by fuel'!E14&lt;-0.01,'Results by fuel'!E14,TRUE)</f>
        <v>#DIV/0!</v>
      </c>
      <c r="M18" s="38" t="e">
        <f>IF(L18=TRUE," ","Increase coal use. Decrease the average coal plant efficiency. See 'Results by fuel sheet'.")</f>
        <v>#DIV/0!</v>
      </c>
      <c r="N18" s="9"/>
      <c r="O18" s="18"/>
      <c r="Q18" s="9"/>
    </row>
    <row r="19" spans="2:17" ht="16" thickBot="1">
      <c r="B19" s="75"/>
      <c r="C19" s="479" t="s">
        <v>357</v>
      </c>
      <c r="D19" s="31" t="s">
        <v>742</v>
      </c>
      <c r="E19" s="278"/>
      <c r="F19" s="281"/>
      <c r="G19" s="496"/>
      <c r="H19" s="281"/>
      <c r="I19" s="131"/>
      <c r="J19" s="9"/>
      <c r="K19" s="508" t="s">
        <v>748</v>
      </c>
      <c r="L19" s="512" t="e">
        <f>IF('Results by fuel'!E14&gt;0.01,'Results by fuel'!E14,TRUE)</f>
        <v>#DIV/0!</v>
      </c>
      <c r="M19" s="38" t="e">
        <f>IF(L19=TRUE," ","Decrease coal use. Increase the average coal plant efficiency.  See 'Results by fuel sheet'.")</f>
        <v>#DIV/0!</v>
      </c>
      <c r="N19" s="9"/>
      <c r="O19" s="375" t="s">
        <v>593</v>
      </c>
      <c r="P19" s="9"/>
      <c r="Q19" s="9"/>
    </row>
    <row r="20" spans="2:17" ht="16" thickBot="1">
      <c r="B20" s="75"/>
      <c r="C20" s="479" t="s">
        <v>490</v>
      </c>
      <c r="D20" s="31" t="s">
        <v>742</v>
      </c>
      <c r="E20" s="279"/>
      <c r="F20" s="281"/>
      <c r="G20" s="496"/>
      <c r="H20" s="281"/>
      <c r="I20" s="131"/>
      <c r="J20" s="9"/>
      <c r="K20" s="21"/>
      <c r="L20" s="487"/>
      <c r="M20" s="76"/>
      <c r="N20" s="9"/>
      <c r="O20" s="375" t="s">
        <v>594</v>
      </c>
      <c r="P20" s="9"/>
      <c r="Q20" s="9"/>
    </row>
    <row r="21" spans="2:17" ht="16" thickBot="1">
      <c r="B21" s="75"/>
      <c r="C21" s="479" t="s">
        <v>359</v>
      </c>
      <c r="D21" s="31" t="s">
        <v>742</v>
      </c>
      <c r="E21" s="280"/>
      <c r="F21" s="281"/>
      <c r="G21" s="496"/>
      <c r="H21" s="281"/>
      <c r="I21" s="131"/>
      <c r="J21" s="9"/>
      <c r="K21" s="21"/>
      <c r="L21" s="487"/>
      <c r="M21" s="76"/>
      <c r="N21" s="9"/>
      <c r="O21" s="375" t="s">
        <v>595</v>
      </c>
      <c r="P21" s="9"/>
      <c r="Q21" s="9"/>
    </row>
    <row r="22" spans="2:17" ht="16" thickBot="1">
      <c r="B22" s="75"/>
      <c r="C22" s="479" t="s">
        <v>491</v>
      </c>
      <c r="D22" s="31" t="s">
        <v>742</v>
      </c>
      <c r="E22" s="280"/>
      <c r="F22" s="281"/>
      <c r="G22" s="496"/>
      <c r="H22" s="281"/>
      <c r="I22" s="131"/>
      <c r="J22" s="9"/>
      <c r="K22" s="21"/>
      <c r="L22" s="487"/>
      <c r="M22" s="76"/>
      <c r="N22" s="9"/>
      <c r="O22" s="375" t="s">
        <v>596</v>
      </c>
      <c r="P22" s="9"/>
      <c r="Q22" s="9"/>
    </row>
    <row r="23" spans="2:17">
      <c r="B23" s="75"/>
      <c r="C23" s="479" t="s">
        <v>356</v>
      </c>
      <c r="D23" s="31" t="s">
        <v>742</v>
      </c>
      <c r="E23" s="507" t="e">
        <f>1-SUM(E18:E22)</f>
        <v>#DIV/0!</v>
      </c>
      <c r="F23" s="281"/>
      <c r="G23" s="496"/>
      <c r="H23" s="281"/>
      <c r="I23" s="507" t="s">
        <v>745</v>
      </c>
      <c r="J23" s="9"/>
      <c r="K23" s="21"/>
      <c r="L23" s="487"/>
      <c r="M23" s="76"/>
      <c r="N23" s="9"/>
      <c r="O23" s="375"/>
      <c r="P23" s="9"/>
      <c r="Q23" s="9"/>
    </row>
    <row r="24" spans="2:17">
      <c r="B24" s="75"/>
      <c r="C24" s="33" t="s">
        <v>734</v>
      </c>
      <c r="D24" s="360" t="s">
        <v>536</v>
      </c>
      <c r="E24" s="464" t="e">
        <f>SUM('Main activity power plants'!E30,'Main activity power plants'!E33,'Main activity power plants'!E36,'Main activity power plants'!E39,'Main activity power plants'!E42)</f>
        <v>#DIV/0!</v>
      </c>
      <c r="F24" s="171"/>
      <c r="G24" s="495"/>
      <c r="H24" s="171"/>
      <c r="I24" s="31" t="s">
        <v>11</v>
      </c>
      <c r="J24" s="9"/>
      <c r="K24" s="21"/>
      <c r="L24" s="487"/>
      <c r="M24" s="76"/>
      <c r="N24" s="9"/>
      <c r="O24" s="375"/>
      <c r="P24" s="9"/>
      <c r="Q24" s="9"/>
    </row>
    <row r="25" spans="2:17">
      <c r="B25" s="75"/>
      <c r="C25" s="469"/>
      <c r="E25" s="483"/>
      <c r="F25" s="482"/>
      <c r="G25" s="497"/>
      <c r="H25" s="482"/>
      <c r="I25" s="9"/>
      <c r="J25" s="9"/>
      <c r="K25" s="21"/>
      <c r="L25" s="487"/>
      <c r="M25" s="76"/>
      <c r="N25" s="9"/>
      <c r="O25" s="375"/>
      <c r="P25" s="9"/>
      <c r="Q25" s="9"/>
    </row>
    <row r="26" spans="2:17" ht="16" thickBot="1">
      <c r="B26" s="75"/>
      <c r="C26" s="88" t="s">
        <v>735</v>
      </c>
      <c r="D26" s="31" t="s">
        <v>536</v>
      </c>
      <c r="E26" s="403">
        <f>SUM('Main activity power plants'!D48,'Main activity power plants'!D51)</f>
        <v>0</v>
      </c>
      <c r="F26" s="347"/>
      <c r="G26" s="498"/>
      <c r="H26" s="347"/>
      <c r="I26" s="31" t="s">
        <v>720</v>
      </c>
      <c r="J26" s="9"/>
      <c r="K26" s="210" t="s">
        <v>372</v>
      </c>
      <c r="L26" s="470">
        <f>IF(SUM(E27:E28)=1,TRUE,SUM(E27:E28))</f>
        <v>0</v>
      </c>
      <c r="M26" s="38" t="str">
        <f>IF(L26=TRUE," ","Make sure the production shares add up to 100%")</f>
        <v>Make sure the production shares add up to 100%</v>
      </c>
      <c r="N26" s="9"/>
      <c r="O26" s="375"/>
      <c r="P26" s="9">
        <f>IF(L26=TRUE,1,0)</f>
        <v>0</v>
      </c>
      <c r="Q26" s="9"/>
    </row>
    <row r="27" spans="2:17" ht="16" thickBot="1">
      <c r="B27" s="75"/>
      <c r="C27" s="479" t="s">
        <v>361</v>
      </c>
      <c r="D27" s="31" t="s">
        <v>742</v>
      </c>
      <c r="E27" s="279"/>
      <c r="F27" s="281"/>
      <c r="G27" s="496"/>
      <c r="H27" s="281"/>
      <c r="I27" s="131"/>
      <c r="J27" s="9"/>
      <c r="K27" s="210"/>
      <c r="L27" s="309"/>
      <c r="M27" s="38"/>
      <c r="N27" s="9"/>
      <c r="O27" s="375" t="s">
        <v>615</v>
      </c>
      <c r="P27" s="9"/>
      <c r="Q27" s="9"/>
    </row>
    <row r="28" spans="2:17" ht="16" thickBot="1">
      <c r="B28" s="75"/>
      <c r="C28" s="479" t="s">
        <v>497</v>
      </c>
      <c r="D28" s="31" t="s">
        <v>742</v>
      </c>
      <c r="E28" s="280"/>
      <c r="F28" s="281"/>
      <c r="G28" s="496"/>
      <c r="H28" s="281"/>
      <c r="I28" s="131"/>
      <c r="J28" s="9"/>
      <c r="K28" s="210"/>
      <c r="L28" s="309"/>
      <c r="M28" s="38"/>
      <c r="N28" s="9"/>
      <c r="O28" s="375" t="s">
        <v>616</v>
      </c>
      <c r="P28" s="9"/>
      <c r="Q28" s="9"/>
    </row>
    <row r="29" spans="2:17">
      <c r="B29" s="75"/>
      <c r="C29" s="33" t="s">
        <v>729</v>
      </c>
      <c r="D29" s="360" t="s">
        <v>536</v>
      </c>
      <c r="E29" s="477" t="e">
        <f>SUM('Main activity power plants'!E48,'Main activity power plants'!E51)</f>
        <v>#DIV/0!</v>
      </c>
      <c r="F29" s="347"/>
      <c r="G29" s="498"/>
      <c r="H29" s="347"/>
      <c r="I29" s="31" t="s">
        <v>11</v>
      </c>
      <c r="J29" s="9"/>
      <c r="K29" s="21"/>
      <c r="L29" s="487"/>
      <c r="M29" s="76"/>
      <c r="N29" s="9"/>
      <c r="O29" s="375"/>
      <c r="P29" s="9"/>
      <c r="Q29" s="9"/>
    </row>
    <row r="30" spans="2:17">
      <c r="B30" s="75"/>
      <c r="C30" s="480"/>
      <c r="D30" s="9"/>
      <c r="E30" s="484"/>
      <c r="F30" s="484"/>
      <c r="G30" s="499"/>
      <c r="H30" s="484"/>
      <c r="I30" s="9"/>
      <c r="J30" s="9"/>
      <c r="K30" s="21"/>
      <c r="L30" s="487"/>
      <c r="M30" s="76"/>
      <c r="N30" s="9"/>
      <c r="O30" s="18"/>
      <c r="P30" s="9"/>
      <c r="Q30" s="9"/>
    </row>
    <row r="31" spans="2:17" ht="16" thickBot="1">
      <c r="B31" s="75"/>
      <c r="C31" s="88" t="s">
        <v>741</v>
      </c>
      <c r="D31" s="31" t="s">
        <v>536</v>
      </c>
      <c r="E31" s="403">
        <f>SUM('Main activity power plants'!D13,'Main activity power plants'!D18)</f>
        <v>0</v>
      </c>
      <c r="F31" s="348"/>
      <c r="G31" s="500"/>
      <c r="H31" s="348"/>
      <c r="I31" s="31" t="s">
        <v>720</v>
      </c>
      <c r="J31" s="9"/>
      <c r="K31" s="494" t="s">
        <v>371</v>
      </c>
      <c r="L31" s="471">
        <f>IF(SUM(E32:E36)=1,TRUE,SUM(E32:E36))</f>
        <v>0</v>
      </c>
      <c r="M31" s="38" t="str">
        <f>IF(L31=TRUE," ","Make sure the production shares add up to 100%")</f>
        <v>Make sure the production shares add up to 100%</v>
      </c>
      <c r="N31" s="9"/>
      <c r="O31" s="18"/>
      <c r="P31" s="9">
        <f>IF(L31=TRUE,1,0)</f>
        <v>0</v>
      </c>
      <c r="Q31" s="9"/>
    </row>
    <row r="32" spans="2:17" ht="16" thickBot="1">
      <c r="B32" s="75"/>
      <c r="C32" s="479" t="s">
        <v>363</v>
      </c>
      <c r="D32" s="31" t="s">
        <v>742</v>
      </c>
      <c r="E32" s="278"/>
      <c r="F32" s="281"/>
      <c r="G32" s="496"/>
      <c r="H32" s="281"/>
      <c r="I32" s="131"/>
      <c r="J32" s="9"/>
      <c r="K32" s="508" t="s">
        <v>749</v>
      </c>
      <c r="L32" s="512" t="e">
        <f>IF('Results by fuel'!E24&lt;-0.01,'Results by fuel'!E24,TRUE)</f>
        <v>#DIV/0!</v>
      </c>
      <c r="M32" s="38" t="e">
        <f>IF(L32=TRUE," ","Increase gas use Decrease the average gas plant efficiency. See 'Results by fuel sheet'.")</f>
        <v>#DIV/0!</v>
      </c>
      <c r="N32" s="9"/>
      <c r="O32" s="375" t="s">
        <v>597</v>
      </c>
      <c r="P32" s="9"/>
      <c r="Q32" s="9"/>
    </row>
    <row r="33" spans="2:17" ht="16" thickBot="1">
      <c r="B33" s="75"/>
      <c r="C33" s="479" t="s">
        <v>364</v>
      </c>
      <c r="D33" s="31" t="s">
        <v>742</v>
      </c>
      <c r="E33" s="279"/>
      <c r="F33" s="281"/>
      <c r="G33" s="496"/>
      <c r="H33" s="281"/>
      <c r="I33" s="131"/>
      <c r="J33" s="9"/>
      <c r="K33" s="508" t="s">
        <v>749</v>
      </c>
      <c r="L33" s="512" t="e">
        <f>IF('Results by fuel'!E24&gt;0.01,'Results by fuel'!E24,TRUE)</f>
        <v>#DIV/0!</v>
      </c>
      <c r="M33" s="38" t="e">
        <f>IF(L33=TRUE," ","Decrease gas use. Increase the average gas plant efficiency.  See 'Results by fuel sheet'.")</f>
        <v>#DIV/0!</v>
      </c>
      <c r="N33" s="9"/>
      <c r="O33" s="375" t="s">
        <v>598</v>
      </c>
      <c r="P33" s="9"/>
      <c r="Q33" s="9"/>
    </row>
    <row r="34" spans="2:17" ht="16" thickBot="1">
      <c r="B34" s="79"/>
      <c r="C34" s="479" t="s">
        <v>492</v>
      </c>
      <c r="D34" s="31" t="s">
        <v>742</v>
      </c>
      <c r="E34" s="280"/>
      <c r="F34" s="281"/>
      <c r="G34" s="496"/>
      <c r="H34" s="281"/>
      <c r="I34" s="131"/>
      <c r="J34" s="9"/>
      <c r="K34" s="21"/>
      <c r="L34" s="487"/>
      <c r="M34" s="76"/>
      <c r="N34" s="9"/>
      <c r="O34" s="375" t="s">
        <v>599</v>
      </c>
      <c r="P34" s="9"/>
      <c r="Q34" s="9"/>
    </row>
    <row r="35" spans="2:17" ht="16" thickBot="1">
      <c r="B35" s="79"/>
      <c r="C35" s="479" t="s">
        <v>768</v>
      </c>
      <c r="D35" s="31" t="s">
        <v>742</v>
      </c>
      <c r="E35" s="280"/>
      <c r="F35" s="281"/>
      <c r="G35" s="496"/>
      <c r="H35" s="281"/>
      <c r="I35" s="131"/>
      <c r="J35" s="9"/>
      <c r="K35" s="21"/>
      <c r="L35" s="487"/>
      <c r="M35" s="76"/>
      <c r="N35" s="9"/>
      <c r="O35" s="375" t="s">
        <v>769</v>
      </c>
      <c r="P35" s="9"/>
      <c r="Q35" s="9"/>
    </row>
    <row r="36" spans="2:17" ht="16" thickBot="1">
      <c r="B36" s="79"/>
      <c r="C36" s="479" t="s">
        <v>366</v>
      </c>
      <c r="D36" s="31" t="s">
        <v>742</v>
      </c>
      <c r="E36" s="280"/>
      <c r="F36" s="281"/>
      <c r="G36" s="496"/>
      <c r="H36" s="281"/>
      <c r="I36" s="131"/>
      <c r="J36" s="9"/>
      <c r="K36" s="21"/>
      <c r="L36" s="487"/>
      <c r="M36" s="76"/>
      <c r="N36" s="9"/>
      <c r="O36" s="375" t="s">
        <v>623</v>
      </c>
      <c r="P36" s="9"/>
      <c r="Q36" s="9"/>
    </row>
    <row r="37" spans="2:17">
      <c r="B37" s="79"/>
      <c r="C37" s="33" t="s">
        <v>730</v>
      </c>
      <c r="D37" s="360" t="s">
        <v>536</v>
      </c>
      <c r="E37" s="477" t="e">
        <f>SUM('Main activity power plants'!E61,'Main activity power plants'!E66,'Main activity power plants'!E71,'Main activity power plants'!E76)</f>
        <v>#DIV/0!</v>
      </c>
      <c r="F37" s="348"/>
      <c r="G37" s="500"/>
      <c r="H37" s="348"/>
      <c r="I37" s="31" t="s">
        <v>11</v>
      </c>
      <c r="J37" s="9"/>
      <c r="K37" s="21"/>
      <c r="L37" s="487"/>
      <c r="M37" s="76"/>
      <c r="N37" s="9"/>
      <c r="O37" s="375"/>
      <c r="P37" s="9"/>
      <c r="Q37" s="9"/>
    </row>
    <row r="38" spans="2:17">
      <c r="B38" s="79"/>
      <c r="C38" s="9"/>
      <c r="D38" s="9"/>
      <c r="E38" s="484"/>
      <c r="F38" s="484"/>
      <c r="G38" s="499"/>
      <c r="H38" s="484"/>
      <c r="I38" s="9"/>
      <c r="J38" s="9"/>
      <c r="K38" s="21"/>
      <c r="L38" s="487"/>
      <c r="M38" s="76"/>
      <c r="N38" s="9"/>
      <c r="O38" s="18"/>
      <c r="P38" s="9"/>
      <c r="Q38" s="9"/>
    </row>
    <row r="39" spans="2:17" ht="16" thickBot="1">
      <c r="B39" s="79"/>
      <c r="C39" s="88" t="s">
        <v>736</v>
      </c>
      <c r="D39" s="31" t="s">
        <v>536</v>
      </c>
      <c r="E39" s="403">
        <f>SUM('Main activity power plants'!D90,'Main activity power plants'!D93)</f>
        <v>0</v>
      </c>
      <c r="F39" s="348"/>
      <c r="G39" s="500"/>
      <c r="H39" s="348"/>
      <c r="I39" s="31" t="s">
        <v>720</v>
      </c>
      <c r="J39" s="9"/>
      <c r="K39" s="308" t="s">
        <v>373</v>
      </c>
      <c r="L39" s="470">
        <f>IF(SUM(E40:E41)=1,TRUE,SUM(E40:E41))</f>
        <v>0</v>
      </c>
      <c r="M39" s="38" t="str">
        <f>IF(L39=TRUE," ","Make sure the production shares add up to 100%")</f>
        <v>Make sure the production shares add up to 100%</v>
      </c>
      <c r="N39" s="9"/>
      <c r="O39" s="18"/>
      <c r="P39" s="9">
        <f>IF(L39=TRUE,1,0)</f>
        <v>0</v>
      </c>
      <c r="Q39" s="9"/>
    </row>
    <row r="40" spans="2:17" ht="16" thickBot="1">
      <c r="B40" s="79"/>
      <c r="C40" s="479" t="s">
        <v>321</v>
      </c>
      <c r="D40" s="31" t="s">
        <v>742</v>
      </c>
      <c r="E40" s="279"/>
      <c r="F40" s="281"/>
      <c r="G40" s="496"/>
      <c r="H40" s="281"/>
      <c r="I40" s="131"/>
      <c r="J40" s="9"/>
      <c r="K40" s="508" t="s">
        <v>747</v>
      </c>
      <c r="L40" s="512" t="e">
        <f>IF('Results by fuel'!E59&lt;-0.05,'Results by fuel'!E59,TRUE)</f>
        <v>#DIV/0!</v>
      </c>
      <c r="M40" s="38" t="e">
        <f>IF(L40=TRUE," ","Increase fuel use Decrease the average nuclear plant efficiency. See 'Results by fuel sheet'.")</f>
        <v>#DIV/0!</v>
      </c>
      <c r="N40" s="9"/>
      <c r="O40" s="375" t="s">
        <v>600</v>
      </c>
      <c r="P40" s="9"/>
      <c r="Q40" s="9"/>
    </row>
    <row r="41" spans="2:17" ht="16" thickBot="1">
      <c r="B41" s="79"/>
      <c r="C41" s="479" t="s">
        <v>322</v>
      </c>
      <c r="D41" s="31" t="s">
        <v>742</v>
      </c>
      <c r="E41" s="280"/>
      <c r="F41" s="281"/>
      <c r="G41" s="496"/>
      <c r="H41" s="281"/>
      <c r="I41" s="131"/>
      <c r="J41" s="9"/>
      <c r="K41" s="508" t="s">
        <v>747</v>
      </c>
      <c r="L41" s="512" t="e">
        <f>IF('Results by fuel'!E59&gt;0.05,'Results by fuel'!E59,TRUE)</f>
        <v>#DIV/0!</v>
      </c>
      <c r="M41" s="38" t="e">
        <f>IF(L41=TRUE," ","Decrease fuel use. Increase the average nuclear plant efficiency.  See 'Results by fuel sheet'.")</f>
        <v>#DIV/0!</v>
      </c>
      <c r="N41" s="9"/>
      <c r="O41" s="375" t="s">
        <v>601</v>
      </c>
      <c r="P41" s="9"/>
      <c r="Q41" s="9"/>
    </row>
    <row r="42" spans="2:17">
      <c r="B42" s="79"/>
      <c r="C42" s="33" t="s">
        <v>731</v>
      </c>
      <c r="D42" s="360" t="s">
        <v>536</v>
      </c>
      <c r="E42" s="477" t="e">
        <f>SUM('Main activity power plants'!E90,'Main activity power plants'!E93)</f>
        <v>#DIV/0!</v>
      </c>
      <c r="F42" s="348"/>
      <c r="G42" s="500"/>
      <c r="H42" s="348"/>
      <c r="I42" s="31" t="s">
        <v>11</v>
      </c>
      <c r="J42" s="9"/>
      <c r="K42" s="16"/>
      <c r="L42" s="487"/>
      <c r="M42" s="76"/>
      <c r="N42" s="9"/>
      <c r="O42" s="375"/>
      <c r="P42" s="9"/>
      <c r="Q42" s="9"/>
    </row>
    <row r="43" spans="2:17">
      <c r="B43" s="79"/>
      <c r="C43" s="9"/>
      <c r="D43" s="9"/>
      <c r="E43" s="484"/>
      <c r="F43" s="484"/>
      <c r="G43" s="499"/>
      <c r="H43" s="484"/>
      <c r="I43" s="9"/>
      <c r="J43" s="9"/>
      <c r="K43" s="488"/>
      <c r="L43" s="487"/>
      <c r="M43" s="76"/>
      <c r="N43" s="9"/>
      <c r="O43" s="18"/>
      <c r="P43" s="9"/>
      <c r="Q43" s="9"/>
    </row>
    <row r="44" spans="2:17" ht="16" thickBot="1">
      <c r="B44" s="79"/>
      <c r="C44" s="88" t="s">
        <v>737</v>
      </c>
      <c r="D44" s="31" t="s">
        <v>536</v>
      </c>
      <c r="E44" s="404">
        <f>SUM('Main activity power plants'!D96,'Main activity power plants'!D99)</f>
        <v>0</v>
      </c>
      <c r="F44" s="348"/>
      <c r="G44" s="500"/>
      <c r="H44" s="348"/>
      <c r="I44" s="31"/>
      <c r="J44" s="9"/>
      <c r="K44" s="308" t="s">
        <v>374</v>
      </c>
      <c r="L44" s="470">
        <f>IF(SUM(E45:E46)=1,TRUE,SUM(E45:E46))</f>
        <v>0</v>
      </c>
      <c r="M44" s="38" t="str">
        <f>IF(L44=TRUE," ","Make sure the production shares add up to 100%")</f>
        <v>Make sure the production shares add up to 100%</v>
      </c>
      <c r="N44" s="9"/>
      <c r="O44" s="18"/>
      <c r="P44" s="9">
        <f>IF(L44=TRUE,1,0)</f>
        <v>0</v>
      </c>
      <c r="Q44" s="9"/>
    </row>
    <row r="45" spans="2:17" ht="16" thickBot="1">
      <c r="B45" s="79"/>
      <c r="C45" s="479" t="s">
        <v>318</v>
      </c>
      <c r="D45" s="31" t="s">
        <v>742</v>
      </c>
      <c r="E45" s="279"/>
      <c r="F45" s="281"/>
      <c r="G45" s="496"/>
      <c r="H45" s="281"/>
      <c r="I45" s="131"/>
      <c r="J45" s="9"/>
      <c r="K45" s="59"/>
      <c r="L45" s="309"/>
      <c r="M45" s="38"/>
      <c r="N45" s="9"/>
      <c r="O45" s="375" t="s">
        <v>602</v>
      </c>
      <c r="P45" s="9"/>
      <c r="Q45" s="9"/>
    </row>
    <row r="46" spans="2:17" ht="16" thickBot="1">
      <c r="B46" s="79"/>
      <c r="C46" s="479" t="s">
        <v>314</v>
      </c>
      <c r="D46" s="31" t="s">
        <v>742</v>
      </c>
      <c r="E46" s="280"/>
      <c r="F46" s="281"/>
      <c r="G46" s="496"/>
      <c r="H46" s="281"/>
      <c r="I46" s="131"/>
      <c r="J46" s="9"/>
      <c r="K46" s="16"/>
      <c r="L46" s="487"/>
      <c r="M46" s="76"/>
      <c r="N46" s="9"/>
      <c r="O46" s="375" t="s">
        <v>603</v>
      </c>
      <c r="P46" s="9"/>
      <c r="Q46" s="9"/>
    </row>
    <row r="47" spans="2:17">
      <c r="B47" s="79"/>
      <c r="C47" s="9"/>
      <c r="D47" s="9"/>
      <c r="E47" s="484"/>
      <c r="F47" s="484"/>
      <c r="G47" s="499"/>
      <c r="H47" s="484"/>
      <c r="I47" s="9"/>
      <c r="J47" s="9"/>
      <c r="K47" s="16"/>
      <c r="L47" s="487"/>
      <c r="M47" s="76"/>
      <c r="N47" s="9"/>
      <c r="O47" s="18"/>
      <c r="P47" s="9"/>
      <c r="Q47" s="9"/>
    </row>
    <row r="48" spans="2:17" ht="16" thickBot="1">
      <c r="B48" s="79"/>
      <c r="C48" s="88" t="s">
        <v>764</v>
      </c>
      <c r="D48" s="31" t="s">
        <v>536</v>
      </c>
      <c r="E48" s="404">
        <f>SUM('Main activity power plants'!D105,'Main activity power plants'!D108)</f>
        <v>0</v>
      </c>
      <c r="F48" s="348"/>
      <c r="G48" s="500"/>
      <c r="H48" s="348"/>
      <c r="I48" s="31"/>
      <c r="J48" s="9"/>
      <c r="K48" s="308" t="s">
        <v>455</v>
      </c>
      <c r="L48" s="470">
        <f>IF(SUM(E49:E50)=1,TRUE,SUM(E49:E50))</f>
        <v>0</v>
      </c>
      <c r="M48" s="38" t="str">
        <f>IF(L48=TRUE," ","Make sure the production shares add up to 100%")</f>
        <v>Make sure the production shares add up to 100%</v>
      </c>
      <c r="N48" s="9"/>
      <c r="O48" s="18"/>
      <c r="P48" s="9">
        <f>IF(L48=TRUE,1,0)</f>
        <v>0</v>
      </c>
      <c r="Q48" s="9"/>
    </row>
    <row r="49" spans="2:17" ht="16" thickBot="1">
      <c r="B49" s="79"/>
      <c r="C49" s="479" t="s">
        <v>493</v>
      </c>
      <c r="D49" s="31" t="s">
        <v>742</v>
      </c>
      <c r="E49" s="279"/>
      <c r="F49" s="281"/>
      <c r="G49" s="496"/>
      <c r="H49" s="281"/>
      <c r="I49" s="131"/>
      <c r="J49" s="9"/>
      <c r="K49" s="59"/>
      <c r="L49" s="309"/>
      <c r="M49" s="38"/>
      <c r="N49" s="9"/>
      <c r="O49" s="375" t="s">
        <v>604</v>
      </c>
      <c r="P49" s="9"/>
      <c r="Q49" s="9"/>
    </row>
    <row r="50" spans="2:17" ht="16" thickBot="1">
      <c r="B50" s="79"/>
      <c r="C50" s="479" t="s">
        <v>494</v>
      </c>
      <c r="D50" s="31" t="s">
        <v>742</v>
      </c>
      <c r="E50" s="280"/>
      <c r="F50" s="281"/>
      <c r="G50" s="496"/>
      <c r="H50" s="281"/>
      <c r="I50" s="131"/>
      <c r="J50" s="9"/>
      <c r="K50" s="16"/>
      <c r="L50" s="487"/>
      <c r="M50" s="76"/>
      <c r="N50" s="9"/>
      <c r="O50" s="375" t="s">
        <v>605</v>
      </c>
      <c r="P50" s="9"/>
      <c r="Q50" s="9"/>
    </row>
    <row r="51" spans="2:17">
      <c r="B51" s="79"/>
      <c r="C51" s="9"/>
      <c r="D51" s="9"/>
      <c r="E51" s="484"/>
      <c r="F51" s="484"/>
      <c r="G51" s="499"/>
      <c r="H51" s="484"/>
      <c r="I51" s="9"/>
      <c r="J51" s="9"/>
      <c r="K51" s="16"/>
      <c r="L51" s="487"/>
      <c r="M51" s="76"/>
      <c r="N51" s="9"/>
      <c r="O51" s="18"/>
      <c r="P51" s="9"/>
      <c r="Q51" s="9"/>
    </row>
    <row r="52" spans="2:17" ht="16" thickBot="1">
      <c r="B52" s="79"/>
      <c r="C52" s="88" t="s">
        <v>738</v>
      </c>
      <c r="D52" s="31" t="s">
        <v>536</v>
      </c>
      <c r="E52" s="404">
        <f>SUM('Main activity power plants'!D111,'Main activity power plants'!D114,'Main activity power plants'!D117)</f>
        <v>0</v>
      </c>
      <c r="F52" s="348"/>
      <c r="G52" s="500"/>
      <c r="H52" s="348"/>
      <c r="I52" s="31"/>
      <c r="J52" s="9"/>
      <c r="K52" s="494" t="s">
        <v>375</v>
      </c>
      <c r="L52" s="471">
        <f>IF(SUM(E53:E55)=1,TRUE,SUM(E53:E55))</f>
        <v>0</v>
      </c>
      <c r="M52" s="38" t="str">
        <f>IF(L52=TRUE," ","Make sure the production shares add up to 100%")</f>
        <v>Make sure the production shares add up to 100%</v>
      </c>
      <c r="N52" s="9"/>
      <c r="O52" s="18"/>
      <c r="P52" s="9">
        <f>IF(L52=TRUE,1,0)</f>
        <v>0</v>
      </c>
      <c r="Q52" s="9"/>
    </row>
    <row r="53" spans="2:17" ht="16" thickBot="1">
      <c r="B53" s="79"/>
      <c r="C53" s="479" t="s">
        <v>315</v>
      </c>
      <c r="D53" s="31" t="s">
        <v>742</v>
      </c>
      <c r="E53" s="279"/>
      <c r="F53" s="281"/>
      <c r="G53" s="496"/>
      <c r="H53" s="281"/>
      <c r="I53" s="131"/>
      <c r="J53" s="9"/>
      <c r="K53" s="509"/>
      <c r="L53" s="510"/>
      <c r="M53" s="511"/>
      <c r="N53" s="9"/>
      <c r="O53" s="375" t="s">
        <v>606</v>
      </c>
      <c r="Q53" s="9"/>
    </row>
    <row r="54" spans="2:17" ht="16" thickBot="1">
      <c r="B54" s="79"/>
      <c r="C54" s="479" t="s">
        <v>316</v>
      </c>
      <c r="D54" s="31" t="s">
        <v>742</v>
      </c>
      <c r="E54" s="279"/>
      <c r="F54" s="281"/>
      <c r="G54" s="496"/>
      <c r="H54" s="281"/>
      <c r="I54" s="131"/>
      <c r="J54" s="9"/>
      <c r="K54" s="59"/>
      <c r="L54" s="309"/>
      <c r="M54" s="38"/>
      <c r="N54" s="9"/>
      <c r="O54" s="375" t="s">
        <v>607</v>
      </c>
      <c r="P54" s="9"/>
      <c r="Q54" s="9"/>
    </row>
    <row r="55" spans="2:17" ht="16" thickBot="1">
      <c r="B55" s="79"/>
      <c r="C55" s="479" t="s">
        <v>317</v>
      </c>
      <c r="D55" s="31" t="s">
        <v>742</v>
      </c>
      <c r="E55" s="280"/>
      <c r="F55" s="281"/>
      <c r="G55" s="496"/>
      <c r="H55" s="281"/>
      <c r="I55" s="131"/>
      <c r="J55" s="9"/>
      <c r="K55" s="304"/>
      <c r="L55" s="490"/>
      <c r="M55" s="269"/>
      <c r="N55" s="318"/>
      <c r="O55" s="375" t="s">
        <v>608</v>
      </c>
      <c r="P55" s="9"/>
      <c r="Q55" s="9"/>
    </row>
    <row r="56" spans="2:17">
      <c r="B56" s="94"/>
      <c r="C56" s="485"/>
      <c r="D56" s="481"/>
      <c r="E56" s="481"/>
      <c r="F56" s="481"/>
      <c r="G56" s="501"/>
      <c r="H56" s="481"/>
      <c r="I56" s="481"/>
      <c r="J56" s="481"/>
      <c r="K56" s="491"/>
      <c r="L56" s="492"/>
      <c r="M56" s="493"/>
      <c r="N56" s="318"/>
      <c r="O56" s="489"/>
      <c r="P56" s="9"/>
      <c r="Q56" s="9"/>
    </row>
    <row r="57" spans="2:17">
      <c r="B57" s="99" t="s">
        <v>12</v>
      </c>
      <c r="C57" s="9"/>
      <c r="D57" s="9"/>
      <c r="E57" s="9"/>
      <c r="F57" s="9"/>
      <c r="G57" s="502"/>
      <c r="H57" s="9"/>
      <c r="I57" s="9"/>
      <c r="J57" s="9"/>
      <c r="K57" s="16"/>
      <c r="L57" s="487"/>
      <c r="M57" s="76"/>
      <c r="N57" s="9"/>
      <c r="O57" s="18"/>
    </row>
    <row r="58" spans="2:17">
      <c r="B58" s="95"/>
      <c r="C58" s="9"/>
      <c r="D58" s="9"/>
      <c r="E58" s="9"/>
      <c r="F58" s="9"/>
      <c r="G58" s="502"/>
      <c r="H58" s="9"/>
      <c r="I58" s="9"/>
      <c r="J58" s="9"/>
      <c r="K58" s="210" t="s">
        <v>218</v>
      </c>
      <c r="L58" s="471" t="e">
        <f>IF('Results by fuel'!D85=0,TRUE,FALSE)</f>
        <v>#DIV/0!</v>
      </c>
      <c r="M58" s="38" t="e">
        <f>IF(L58=TRUE," ","The calculated electricity production differs from the statistical amount")</f>
        <v>#DIV/0!</v>
      </c>
      <c r="N58" s="9"/>
      <c r="O58" s="18"/>
      <c r="P58" s="9" t="e">
        <f>IF(L58=TRUE,1,0)</f>
        <v>#DIV/0!</v>
      </c>
    </row>
    <row r="59" spans="2:17">
      <c r="B59" s="75"/>
      <c r="C59" s="9"/>
      <c r="D59" s="9"/>
      <c r="E59" s="9"/>
      <c r="F59" s="9"/>
      <c r="G59" s="502"/>
      <c r="H59" s="9"/>
      <c r="I59" s="9"/>
      <c r="J59" s="9"/>
      <c r="K59" s="210" t="s">
        <v>500</v>
      </c>
      <c r="L59" s="471" t="b">
        <f>IF('Results by fuel'!H137=0,TRUE,FALSE)</f>
        <v>1</v>
      </c>
      <c r="M59" s="38" t="str">
        <f>IF(L59=TRUE," ","The calculated heat production differs from the statistical amount")</f>
        <v xml:space="preserve"> </v>
      </c>
      <c r="N59" s="9"/>
      <c r="O59" s="18"/>
      <c r="P59" s="9">
        <f>IF(L59=TRUE,1,0)</f>
        <v>1</v>
      </c>
    </row>
    <row r="60" spans="2:17">
      <c r="B60" s="75"/>
      <c r="C60" s="9"/>
      <c r="D60" s="9"/>
      <c r="E60" s="9"/>
      <c r="F60" s="9"/>
      <c r="G60" s="502"/>
      <c r="H60" s="9"/>
      <c r="I60" s="9"/>
      <c r="J60" s="9"/>
      <c r="K60" s="210" t="s">
        <v>726</v>
      </c>
      <c r="L60" s="471" t="b">
        <f>IF(COUNTIF(csv_ce_production_table_2!B:B,"&lt;0"),FALSE,TRUE)</f>
        <v>1</v>
      </c>
      <c r="M60" s="38" t="str">
        <f>IF(L60=TRUE," ","Some converters have negative demands. Check the 'Results by machine' sheet and find out what is wrong. There may be a confict between autoproduction (autoproducers table) and energy balance. ")</f>
        <v xml:space="preserve"> </v>
      </c>
      <c r="N60" s="9"/>
      <c r="O60" s="18"/>
      <c r="P60" s="9">
        <f>IF(L60=TRUE,1,0)</f>
        <v>1</v>
      </c>
    </row>
    <row r="61" spans="2:17">
      <c r="B61" s="75"/>
      <c r="C61" s="9"/>
      <c r="D61" s="9"/>
      <c r="E61" s="9"/>
      <c r="F61" s="9"/>
      <c r="G61" s="502"/>
      <c r="H61" s="9"/>
      <c r="I61" s="9"/>
      <c r="J61" s="9"/>
      <c r="K61" s="59" t="s">
        <v>453</v>
      </c>
      <c r="L61" s="473" t="e">
        <f>IF(ABS('Results by fuel'!E85)&lt;0.05,TRUE,FALSE)</f>
        <v>#DIV/0!</v>
      </c>
      <c r="M61" s="38" t="e">
        <f>IF(L61=TRUE," ","The calculated total fuel input for power plants differs from the statistical amount")</f>
        <v>#DIV/0!</v>
      </c>
      <c r="N61" s="9"/>
      <c r="O61" s="18"/>
    </row>
    <row r="62" spans="2:17">
      <c r="B62" s="75"/>
      <c r="C62" s="9"/>
      <c r="D62" s="9"/>
      <c r="E62" s="9"/>
      <c r="F62" s="9"/>
      <c r="G62" s="502"/>
      <c r="H62" s="9"/>
      <c r="I62" s="9"/>
      <c r="J62" s="9"/>
      <c r="K62" s="59" t="s">
        <v>452</v>
      </c>
      <c r="L62" s="473" t="e">
        <f>IF(ABS('Results by fuel'!E137)&lt;0.05,TRUE,FALSE)</f>
        <v>#DIV/0!</v>
      </c>
      <c r="M62" s="38" t="e">
        <f>IF(L62=TRUE," ","The calculated total fuel input for heat plants differs from the statistical amount")</f>
        <v>#DIV/0!</v>
      </c>
      <c r="N62" s="9"/>
      <c r="O62" s="18"/>
    </row>
    <row r="63" spans="2:17">
      <c r="B63" s="80"/>
      <c r="C63" s="11"/>
      <c r="D63" s="11"/>
      <c r="E63" s="11"/>
      <c r="F63" s="11"/>
      <c r="G63" s="503"/>
      <c r="H63" s="11"/>
      <c r="I63" s="11"/>
      <c r="J63" s="11"/>
      <c r="K63" s="60"/>
      <c r="L63" s="53"/>
      <c r="M63" s="50"/>
      <c r="N63" s="9"/>
      <c r="O63" s="18"/>
    </row>
    <row r="64" spans="2:17" ht="16" thickBot="1">
      <c r="B64" s="99" t="s">
        <v>305</v>
      </c>
      <c r="C64" s="175"/>
      <c r="D64" s="9"/>
      <c r="E64" s="9"/>
      <c r="F64" s="9"/>
      <c r="G64" s="502"/>
      <c r="H64" s="9"/>
      <c r="I64" s="9"/>
      <c r="J64" s="9"/>
      <c r="K64" s="522" t="s">
        <v>744</v>
      </c>
      <c r="L64" s="523"/>
      <c r="M64" s="76"/>
      <c r="N64" s="9"/>
      <c r="O64" s="18"/>
    </row>
    <row r="65" spans="2:15" ht="16" thickBot="1">
      <c r="B65" s="99"/>
      <c r="C65" s="31" t="s">
        <v>380</v>
      </c>
      <c r="D65" s="31" t="s">
        <v>269</v>
      </c>
      <c r="E65" s="133"/>
      <c r="F65" s="31"/>
      <c r="G65" s="504"/>
      <c r="H65" s="31"/>
      <c r="I65" s="131"/>
      <c r="J65" s="9"/>
      <c r="K65" s="524"/>
      <c r="L65" s="525"/>
      <c r="M65" s="76"/>
      <c r="N65" s="9"/>
      <c r="O65" s="375" t="s">
        <v>612</v>
      </c>
    </row>
    <row r="66" spans="2:15" ht="16" thickBot="1">
      <c r="B66" s="75"/>
      <c r="C66" s="31" t="s">
        <v>356</v>
      </c>
      <c r="D66" s="31" t="s">
        <v>269</v>
      </c>
      <c r="E66" s="133"/>
      <c r="F66" s="31"/>
      <c r="G66" s="504"/>
      <c r="H66" s="31"/>
      <c r="I66" s="131"/>
      <c r="J66" s="9"/>
      <c r="K66" s="526"/>
      <c r="L66" s="525"/>
      <c r="M66" s="76"/>
      <c r="N66" s="9"/>
      <c r="O66" s="375" t="s">
        <v>609</v>
      </c>
    </row>
    <row r="67" spans="2:15" ht="17" thickTop="1" thickBot="1">
      <c r="B67" s="99"/>
      <c r="C67" s="31" t="s">
        <v>357</v>
      </c>
      <c r="D67" s="31" t="s">
        <v>269</v>
      </c>
      <c r="E67" s="133"/>
      <c r="F67" s="31"/>
      <c r="G67" s="504"/>
      <c r="H67" s="31"/>
      <c r="I67" s="131"/>
      <c r="J67" s="9"/>
      <c r="K67" s="513" t="s">
        <v>722</v>
      </c>
      <c r="L67" s="514" t="s">
        <v>721</v>
      </c>
      <c r="M67" s="76"/>
      <c r="N67" s="9"/>
      <c r="O67" s="375" t="s">
        <v>610</v>
      </c>
    </row>
    <row r="68" spans="2:15" ht="16" thickBot="1">
      <c r="B68" s="99"/>
      <c r="C68" s="31" t="s">
        <v>490</v>
      </c>
      <c r="D68" s="31" t="s">
        <v>269</v>
      </c>
      <c r="E68" s="133"/>
      <c r="F68" s="31"/>
      <c r="G68" s="504"/>
      <c r="H68" s="31"/>
      <c r="I68" s="131"/>
      <c r="J68" s="9"/>
      <c r="K68" s="515" t="s">
        <v>723</v>
      </c>
      <c r="L68" s="436" t="e">
        <f>SUM('Results by machine'!M11:M16)</f>
        <v>#DIV/0!</v>
      </c>
      <c r="M68" s="76"/>
      <c r="N68" s="9"/>
      <c r="O68" s="375" t="s">
        <v>611</v>
      </c>
    </row>
    <row r="69" spans="2:15" ht="16" thickBot="1">
      <c r="B69" s="99"/>
      <c r="C69" s="31" t="s">
        <v>359</v>
      </c>
      <c r="D69" s="31" t="s">
        <v>269</v>
      </c>
      <c r="E69" s="133"/>
      <c r="F69" s="31"/>
      <c r="G69" s="504"/>
      <c r="H69" s="31"/>
      <c r="I69" s="131"/>
      <c r="J69" s="9"/>
      <c r="K69" s="515" t="s">
        <v>142</v>
      </c>
      <c r="L69" s="436" t="e">
        <f>SUM('Results by machine'!M17:M18)</f>
        <v>#DIV/0!</v>
      </c>
      <c r="M69" s="76"/>
      <c r="N69" s="9"/>
      <c r="O69" s="375" t="s">
        <v>613</v>
      </c>
    </row>
    <row r="70" spans="2:15" ht="16" thickBot="1">
      <c r="B70" s="99"/>
      <c r="C70" s="31" t="s">
        <v>491</v>
      </c>
      <c r="D70" s="31" t="s">
        <v>269</v>
      </c>
      <c r="E70" s="133"/>
      <c r="F70" s="31"/>
      <c r="G70" s="504"/>
      <c r="H70" s="31"/>
      <c r="I70" s="131"/>
      <c r="J70" s="9"/>
      <c r="K70" s="515" t="s">
        <v>285</v>
      </c>
      <c r="L70" s="436" t="e">
        <f>SUM('Results by machine'!M19:M23)</f>
        <v>#DIV/0!</v>
      </c>
      <c r="M70" s="76"/>
      <c r="N70" s="9"/>
      <c r="O70" s="375" t="s">
        <v>614</v>
      </c>
    </row>
    <row r="71" spans="2:15" ht="16" thickBot="1">
      <c r="B71" s="75"/>
      <c r="C71" s="9"/>
      <c r="D71" s="9"/>
      <c r="E71" s="92"/>
      <c r="F71" s="9"/>
      <c r="G71" s="502"/>
      <c r="H71" s="9"/>
      <c r="I71" s="92"/>
      <c r="J71" s="9"/>
      <c r="K71" s="515" t="s">
        <v>189</v>
      </c>
      <c r="L71" s="436" t="e">
        <f>SUM('Results by machine'!M27:M28)</f>
        <v>#DIV/0!</v>
      </c>
      <c r="M71" s="76"/>
      <c r="N71" s="9"/>
      <c r="O71" s="375"/>
    </row>
    <row r="72" spans="2:15" ht="16" thickBot="1">
      <c r="B72" s="75"/>
      <c r="C72" s="31" t="s">
        <v>361</v>
      </c>
      <c r="D72" s="31" t="s">
        <v>269</v>
      </c>
      <c r="E72" s="133"/>
      <c r="F72" s="31"/>
      <c r="G72" s="504"/>
      <c r="H72" s="31"/>
      <c r="I72" s="131"/>
      <c r="J72" s="9"/>
      <c r="K72" s="515" t="s">
        <v>190</v>
      </c>
      <c r="L72" s="436" t="e">
        <f>SUM('Results by machine'!M29:M30)</f>
        <v>#DIV/0!</v>
      </c>
      <c r="M72" s="76"/>
      <c r="N72" s="9"/>
      <c r="O72" s="375" t="s">
        <v>617</v>
      </c>
    </row>
    <row r="73" spans="2:15" ht="16" thickBot="1">
      <c r="B73" s="99"/>
      <c r="C73" s="31" t="s">
        <v>497</v>
      </c>
      <c r="D73" s="31" t="s">
        <v>269</v>
      </c>
      <c r="E73" s="133"/>
      <c r="F73" s="31"/>
      <c r="G73" s="504"/>
      <c r="H73" s="31"/>
      <c r="I73" s="131"/>
      <c r="J73" s="9"/>
      <c r="K73" s="515" t="s">
        <v>329</v>
      </c>
      <c r="L73" s="436" t="e">
        <f>SUM('Results by machine'!M32,'Results by machine'!M40:M41)</f>
        <v>#DIV/0!</v>
      </c>
      <c r="M73" s="76"/>
      <c r="N73" s="9"/>
      <c r="O73" s="375" t="s">
        <v>618</v>
      </c>
    </row>
    <row r="74" spans="2:15" ht="16" thickBot="1">
      <c r="B74" s="99"/>
      <c r="C74" s="9"/>
      <c r="D74" s="9"/>
      <c r="E74" s="92"/>
      <c r="F74" s="9"/>
      <c r="G74" s="502"/>
      <c r="H74" s="9"/>
      <c r="I74" s="486"/>
      <c r="J74" s="9"/>
      <c r="K74" s="515" t="s">
        <v>761</v>
      </c>
      <c r="L74" s="436" t="e">
        <f>'Results by machine'!M33</f>
        <v>#DIV/0!</v>
      </c>
      <c r="M74" s="76"/>
      <c r="N74" s="9"/>
      <c r="O74" s="375"/>
    </row>
    <row r="75" spans="2:15" ht="16" thickBot="1">
      <c r="B75" s="99"/>
      <c r="C75" s="31" t="s">
        <v>363</v>
      </c>
      <c r="D75" s="31" t="s">
        <v>269</v>
      </c>
      <c r="E75" s="133"/>
      <c r="F75" s="31"/>
      <c r="G75" s="504"/>
      <c r="H75" s="31"/>
      <c r="I75" s="131"/>
      <c r="J75" s="9"/>
      <c r="K75" s="515" t="s">
        <v>195</v>
      </c>
      <c r="L75" s="436" t="e">
        <f>SUM('Results by machine'!M34:M36)</f>
        <v>#DIV/0!</v>
      </c>
      <c r="M75" s="76"/>
      <c r="N75" s="9"/>
      <c r="O75" s="375" t="s">
        <v>619</v>
      </c>
    </row>
    <row r="76" spans="2:15" ht="16" thickBot="1">
      <c r="B76" s="99"/>
      <c r="C76" s="31" t="s">
        <v>364</v>
      </c>
      <c r="D76" s="31" t="s">
        <v>269</v>
      </c>
      <c r="E76" s="133"/>
      <c r="F76" s="31"/>
      <c r="G76" s="504"/>
      <c r="H76" s="31"/>
      <c r="I76" s="131"/>
      <c r="J76" s="9"/>
      <c r="K76" s="515" t="s">
        <v>367</v>
      </c>
      <c r="L76" s="436" t="e">
        <f>'Results by machine'!M24</f>
        <v>#DIV/0!</v>
      </c>
      <c r="M76" s="76"/>
      <c r="N76" s="9"/>
      <c r="O76" s="375" t="s">
        <v>620</v>
      </c>
    </row>
    <row r="77" spans="2:15" ht="16" thickBot="1">
      <c r="B77" s="99"/>
      <c r="C77" s="31" t="s">
        <v>492</v>
      </c>
      <c r="D77" s="31" t="s">
        <v>269</v>
      </c>
      <c r="E77" s="216"/>
      <c r="F77" s="215"/>
      <c r="G77" s="505"/>
      <c r="H77" s="215"/>
      <c r="I77" s="131"/>
      <c r="J77" s="9"/>
      <c r="K77" s="515" t="s">
        <v>368</v>
      </c>
      <c r="L77" s="436" t="e">
        <f>'Results by machine'!M25</f>
        <v>#DIV/0!</v>
      </c>
      <c r="M77" s="76"/>
      <c r="N77" s="9"/>
      <c r="O77" s="375" t="s">
        <v>621</v>
      </c>
    </row>
    <row r="78" spans="2:15" ht="16" thickBot="1">
      <c r="B78" s="99"/>
      <c r="C78" s="31" t="s">
        <v>768</v>
      </c>
      <c r="D78" s="31" t="s">
        <v>269</v>
      </c>
      <c r="E78" s="518"/>
      <c r="F78" s="215"/>
      <c r="G78" s="505"/>
      <c r="H78" s="215"/>
      <c r="I78" s="131"/>
      <c r="J78" s="9"/>
      <c r="K78" s="515" t="s">
        <v>369</v>
      </c>
      <c r="L78" s="436" t="e">
        <f>'Results by machine'!M26</f>
        <v>#DIV/0!</v>
      </c>
      <c r="M78" s="76"/>
      <c r="N78" s="9"/>
      <c r="O78" s="375" t="s">
        <v>773</v>
      </c>
    </row>
    <row r="79" spans="2:15" ht="16" thickBot="1">
      <c r="B79" s="99"/>
      <c r="C79" s="31" t="s">
        <v>366</v>
      </c>
      <c r="D79" s="31" t="s">
        <v>269</v>
      </c>
      <c r="E79" s="131"/>
      <c r="F79" s="31"/>
      <c r="G79" s="504"/>
      <c r="H79" s="31"/>
      <c r="I79" s="131"/>
      <c r="J79" s="9"/>
      <c r="K79" s="516" t="s">
        <v>191</v>
      </c>
      <c r="L79" s="448" t="e">
        <f>'Results by machine'!M31</f>
        <v>#DIV/0!</v>
      </c>
      <c r="M79" s="76"/>
      <c r="N79" s="9"/>
      <c r="O79" s="375" t="s">
        <v>622</v>
      </c>
    </row>
    <row r="80" spans="2:15" ht="16" thickBot="1">
      <c r="B80" s="99"/>
      <c r="C80" s="9"/>
      <c r="D80" s="9"/>
      <c r="E80" s="92"/>
      <c r="F80" s="9"/>
      <c r="G80" s="502"/>
      <c r="H80" s="9"/>
      <c r="I80" s="486"/>
      <c r="J80" s="9"/>
      <c r="K80" s="16"/>
      <c r="M80" s="76"/>
      <c r="N80" s="9"/>
      <c r="O80" s="375"/>
    </row>
    <row r="81" spans="2:15" ht="16" thickBot="1">
      <c r="B81" s="75"/>
      <c r="C81" s="31" t="s">
        <v>321</v>
      </c>
      <c r="D81" s="31" t="s">
        <v>269</v>
      </c>
      <c r="E81" s="460"/>
      <c r="F81" s="215"/>
      <c r="G81" s="505"/>
      <c r="H81" s="215"/>
      <c r="I81" s="131"/>
      <c r="J81" s="9"/>
      <c r="K81" s="16"/>
      <c r="M81" s="76"/>
      <c r="N81" s="9"/>
      <c r="O81" s="375" t="s">
        <v>627</v>
      </c>
    </row>
    <row r="82" spans="2:15" ht="16" thickBot="1">
      <c r="B82" s="99"/>
      <c r="C82" s="31" t="s">
        <v>322</v>
      </c>
      <c r="D82" s="31" t="s">
        <v>269</v>
      </c>
      <c r="E82" s="217"/>
      <c r="F82" s="215"/>
      <c r="G82" s="505"/>
      <c r="H82" s="215"/>
      <c r="I82" s="131"/>
      <c r="J82" s="9"/>
      <c r="K82" s="16"/>
      <c r="L82" s="472"/>
      <c r="M82" s="76"/>
      <c r="N82" s="9"/>
      <c r="O82" s="375" t="s">
        <v>628</v>
      </c>
    </row>
    <row r="83" spans="2:15" ht="16" thickBot="1">
      <c r="B83" s="99"/>
      <c r="C83" s="9"/>
      <c r="D83" s="9"/>
      <c r="E83" s="92"/>
      <c r="F83" s="9"/>
      <c r="G83" s="502"/>
      <c r="H83" s="9"/>
      <c r="I83" s="486"/>
      <c r="J83" s="9"/>
      <c r="K83" s="16"/>
      <c r="L83" s="408"/>
      <c r="M83" s="76"/>
      <c r="N83" s="9"/>
      <c r="O83" s="375"/>
    </row>
    <row r="84" spans="2:15" ht="16" thickBot="1">
      <c r="B84" s="99"/>
      <c r="C84" s="31" t="s">
        <v>318</v>
      </c>
      <c r="D84" s="31" t="s">
        <v>269</v>
      </c>
      <c r="E84" s="460"/>
      <c r="F84" s="31"/>
      <c r="G84" s="504"/>
      <c r="H84" s="31"/>
      <c r="I84" s="131"/>
      <c r="J84" s="9"/>
      <c r="K84" s="16"/>
      <c r="L84" s="9"/>
      <c r="M84" s="76"/>
      <c r="N84" s="9"/>
      <c r="O84" s="375" t="s">
        <v>629</v>
      </c>
    </row>
    <row r="85" spans="2:15" ht="16" thickBot="1">
      <c r="B85" s="75"/>
      <c r="C85" s="31" t="s">
        <v>314</v>
      </c>
      <c r="D85" s="31" t="s">
        <v>269</v>
      </c>
      <c r="E85" s="132"/>
      <c r="F85" s="31"/>
      <c r="G85" s="504"/>
      <c r="H85" s="31"/>
      <c r="I85" s="131"/>
      <c r="J85" s="9"/>
      <c r="K85" s="16"/>
      <c r="L85" s="408"/>
      <c r="M85" s="76"/>
      <c r="N85" s="9"/>
      <c r="O85" s="375" t="s">
        <v>630</v>
      </c>
    </row>
    <row r="86" spans="2:15" ht="16" thickBot="1">
      <c r="B86" s="75"/>
      <c r="C86" s="9"/>
      <c r="D86" s="9"/>
      <c r="E86" s="92"/>
      <c r="F86" s="9"/>
      <c r="G86" s="502"/>
      <c r="H86" s="9"/>
      <c r="I86" s="486"/>
      <c r="J86" s="9"/>
      <c r="K86" s="16"/>
      <c r="L86" s="408"/>
      <c r="M86" s="76"/>
      <c r="N86" s="9"/>
      <c r="O86" s="375"/>
    </row>
    <row r="87" spans="2:15" ht="16" thickBot="1">
      <c r="B87" s="99"/>
      <c r="C87" s="31" t="s">
        <v>757</v>
      </c>
      <c r="D87" s="31" t="s">
        <v>269</v>
      </c>
      <c r="E87" s="460"/>
      <c r="F87" s="31"/>
      <c r="G87" s="504"/>
      <c r="H87" s="31"/>
      <c r="I87" s="131"/>
      <c r="J87" s="9"/>
      <c r="K87" s="16"/>
      <c r="L87" s="9"/>
      <c r="M87" s="76"/>
      <c r="N87" s="9"/>
      <c r="O87" s="375" t="s">
        <v>632</v>
      </c>
    </row>
    <row r="88" spans="2:15" ht="16" thickBot="1">
      <c r="B88" s="99"/>
      <c r="C88" s="31" t="s">
        <v>758</v>
      </c>
      <c r="D88" s="31" t="s">
        <v>269</v>
      </c>
      <c r="E88" s="132"/>
      <c r="F88" s="31"/>
      <c r="G88" s="504"/>
      <c r="H88" s="31"/>
      <c r="I88" s="131"/>
      <c r="J88" s="9"/>
      <c r="K88" s="16"/>
      <c r="L88" s="408"/>
      <c r="M88" s="76"/>
      <c r="N88" s="9"/>
      <c r="O88" s="375" t="s">
        <v>633</v>
      </c>
    </row>
    <row r="89" spans="2:15" ht="16" thickBot="1">
      <c r="B89" s="99"/>
      <c r="C89" s="31" t="s">
        <v>759</v>
      </c>
      <c r="D89" s="31" t="s">
        <v>269</v>
      </c>
      <c r="E89" s="132"/>
      <c r="F89" s="31"/>
      <c r="G89" s="504"/>
      <c r="H89" s="31"/>
      <c r="I89" s="131"/>
      <c r="J89" s="9"/>
      <c r="K89" s="16"/>
      <c r="L89" s="408"/>
      <c r="M89" s="76"/>
      <c r="N89" s="9"/>
      <c r="O89" s="375" t="s">
        <v>634</v>
      </c>
    </row>
    <row r="90" spans="2:15" ht="16" thickBot="1">
      <c r="B90" s="99"/>
      <c r="C90" s="31" t="s">
        <v>760</v>
      </c>
      <c r="D90" s="31" t="s">
        <v>269</v>
      </c>
      <c r="E90" s="132"/>
      <c r="F90" s="31"/>
      <c r="G90" s="504"/>
      <c r="H90" s="31"/>
      <c r="I90" s="131"/>
      <c r="J90" s="9"/>
      <c r="K90" s="16"/>
      <c r="L90" s="9"/>
      <c r="M90" s="76"/>
      <c r="N90" s="9"/>
      <c r="O90" s="375" t="s">
        <v>635</v>
      </c>
    </row>
    <row r="91" spans="2:15" ht="16" thickBot="1">
      <c r="B91" s="99"/>
      <c r="C91" s="9"/>
      <c r="D91" s="9"/>
      <c r="E91" s="92"/>
      <c r="F91" s="9"/>
      <c r="G91" s="502"/>
      <c r="H91" s="9"/>
      <c r="I91" s="486"/>
      <c r="J91" s="9"/>
      <c r="K91" s="16"/>
      <c r="L91" s="408"/>
      <c r="M91" s="76"/>
      <c r="N91" s="9"/>
      <c r="O91" s="375"/>
    </row>
    <row r="92" spans="2:15" ht="16" thickBot="1">
      <c r="B92" s="99"/>
      <c r="C92" s="31" t="s">
        <v>315</v>
      </c>
      <c r="D92" s="31" t="s">
        <v>269</v>
      </c>
      <c r="E92" s="460"/>
      <c r="F92" s="31"/>
      <c r="G92" s="504"/>
      <c r="H92" s="31"/>
      <c r="I92" s="131"/>
      <c r="J92" s="9"/>
      <c r="K92" s="16"/>
      <c r="L92" s="408"/>
      <c r="M92" s="76"/>
      <c r="N92" s="9"/>
      <c r="O92" s="375" t="s">
        <v>636</v>
      </c>
    </row>
    <row r="93" spans="2:15" ht="16" thickBot="1">
      <c r="B93" s="99"/>
      <c r="C93" s="31" t="s">
        <v>316</v>
      </c>
      <c r="D93" s="31" t="s">
        <v>269</v>
      </c>
      <c r="E93" s="132"/>
      <c r="F93" s="31"/>
      <c r="G93" s="504"/>
      <c r="H93" s="31"/>
      <c r="I93" s="131"/>
      <c r="J93" s="9"/>
      <c r="K93" s="16"/>
      <c r="L93" s="408"/>
      <c r="M93" s="76"/>
      <c r="N93" s="9"/>
      <c r="O93" s="375" t="s">
        <v>637</v>
      </c>
    </row>
    <row r="94" spans="2:15" ht="16" thickBot="1">
      <c r="B94" s="99"/>
      <c r="C94" s="31" t="s">
        <v>317</v>
      </c>
      <c r="D94" s="31" t="s">
        <v>269</v>
      </c>
      <c r="E94" s="132"/>
      <c r="F94" s="31"/>
      <c r="G94" s="504"/>
      <c r="H94" s="31"/>
      <c r="I94" s="131"/>
      <c r="J94" s="9"/>
      <c r="K94" s="16"/>
      <c r="L94" s="408"/>
      <c r="M94" s="76"/>
      <c r="N94" s="9"/>
      <c r="O94" s="375" t="s">
        <v>638</v>
      </c>
    </row>
    <row r="95" spans="2:15" ht="16" thickBot="1">
      <c r="B95" s="75"/>
      <c r="C95" s="9"/>
      <c r="D95" s="9"/>
      <c r="E95" s="92"/>
      <c r="F95" s="9"/>
      <c r="G95" s="502"/>
      <c r="H95" s="9"/>
      <c r="I95" s="486"/>
      <c r="J95" s="9"/>
      <c r="K95" s="16"/>
      <c r="L95" s="9"/>
      <c r="M95" s="76"/>
      <c r="N95" s="9"/>
      <c r="O95" s="375"/>
    </row>
    <row r="96" spans="2:15" ht="16" thickBot="1">
      <c r="B96" s="99"/>
      <c r="C96" s="31" t="s">
        <v>367</v>
      </c>
      <c r="D96" s="31" t="s">
        <v>269</v>
      </c>
      <c r="E96" s="460"/>
      <c r="F96" s="31"/>
      <c r="G96" s="504"/>
      <c r="H96" s="31"/>
      <c r="I96" s="131"/>
      <c r="J96" s="9"/>
      <c r="K96" s="16"/>
      <c r="L96" s="408"/>
      <c r="M96" s="76"/>
      <c r="N96" s="9"/>
      <c r="O96" s="375" t="s">
        <v>624</v>
      </c>
    </row>
    <row r="97" spans="2:15" ht="16" thickBot="1">
      <c r="B97" s="99"/>
      <c r="C97" s="31" t="s">
        <v>368</v>
      </c>
      <c r="D97" s="31" t="s">
        <v>269</v>
      </c>
      <c r="E97" s="132"/>
      <c r="F97" s="31"/>
      <c r="G97" s="504"/>
      <c r="H97" s="31"/>
      <c r="I97" s="131"/>
      <c r="J97" s="9"/>
      <c r="K97" s="16"/>
      <c r="L97" s="408"/>
      <c r="M97" s="76"/>
      <c r="N97" s="9"/>
      <c r="O97" s="375" t="s">
        <v>625</v>
      </c>
    </row>
    <row r="98" spans="2:15" ht="16" thickBot="1">
      <c r="B98" s="99"/>
      <c r="C98" s="31" t="s">
        <v>369</v>
      </c>
      <c r="D98" s="31" t="s">
        <v>269</v>
      </c>
      <c r="E98" s="132"/>
      <c r="F98" s="31"/>
      <c r="G98" s="504"/>
      <c r="H98" s="31"/>
      <c r="I98" s="131"/>
      <c r="J98" s="9"/>
      <c r="K98" s="16"/>
      <c r="L98" s="408"/>
      <c r="M98" s="76"/>
      <c r="N98" s="9"/>
      <c r="O98" s="375" t="s">
        <v>626</v>
      </c>
    </row>
    <row r="99" spans="2:15" ht="16" thickBot="1">
      <c r="B99" s="99"/>
      <c r="C99" s="31" t="s">
        <v>191</v>
      </c>
      <c r="D99" s="31" t="s">
        <v>269</v>
      </c>
      <c r="E99" s="132"/>
      <c r="F99" s="31"/>
      <c r="G99" s="504"/>
      <c r="H99" s="31"/>
      <c r="I99" s="131"/>
      <c r="J99" s="9"/>
      <c r="K99" s="16"/>
      <c r="L99" s="9"/>
      <c r="M99" s="76"/>
      <c r="N99" s="9"/>
      <c r="O99" s="375" t="s">
        <v>631</v>
      </c>
    </row>
    <row r="100" spans="2:15">
      <c r="B100" s="99"/>
      <c r="C100" s="11"/>
      <c r="D100" s="11"/>
      <c r="E100" s="11"/>
      <c r="F100" s="11"/>
      <c r="G100" s="503"/>
      <c r="H100" s="11"/>
      <c r="I100" s="11"/>
      <c r="J100" s="9"/>
      <c r="K100" s="16"/>
      <c r="L100" s="9"/>
      <c r="M100" s="76"/>
      <c r="N100" s="9"/>
    </row>
    <row r="101" spans="2:15">
      <c r="B101" s="476" t="s">
        <v>660</v>
      </c>
      <c r="C101" s="175"/>
      <c r="D101" s="9"/>
      <c r="E101" s="9"/>
      <c r="F101" s="9"/>
      <c r="G101" s="502"/>
      <c r="H101" s="9"/>
      <c r="I101" s="9"/>
      <c r="J101" s="4"/>
      <c r="K101" s="350"/>
      <c r="L101" s="4"/>
      <c r="M101" s="475"/>
      <c r="N101" s="9"/>
    </row>
    <row r="102" spans="2:15">
      <c r="B102" s="99"/>
      <c r="C102" s="31" t="s">
        <v>280</v>
      </c>
      <c r="D102" s="31" t="s">
        <v>269</v>
      </c>
      <c r="E102" s="31">
        <v>2190</v>
      </c>
      <c r="F102" s="31"/>
      <c r="G102" s="504"/>
      <c r="H102" s="31"/>
      <c r="I102" s="31" t="s">
        <v>739</v>
      </c>
      <c r="J102" s="9"/>
      <c r="K102" s="16"/>
      <c r="L102" s="9"/>
      <c r="M102" s="76"/>
      <c r="N102" s="9"/>
      <c r="O102" s="18"/>
    </row>
    <row r="103" spans="2:15">
      <c r="B103" s="75"/>
      <c r="C103" s="31" t="s">
        <v>281</v>
      </c>
      <c r="D103" s="31" t="s">
        <v>269</v>
      </c>
      <c r="E103" s="31">
        <v>2190</v>
      </c>
      <c r="F103" s="31"/>
      <c r="G103" s="504"/>
      <c r="H103" s="31"/>
      <c r="I103" s="31" t="s">
        <v>739</v>
      </c>
      <c r="J103" s="9"/>
      <c r="K103" s="16"/>
      <c r="L103" s="9"/>
      <c r="M103" s="76"/>
      <c r="N103" s="9"/>
      <c r="O103" s="18"/>
    </row>
    <row r="104" spans="2:15">
      <c r="B104" s="75"/>
      <c r="C104" s="31" t="s">
        <v>282</v>
      </c>
      <c r="D104" s="31" t="s">
        <v>269</v>
      </c>
      <c r="E104" s="31">
        <v>2190</v>
      </c>
      <c r="F104" s="31"/>
      <c r="G104" s="504"/>
      <c r="H104" s="31"/>
      <c r="I104" s="31" t="s">
        <v>739</v>
      </c>
      <c r="J104" s="9"/>
      <c r="K104" s="16"/>
      <c r="L104" s="9"/>
      <c r="M104" s="76"/>
      <c r="N104" s="9"/>
      <c r="O104" s="18"/>
    </row>
    <row r="105" spans="2:15">
      <c r="B105" s="99"/>
      <c r="C105" s="31" t="s">
        <v>283</v>
      </c>
      <c r="D105" s="31" t="s">
        <v>269</v>
      </c>
      <c r="E105" s="31">
        <v>2190</v>
      </c>
      <c r="F105" s="31"/>
      <c r="G105" s="504"/>
      <c r="H105" s="31"/>
      <c r="I105" s="31" t="s">
        <v>739</v>
      </c>
      <c r="J105" s="9"/>
      <c r="K105" s="16"/>
      <c r="L105" s="9"/>
      <c r="M105" s="76"/>
      <c r="N105" s="9"/>
      <c r="O105" s="18"/>
    </row>
    <row r="106" spans="2:15">
      <c r="B106" s="99"/>
      <c r="C106" s="31" t="s">
        <v>284</v>
      </c>
      <c r="D106" s="31" t="s">
        <v>269</v>
      </c>
      <c r="E106" s="31">
        <v>2190</v>
      </c>
      <c r="F106" s="31"/>
      <c r="G106" s="504"/>
      <c r="H106" s="31"/>
      <c r="I106" s="31" t="s">
        <v>739</v>
      </c>
      <c r="J106" s="9"/>
      <c r="K106" s="16"/>
      <c r="L106" s="9"/>
      <c r="M106" s="76"/>
      <c r="N106" s="9"/>
      <c r="O106" s="18"/>
    </row>
    <row r="107" spans="2:15">
      <c r="B107" s="99"/>
      <c r="C107" s="31" t="s">
        <v>287</v>
      </c>
      <c r="D107" s="31" t="s">
        <v>269</v>
      </c>
      <c r="E107" s="31">
        <v>2190</v>
      </c>
      <c r="F107" s="31"/>
      <c r="G107" s="504"/>
      <c r="H107" s="31"/>
      <c r="I107" s="31" t="s">
        <v>739</v>
      </c>
      <c r="J107" s="9"/>
      <c r="K107" s="16"/>
      <c r="L107" s="9"/>
      <c r="M107" s="76"/>
      <c r="N107" s="9"/>
      <c r="O107" s="18"/>
    </row>
    <row r="108" spans="2:15">
      <c r="B108" s="99"/>
      <c r="C108" s="31" t="s">
        <v>191</v>
      </c>
      <c r="D108" s="31" t="s">
        <v>269</v>
      </c>
      <c r="E108" s="31">
        <v>3672</v>
      </c>
      <c r="F108" s="31"/>
      <c r="G108" s="504"/>
      <c r="H108" s="31"/>
      <c r="I108" s="31" t="s">
        <v>739</v>
      </c>
      <c r="J108" s="9"/>
      <c r="K108" s="16"/>
      <c r="L108" s="9"/>
      <c r="M108" s="76"/>
      <c r="N108" s="9"/>
      <c r="O108" s="18"/>
    </row>
    <row r="109" spans="2:15" ht="16" thickBot="1">
      <c r="B109" s="82"/>
      <c r="C109" s="83"/>
      <c r="D109" s="83"/>
      <c r="E109" s="83"/>
      <c r="F109" s="83"/>
      <c r="G109" s="506"/>
      <c r="H109" s="83"/>
      <c r="I109" s="83"/>
      <c r="J109" s="83"/>
      <c r="K109" s="130"/>
      <c r="L109" s="83"/>
      <c r="M109" s="84"/>
      <c r="N109" s="9"/>
      <c r="O109" s="18"/>
    </row>
    <row r="119" spans="3:9">
      <c r="C119" s="9"/>
      <c r="D119" s="9"/>
      <c r="E119" s="9"/>
      <c r="F119" s="9"/>
      <c r="G119" s="9"/>
      <c r="H119" s="9"/>
      <c r="I119" s="9"/>
    </row>
  </sheetData>
  <mergeCells count="2">
    <mergeCell ref="B5:I5"/>
    <mergeCell ref="K64:L66"/>
  </mergeCells>
  <conditionalFormatting sqref="L55">
    <cfRule type="cellIs" dxfId="53" priority="77" operator="greaterThan">
      <formula>0</formula>
    </cfRule>
  </conditionalFormatting>
  <conditionalFormatting sqref="L56">
    <cfRule type="cellIs" dxfId="52" priority="76" operator="greaterThan">
      <formula>0</formula>
    </cfRule>
  </conditionalFormatting>
  <conditionalFormatting sqref="L26">
    <cfRule type="cellIs" dxfId="51" priority="32" operator="equal">
      <formula>TRUE</formula>
    </cfRule>
  </conditionalFormatting>
  <conditionalFormatting sqref="L39">
    <cfRule type="cellIs" dxfId="50" priority="30" operator="equal">
      <formula>TRUE</formula>
    </cfRule>
  </conditionalFormatting>
  <conditionalFormatting sqref="L44">
    <cfRule type="cellIs" dxfId="49" priority="29" operator="equal">
      <formula>TRUE</formula>
    </cfRule>
  </conditionalFormatting>
  <conditionalFormatting sqref="L48">
    <cfRule type="cellIs" dxfId="48" priority="28" operator="equal">
      <formula>TRUE</formula>
    </cfRule>
  </conditionalFormatting>
  <conditionalFormatting sqref="L58">
    <cfRule type="cellIs" dxfId="47" priority="26" operator="equal">
      <formula>TRUE</formula>
    </cfRule>
  </conditionalFormatting>
  <conditionalFormatting sqref="L59">
    <cfRule type="cellIs" dxfId="46" priority="25" operator="equal">
      <formula>TRUE</formula>
    </cfRule>
  </conditionalFormatting>
  <conditionalFormatting sqref="L61">
    <cfRule type="cellIs" dxfId="45" priority="23" operator="equal">
      <formula>TRUE</formula>
    </cfRule>
  </conditionalFormatting>
  <conditionalFormatting sqref="L62">
    <cfRule type="cellIs" dxfId="44" priority="22" operator="equal">
      <formula>TRUE</formula>
    </cfRule>
  </conditionalFormatting>
  <conditionalFormatting sqref="L60">
    <cfRule type="cellIs" dxfId="43" priority="21" operator="equal">
      <formula>TRUE</formula>
    </cfRule>
  </conditionalFormatting>
  <conditionalFormatting sqref="L10">
    <cfRule type="cellIs" dxfId="42" priority="19" operator="equal">
      <formula>TRUE</formula>
    </cfRule>
  </conditionalFormatting>
  <conditionalFormatting sqref="L31">
    <cfRule type="cellIs" dxfId="41" priority="18" operator="equal">
      <formula>TRUE</formula>
    </cfRule>
  </conditionalFormatting>
  <conditionalFormatting sqref="L52">
    <cfRule type="cellIs" dxfId="40" priority="17" operator="equal">
      <formula>TRUE</formula>
    </cfRule>
  </conditionalFormatting>
  <conditionalFormatting sqref="L17">
    <cfRule type="cellIs" dxfId="39" priority="7" operator="equal">
      <formula>TRUE</formula>
    </cfRule>
  </conditionalFormatting>
  <conditionalFormatting sqref="L13:L14">
    <cfRule type="cellIs" dxfId="38" priority="6" operator="equal">
      <formula>TRUE</formula>
    </cfRule>
  </conditionalFormatting>
  <conditionalFormatting sqref="L18:L19">
    <cfRule type="cellIs" dxfId="37" priority="5" operator="equal">
      <formula>TRUE</formula>
    </cfRule>
  </conditionalFormatting>
  <conditionalFormatting sqref="L32:L33">
    <cfRule type="cellIs" dxfId="36" priority="2" operator="equal">
      <formula>TRUE</formula>
    </cfRule>
  </conditionalFormatting>
  <conditionalFormatting sqref="L40:L41">
    <cfRule type="cellIs" dxfId="35" priority="1" operator="equal">
      <formula>TRUE</formula>
    </cfRule>
  </conditionalFormatting>
  <dataValidations count="3">
    <dataValidation type="whole" allowBlank="1" showInputMessage="1" showErrorMessage="1" sqref="E100:F100 G100:H108 F102:F108 E65:H99">
      <formula1>0</formula1>
      <formula2>8760</formula2>
    </dataValidation>
    <dataValidation type="decimal" allowBlank="1" showInputMessage="1" showErrorMessage="1" sqref="E53:H55 E45:H47 E38:H38 F27:H30 E26:H26 E27:E28 E30 E49:H51 E19:E22 E40:H41 E43:H43 F19:H23 E32:H36">
      <formula1>0</formula1>
      <formula2>1</formula2>
    </dataValidation>
    <dataValidation type="decimal" operator="greaterThanOrEqual" allowBlank="1" showInputMessage="1" showErrorMessage="1" sqref="E14:H14">
      <formula1>0</formula1>
    </dataValidation>
  </dataValidations>
  <pageMargins left="0.75" right="0.75" top="1" bottom="1" header="0.5" footer="0.5"/>
  <pageSetup paperSize="9" orientation="portrait" horizontalDpi="4294967292" verticalDpi="4294967292"/>
  <ignoredErrors>
    <ignoredError sqref="M13" formula="1"/>
    <ignoredError sqref="L14" emptyCellReference="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4]!export_data_button">
                <anchor moveWithCells="1" sizeWithCells="1">
                  <from>
                    <xdr:col>11</xdr:col>
                    <xdr:colOff>152400</xdr:colOff>
                    <xdr:row>4</xdr:row>
                    <xdr:rowOff>533400</xdr:rowOff>
                  </from>
                  <to>
                    <xdr:col>12</xdr:col>
                    <xdr:colOff>5499100</xdr:colOff>
                    <xdr:row>4</xdr:row>
                    <xdr:rowOff>749300</xdr:rowOff>
                  </to>
                </anchor>
              </controlPr>
            </control>
          </mc:Choice>
          <mc:Fallback/>
        </mc:AlternateContent>
        <mc:AlternateContent xmlns:mc="http://schemas.openxmlformats.org/markup-compatibility/2006">
          <mc:Choice Requires="x14">
            <control shapeId="2050" r:id="rId4" name="import_data">
              <controlPr defaultSize="0" print="0" autoFill="0" autoPict="0" macro="[4]!import_data_button">
                <anchor moveWithCells="1" sizeWithCells="1">
                  <from>
                    <xdr:col>11</xdr:col>
                    <xdr:colOff>165100</xdr:colOff>
                    <xdr:row>3</xdr:row>
                    <xdr:rowOff>114300</xdr:rowOff>
                  </from>
                  <to>
                    <xdr:col>12</xdr:col>
                    <xdr:colOff>5511800</xdr:colOff>
                    <xdr:row>4</xdr:row>
                    <xdr:rowOff>139700</xdr:rowOff>
                  </to>
                </anchor>
              </controlPr>
            </control>
          </mc:Choice>
          <mc:Fallback/>
        </mc:AlternateContent>
        <mc:AlternateContent xmlns:mc="http://schemas.openxmlformats.org/markup-compatibility/2006">
          <mc:Choice Requires="x14">
            <control shapeId="2054" r:id="rId5" name="select_dashboard">
              <controlPr defaultSize="0" print="0" autoFill="0" autoPict="0" macro="[4]!select_dashboard_values">
                <anchor moveWithCells="1" sizeWithCells="1">
                  <from>
                    <xdr:col>12</xdr:col>
                    <xdr:colOff>1168400</xdr:colOff>
                    <xdr:row>4</xdr:row>
                    <xdr:rowOff>215900</xdr:rowOff>
                  </from>
                  <to>
                    <xdr:col>12</xdr:col>
                    <xdr:colOff>5486400</xdr:colOff>
                    <xdr:row>4</xdr:row>
                    <xdr:rowOff>431800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8" topLeftCell="C9" activePane="bottomRight" state="frozen"/>
      <selection pane="topRight" activeCell="C1" sqref="C1"/>
      <selection pane="bottomLeft" activeCell="A9" sqref="A9"/>
      <selection pane="bottomRight" activeCell="O34" sqref="O34"/>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7" ht="20">
      <c r="B2" s="23" t="s">
        <v>649</v>
      </c>
      <c r="C2" s="299"/>
      <c r="D2" s="299"/>
      <c r="E2" s="299"/>
      <c r="F2" s="299"/>
      <c r="G2" s="299"/>
      <c r="H2" s="299"/>
    </row>
    <row r="3" spans="2:67" ht="15" customHeight="1">
      <c r="B3" s="313"/>
      <c r="C3" s="299"/>
      <c r="D3" s="299"/>
      <c r="E3" s="299"/>
      <c r="F3" s="299"/>
      <c r="G3" s="299"/>
      <c r="H3" s="299"/>
      <c r="J3" s="9"/>
      <c r="K3" s="9"/>
    </row>
    <row r="4" spans="2:67" ht="15" customHeight="1">
      <c r="B4" s="51" t="s">
        <v>39</v>
      </c>
      <c r="C4" s="314"/>
      <c r="D4" s="314"/>
      <c r="E4" s="314"/>
      <c r="F4" s="314"/>
      <c r="G4" s="314"/>
      <c r="H4" s="315"/>
    </row>
    <row r="5" spans="2:67" ht="49" customHeight="1">
      <c r="B5" s="519" t="s">
        <v>511</v>
      </c>
      <c r="C5" s="521"/>
      <c r="D5" s="521"/>
      <c r="E5" s="521"/>
      <c r="F5" s="521"/>
      <c r="G5" s="521"/>
      <c r="H5" s="520"/>
    </row>
    <row r="6" spans="2:67" ht="15" customHeight="1" thickBot="1"/>
    <row r="7" spans="2:67" ht="30" customHeight="1">
      <c r="B7" s="34" t="s">
        <v>51</v>
      </c>
      <c r="C7" s="35" t="s">
        <v>136</v>
      </c>
      <c r="D7" s="35" t="s">
        <v>137</v>
      </c>
      <c r="E7" s="35" t="s">
        <v>138</v>
      </c>
      <c r="F7" s="35" t="s">
        <v>139</v>
      </c>
      <c r="G7" s="35" t="s">
        <v>140</v>
      </c>
      <c r="H7" s="35" t="s">
        <v>141</v>
      </c>
      <c r="I7" s="35" t="s">
        <v>142</v>
      </c>
      <c r="J7" s="35" t="s">
        <v>143</v>
      </c>
      <c r="K7" s="35" t="s">
        <v>144</v>
      </c>
      <c r="L7" s="35" t="s">
        <v>145</v>
      </c>
      <c r="M7" s="35" t="s">
        <v>146</v>
      </c>
      <c r="N7" s="35" t="s">
        <v>147</v>
      </c>
      <c r="O7" s="35" t="s">
        <v>148</v>
      </c>
      <c r="P7" s="35" t="s">
        <v>149</v>
      </c>
      <c r="Q7" s="35" t="s">
        <v>150</v>
      </c>
      <c r="R7" s="35" t="s">
        <v>151</v>
      </c>
      <c r="S7" s="35" t="s">
        <v>152</v>
      </c>
      <c r="T7" s="35" t="s">
        <v>153</v>
      </c>
      <c r="U7" s="35" t="s">
        <v>154</v>
      </c>
      <c r="V7" s="35" t="s">
        <v>155</v>
      </c>
      <c r="W7" s="35" t="s">
        <v>156</v>
      </c>
      <c r="X7" s="35" t="s">
        <v>157</v>
      </c>
      <c r="Y7" s="35" t="s">
        <v>158</v>
      </c>
      <c r="Z7" s="35" t="s">
        <v>159</v>
      </c>
      <c r="AA7" s="35" t="s">
        <v>160</v>
      </c>
      <c r="AB7" s="35" t="s">
        <v>161</v>
      </c>
      <c r="AC7" s="35" t="s">
        <v>162</v>
      </c>
      <c r="AD7" s="35" t="s">
        <v>163</v>
      </c>
      <c r="AE7" s="35" t="s">
        <v>164</v>
      </c>
      <c r="AF7" s="35" t="s">
        <v>165</v>
      </c>
      <c r="AG7" s="35" t="s">
        <v>166</v>
      </c>
      <c r="AH7" s="35" t="s">
        <v>167</v>
      </c>
      <c r="AI7" s="35" t="s">
        <v>168</v>
      </c>
      <c r="AJ7" s="35" t="s">
        <v>169</v>
      </c>
      <c r="AK7" s="35" t="s">
        <v>170</v>
      </c>
      <c r="AL7" s="35" t="s">
        <v>171</v>
      </c>
      <c r="AM7" s="35" t="s">
        <v>172</v>
      </c>
      <c r="AN7" s="35" t="s">
        <v>173</v>
      </c>
      <c r="AO7" s="35" t="s">
        <v>174</v>
      </c>
      <c r="AP7" s="35" t="s">
        <v>175</v>
      </c>
      <c r="AQ7" s="35" t="s">
        <v>176</v>
      </c>
      <c r="AR7" s="35" t="s">
        <v>177</v>
      </c>
      <c r="AS7" s="35" t="s">
        <v>178</v>
      </c>
      <c r="AT7" s="35" t="s">
        <v>179</v>
      </c>
      <c r="AU7" s="35" t="s">
        <v>180</v>
      </c>
      <c r="AV7" s="35" t="s">
        <v>181</v>
      </c>
      <c r="AW7" s="35" t="s">
        <v>182</v>
      </c>
      <c r="AX7" s="35" t="s">
        <v>183</v>
      </c>
      <c r="AY7" s="35" t="s">
        <v>184</v>
      </c>
      <c r="AZ7" s="35" t="s">
        <v>185</v>
      </c>
      <c r="BA7" s="35" t="s">
        <v>186</v>
      </c>
      <c r="BB7" s="35" t="s">
        <v>187</v>
      </c>
      <c r="BC7" s="35" t="s">
        <v>188</v>
      </c>
      <c r="BD7" s="35" t="s">
        <v>189</v>
      </c>
      <c r="BE7" s="35" t="s">
        <v>190</v>
      </c>
      <c r="BF7" s="35" t="s">
        <v>191</v>
      </c>
      <c r="BG7" s="35" t="s">
        <v>192</v>
      </c>
      <c r="BH7" s="35" t="s">
        <v>193</v>
      </c>
      <c r="BI7" s="35" t="s">
        <v>194</v>
      </c>
      <c r="BJ7" s="35" t="s">
        <v>195</v>
      </c>
      <c r="BK7" s="35" t="s">
        <v>196</v>
      </c>
      <c r="BL7" s="35" t="s">
        <v>197</v>
      </c>
      <c r="BM7" s="35" t="s">
        <v>198</v>
      </c>
      <c r="BN7" s="62" t="s">
        <v>199</v>
      </c>
      <c r="BO7" s="36" t="s">
        <v>200</v>
      </c>
    </row>
    <row r="8" spans="2:67">
      <c r="B8" s="42" t="s">
        <v>535</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57"/>
      <c r="BO8" s="44"/>
    </row>
    <row r="9" spans="2:67">
      <c r="B9" s="37" t="s">
        <v>53</v>
      </c>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55"/>
      <c r="BO9" s="38"/>
    </row>
    <row r="10" spans="2:67">
      <c r="B10" s="37" t="s">
        <v>54</v>
      </c>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55"/>
      <c r="BO10" s="38"/>
    </row>
    <row r="11" spans="2:67">
      <c r="B11" s="37" t="s">
        <v>55</v>
      </c>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55"/>
      <c r="BO11" s="38"/>
    </row>
    <row r="12" spans="2:67">
      <c r="B12" s="37" t="s">
        <v>56</v>
      </c>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55"/>
      <c r="BO12" s="38"/>
    </row>
    <row r="13" spans="2:67">
      <c r="B13" s="37" t="s">
        <v>57</v>
      </c>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55"/>
      <c r="BO13" s="38"/>
    </row>
    <row r="14" spans="2:67" ht="16" thickBot="1">
      <c r="B14" s="37" t="s">
        <v>58</v>
      </c>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55"/>
      <c r="BO14" s="38"/>
    </row>
    <row r="15" spans="2:67" ht="16" thickBot="1">
      <c r="B15" s="45" t="s">
        <v>59</v>
      </c>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63"/>
      <c r="BO15" s="47"/>
    </row>
    <row r="16" spans="2:67">
      <c r="B16" s="37" t="s">
        <v>60</v>
      </c>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55"/>
      <c r="BO16" s="38"/>
    </row>
    <row r="17" spans="2:67" ht="16" thickBot="1">
      <c r="B17" s="37" t="s">
        <v>61</v>
      </c>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55"/>
      <c r="BO17" s="38"/>
    </row>
    <row r="18" spans="2:67" ht="16" thickBot="1">
      <c r="B18" s="45" t="s">
        <v>62</v>
      </c>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63"/>
      <c r="BO18" s="47"/>
    </row>
    <row r="19" spans="2:67">
      <c r="B19" s="37" t="s">
        <v>63</v>
      </c>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55"/>
      <c r="BO19" s="38"/>
    </row>
    <row r="20" spans="2:67">
      <c r="B20" s="37" t="s">
        <v>64</v>
      </c>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55"/>
      <c r="BO20" s="38"/>
    </row>
    <row r="21" spans="2:67">
      <c r="B21" s="37" t="s">
        <v>65</v>
      </c>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55"/>
      <c r="BO21" s="38"/>
    </row>
    <row r="22" spans="2:67">
      <c r="B22" s="37" t="s">
        <v>66</v>
      </c>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55"/>
      <c r="BO22" s="38"/>
    </row>
    <row r="23" spans="2:67">
      <c r="B23" s="37" t="s">
        <v>67</v>
      </c>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55"/>
      <c r="BO23" s="38"/>
    </row>
    <row r="24" spans="2:67">
      <c r="B24" s="48" t="s">
        <v>68</v>
      </c>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53"/>
      <c r="BO24" s="50"/>
    </row>
    <row r="25" spans="2:67">
      <c r="B25" s="37" t="s">
        <v>69</v>
      </c>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55"/>
      <c r="BO25" s="38"/>
    </row>
    <row r="26" spans="2:67">
      <c r="B26" s="37" t="s">
        <v>70</v>
      </c>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55"/>
      <c r="BO26" s="38"/>
    </row>
    <row r="27" spans="2:67">
      <c r="B27" s="37" t="s">
        <v>71</v>
      </c>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55"/>
      <c r="BO27" s="38"/>
    </row>
    <row r="28" spans="2:67">
      <c r="B28" s="37" t="s">
        <v>72</v>
      </c>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55"/>
      <c r="BO28" s="38"/>
    </row>
    <row r="29" spans="2:67">
      <c r="B29" s="37" t="s">
        <v>73</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55"/>
      <c r="BO29" s="38"/>
    </row>
    <row r="30" spans="2:67">
      <c r="B30" s="37" t="s">
        <v>74</v>
      </c>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55"/>
      <c r="BO30" s="38"/>
    </row>
    <row r="31" spans="2:67">
      <c r="B31" s="37" t="s">
        <v>75</v>
      </c>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55"/>
      <c r="BO31" s="38"/>
    </row>
    <row r="32" spans="2:67">
      <c r="B32" s="37" t="s">
        <v>76</v>
      </c>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55"/>
      <c r="BO32" s="38"/>
    </row>
    <row r="33" spans="2:67">
      <c r="B33" s="37" t="s">
        <v>77</v>
      </c>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55"/>
      <c r="BO33" s="38"/>
    </row>
    <row r="34" spans="2:67">
      <c r="B34" s="37" t="s">
        <v>78</v>
      </c>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55"/>
      <c r="BO34" s="38"/>
    </row>
    <row r="35" spans="2:67">
      <c r="B35" s="37" t="s">
        <v>79</v>
      </c>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55"/>
      <c r="BO35" s="38"/>
    </row>
    <row r="36" spans="2:67">
      <c r="B36" s="37" t="s">
        <v>80</v>
      </c>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55"/>
      <c r="BO36" s="38"/>
    </row>
    <row r="37" spans="2:67">
      <c r="B37" s="37" t="s">
        <v>81</v>
      </c>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55"/>
      <c r="BO37" s="38"/>
    </row>
    <row r="38" spans="2:67">
      <c r="B38" s="37" t="s">
        <v>82</v>
      </c>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55"/>
      <c r="BO38" s="38"/>
    </row>
    <row r="39" spans="2:67" ht="16" thickBot="1">
      <c r="B39" s="37" t="s">
        <v>83</v>
      </c>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55"/>
      <c r="BO39" s="38"/>
    </row>
    <row r="40" spans="2:67" ht="16" thickBot="1">
      <c r="B40" s="45" t="s">
        <v>84</v>
      </c>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63"/>
      <c r="BO40" s="47"/>
    </row>
    <row r="41" spans="2:67">
      <c r="B41" s="37" t="s">
        <v>85</v>
      </c>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55"/>
      <c r="BO41" s="38"/>
    </row>
    <row r="42" spans="2:67">
      <c r="B42" s="37" t="s">
        <v>86</v>
      </c>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55"/>
      <c r="BO42" s="38"/>
    </row>
    <row r="43" spans="2:67">
      <c r="B43" s="37" t="s">
        <v>72</v>
      </c>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55"/>
      <c r="BO43" s="38"/>
    </row>
    <row r="44" spans="2:67">
      <c r="B44" s="37" t="s">
        <v>73</v>
      </c>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55"/>
      <c r="BO44" s="38"/>
    </row>
    <row r="45" spans="2:67">
      <c r="B45" s="37" t="s">
        <v>87</v>
      </c>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55"/>
      <c r="BO45" s="38"/>
    </row>
    <row r="46" spans="2:67">
      <c r="B46" s="37" t="s">
        <v>74</v>
      </c>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55"/>
      <c r="BO46" s="38"/>
    </row>
    <row r="47" spans="2:67">
      <c r="B47" s="37" t="s">
        <v>75</v>
      </c>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55"/>
      <c r="BO47" s="38"/>
    </row>
    <row r="48" spans="2:67">
      <c r="B48" s="37" t="s">
        <v>76</v>
      </c>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55"/>
      <c r="BO48" s="38"/>
    </row>
    <row r="49" spans="2:67">
      <c r="B49" s="37" t="s">
        <v>77</v>
      </c>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55"/>
      <c r="BO49" s="38"/>
    </row>
    <row r="50" spans="2:67">
      <c r="B50" s="37" t="s">
        <v>79</v>
      </c>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55"/>
      <c r="BO50" s="38"/>
    </row>
    <row r="51" spans="2:67">
      <c r="B51" s="37" t="s">
        <v>88</v>
      </c>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55"/>
      <c r="BO51" s="38"/>
    </row>
    <row r="52" spans="2:67">
      <c r="B52" s="37" t="s">
        <v>80</v>
      </c>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55"/>
      <c r="BO52" s="38"/>
    </row>
    <row r="53" spans="2:67">
      <c r="B53" s="37" t="s">
        <v>89</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55"/>
      <c r="BO53" s="38"/>
    </row>
    <row r="54" spans="2:67">
      <c r="B54" s="37" t="s">
        <v>90</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55"/>
      <c r="BO54" s="38"/>
    </row>
    <row r="55" spans="2:67">
      <c r="B55" s="37" t="s">
        <v>91</v>
      </c>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55"/>
      <c r="BO55" s="38"/>
    </row>
    <row r="56" spans="2:67">
      <c r="B56" s="37" t="s">
        <v>82</v>
      </c>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55"/>
      <c r="BO56" s="38"/>
    </row>
    <row r="57" spans="2:67">
      <c r="B57" s="37" t="s">
        <v>92</v>
      </c>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55"/>
      <c r="BO57" s="38"/>
    </row>
    <row r="58" spans="2:67" ht="16" thickBot="1">
      <c r="B58" s="37" t="s">
        <v>93</v>
      </c>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55"/>
      <c r="BO58" s="38"/>
    </row>
    <row r="59" spans="2:67" ht="16" thickBot="1">
      <c r="B59" s="45" t="s">
        <v>94</v>
      </c>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63"/>
      <c r="BO59" s="47"/>
    </row>
    <row r="60" spans="2:67" ht="16" thickBot="1">
      <c r="B60" s="45" t="s">
        <v>50</v>
      </c>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63"/>
      <c r="BO60" s="47"/>
    </row>
    <row r="61" spans="2:67">
      <c r="B61" s="37" t="s">
        <v>95</v>
      </c>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55"/>
      <c r="BO61" s="38"/>
    </row>
    <row r="62" spans="2:67">
      <c r="B62" s="37" t="s">
        <v>96</v>
      </c>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55"/>
      <c r="BO62" s="38"/>
    </row>
    <row r="63" spans="2:67">
      <c r="B63" s="37" t="s">
        <v>97</v>
      </c>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55"/>
      <c r="BO63" s="38"/>
    </row>
    <row r="64" spans="2:67">
      <c r="B64" s="37" t="s">
        <v>98</v>
      </c>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55"/>
      <c r="BO64" s="38"/>
    </row>
    <row r="65" spans="2:67">
      <c r="B65" s="37" t="s">
        <v>99</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55"/>
      <c r="BO65" s="38"/>
    </row>
    <row r="66" spans="2:67">
      <c r="B66" s="37" t="s">
        <v>100</v>
      </c>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55"/>
      <c r="BO66" s="38"/>
    </row>
    <row r="67" spans="2:67">
      <c r="B67" s="37" t="s">
        <v>101</v>
      </c>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55"/>
      <c r="BO67" s="38"/>
    </row>
    <row r="68" spans="2:67">
      <c r="B68" s="37" t="s">
        <v>102</v>
      </c>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55"/>
      <c r="BO68" s="38"/>
    </row>
    <row r="69" spans="2:67">
      <c r="B69" s="37" t="s">
        <v>103</v>
      </c>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55"/>
      <c r="BO69" s="38"/>
    </row>
    <row r="70" spans="2:67">
      <c r="B70" s="37" t="s">
        <v>104</v>
      </c>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55"/>
      <c r="BO70" s="38"/>
    </row>
    <row r="71" spans="2:67">
      <c r="B71" s="37" t="s">
        <v>105</v>
      </c>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55"/>
      <c r="BO71" s="38"/>
    </row>
    <row r="72" spans="2:67">
      <c r="B72" s="37" t="s">
        <v>106</v>
      </c>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55"/>
      <c r="BO72" s="38"/>
    </row>
    <row r="73" spans="2:67" ht="16" thickBot="1">
      <c r="B73" s="37" t="s">
        <v>107</v>
      </c>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55"/>
      <c r="BO73" s="38"/>
    </row>
    <row r="74" spans="2:67" ht="16" thickBot="1">
      <c r="B74" s="45" t="s">
        <v>108</v>
      </c>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c r="AT74" s="46"/>
      <c r="AU74" s="46"/>
      <c r="AV74" s="46"/>
      <c r="AW74" s="46"/>
      <c r="AX74" s="46"/>
      <c r="AY74" s="46"/>
      <c r="AZ74" s="46"/>
      <c r="BA74" s="46"/>
      <c r="BB74" s="46"/>
      <c r="BC74" s="46"/>
      <c r="BD74" s="46"/>
      <c r="BE74" s="46"/>
      <c r="BF74" s="46"/>
      <c r="BG74" s="46"/>
      <c r="BH74" s="46"/>
      <c r="BI74" s="46"/>
      <c r="BJ74" s="46"/>
      <c r="BK74" s="46"/>
      <c r="BL74" s="46"/>
      <c r="BM74" s="46"/>
      <c r="BN74" s="63"/>
      <c r="BO74" s="47"/>
    </row>
    <row r="75" spans="2:67">
      <c r="B75" s="37" t="s">
        <v>109</v>
      </c>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55"/>
      <c r="BO75" s="38"/>
    </row>
    <row r="76" spans="2:67">
      <c r="B76" s="37" t="s">
        <v>110</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55"/>
      <c r="BO76" s="38"/>
    </row>
    <row r="77" spans="2:67">
      <c r="B77" s="37" t="s">
        <v>111</v>
      </c>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55"/>
      <c r="BO77" s="38"/>
    </row>
    <row r="78" spans="2:67">
      <c r="B78" s="37" t="s">
        <v>112</v>
      </c>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55"/>
      <c r="BO78" s="38"/>
    </row>
    <row r="79" spans="2:67">
      <c r="B79" s="37" t="s">
        <v>113</v>
      </c>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55"/>
      <c r="BO79" s="38"/>
    </row>
    <row r="80" spans="2:67" ht="16" thickBot="1">
      <c r="B80" s="37" t="s">
        <v>114</v>
      </c>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55"/>
      <c r="BO80" s="38"/>
    </row>
    <row r="81" spans="2:67" ht="16" thickBot="1">
      <c r="B81" s="45" t="s">
        <v>115</v>
      </c>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63"/>
      <c r="BO81" s="47"/>
    </row>
    <row r="82" spans="2:67">
      <c r="B82" s="37" t="s">
        <v>116</v>
      </c>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55"/>
      <c r="BO82" s="38"/>
    </row>
    <row r="83" spans="2:67">
      <c r="B83" s="37" t="s">
        <v>117</v>
      </c>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55"/>
      <c r="BO83" s="38"/>
    </row>
    <row r="84" spans="2:67">
      <c r="B84" s="37" t="s">
        <v>118</v>
      </c>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55"/>
      <c r="BO84" s="38"/>
    </row>
    <row r="85" spans="2:67">
      <c r="B85" s="37" t="s">
        <v>119</v>
      </c>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55"/>
      <c r="BO85" s="38"/>
    </row>
    <row r="86" spans="2:67" ht="16" thickBot="1">
      <c r="B86" s="37" t="s">
        <v>120</v>
      </c>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55"/>
      <c r="BO86" s="38"/>
    </row>
    <row r="87" spans="2:67" ht="16" thickBot="1">
      <c r="B87" s="45" t="s">
        <v>121</v>
      </c>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c r="AV87" s="46"/>
      <c r="AW87" s="46"/>
      <c r="AX87" s="46"/>
      <c r="AY87" s="46"/>
      <c r="AZ87" s="46"/>
      <c r="BA87" s="46"/>
      <c r="BB87" s="46"/>
      <c r="BC87" s="46"/>
      <c r="BD87" s="46"/>
      <c r="BE87" s="46"/>
      <c r="BF87" s="46"/>
      <c r="BG87" s="46"/>
      <c r="BH87" s="46"/>
      <c r="BI87" s="46"/>
      <c r="BJ87" s="46"/>
      <c r="BK87" s="46"/>
      <c r="BL87" s="46"/>
      <c r="BM87" s="46"/>
      <c r="BN87" s="63"/>
      <c r="BO87" s="47"/>
    </row>
    <row r="88" spans="2:67">
      <c r="B88" s="37" t="s">
        <v>122</v>
      </c>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55"/>
      <c r="BO88" s="38"/>
    </row>
    <row r="89" spans="2:67">
      <c r="B89" s="37" t="s">
        <v>123</v>
      </c>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55"/>
      <c r="BO89" s="38"/>
    </row>
    <row r="90" spans="2:67">
      <c r="B90" s="37" t="s">
        <v>124</v>
      </c>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55"/>
      <c r="BO90" s="38"/>
    </row>
    <row r="91" spans="2:67" ht="16" thickBot="1">
      <c r="B91" s="37" t="s">
        <v>125</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55"/>
      <c r="BO91" s="38"/>
    </row>
    <row r="92" spans="2:67" ht="16" thickBot="1">
      <c r="B92" s="45" t="s">
        <v>126</v>
      </c>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63"/>
      <c r="BO92" s="47"/>
    </row>
    <row r="93" spans="2:67">
      <c r="B93" s="37" t="s">
        <v>127</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55"/>
      <c r="BO93" s="38"/>
    </row>
    <row r="94" spans="2:67">
      <c r="B94" s="37" t="s">
        <v>128</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55"/>
      <c r="BO94" s="38"/>
    </row>
    <row r="95" spans="2:67">
      <c r="B95" s="37" t="s">
        <v>129</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55"/>
      <c r="BO95" s="38"/>
    </row>
    <row r="96" spans="2:67" ht="16" thickBot="1">
      <c r="B96" s="37" t="s">
        <v>130</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55"/>
      <c r="BO96" s="38"/>
    </row>
    <row r="97" spans="2:67" ht="16" thickBot="1">
      <c r="B97" s="45" t="s">
        <v>131</v>
      </c>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c r="BL97" s="46"/>
      <c r="BM97" s="46"/>
      <c r="BN97" s="63"/>
      <c r="BO97" s="47"/>
    </row>
    <row r="98" spans="2:67">
      <c r="B98" s="37" t="s">
        <v>132</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55"/>
      <c r="BO98" s="38"/>
    </row>
    <row r="99" spans="2:67">
      <c r="B99" s="37" t="s">
        <v>133</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55"/>
      <c r="BO99" s="38"/>
    </row>
    <row r="100" spans="2:67">
      <c r="B100" s="37" t="s">
        <v>134</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55"/>
      <c r="BO100" s="38"/>
    </row>
    <row r="101" spans="2:67" ht="16" thickBot="1">
      <c r="B101" s="39" t="s">
        <v>135</v>
      </c>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64"/>
      <c r="BO101" s="41"/>
    </row>
  </sheetData>
  <mergeCells count="1">
    <mergeCell ref="B5:H5"/>
  </mergeCells>
  <conditionalFormatting sqref="C9:BO101">
    <cfRule type="cellIs" dxfId="34" priority="2" operator="notBetween">
      <formula>-999999999999999</formula>
      <formula>999999999999999</formula>
    </cfRule>
  </conditionalFormatting>
  <conditionalFormatting sqref="C59:BM91">
    <cfRule type="cellIs" dxfId="33"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2:AR17"/>
  <sheetViews>
    <sheetView workbookViewId="0">
      <pane xSplit="4" topLeftCell="AK1" activePane="topRight" state="frozen"/>
      <selection pane="topRight" activeCell="AR25" sqref="AR25"/>
    </sheetView>
  </sheetViews>
  <sheetFormatPr baseColWidth="10" defaultRowHeight="15" x14ac:dyDescent="0"/>
  <cols>
    <col min="1" max="1" width="10.83203125" style="2"/>
    <col min="2" max="2" width="13.83203125" style="2" customWidth="1"/>
    <col min="3" max="3" width="16.5" style="2" customWidth="1"/>
    <col min="4" max="4" width="27.1640625" style="2" customWidth="1"/>
    <col min="5" max="44" width="12.6640625" style="2" customWidth="1"/>
    <col min="45" max="16384" width="10.83203125" style="2"/>
  </cols>
  <sheetData>
    <row r="2" spans="2:44" ht="20">
      <c r="B2" s="23" t="s">
        <v>545</v>
      </c>
    </row>
    <row r="4" spans="2:44">
      <c r="B4" s="3" t="s">
        <v>39</v>
      </c>
      <c r="C4" s="4"/>
      <c r="D4" s="4"/>
      <c r="E4" s="4"/>
      <c r="F4" s="5"/>
    </row>
    <row r="5" spans="2:44" ht="47" customHeight="1">
      <c r="B5" s="527" t="s">
        <v>546</v>
      </c>
      <c r="C5" s="528"/>
      <c r="D5" s="528"/>
      <c r="E5" s="528"/>
      <c r="F5" s="529"/>
    </row>
    <row r="7" spans="2:44">
      <c r="B7" s="350"/>
      <c r="C7" s="4"/>
      <c r="D7" s="5" t="s">
        <v>547</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5"/>
    </row>
    <row r="8" spans="2:44">
      <c r="B8" s="59"/>
      <c r="C8" s="31"/>
      <c r="D8" s="56" t="s">
        <v>52</v>
      </c>
      <c r="E8" s="31" t="s">
        <v>548</v>
      </c>
      <c r="F8" s="59" t="s">
        <v>549</v>
      </c>
      <c r="G8" s="59" t="s">
        <v>85</v>
      </c>
      <c r="H8" s="31" t="s">
        <v>86</v>
      </c>
      <c r="I8" s="31" t="s">
        <v>75</v>
      </c>
      <c r="J8" s="31" t="s">
        <v>74</v>
      </c>
      <c r="K8" s="31" t="s">
        <v>76</v>
      </c>
      <c r="L8" s="31" t="s">
        <v>73</v>
      </c>
      <c r="M8" s="31" t="s">
        <v>72</v>
      </c>
      <c r="N8" s="31" t="s">
        <v>77</v>
      </c>
      <c r="O8" s="31" t="s">
        <v>79</v>
      </c>
      <c r="P8" s="31" t="s">
        <v>88</v>
      </c>
      <c r="Q8" s="31" t="s">
        <v>87</v>
      </c>
      <c r="R8" s="31" t="s">
        <v>80</v>
      </c>
      <c r="S8" s="31" t="s">
        <v>82</v>
      </c>
      <c r="T8" s="31" t="s">
        <v>550</v>
      </c>
      <c r="U8" s="55" t="s">
        <v>551</v>
      </c>
      <c r="V8" s="31" t="s">
        <v>95</v>
      </c>
      <c r="W8" s="31" t="s">
        <v>96</v>
      </c>
      <c r="X8" s="31" t="s">
        <v>97</v>
      </c>
      <c r="Y8" s="31" t="s">
        <v>98</v>
      </c>
      <c r="Z8" s="31" t="s">
        <v>99</v>
      </c>
      <c r="AA8" s="31" t="s">
        <v>100</v>
      </c>
      <c r="AB8" s="31" t="s">
        <v>101</v>
      </c>
      <c r="AC8" s="31" t="s">
        <v>102</v>
      </c>
      <c r="AD8" s="31" t="s">
        <v>552</v>
      </c>
      <c r="AE8" s="31" t="s">
        <v>104</v>
      </c>
      <c r="AF8" s="31" t="s">
        <v>105</v>
      </c>
      <c r="AG8" s="31" t="s">
        <v>106</v>
      </c>
      <c r="AH8" s="31" t="s">
        <v>553</v>
      </c>
      <c r="AI8" s="55" t="s">
        <v>554</v>
      </c>
      <c r="AJ8" s="31" t="s">
        <v>111</v>
      </c>
      <c r="AK8" s="31" t="s">
        <v>112</v>
      </c>
      <c r="AL8" s="31" t="s">
        <v>555</v>
      </c>
      <c r="AM8" s="55" t="s">
        <v>115</v>
      </c>
      <c r="AN8" s="31" t="s">
        <v>556</v>
      </c>
      <c r="AO8" s="31" t="s">
        <v>116</v>
      </c>
      <c r="AP8" s="31" t="s">
        <v>49</v>
      </c>
      <c r="AQ8" s="31" t="s">
        <v>119</v>
      </c>
      <c r="AR8" s="56" t="s">
        <v>557</v>
      </c>
    </row>
    <row r="9" spans="2:44">
      <c r="B9" s="59" t="s">
        <v>558</v>
      </c>
      <c r="C9" s="49" t="s">
        <v>51</v>
      </c>
      <c r="D9" s="54" t="s">
        <v>559</v>
      </c>
      <c r="E9" s="49"/>
      <c r="F9" s="60"/>
      <c r="G9" s="60"/>
      <c r="H9" s="49"/>
      <c r="I9" s="49"/>
      <c r="J9" s="49"/>
      <c r="K9" s="49"/>
      <c r="L9" s="49"/>
      <c r="M9" s="49"/>
      <c r="N9" s="49"/>
      <c r="O9" s="49"/>
      <c r="P9" s="49"/>
      <c r="Q9" s="49"/>
      <c r="R9" s="49"/>
      <c r="S9" s="49"/>
      <c r="T9" s="49"/>
      <c r="U9" s="53"/>
      <c r="V9" s="49"/>
      <c r="W9" s="49"/>
      <c r="X9" s="49"/>
      <c r="Y9" s="49"/>
      <c r="Z9" s="49"/>
      <c r="AA9" s="49"/>
      <c r="AB9" s="49"/>
      <c r="AC9" s="49"/>
      <c r="AD9" s="49"/>
      <c r="AE9" s="49"/>
      <c r="AF9" s="49"/>
      <c r="AG9" s="49"/>
      <c r="AH9" s="49"/>
      <c r="AI9" s="53"/>
      <c r="AJ9" s="49"/>
      <c r="AK9" s="49"/>
      <c r="AL9" s="49"/>
      <c r="AM9" s="53"/>
      <c r="AN9" s="49"/>
      <c r="AO9" s="49"/>
      <c r="AP9" s="49"/>
      <c r="AQ9" s="49"/>
      <c r="AR9" s="54"/>
    </row>
    <row r="10" spans="2:44">
      <c r="B10" s="59" t="s">
        <v>204</v>
      </c>
      <c r="C10" s="31" t="s">
        <v>560</v>
      </c>
      <c r="D10" s="56" t="s">
        <v>64</v>
      </c>
      <c r="E10" s="31"/>
      <c r="F10" s="59"/>
      <c r="G10" s="59"/>
      <c r="H10" s="31"/>
      <c r="I10" s="31"/>
      <c r="J10" s="31"/>
      <c r="K10" s="31"/>
      <c r="L10" s="31"/>
      <c r="M10" s="31"/>
      <c r="N10" s="31"/>
      <c r="O10" s="31"/>
      <c r="P10" s="31"/>
      <c r="Q10" s="31"/>
      <c r="R10" s="31"/>
      <c r="S10" s="31"/>
      <c r="T10" s="31"/>
      <c r="U10" s="55"/>
      <c r="V10" s="31"/>
      <c r="W10" s="31"/>
      <c r="X10" s="31"/>
      <c r="Y10" s="31"/>
      <c r="Z10" s="31"/>
      <c r="AA10" s="31"/>
      <c r="AB10" s="31"/>
      <c r="AC10" s="31"/>
      <c r="AD10" s="31"/>
      <c r="AE10" s="31"/>
      <c r="AF10" s="31"/>
      <c r="AG10" s="31"/>
      <c r="AH10" s="31"/>
      <c r="AI10" s="55"/>
      <c r="AJ10" s="31"/>
      <c r="AK10" s="31"/>
      <c r="AL10" s="31"/>
      <c r="AM10" s="55"/>
      <c r="AN10" s="31"/>
      <c r="AO10" s="31"/>
      <c r="AP10" s="31"/>
      <c r="AQ10" s="31"/>
      <c r="AR10" s="56"/>
    </row>
    <row r="11" spans="2:44">
      <c r="B11" s="59"/>
      <c r="C11" s="31"/>
      <c r="D11" s="56" t="s">
        <v>66</v>
      </c>
      <c r="E11" s="31"/>
      <c r="F11" s="59"/>
      <c r="G11" s="59"/>
      <c r="H11" s="31"/>
      <c r="I11" s="31"/>
      <c r="J11" s="31"/>
      <c r="K11" s="31"/>
      <c r="L11" s="31"/>
      <c r="M11" s="31"/>
      <c r="N11" s="31"/>
      <c r="O11" s="31"/>
      <c r="P11" s="31"/>
      <c r="Q11" s="31"/>
      <c r="R11" s="31"/>
      <c r="S11" s="31"/>
      <c r="T11" s="31"/>
      <c r="U11" s="55"/>
      <c r="V11" s="31"/>
      <c r="W11" s="31"/>
      <c r="X11" s="31"/>
      <c r="Y11" s="31"/>
      <c r="Z11" s="31"/>
      <c r="AA11" s="31"/>
      <c r="AB11" s="31"/>
      <c r="AC11" s="31"/>
      <c r="AD11" s="31"/>
      <c r="AE11" s="31"/>
      <c r="AF11" s="31"/>
      <c r="AG11" s="31"/>
      <c r="AH11" s="31"/>
      <c r="AI11" s="55"/>
      <c r="AJ11" s="31"/>
      <c r="AK11" s="31"/>
      <c r="AL11" s="31"/>
      <c r="AM11" s="55"/>
      <c r="AN11" s="31"/>
      <c r="AO11" s="31"/>
      <c r="AP11" s="31"/>
      <c r="AQ11" s="31"/>
      <c r="AR11" s="56"/>
    </row>
    <row r="12" spans="2:44">
      <c r="B12" s="59"/>
      <c r="C12" s="31"/>
      <c r="D12" s="56" t="s">
        <v>68</v>
      </c>
      <c r="E12" s="31"/>
      <c r="F12" s="59"/>
      <c r="G12" s="59"/>
      <c r="H12" s="31"/>
      <c r="I12" s="31"/>
      <c r="J12" s="31"/>
      <c r="K12" s="31"/>
      <c r="L12" s="31"/>
      <c r="M12" s="31"/>
      <c r="N12" s="31"/>
      <c r="O12" s="31"/>
      <c r="P12" s="31"/>
      <c r="Q12" s="31"/>
      <c r="R12" s="31"/>
      <c r="S12" s="31"/>
      <c r="T12" s="31"/>
      <c r="U12" s="55"/>
      <c r="V12" s="31"/>
      <c r="W12" s="31"/>
      <c r="X12" s="31"/>
      <c r="Y12" s="31"/>
      <c r="Z12" s="31"/>
      <c r="AA12" s="31"/>
      <c r="AB12" s="31"/>
      <c r="AC12" s="31"/>
      <c r="AD12" s="31"/>
      <c r="AE12" s="31"/>
      <c r="AF12" s="31"/>
      <c r="AG12" s="31"/>
      <c r="AH12" s="31"/>
      <c r="AI12" s="55"/>
      <c r="AJ12" s="31"/>
      <c r="AK12" s="31"/>
      <c r="AL12" s="31"/>
      <c r="AM12" s="55"/>
      <c r="AN12" s="31"/>
      <c r="AO12" s="31"/>
      <c r="AP12" s="31"/>
      <c r="AQ12" s="31"/>
      <c r="AR12" s="56"/>
    </row>
    <row r="13" spans="2:44">
      <c r="B13" s="59"/>
      <c r="C13" s="49"/>
      <c r="D13" s="54" t="s">
        <v>561</v>
      </c>
      <c r="E13" s="49"/>
      <c r="F13" s="60"/>
      <c r="G13" s="60"/>
      <c r="H13" s="49"/>
      <c r="I13" s="49"/>
      <c r="J13" s="49"/>
      <c r="K13" s="49"/>
      <c r="L13" s="49"/>
      <c r="M13" s="49"/>
      <c r="N13" s="49"/>
      <c r="O13" s="49"/>
      <c r="P13" s="49"/>
      <c r="Q13" s="49"/>
      <c r="R13" s="49"/>
      <c r="S13" s="49"/>
      <c r="T13" s="49"/>
      <c r="U13" s="53"/>
      <c r="V13" s="49"/>
      <c r="W13" s="49"/>
      <c r="X13" s="49"/>
      <c r="Y13" s="49"/>
      <c r="Z13" s="49"/>
      <c r="AA13" s="49"/>
      <c r="AB13" s="49"/>
      <c r="AC13" s="49"/>
      <c r="AD13" s="49"/>
      <c r="AE13" s="49"/>
      <c r="AF13" s="49"/>
      <c r="AG13" s="49"/>
      <c r="AH13" s="49"/>
      <c r="AI13" s="53"/>
      <c r="AJ13" s="49"/>
      <c r="AK13" s="49"/>
      <c r="AL13" s="49"/>
      <c r="AM13" s="53"/>
      <c r="AN13" s="49"/>
      <c r="AO13" s="49"/>
      <c r="AP13" s="49"/>
      <c r="AQ13" s="49"/>
      <c r="AR13" s="54"/>
    </row>
    <row r="14" spans="2:44">
      <c r="B14" s="59"/>
      <c r="C14" s="31" t="s">
        <v>562</v>
      </c>
      <c r="D14" s="56" t="s">
        <v>64</v>
      </c>
      <c r="E14" s="31"/>
      <c r="F14" s="59"/>
      <c r="G14" s="59"/>
      <c r="H14" s="31"/>
      <c r="I14" s="31"/>
      <c r="J14" s="31"/>
      <c r="K14" s="31"/>
      <c r="L14" s="31"/>
      <c r="M14" s="31"/>
      <c r="N14" s="31"/>
      <c r="O14" s="31"/>
      <c r="P14" s="31"/>
      <c r="Q14" s="31"/>
      <c r="R14" s="31"/>
      <c r="S14" s="31"/>
      <c r="T14" s="31"/>
      <c r="U14" s="55"/>
      <c r="V14" s="31"/>
      <c r="W14" s="31"/>
      <c r="X14" s="31"/>
      <c r="Y14" s="31"/>
      <c r="Z14" s="31"/>
      <c r="AA14" s="31"/>
      <c r="AB14" s="31"/>
      <c r="AC14" s="31"/>
      <c r="AD14" s="31"/>
      <c r="AE14" s="31"/>
      <c r="AF14" s="31"/>
      <c r="AG14" s="31"/>
      <c r="AH14" s="31"/>
      <c r="AI14" s="55"/>
      <c r="AJ14" s="31"/>
      <c r="AK14" s="31"/>
      <c r="AL14" s="31"/>
      <c r="AM14" s="55"/>
      <c r="AN14" s="31"/>
      <c r="AO14" s="31"/>
      <c r="AP14" s="31"/>
      <c r="AQ14" s="31"/>
      <c r="AR14" s="56"/>
    </row>
    <row r="15" spans="2:44">
      <c r="B15" s="59"/>
      <c r="C15" s="31"/>
      <c r="D15" s="56" t="s">
        <v>66</v>
      </c>
      <c r="E15" s="31"/>
      <c r="F15" s="59"/>
      <c r="G15" s="59"/>
      <c r="H15" s="31"/>
      <c r="I15" s="31"/>
      <c r="J15" s="31"/>
      <c r="K15" s="31"/>
      <c r="L15" s="31"/>
      <c r="M15" s="31"/>
      <c r="N15" s="31"/>
      <c r="O15" s="31"/>
      <c r="P15" s="31"/>
      <c r="Q15" s="31"/>
      <c r="R15" s="31"/>
      <c r="S15" s="31"/>
      <c r="T15" s="31"/>
      <c r="U15" s="55"/>
      <c r="V15" s="31"/>
      <c r="W15" s="31"/>
      <c r="X15" s="31"/>
      <c r="Y15" s="31"/>
      <c r="Z15" s="31"/>
      <c r="AA15" s="31"/>
      <c r="AB15" s="31"/>
      <c r="AC15" s="31"/>
      <c r="AD15" s="31"/>
      <c r="AE15" s="31"/>
      <c r="AF15" s="31"/>
      <c r="AG15" s="31"/>
      <c r="AH15" s="31"/>
      <c r="AI15" s="55"/>
      <c r="AJ15" s="31"/>
      <c r="AK15" s="31"/>
      <c r="AL15" s="31"/>
      <c r="AM15" s="55"/>
      <c r="AN15" s="31"/>
      <c r="AO15" s="31"/>
      <c r="AP15" s="31"/>
      <c r="AQ15" s="31"/>
      <c r="AR15" s="56"/>
    </row>
    <row r="16" spans="2:44">
      <c r="B16" s="59"/>
      <c r="C16" s="31"/>
      <c r="D16" s="56" t="s">
        <v>68</v>
      </c>
      <c r="E16" s="31"/>
      <c r="F16" s="59"/>
      <c r="G16" s="59"/>
      <c r="H16" s="31"/>
      <c r="I16" s="31"/>
      <c r="J16" s="31"/>
      <c r="K16" s="31"/>
      <c r="L16" s="31"/>
      <c r="M16" s="31"/>
      <c r="N16" s="31"/>
      <c r="O16" s="31"/>
      <c r="P16" s="31"/>
      <c r="Q16" s="31"/>
      <c r="R16" s="31"/>
      <c r="S16" s="31"/>
      <c r="T16" s="31"/>
      <c r="U16" s="55"/>
      <c r="V16" s="31"/>
      <c r="W16" s="31"/>
      <c r="X16" s="31"/>
      <c r="Y16" s="31"/>
      <c r="Z16" s="31"/>
      <c r="AA16" s="31"/>
      <c r="AB16" s="31"/>
      <c r="AC16" s="31"/>
      <c r="AD16" s="31"/>
      <c r="AE16" s="31"/>
      <c r="AF16" s="31"/>
      <c r="AG16" s="31"/>
      <c r="AH16" s="31"/>
      <c r="AI16" s="55"/>
      <c r="AJ16" s="31"/>
      <c r="AK16" s="31"/>
      <c r="AL16" s="31"/>
      <c r="AM16" s="55"/>
      <c r="AN16" s="31"/>
      <c r="AO16" s="31"/>
      <c r="AP16" s="31"/>
      <c r="AQ16" s="31"/>
      <c r="AR16" s="56"/>
    </row>
    <row r="17" spans="2:44">
      <c r="B17" s="60"/>
      <c r="C17" s="49"/>
      <c r="D17" s="54" t="s">
        <v>561</v>
      </c>
      <c r="E17" s="49"/>
      <c r="F17" s="60"/>
      <c r="G17" s="60"/>
      <c r="H17" s="49"/>
      <c r="I17" s="49"/>
      <c r="J17" s="49"/>
      <c r="K17" s="49"/>
      <c r="L17" s="49"/>
      <c r="M17" s="49"/>
      <c r="N17" s="49"/>
      <c r="O17" s="49"/>
      <c r="P17" s="49"/>
      <c r="Q17" s="49"/>
      <c r="R17" s="49"/>
      <c r="S17" s="49"/>
      <c r="T17" s="49"/>
      <c r="U17" s="53"/>
      <c r="V17" s="49"/>
      <c r="W17" s="49"/>
      <c r="X17" s="49"/>
      <c r="Y17" s="49"/>
      <c r="Z17" s="49"/>
      <c r="AA17" s="49"/>
      <c r="AB17" s="49"/>
      <c r="AC17" s="49"/>
      <c r="AD17" s="49"/>
      <c r="AE17" s="49"/>
      <c r="AF17" s="49"/>
      <c r="AG17" s="49"/>
      <c r="AH17" s="49"/>
      <c r="AI17" s="53"/>
      <c r="AJ17" s="49"/>
      <c r="AK17" s="49"/>
      <c r="AL17" s="49"/>
      <c r="AM17" s="53"/>
      <c r="AN17" s="49"/>
      <c r="AO17" s="49"/>
      <c r="AP17" s="49"/>
      <c r="AQ17" s="49"/>
      <c r="AR17" s="54"/>
    </row>
  </sheetData>
  <mergeCells count="1">
    <mergeCell ref="B5:F5"/>
  </mergeCells>
  <conditionalFormatting sqref="E10:AR11 E13:AR13 E15:AR17">
    <cfRule type="cellIs" dxfId="32" priority="1" operator="notBetween">
      <formula>-999999999999999</formula>
      <formula>999999999999999</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Cover sheet</vt:lpstr>
      <vt:lpstr>Changelog</vt:lpstr>
      <vt:lpstr>Contents</vt:lpstr>
      <vt:lpstr>Introduction</vt:lpstr>
      <vt:lpstr>Dataflow</vt:lpstr>
      <vt:lpstr>Assumptions</vt:lpstr>
      <vt:lpstr>Dashboard</vt:lpstr>
      <vt:lpstr>Corrected energy balance step 1</vt:lpstr>
      <vt:lpstr>IEA autoproducer prod.</vt:lpstr>
      <vt:lpstr>Production table step 1</vt:lpstr>
      <vt:lpstr>technical_specs</vt:lpstr>
      <vt:lpstr>Results by fuel</vt:lpstr>
      <vt:lpstr>Results by machine</vt:lpstr>
      <vt:lpstr>Delta energy balance</vt:lpstr>
      <vt:lpstr>Corrected energy balance step 2</vt:lpstr>
      <vt:lpstr>CEB allocation</vt:lpstr>
      <vt:lpstr>Main activity power plants</vt:lpstr>
      <vt:lpstr>Main activity heat plants</vt:lpstr>
      <vt:lpstr>Co-fueling shares</vt:lpstr>
      <vt:lpstr>PV solar</vt:lpstr>
      <vt:lpstr>Fuel aggregation PP</vt:lpstr>
      <vt:lpstr>Fuel aggregation HP</vt:lpstr>
      <vt:lpstr>Fuel aggregation matrix</vt:lpstr>
      <vt:lpstr>csv_corrected_energy_balance_2</vt:lpstr>
      <vt:lpstr>csv_ce_production_table_2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Joris Berkhout</cp:lastModifiedBy>
  <cp:lastPrinted>2013-07-16T11:10:02Z</cp:lastPrinted>
  <dcterms:created xsi:type="dcterms:W3CDTF">2013-06-19T08:12:31Z</dcterms:created>
  <dcterms:modified xsi:type="dcterms:W3CDTF">2014-05-06T12:33:52Z</dcterms:modified>
</cp:coreProperties>
</file>