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8800" windowHeight="161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2" l="1"/>
  <c r="R12" i="13"/>
  <c r="H12" i="13"/>
  <c r="H9" i="13"/>
  <c r="E13" i="12"/>
  <c r="H8" i="13"/>
  <c r="E72" i="20"/>
  <c r="T7" i="13"/>
  <c r="H7" i="13"/>
  <c r="E11" i="20"/>
  <c r="R7" i="13"/>
  <c r="E11" i="12"/>
  <c r="E41" i="12"/>
</calcChain>
</file>

<file path=xl/sharedStrings.xml><?xml version="1.0" encoding="utf-8"?>
<sst xmlns="http://schemas.openxmlformats.org/spreadsheetml/2006/main" count="212" uniqueCount="142">
  <si>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</si>
  <si>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</si>
  <si>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</si>
  <si>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</si>
  <si>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</si>
  <si>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</si>
  <si>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</si>
  <si>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</si>
  <si>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</si>
  <si>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</si>
  <si>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</si>
  <si>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</si>
  <si>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</si>
  <si>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</si>
  <si>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</si>
  <si>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</si>
  <si>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</si>
  <si>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</si>
  <si>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</si>
  <si>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</si>
  <si>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</si>
  <si>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</si>
  <si>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</si>
  <si>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</si>
  <si>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</si>
  <si>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</si>
  <si>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</si>
  <si>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</si>
  <si>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simult_sd</t>
  </si>
  <si>
    <t>simult_wd</t>
  </si>
  <si>
    <t>simult_we</t>
  </si>
  <si>
    <t>peak_load_units_present</t>
  </si>
  <si>
    <t>technical_lifetime</t>
  </si>
  <si>
    <t>simult_se</t>
  </si>
  <si>
    <t>euro/year</t>
  </si>
  <si>
    <t>quintel/etsource@0277ad226491f5aae44c874b298cbcf694d2f6cb</t>
  </si>
  <si>
    <t>The number of units for the present year</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</si>
  <si>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</si>
  <si>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</si>
  <si>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</si>
  <si>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</si>
  <si>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transport_car_using_electricity.converter.ad</t>
  </si>
  <si>
    <t>Mitsubishi</t>
  </si>
  <si>
    <t>Citroen</t>
  </si>
  <si>
    <t>Nissan</t>
  </si>
  <si>
    <t>http://www.nissan.nl/NL/nl/vehicle/electric-vehicles/leaf/corporate_sales/nissan-leaf-fleet.html</t>
  </si>
  <si>
    <t>http://www.citroen.nl/auto/personenauto/c-zero.html</t>
  </si>
  <si>
    <t>output.car_kms</t>
  </si>
  <si>
    <t>full_load_hours</t>
  </si>
  <si>
    <t>typical_input_capacity</t>
  </si>
  <si>
    <t>network_capacity_available_in_mw</t>
  </si>
  <si>
    <t>network_capacity_used_in_mw</t>
  </si>
  <si>
    <t>ucs</t>
  </si>
  <si>
    <t>Sourcse</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</si>
  <si>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</si>
  <si>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</si>
  <si>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</si>
  <si>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</si>
  <si>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</si>
  <si>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</si>
  <si>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</si>
  <si>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</si>
  <si>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</si>
  <si>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</si>
  <si>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</si>
  <si>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</si>
  <si>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</si>
  <si>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</si>
  <si>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</si>
  <si>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</si>
  <si>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</si>
  <si>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</si>
  <si>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</si>
  <si>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</si>
  <si>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</si>
  <si>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</si>
  <si>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</si>
  <si>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</si>
  <si>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</si>
  <si>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</si>
  <si>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</si>
  <si>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</si>
  <si>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r>
      <t>quintel/etsource@</t>
    </r>
    <r>
      <rPr>
        <sz val="12"/>
        <color theme="1"/>
        <rFont val="Calibri"/>
        <family val="2"/>
        <scheme val="minor"/>
      </rPr>
      <t>2740f4510acc9daf24a2cd9283ca953db9a11779</t>
    </r>
  </si>
  <si>
    <t>http://www.mitsubishi-motors.nl/i-miev/#!section-cc</t>
  </si>
  <si>
    <t>09.09.2015</t>
  </si>
  <si>
    <t>Volkswagen</t>
  </si>
  <si>
    <t>http://www.volkswagen.nl/modellen/up/uitvoeringen/e-up?tab=highlights</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</si>
  <si>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</si>
  <si>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</si>
  <si>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</si>
  <si>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</si>
  <si>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</si>
  <si>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</si>
  <si>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</si>
  <si>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</si>
  <si>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</si>
  <si>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</si>
  <si>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</si>
  <si>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</si>
  <si>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</si>
  <si>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</si>
  <si>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</si>
  <si>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</si>
  <si>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</si>
  <si>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</si>
  <si>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kW</t>
  </si>
  <si>
    <t>http://www.greencarreports.com/news/1088929_life-with-tesla-model-s-electric-draw-vampire-slain-at-last</t>
  </si>
  <si>
    <t>Downloaded from:</t>
  </si>
  <si>
    <t>Green car repots</t>
  </si>
  <si>
    <t>hours</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</si>
  <si>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</si>
  <si>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</si>
  <si>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</si>
  <si>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</si>
  <si>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</si>
  <si>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</si>
  <si>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</si>
  <si>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</si>
  <si>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</si>
  <si>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</si>
  <si>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</si>
  <si>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</si>
  <si>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</si>
  <si>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</si>
  <si>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</si>
  <si>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</si>
  <si>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</si>
  <si>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</si>
  <si>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</si>
  <si>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Weighted average cost of capita</t>
  </si>
  <si>
    <t>takes_part_in_ets</t>
  </si>
  <si>
    <t>yes=1, no=0</t>
  </si>
  <si>
    <t>construction_time</t>
  </si>
  <si>
    <t xml:space="preserve">Construction time of the plant </t>
  </si>
  <si>
    <t>yrs</t>
  </si>
  <si>
    <t>p.84</t>
  </si>
  <si>
    <t>Citroen C-zero</t>
  </si>
  <si>
    <t>Nissan Leaf</t>
  </si>
  <si>
    <t>Volkswagen E-up</t>
  </si>
  <si>
    <t>Mitsubishi Mi-ev</t>
  </si>
  <si>
    <t>storage_volume</t>
  </si>
  <si>
    <t>Hard-coded to 25 kWh, see https://github.com/quintel/etmoses/issues/808#issuecomment-199221082 fro discussion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</si>
</sst>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00"/>
    <numFmt numFmtId="167" formatCode="0.0000"/>
    <numFmt numFmtId="168" formatCode="0.0E+00;\_x0000_"/>
    <numFmt numFmtId="169" formatCode="0.0000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96">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76">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2" borderId="19"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0" borderId="0" xfId="0" applyFont="1"/>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166"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9"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30" fillId="0" borderId="0" xfId="0" applyFont="1"/>
    <xf numFmtId="0" fontId="15" fillId="0" borderId="0" xfId="0" applyNumberFormat="1" applyFont="1" applyFill="1" applyBorder="1" applyAlignment="1" applyProtection="1">
      <alignment horizontal="left" vertical="center"/>
    </xf>
    <xf numFmtId="0" fontId="14" fillId="0" borderId="0" xfId="0" applyFont="1" applyFill="1"/>
    <xf numFmtId="0" fontId="13" fillId="0" borderId="0" xfId="0" applyFont="1" applyFill="1"/>
    <xf numFmtId="0" fontId="12" fillId="0" borderId="0" xfId="0" applyFont="1" applyFill="1" applyBorder="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9"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1" fillId="0" borderId="0" xfId="0" applyFont="1" applyFill="1" applyBorder="1"/>
    <xf numFmtId="0" fontId="23" fillId="2" borderId="17" xfId="0" applyFont="1" applyFill="1" applyBorder="1"/>
    <xf numFmtId="0" fontId="10" fillId="2" borderId="2" xfId="0" applyFont="1" applyFill="1" applyBorder="1"/>
    <xf numFmtId="0" fontId="23" fillId="2" borderId="7" xfId="0" applyFont="1" applyFill="1" applyBorder="1"/>
    <xf numFmtId="0" fontId="10" fillId="2" borderId="0" xfId="0" applyFont="1" applyFill="1" applyBorder="1"/>
    <xf numFmtId="0" fontId="31"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indent="2"/>
    </xf>
    <xf numFmtId="0" fontId="19" fillId="2" borderId="5"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166" fontId="19" fillId="2" borderId="0" xfId="0" applyNumberFormat="1" applyFont="1" applyFill="1" applyBorder="1"/>
    <xf numFmtId="164" fontId="29" fillId="2" borderId="0" xfId="0" applyNumberFormat="1" applyFont="1" applyFill="1" applyBorder="1"/>
    <xf numFmtId="0" fontId="30" fillId="12" borderId="6" xfId="0" applyFont="1" applyFill="1" applyBorder="1"/>
    <xf numFmtId="164" fontId="30" fillId="12" borderId="18" xfId="0" applyNumberFormat="1" applyFont="1" applyFill="1" applyBorder="1"/>
    <xf numFmtId="0" fontId="30" fillId="12" borderId="18" xfId="0" applyFont="1" applyFill="1" applyBorder="1"/>
    <xf numFmtId="0" fontId="9" fillId="2" borderId="18" xfId="0" applyFont="1" applyFill="1" applyBorder="1"/>
    <xf numFmtId="0" fontId="8" fillId="2" borderId="18" xfId="0" applyFont="1" applyFill="1" applyBorder="1"/>
    <xf numFmtId="167" fontId="19" fillId="2" borderId="18" xfId="0" applyNumberFormat="1"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18" fillId="2" borderId="18"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6" fillId="0" borderId="0" xfId="0" applyFont="1" applyFill="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horizontal="right" vertical="center"/>
    </xf>
    <xf numFmtId="0" fontId="30" fillId="12" borderId="0" xfId="0" applyFont="1" applyFill="1"/>
    <xf numFmtId="0" fontId="29" fillId="2" borderId="0" xfId="0" applyFont="1" applyFill="1" applyBorder="1" applyAlignment="1">
      <alignment vertical="top"/>
    </xf>
    <xf numFmtId="0" fontId="29" fillId="2" borderId="0" xfId="0" applyFont="1" applyFill="1" applyBorder="1"/>
    <xf numFmtId="14" fontId="29" fillId="2" borderId="0" xfId="0" applyNumberFormat="1" applyFont="1" applyFill="1" applyBorder="1"/>
    <xf numFmtId="0" fontId="6" fillId="0" borderId="0" xfId="0" applyFont="1" applyFill="1" applyBorder="1"/>
    <xf numFmtId="0" fontId="5" fillId="2" borderId="0" xfId="0" applyFont="1" applyFill="1"/>
    <xf numFmtId="0" fontId="32" fillId="12" borderId="0" xfId="0" applyFont="1" applyFill="1"/>
    <xf numFmtId="0" fontId="32" fillId="12" borderId="6" xfId="0" applyFont="1" applyFill="1" applyBorder="1"/>
    <xf numFmtId="0" fontId="29" fillId="2" borderId="0" xfId="0" applyFont="1" applyFill="1"/>
    <xf numFmtId="14" fontId="32" fillId="12" borderId="0" xfId="0" applyNumberFormat="1" applyFont="1" applyFill="1"/>
    <xf numFmtId="0" fontId="5" fillId="0" borderId="0" xfId="0" applyFont="1" applyFill="1"/>
    <xf numFmtId="0" fontId="5" fillId="2" borderId="18" xfId="0" applyFont="1" applyFill="1" applyBorder="1"/>
    <xf numFmtId="165" fontId="4" fillId="0" borderId="0" xfId="0" applyNumberFormat="1" applyFont="1" applyFill="1" applyBorder="1" applyAlignment="1" applyProtection="1">
      <alignment vertical="center"/>
    </xf>
    <xf numFmtId="0" fontId="6" fillId="2" borderId="18" xfId="0" applyFont="1" applyFill="1" applyBorder="1"/>
    <xf numFmtId="0" fontId="6" fillId="0" borderId="18" xfId="0" applyFont="1" applyFill="1" applyBorder="1"/>
    <xf numFmtId="164" fontId="6" fillId="2" borderId="18" xfId="0" applyNumberFormat="1" applyFont="1" applyFill="1" applyBorder="1" applyAlignment="1" applyProtection="1">
      <alignment horizontal="right" vertical="center"/>
    </xf>
    <xf numFmtId="0" fontId="4" fillId="2" borderId="0" xfId="0" applyFont="1" applyFill="1"/>
    <xf numFmtId="168" fontId="19" fillId="2" borderId="18" xfId="0" applyNumberFormat="1" applyFont="1" applyFill="1" applyBorder="1"/>
    <xf numFmtId="165" fontId="19" fillId="2" borderId="18" xfId="0" applyNumberFormat="1" applyFont="1" applyFill="1" applyBorder="1"/>
    <xf numFmtId="0" fontId="3" fillId="2" borderId="0" xfId="0" applyFont="1" applyFill="1"/>
    <xf numFmtId="0" fontId="3" fillId="2" borderId="6" xfId="0" applyFont="1" applyFill="1" applyBorder="1"/>
    <xf numFmtId="164" fontId="3" fillId="2" borderId="0" xfId="0" applyNumberFormat="1" applyFont="1" applyFill="1" applyBorder="1"/>
    <xf numFmtId="0" fontId="3" fillId="2" borderId="0" xfId="0" applyFont="1" applyFill="1" applyBorder="1"/>
    <xf numFmtId="0" fontId="3" fillId="2" borderId="5" xfId="0" applyFont="1" applyFill="1" applyBorder="1"/>
    <xf numFmtId="0" fontId="3" fillId="0" borderId="0" xfId="0" applyFont="1" applyFill="1" applyBorder="1"/>
    <xf numFmtId="164" fontId="3" fillId="2" borderId="18" xfId="0" applyNumberFormat="1" applyFont="1" applyFill="1" applyBorder="1"/>
    <xf numFmtId="0" fontId="3" fillId="2" borderId="18" xfId="0" applyFont="1" applyFill="1" applyBorder="1"/>
    <xf numFmtId="164" fontId="29" fillId="2" borderId="20" xfId="0" applyNumberFormat="1" applyFont="1" applyFill="1" applyBorder="1"/>
    <xf numFmtId="167" fontId="3" fillId="2" borderId="6" xfId="0" applyNumberFormat="1" applyFont="1" applyFill="1" applyBorder="1"/>
    <xf numFmtId="167" fontId="3" fillId="0" borderId="0" xfId="0" applyNumberFormat="1" applyFont="1" applyFill="1" applyBorder="1"/>
    <xf numFmtId="167" fontId="24" fillId="0" borderId="0" xfId="0" applyNumberFormat="1" applyFont="1" applyFill="1" applyBorder="1"/>
    <xf numFmtId="167" fontId="3" fillId="2" borderId="5" xfId="0" applyNumberFormat="1" applyFont="1" applyFill="1" applyBorder="1"/>
    <xf numFmtId="169" fontId="19" fillId="2" borderId="18" xfId="0" applyNumberFormat="1" applyFont="1" applyFill="1" applyBorder="1"/>
    <xf numFmtId="0" fontId="2" fillId="2" borderId="0" xfId="0" applyFont="1" applyFill="1"/>
    <xf numFmtId="0" fontId="2" fillId="0" borderId="0" xfId="0" applyFont="1" applyFill="1" applyBorder="1" applyAlignment="1">
      <alignment vertical="top"/>
    </xf>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2" borderId="18" xfId="0" applyFont="1" applyFill="1" applyBorder="1"/>
  </cellXfs>
  <cellStyles count="2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13</xdr:col>
      <xdr:colOff>520700</xdr:colOff>
      <xdr:row>14</xdr:row>
      <xdr:rowOff>12700</xdr:rowOff>
    </xdr:to>
    <xdr:pic>
      <xdr:nvPicPr>
        <xdr:cNvPr id="9" name="Picture 8"/>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34</xdr:row>
      <xdr:rowOff>101600</xdr:rowOff>
    </xdr:from>
    <xdr:to>
      <xdr:col>25</xdr:col>
      <xdr:colOff>660400</xdr:colOff>
      <xdr:row>86</xdr:row>
      <xdr:rowOff>139700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511800" y="6591300"/>
          <a:ext cx="19431000" cy="9944100"/>
        </a:xfrm>
        <a:prstGeom prst="rect">
          <a:avLst/>
        </a:prstGeom>
      </xdr:spPr>
    </xdr:pic>
    <xdr:clientData/>
  </xdr:twoCellAnchor>
  <xdr:twoCellAnchor editAs="oneCell">
    <xdr:from>
      <xdr:col>7</xdr:col>
      <xdr:colOff>711200</xdr:colOff>
      <xdr:row>88</xdr:row>
      <xdr:rowOff>139700</xdr:rowOff>
    </xdr:from>
    <xdr:to>
      <xdr:col>15</xdr:col>
      <xdr:colOff>63500</xdr:colOff>
      <xdr:row>93</xdr:row>
      <xdr:rowOff>139700</xdr:rowOff>
    </xdr:to>
    <xdr:pic>
      <xdr:nvPicPr>
        <xdr:cNvPr id="6" name="Picture 5"/>
        <xdr:cNvPicPr>
          <a:picLocks noChangeAspect="1"/>
        </xdr:cNvPicPr>
      </xdr:nvPicPr>
      <xdr:blipFill>
        <a:blip xmlns:r="http://schemas.openxmlformats.org/officeDocument/2006/relationships" r:embed="rId3"/>
        <a:stretch>
          <a:fillRect/>
        </a:stretch>
      </xdr:blipFill>
      <xdr:spPr>
        <a:xfrm>
          <a:off x="5562600" y="16916400"/>
          <a:ext cx="7988300" cy="952500"/>
        </a:xfrm>
        <a:prstGeom prst="rect">
          <a:avLst/>
        </a:prstGeom>
      </xdr:spPr>
    </xdr:pic>
    <xdr:clientData/>
  </xdr:twoCellAnchor>
  <xdr:twoCellAnchor editAs="oneCell">
    <xdr:from>
      <xdr:col>6</xdr:col>
      <xdr:colOff>1003300</xdr:colOff>
      <xdr:row>17</xdr:row>
      <xdr:rowOff>50800</xdr:rowOff>
    </xdr:from>
    <xdr:to>
      <xdr:col>13</xdr:col>
      <xdr:colOff>317500</xdr:colOff>
      <xdr:row>32</xdr:row>
      <xdr:rowOff>38100</xdr:rowOff>
    </xdr:to>
    <xdr:pic>
      <xdr:nvPicPr>
        <xdr:cNvPr id="12" name="Picture 11"/>
        <xdr:cNvPicPr>
          <a:picLocks noChangeAspect="1"/>
        </xdr:cNvPicPr>
      </xdr:nvPicPr>
      <xdr:blipFill>
        <a:blip xmlns:r="http://schemas.openxmlformats.org/officeDocument/2006/relationships" r:embed="rId4"/>
        <a:stretch>
          <a:fillRect/>
        </a:stretch>
      </xdr:blipFill>
      <xdr:spPr>
        <a:xfrm>
          <a:off x="4775200" y="3302000"/>
          <a:ext cx="6870700" cy="284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375" style="27" customWidth="1"/>
    <col min="2" max="2" width="8.5" style="19" customWidth="1"/>
    <col min="3" max="3" width="38.5" style="19" customWidth="1"/>
    <col min="4" max="16384" width="10.625" style="19"/>
  </cols>
  <sheetData>
    <row r="1" spans="1:3" s="25" customFormat="1">
      <c r="A1" s="23"/>
      <c r="B1" s="24"/>
      <c r="C1" s="24"/>
    </row>
    <row r="2" spans="1:3" ht="20">
      <c r="A2" s="1"/>
      <c r="B2" s="26" t="s">
        <v>12</v>
      </c>
      <c r="C2" s="26"/>
    </row>
    <row r="3" spans="1:3">
      <c r="A3" s="1"/>
      <c r="B3" s="8"/>
      <c r="C3" s="8"/>
    </row>
    <row r="4" spans="1:3">
      <c r="A4" s="1"/>
      <c r="B4" s="2" t="s">
        <v>13</v>
      </c>
      <c r="C4" s="3" t="s">
        <v>41</v>
      </c>
    </row>
    <row r="5" spans="1:3">
      <c r="A5" s="1"/>
      <c r="B5" s="4" t="s">
        <v>56</v>
      </c>
      <c r="C5" s="5" t="s">
        <v>57</v>
      </c>
    </row>
    <row r="6" spans="1:3">
      <c r="A6" s="1"/>
      <c r="B6" s="6" t="s">
        <v>15</v>
      </c>
      <c r="C6" s="7" t="s">
        <v>16</v>
      </c>
    </row>
    <row r="7" spans="1:3">
      <c r="A7" s="1"/>
      <c r="B7" s="8"/>
      <c r="C7" s="8"/>
    </row>
    <row r="8" spans="1:3">
      <c r="A8" s="1"/>
      <c r="B8" s="8"/>
      <c r="C8" s="8"/>
    </row>
    <row r="9" spans="1:3">
      <c r="A9" s="1"/>
      <c r="B9" s="85" t="s">
        <v>58</v>
      </c>
      <c r="C9" s="86"/>
    </row>
    <row r="10" spans="1:3">
      <c r="A10" s="1"/>
      <c r="B10" s="87"/>
      <c r="C10" s="88"/>
    </row>
    <row r="11" spans="1:3">
      <c r="A11" s="1"/>
      <c r="B11" s="87" t="s">
        <v>59</v>
      </c>
      <c r="C11" s="89" t="s">
        <v>60</v>
      </c>
    </row>
    <row r="12" spans="1:3" ht="16" thickBot="1">
      <c r="A12" s="1"/>
      <c r="B12" s="87"/>
      <c r="C12" s="13" t="s">
        <v>61</v>
      </c>
    </row>
    <row r="13" spans="1:3" ht="16" thickBot="1">
      <c r="A13" s="1"/>
      <c r="B13" s="87"/>
      <c r="C13" s="90" t="s">
        <v>62</v>
      </c>
    </row>
    <row r="14" spans="1:3">
      <c r="A14" s="1"/>
      <c r="B14" s="87"/>
      <c r="C14" s="88" t="s">
        <v>63</v>
      </c>
    </row>
    <row r="15" spans="1:3">
      <c r="A15" s="1"/>
      <c r="B15" s="87"/>
      <c r="C15" s="88"/>
    </row>
    <row r="16" spans="1:3">
      <c r="A16" s="1"/>
      <c r="B16" s="87" t="s">
        <v>64</v>
      </c>
      <c r="C16" s="91" t="s">
        <v>65</v>
      </c>
    </row>
    <row r="17" spans="1:3">
      <c r="A17" s="1"/>
      <c r="B17" s="87"/>
      <c r="C17" s="92" t="s">
        <v>66</v>
      </c>
    </row>
    <row r="18" spans="1:3">
      <c r="A18" s="1"/>
      <c r="B18" s="87"/>
      <c r="C18" s="93" t="s">
        <v>67</v>
      </c>
    </row>
    <row r="19" spans="1:3">
      <c r="A19" s="1"/>
      <c r="B19" s="87"/>
      <c r="C19" s="94" t="s">
        <v>68</v>
      </c>
    </row>
    <row r="20" spans="1:3">
      <c r="A20" s="1"/>
      <c r="B20" s="95"/>
      <c r="C20" s="96" t="s">
        <v>69</v>
      </c>
    </row>
    <row r="21" spans="1:3">
      <c r="A21" s="1"/>
      <c r="B21" s="95"/>
      <c r="C21" s="97" t="s">
        <v>70</v>
      </c>
    </row>
    <row r="22" spans="1:3">
      <c r="A22" s="1"/>
      <c r="B22" s="95"/>
      <c r="C22" s="98" t="s">
        <v>71</v>
      </c>
    </row>
    <row r="23" spans="1:3">
      <c r="B23" s="95"/>
      <c r="C23" s="99" t="s">
        <v>72</v>
      </c>
    </row>
  </sheetData>
  <sortState ref="A1:B2">
    <sortCondition descending="1"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4"/>
  <sheetViews>
    <sheetView tabSelected="1" workbookViewId="0"/>
  </sheetViews>
  <sheetFormatPr baseColWidth="10" defaultRowHeight="15" x14ac:dyDescent="0"/>
  <cols>
    <col min="1" max="1" width="4.125" style="34" customWidth="1"/>
    <col min="2" max="2" width="3.625" style="34" customWidth="1"/>
    <col min="3" max="3" width="46.875" style="34" customWidth="1"/>
    <col min="4" max="4" width="12.375" style="34" customWidth="1"/>
    <col min="5" max="5" width="17.375" style="34" customWidth="1"/>
    <col min="6" max="6" width="4.625" style="34" customWidth="1"/>
    <col min="7" max="7" width="43.125" style="34" customWidth="1"/>
    <col min="8" max="8" width="5.125" style="34" customWidth="1"/>
    <col min="9" max="9" width="42.5" style="34" customWidth="1"/>
    <col min="10" max="10" width="5" style="34" customWidth="1"/>
    <col min="11" max="16384" width="10.625" style="34"/>
  </cols>
  <sheetData>
    <row r="1" spans="2:11">
      <c r="D1" s="35"/>
      <c r="E1" s="35"/>
      <c r="F1" s="35"/>
      <c r="G1" s="35"/>
    </row>
    <row r="2" spans="2:11">
      <c r="B2" s="166" t="s">
        <v>78</v>
      </c>
      <c r="C2" s="167"/>
      <c r="D2" s="167"/>
      <c r="E2" s="168"/>
      <c r="F2" s="35"/>
      <c r="G2" s="35"/>
    </row>
    <row r="3" spans="2:11">
      <c r="B3" s="169"/>
      <c r="C3" s="170"/>
      <c r="D3" s="170"/>
      <c r="E3" s="171"/>
      <c r="F3" s="35"/>
      <c r="G3" s="35"/>
    </row>
    <row r="4" spans="2:11">
      <c r="B4" s="169"/>
      <c r="C4" s="170"/>
      <c r="D4" s="170"/>
      <c r="E4" s="171"/>
      <c r="F4" s="35"/>
      <c r="G4" s="35"/>
    </row>
    <row r="5" spans="2:11">
      <c r="B5" s="172"/>
      <c r="C5" s="173"/>
      <c r="D5" s="173"/>
      <c r="E5" s="174"/>
      <c r="F5" s="35"/>
      <c r="G5" s="35"/>
    </row>
    <row r="6" spans="2:11" ht="16" thickBot="1">
      <c r="D6" s="35"/>
    </row>
    <row r="7" spans="2:11">
      <c r="B7" s="36"/>
      <c r="C7" s="18"/>
      <c r="D7" s="18"/>
      <c r="E7" s="18"/>
      <c r="F7" s="18"/>
      <c r="G7" s="18"/>
      <c r="H7" s="18"/>
      <c r="I7" s="18"/>
      <c r="J7" s="37"/>
    </row>
    <row r="8" spans="2:11" s="22" customFormat="1">
      <c r="B8" s="106"/>
      <c r="C8" s="15" t="s">
        <v>21</v>
      </c>
      <c r="D8" s="107" t="s">
        <v>10</v>
      </c>
      <c r="E8" s="15" t="s">
        <v>5</v>
      </c>
      <c r="F8" s="15"/>
      <c r="G8" s="15" t="s">
        <v>9</v>
      </c>
      <c r="H8" s="15"/>
      <c r="I8" s="15" t="s">
        <v>0</v>
      </c>
      <c r="J8" s="28"/>
    </row>
    <row r="9" spans="2:11" s="22" customFormat="1">
      <c r="B9" s="21"/>
      <c r="C9" s="13"/>
      <c r="D9" s="30"/>
      <c r="E9" s="13"/>
      <c r="F9" s="13"/>
      <c r="G9" s="13"/>
      <c r="H9" s="13"/>
      <c r="I9" s="13"/>
      <c r="J9" s="14"/>
    </row>
    <row r="10" spans="2:11" s="22" customFormat="1" ht="16" thickBot="1">
      <c r="B10" s="21"/>
      <c r="C10" s="13" t="s">
        <v>77</v>
      </c>
      <c r="D10" s="30"/>
      <c r="E10" s="13"/>
      <c r="F10" s="13"/>
      <c r="G10" s="13"/>
      <c r="H10" s="13"/>
      <c r="I10" s="13"/>
      <c r="J10" s="14"/>
    </row>
    <row r="11" spans="2:11" s="22" customFormat="1" ht="16" thickBot="1">
      <c r="B11" s="21"/>
      <c r="C11" s="70" t="s">
        <v>47</v>
      </c>
      <c r="D11" s="20" t="s">
        <v>87</v>
      </c>
      <c r="E11" s="33">
        <f>'Research data'!H7</f>
        <v>1.5384615384615383</v>
      </c>
      <c r="F11" s="38"/>
      <c r="G11" s="135" t="s">
        <v>92</v>
      </c>
      <c r="H11" s="29"/>
      <c r="I11" s="142" t="s">
        <v>100</v>
      </c>
      <c r="J11" s="14"/>
    </row>
    <row r="12" spans="2:11" s="22" customFormat="1" ht="16" thickBot="1">
      <c r="B12" s="21"/>
      <c r="C12" s="70" t="s">
        <v>101</v>
      </c>
      <c r="D12" s="20" t="s">
        <v>102</v>
      </c>
      <c r="E12" s="149">
        <f>0.025</f>
        <v>2.5000000000000001E-2</v>
      </c>
      <c r="F12" s="38"/>
      <c r="G12" s="135"/>
      <c r="H12" s="29"/>
      <c r="I12" s="175" t="s">
        <v>141</v>
      </c>
      <c r="J12" s="14"/>
    </row>
    <row r="13" spans="2:11" s="22" customFormat="1" ht="16" thickBot="1">
      <c r="B13" s="21"/>
      <c r="C13" s="70" t="s">
        <v>104</v>
      </c>
      <c r="D13" s="20" t="s">
        <v>110</v>
      </c>
      <c r="E13" s="148">
        <f>'Research data'!H9/1000</f>
        <v>4.4444444444444447E-5</v>
      </c>
      <c r="F13" s="38"/>
      <c r="G13" s="135"/>
      <c r="H13" s="29"/>
      <c r="I13" s="142"/>
      <c r="J13" s="14"/>
    </row>
    <row r="14" spans="2:11" ht="16" thickBot="1">
      <c r="B14" s="39"/>
      <c r="C14" s="38" t="s">
        <v>23</v>
      </c>
      <c r="D14" s="20" t="s">
        <v>3</v>
      </c>
      <c r="E14" s="40">
        <v>1</v>
      </c>
      <c r="F14" s="38"/>
      <c r="G14" s="38"/>
      <c r="H14" s="38"/>
      <c r="I14" s="33" t="s">
        <v>35</v>
      </c>
      <c r="J14" s="105"/>
      <c r="K14" s="35"/>
    </row>
    <row r="15" spans="2:11" ht="16" thickBot="1">
      <c r="B15" s="39"/>
      <c r="C15" s="38" t="s">
        <v>24</v>
      </c>
      <c r="D15" s="20" t="s">
        <v>3</v>
      </c>
      <c r="E15" s="40">
        <v>0</v>
      </c>
      <c r="F15" s="38"/>
      <c r="G15" s="38"/>
      <c r="H15" s="38"/>
      <c r="I15" s="33" t="s">
        <v>35</v>
      </c>
      <c r="J15" s="105"/>
      <c r="K15" s="35"/>
    </row>
    <row r="16" spans="2:11" ht="16" thickBot="1">
      <c r="B16" s="39"/>
      <c r="C16" s="38" t="s">
        <v>25</v>
      </c>
      <c r="D16" s="20" t="s">
        <v>3</v>
      </c>
      <c r="E16" s="40">
        <v>0</v>
      </c>
      <c r="F16" s="38"/>
      <c r="G16" s="38"/>
      <c r="H16" s="38"/>
      <c r="I16" s="33" t="s">
        <v>35</v>
      </c>
      <c r="J16" s="105"/>
      <c r="K16" s="35"/>
    </row>
    <row r="17" spans="1:11" ht="16" thickBot="1">
      <c r="B17" s="39"/>
      <c r="C17" s="38" t="s">
        <v>48</v>
      </c>
      <c r="D17" s="20" t="s">
        <v>3</v>
      </c>
      <c r="E17" s="41">
        <v>0</v>
      </c>
      <c r="F17" s="38"/>
      <c r="G17" s="38"/>
      <c r="H17" s="38"/>
      <c r="I17" s="157" t="s">
        <v>119</v>
      </c>
      <c r="J17" s="105"/>
      <c r="K17" s="35"/>
    </row>
    <row r="18" spans="1:11" ht="16" thickBot="1">
      <c r="B18" s="39"/>
      <c r="C18" s="38" t="s">
        <v>26</v>
      </c>
      <c r="D18" s="20" t="s">
        <v>3</v>
      </c>
      <c r="E18" s="33">
        <v>0</v>
      </c>
      <c r="F18" s="38"/>
      <c r="G18" s="38"/>
      <c r="H18" s="38"/>
      <c r="I18" s="33" t="s">
        <v>35</v>
      </c>
      <c r="J18" s="105"/>
      <c r="K18" s="35"/>
    </row>
    <row r="19" spans="1:11" ht="16" thickBot="1">
      <c r="B19" s="39"/>
      <c r="C19" s="38" t="s">
        <v>27</v>
      </c>
      <c r="D19" s="20" t="s">
        <v>3</v>
      </c>
      <c r="E19" s="33">
        <v>0</v>
      </c>
      <c r="F19" s="38"/>
      <c r="G19" s="38"/>
      <c r="H19" s="38"/>
      <c r="I19" s="33" t="s">
        <v>35</v>
      </c>
      <c r="J19" s="105"/>
      <c r="K19" s="35"/>
    </row>
    <row r="20" spans="1:11" ht="16" thickBot="1">
      <c r="B20" s="39"/>
      <c r="C20" s="38" t="s">
        <v>49</v>
      </c>
      <c r="D20" s="20" t="s">
        <v>3</v>
      </c>
      <c r="E20" s="116">
        <v>3.7000000000000002E-3</v>
      </c>
      <c r="F20" s="38"/>
      <c r="G20" s="38"/>
      <c r="H20" s="38"/>
      <c r="I20" s="115" t="s">
        <v>82</v>
      </c>
      <c r="J20" s="105"/>
    </row>
    <row r="21" spans="1:11" ht="16" thickBot="1">
      <c r="B21" s="39"/>
      <c r="C21" s="38" t="s">
        <v>50</v>
      </c>
      <c r="D21" s="20" t="s">
        <v>3</v>
      </c>
      <c r="E21" s="41">
        <v>0</v>
      </c>
      <c r="F21" s="38"/>
      <c r="G21" s="38"/>
      <c r="H21" s="38"/>
      <c r="I21" s="33" t="s">
        <v>35</v>
      </c>
      <c r="J21" s="105"/>
    </row>
    <row r="22" spans="1:11" ht="16" thickBot="1">
      <c r="B22" s="39"/>
      <c r="C22" s="38" t="s">
        <v>51</v>
      </c>
      <c r="D22" s="20" t="s">
        <v>3</v>
      </c>
      <c r="E22" s="116">
        <v>3.7000000000000002E-3</v>
      </c>
      <c r="F22" s="38"/>
      <c r="G22" s="38"/>
      <c r="H22" s="38"/>
      <c r="I22" s="115" t="s">
        <v>82</v>
      </c>
      <c r="J22" s="105"/>
    </row>
    <row r="23" spans="1:11" ht="16" thickBot="1">
      <c r="B23" s="39"/>
      <c r="C23" s="38" t="s">
        <v>28</v>
      </c>
      <c r="D23" s="20" t="s">
        <v>2</v>
      </c>
      <c r="E23" s="163">
        <v>0.221747873829401</v>
      </c>
      <c r="F23" s="38"/>
      <c r="G23" s="66" t="s">
        <v>37</v>
      </c>
      <c r="H23" s="38"/>
      <c r="I23" s="33" t="s">
        <v>35</v>
      </c>
      <c r="J23" s="105"/>
    </row>
    <row r="24" spans="1:11" ht="16" thickBot="1">
      <c r="B24" s="39"/>
      <c r="C24" s="38" t="s">
        <v>33</v>
      </c>
      <c r="D24" s="20" t="s">
        <v>2</v>
      </c>
      <c r="E24" s="163">
        <v>0.78572582355204501</v>
      </c>
      <c r="F24" s="38"/>
      <c r="G24" s="66" t="s">
        <v>38</v>
      </c>
      <c r="H24" s="38"/>
      <c r="I24" s="33" t="s">
        <v>35</v>
      </c>
      <c r="J24" s="105"/>
    </row>
    <row r="25" spans="1:11" ht="16" thickBot="1">
      <c r="B25" s="39"/>
      <c r="C25" s="38" t="s">
        <v>29</v>
      </c>
      <c r="D25" s="20" t="s">
        <v>2</v>
      </c>
      <c r="E25" s="163">
        <v>0.28698540649274501</v>
      </c>
      <c r="F25" s="38"/>
      <c r="G25" s="66" t="s">
        <v>39</v>
      </c>
      <c r="H25" s="38"/>
      <c r="I25" s="33" t="s">
        <v>35</v>
      </c>
      <c r="J25" s="105"/>
    </row>
    <row r="26" spans="1:11" ht="16" thickBot="1">
      <c r="B26" s="39"/>
      <c r="C26" s="38" t="s">
        <v>30</v>
      </c>
      <c r="D26" s="20" t="s">
        <v>2</v>
      </c>
      <c r="E26" s="163">
        <v>0.97934745639203202</v>
      </c>
      <c r="F26" s="38"/>
      <c r="G26" s="66" t="s">
        <v>40</v>
      </c>
      <c r="H26" s="38"/>
      <c r="I26" s="33" t="s">
        <v>35</v>
      </c>
      <c r="J26" s="105"/>
    </row>
    <row r="27" spans="1:11" ht="16" thickBot="1">
      <c r="B27" s="39"/>
      <c r="C27" s="38" t="s">
        <v>31</v>
      </c>
      <c r="D27" s="20" t="s">
        <v>2</v>
      </c>
      <c r="E27" s="45">
        <v>1358.90321232822</v>
      </c>
      <c r="F27" s="38"/>
      <c r="G27" s="32" t="s">
        <v>36</v>
      </c>
      <c r="H27" s="38"/>
      <c r="I27" s="33" t="s">
        <v>35</v>
      </c>
      <c r="J27" s="105"/>
    </row>
    <row r="28" spans="1:11">
      <c r="B28" s="39"/>
      <c r="C28" s="35"/>
      <c r="D28" s="108"/>
      <c r="E28" s="109"/>
      <c r="F28" s="35"/>
      <c r="G28" s="35"/>
      <c r="H28" s="35"/>
      <c r="I28" s="35"/>
      <c r="J28" s="105"/>
    </row>
    <row r="29" spans="1:11" ht="16" thickBot="1">
      <c r="A29" s="150"/>
      <c r="B29" s="151"/>
      <c r="C29" s="13" t="s">
        <v>111</v>
      </c>
      <c r="D29" s="108"/>
      <c r="E29" s="152"/>
      <c r="F29" s="153"/>
      <c r="G29" s="153"/>
      <c r="H29" s="153"/>
      <c r="I29" s="153"/>
      <c r="J29" s="154"/>
    </row>
    <row r="30" spans="1:11" ht="16" thickBot="1">
      <c r="A30" s="150"/>
      <c r="B30" s="151"/>
      <c r="C30" s="155" t="s">
        <v>112</v>
      </c>
      <c r="D30" s="20" t="s">
        <v>22</v>
      </c>
      <c r="E30" s="156">
        <v>0</v>
      </c>
      <c r="F30" s="155"/>
      <c r="G30" s="155" t="s">
        <v>7</v>
      </c>
      <c r="H30" s="155"/>
      <c r="I30" s="157" t="s">
        <v>113</v>
      </c>
      <c r="J30" s="154"/>
    </row>
    <row r="31" spans="1:11" ht="16" thickBot="1">
      <c r="A31" s="150"/>
      <c r="B31" s="151"/>
      <c r="C31" s="155" t="s">
        <v>114</v>
      </c>
      <c r="D31" s="20" t="s">
        <v>34</v>
      </c>
      <c r="E31" s="158">
        <v>0</v>
      </c>
      <c r="F31" s="155"/>
      <c r="G31" s="155" t="s">
        <v>115</v>
      </c>
      <c r="H31" s="155"/>
      <c r="I31" s="157" t="s">
        <v>113</v>
      </c>
      <c r="J31" s="154"/>
    </row>
    <row r="32" spans="1:11" ht="16" thickBot="1">
      <c r="A32" s="150"/>
      <c r="B32" s="159"/>
      <c r="C32" s="160" t="s">
        <v>116</v>
      </c>
      <c r="D32" s="161" t="s">
        <v>117</v>
      </c>
      <c r="E32" s="158">
        <v>0</v>
      </c>
      <c r="F32" s="160"/>
      <c r="G32" s="160" t="s">
        <v>118</v>
      </c>
      <c r="H32" s="160"/>
      <c r="I32" s="157" t="s">
        <v>119</v>
      </c>
      <c r="J32" s="162"/>
    </row>
    <row r="33" spans="1:10" ht="16" thickBot="1">
      <c r="A33" s="150"/>
      <c r="B33" s="159"/>
      <c r="C33" s="160" t="s">
        <v>120</v>
      </c>
      <c r="D33" s="161"/>
      <c r="E33" s="158">
        <v>0</v>
      </c>
      <c r="F33" s="160"/>
      <c r="G33" s="160" t="s">
        <v>121</v>
      </c>
      <c r="H33" s="160"/>
      <c r="I33" s="157" t="s">
        <v>119</v>
      </c>
      <c r="J33" s="162"/>
    </row>
    <row r="34" spans="1:10" ht="16" thickBot="1">
      <c r="A34" s="150"/>
      <c r="B34" s="159"/>
      <c r="C34" s="160" t="s">
        <v>122</v>
      </c>
      <c r="D34" s="161"/>
      <c r="E34" s="158">
        <v>0</v>
      </c>
      <c r="F34" s="160"/>
      <c r="G34" s="160" t="s">
        <v>123</v>
      </c>
      <c r="H34" s="160"/>
      <c r="I34" s="157" t="s">
        <v>119</v>
      </c>
      <c r="J34" s="162"/>
    </row>
    <row r="35" spans="1:10" ht="16" thickBot="1">
      <c r="A35" s="150"/>
      <c r="B35" s="159"/>
      <c r="C35" s="160" t="s">
        <v>124</v>
      </c>
      <c r="D35" s="161"/>
      <c r="E35" s="158">
        <v>0</v>
      </c>
      <c r="F35" s="160"/>
      <c r="G35" s="160" t="s">
        <v>125</v>
      </c>
      <c r="H35" s="160"/>
      <c r="I35" s="157" t="s">
        <v>119</v>
      </c>
      <c r="J35" s="162"/>
    </row>
    <row r="36" spans="1:10" ht="16" thickBot="1">
      <c r="A36" s="150"/>
      <c r="B36" s="159"/>
      <c r="C36" s="160" t="s">
        <v>126</v>
      </c>
      <c r="D36" s="161"/>
      <c r="E36" s="158">
        <v>0</v>
      </c>
      <c r="F36" s="160"/>
      <c r="G36" s="155" t="s">
        <v>127</v>
      </c>
      <c r="H36" s="160"/>
      <c r="I36" s="157" t="s">
        <v>119</v>
      </c>
      <c r="J36" s="162"/>
    </row>
    <row r="37" spans="1:10" ht="15" customHeight="1" thickBot="1">
      <c r="A37" s="150"/>
      <c r="B37" s="151"/>
      <c r="C37" s="155" t="s">
        <v>128</v>
      </c>
      <c r="D37" s="20" t="s">
        <v>2</v>
      </c>
      <c r="E37" s="158">
        <v>0</v>
      </c>
      <c r="F37" s="155"/>
      <c r="G37" s="155" t="s">
        <v>129</v>
      </c>
      <c r="H37" s="155"/>
      <c r="I37" s="157" t="s">
        <v>113</v>
      </c>
      <c r="J37" s="154"/>
    </row>
    <row r="38" spans="1:10" ht="16" thickBot="1">
      <c r="A38" s="150"/>
      <c r="B38" s="151"/>
      <c r="C38" s="155" t="s">
        <v>130</v>
      </c>
      <c r="D38" s="20" t="s">
        <v>131</v>
      </c>
      <c r="E38" s="158">
        <v>0</v>
      </c>
      <c r="F38" s="155"/>
      <c r="G38" s="155"/>
      <c r="H38" s="155"/>
      <c r="I38" s="157" t="s">
        <v>113</v>
      </c>
      <c r="J38" s="154"/>
    </row>
    <row r="39" spans="1:10">
      <c r="A39" s="150"/>
      <c r="B39" s="151"/>
      <c r="C39" s="155"/>
      <c r="D39" s="20"/>
      <c r="E39" s="110"/>
      <c r="F39" s="155"/>
      <c r="G39" s="155"/>
      <c r="H39" s="155"/>
      <c r="I39" s="153"/>
      <c r="J39" s="154"/>
    </row>
    <row r="40" spans="1:10" ht="16" thickBot="1">
      <c r="B40" s="39"/>
      <c r="C40" s="13" t="s">
        <v>6</v>
      </c>
      <c r="D40" s="108"/>
      <c r="E40" s="110"/>
      <c r="F40" s="35"/>
      <c r="G40" s="35"/>
      <c r="H40" s="35"/>
      <c r="I40" s="71"/>
      <c r="J40" s="105"/>
    </row>
    <row r="41" spans="1:10" ht="16" thickBot="1">
      <c r="B41" s="39"/>
      <c r="C41" s="38" t="s">
        <v>32</v>
      </c>
      <c r="D41" s="20" t="s">
        <v>1</v>
      </c>
      <c r="E41" s="40">
        <f>'Research data'!H12</f>
        <v>13</v>
      </c>
      <c r="F41" s="38"/>
      <c r="G41" s="84" t="s">
        <v>55</v>
      </c>
      <c r="H41" s="38"/>
      <c r="I41" s="114" t="s">
        <v>52</v>
      </c>
      <c r="J41" s="105"/>
    </row>
    <row r="42" spans="1:10" ht="16" thickBot="1">
      <c r="A42" s="150"/>
      <c r="B42" s="151"/>
      <c r="C42" s="155" t="s">
        <v>132</v>
      </c>
      <c r="D42" s="20" t="s">
        <v>1</v>
      </c>
      <c r="E42" s="158">
        <v>0</v>
      </c>
      <c r="F42" s="155"/>
      <c r="G42" s="155" t="s">
        <v>133</v>
      </c>
      <c r="H42" s="155"/>
      <c r="I42" s="157" t="s">
        <v>113</v>
      </c>
      <c r="J42" s="154"/>
    </row>
    <row r="43" spans="1:10" ht="16" thickBot="1">
      <c r="B43" s="111"/>
      <c r="C43" s="66" t="s">
        <v>24</v>
      </c>
      <c r="D43" s="66" t="s">
        <v>3</v>
      </c>
      <c r="E43" s="112">
        <v>0</v>
      </c>
      <c r="F43" s="66"/>
      <c r="G43" s="66"/>
      <c r="H43" s="66"/>
      <c r="I43" s="113" t="s">
        <v>35</v>
      </c>
      <c r="J43" s="105"/>
    </row>
    <row r="44" spans="1:10" ht="16" thickBot="1">
      <c r="B44" s="42"/>
      <c r="C44" s="43"/>
      <c r="D44" s="43"/>
      <c r="E44" s="43"/>
      <c r="F44" s="43"/>
      <c r="G44" s="43"/>
      <c r="H44" s="43"/>
      <c r="I44" s="43"/>
      <c r="J44" s="4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V16"/>
  <sheetViews>
    <sheetView topLeftCell="A2" workbookViewId="0">
      <selection activeCell="F17" sqref="F17"/>
    </sheetView>
  </sheetViews>
  <sheetFormatPr baseColWidth="10" defaultRowHeight="15" x14ac:dyDescent="0"/>
  <cols>
    <col min="1" max="1" width="3.375" style="46" customWidth="1"/>
    <col min="2" max="2" width="3.625" style="46" customWidth="1"/>
    <col min="3" max="3" width="35.875" style="46" customWidth="1"/>
    <col min="4" max="4" width="16.625" style="46" hidden="1" customWidth="1"/>
    <col min="5" max="5" width="13.875" style="46" hidden="1" customWidth="1"/>
    <col min="6" max="6" width="9.625" style="46" customWidth="1"/>
    <col min="7" max="7" width="3.125" style="46" customWidth="1"/>
    <col min="8" max="8" width="9.625" style="46" customWidth="1"/>
    <col min="9" max="9" width="2.625" style="46" customWidth="1"/>
    <col min="10" max="10" width="9.875" style="46" customWidth="1"/>
    <col min="11" max="11" width="2.5" style="46" customWidth="1"/>
    <col min="12" max="12" width="9.125" style="46" customWidth="1"/>
    <col min="13" max="13" width="2.375" style="46" customWidth="1"/>
    <col min="14" max="14" width="8.625" style="46" customWidth="1"/>
    <col min="15" max="15" width="2.125" style="46" customWidth="1"/>
    <col min="16" max="16" width="11.25" style="46" customWidth="1"/>
    <col min="17" max="17" width="2.125" style="46" customWidth="1"/>
    <col min="18" max="18" width="10.625" style="46"/>
    <col min="19" max="19" width="2.625" style="46" customWidth="1"/>
    <col min="20" max="20" width="10.625" style="46"/>
    <col min="21" max="21" width="1.75" style="46" customWidth="1"/>
    <col min="22" max="22" width="75" style="46" customWidth="1"/>
    <col min="23" max="16384" width="10.625" style="46"/>
  </cols>
  <sheetData>
    <row r="2" spans="1:22" ht="16" thickBot="1"/>
    <row r="3" spans="1:22">
      <c r="B3" s="47"/>
      <c r="C3" s="48"/>
      <c r="D3" s="48"/>
      <c r="E3" s="48"/>
      <c r="F3" s="48"/>
      <c r="G3" s="48"/>
      <c r="H3" s="48"/>
      <c r="I3" s="48"/>
      <c r="J3" s="48"/>
      <c r="K3" s="48"/>
      <c r="L3" s="48"/>
      <c r="M3" s="48"/>
      <c r="N3" s="48"/>
      <c r="O3" s="48"/>
      <c r="P3" s="48"/>
      <c r="Q3" s="48"/>
    </row>
    <row r="4" spans="1:22" s="22" customFormat="1">
      <c r="B4" s="21"/>
      <c r="C4" s="100" t="s">
        <v>73</v>
      </c>
      <c r="D4" s="9"/>
      <c r="E4" s="9"/>
      <c r="F4" s="100" t="s">
        <v>10</v>
      </c>
      <c r="G4" s="100"/>
      <c r="H4" s="100" t="s">
        <v>69</v>
      </c>
      <c r="I4" s="100"/>
      <c r="J4" s="100" t="s">
        <v>139</v>
      </c>
      <c r="K4" s="100"/>
      <c r="L4" s="100" t="s">
        <v>137</v>
      </c>
      <c r="M4" s="100"/>
      <c r="N4" s="100" t="s">
        <v>136</v>
      </c>
      <c r="O4" s="100"/>
      <c r="P4" s="100" t="s">
        <v>138</v>
      </c>
      <c r="Q4" s="15"/>
      <c r="R4" s="100" t="s">
        <v>88</v>
      </c>
      <c r="S4" s="100"/>
      <c r="T4" s="100" t="s">
        <v>95</v>
      </c>
      <c r="U4" s="100"/>
      <c r="V4" s="100" t="s">
        <v>79</v>
      </c>
    </row>
    <row r="5" spans="1:22" ht="18" customHeight="1">
      <c r="B5" s="49"/>
      <c r="C5" s="57"/>
      <c r="D5" s="57"/>
      <c r="E5" s="57"/>
      <c r="F5" s="50"/>
      <c r="G5" s="50"/>
      <c r="H5" s="54"/>
      <c r="I5" s="54"/>
      <c r="J5" s="54"/>
      <c r="K5" s="54"/>
      <c r="L5" s="54"/>
      <c r="M5" s="54"/>
      <c r="N5" s="56"/>
      <c r="V5" s="65"/>
    </row>
    <row r="6" spans="1:22" ht="18" customHeight="1" thickBot="1">
      <c r="A6" s="121"/>
      <c r="B6" s="122"/>
      <c r="C6" s="12" t="s">
        <v>77</v>
      </c>
      <c r="D6" s="12"/>
      <c r="E6" s="12"/>
      <c r="F6" s="12"/>
      <c r="G6" s="31"/>
      <c r="H6" s="10"/>
      <c r="I6" s="10"/>
      <c r="J6" s="123"/>
      <c r="K6" s="123"/>
      <c r="L6" s="123"/>
      <c r="M6" s="123"/>
      <c r="N6" s="56"/>
      <c r="O6" s="121"/>
      <c r="R6" s="50"/>
      <c r="S6" s="50"/>
      <c r="T6" s="50"/>
      <c r="U6" s="50"/>
      <c r="V6" s="63"/>
    </row>
    <row r="7" spans="1:22" ht="16" thickBot="1">
      <c r="A7" s="121"/>
      <c r="B7" s="122"/>
      <c r="C7" s="125" t="s">
        <v>47</v>
      </c>
      <c r="D7" s="125"/>
      <c r="E7" s="125"/>
      <c r="F7" s="126" t="s">
        <v>87</v>
      </c>
      <c r="G7" s="127"/>
      <c r="H7" s="128">
        <f>T7</f>
        <v>1.5384615384615383</v>
      </c>
      <c r="I7" s="129"/>
      <c r="K7" s="123"/>
      <c r="L7" s="121"/>
      <c r="M7" s="123"/>
      <c r="N7" s="124"/>
      <c r="O7" s="121"/>
      <c r="R7" s="128">
        <f>Notes!E11</f>
        <v>1.4285714285714286</v>
      </c>
      <c r="S7" s="130"/>
      <c r="T7" s="128">
        <f>Notes!E72</f>
        <v>1.5384615384615383</v>
      </c>
      <c r="U7" s="130"/>
      <c r="V7" s="141" t="s">
        <v>99</v>
      </c>
    </row>
    <row r="8" spans="1:22" ht="16" thickBot="1">
      <c r="A8" s="121"/>
      <c r="B8" s="122"/>
      <c r="C8" s="125" t="s">
        <v>101</v>
      </c>
      <c r="D8" s="125"/>
      <c r="E8" s="125"/>
      <c r="F8" s="143" t="s">
        <v>103</v>
      </c>
      <c r="G8" s="127"/>
      <c r="H8" s="146">
        <f>AVERAGE(J8,L8,N8,P8)</f>
        <v>20.175000000000001</v>
      </c>
      <c r="I8" s="129"/>
      <c r="J8" s="120">
        <v>16</v>
      </c>
      <c r="K8" s="123"/>
      <c r="L8" s="144">
        <v>30</v>
      </c>
      <c r="M8" s="123"/>
      <c r="N8" s="145">
        <v>16</v>
      </c>
      <c r="O8" s="121"/>
      <c r="P8" s="120">
        <v>18.7</v>
      </c>
      <c r="R8" s="130"/>
      <c r="S8" s="130"/>
      <c r="T8" s="130"/>
      <c r="U8" s="130"/>
      <c r="V8" s="141"/>
    </row>
    <row r="9" spans="1:22" ht="16" thickBot="1">
      <c r="A9" s="121"/>
      <c r="B9" s="122"/>
      <c r="C9" s="125" t="s">
        <v>104</v>
      </c>
      <c r="D9" s="125"/>
      <c r="E9" s="125"/>
      <c r="F9" s="143" t="s">
        <v>105</v>
      </c>
      <c r="G9" s="127"/>
      <c r="H9" s="128">
        <f>Notes!E91/Notes!E92</f>
        <v>4.4444444444444446E-2</v>
      </c>
      <c r="I9" s="129"/>
      <c r="J9" s="50"/>
      <c r="K9" s="123"/>
      <c r="L9" s="123"/>
      <c r="M9" s="123"/>
      <c r="N9" s="135"/>
      <c r="O9" s="121"/>
      <c r="P9" s="50"/>
      <c r="R9" s="130"/>
      <c r="S9" s="130"/>
      <c r="T9" s="130"/>
      <c r="U9" s="130"/>
      <c r="V9" s="141"/>
    </row>
    <row r="10" spans="1:22">
      <c r="B10" s="49"/>
      <c r="C10" s="57"/>
      <c r="D10" s="57"/>
      <c r="E10" s="57"/>
      <c r="F10" s="50"/>
      <c r="G10" s="50"/>
      <c r="H10" s="54"/>
      <c r="I10" s="54"/>
      <c r="J10" s="54"/>
      <c r="K10" s="54"/>
      <c r="L10" s="54"/>
      <c r="M10" s="54"/>
      <c r="N10" s="56"/>
      <c r="V10" s="65"/>
    </row>
    <row r="11" spans="1:22" ht="16" thickBot="1">
      <c r="B11" s="49"/>
      <c r="C11" s="12" t="s">
        <v>6</v>
      </c>
      <c r="D11" s="12"/>
      <c r="E11" s="12"/>
      <c r="F11" s="12"/>
      <c r="G11" s="31"/>
      <c r="H11" s="10"/>
      <c r="I11" s="10"/>
      <c r="J11" s="10"/>
      <c r="K11" s="10"/>
      <c r="L11" s="10"/>
      <c r="M11" s="10"/>
      <c r="N11" s="50"/>
      <c r="O11" s="50"/>
      <c r="R11" s="50"/>
      <c r="S11" s="50"/>
      <c r="T11" s="50"/>
      <c r="U11" s="50"/>
      <c r="V11" s="63"/>
    </row>
    <row r="12" spans="1:22" ht="16" thickBot="1">
      <c r="B12" s="49"/>
      <c r="C12" s="58" t="s">
        <v>4</v>
      </c>
      <c r="D12" s="58"/>
      <c r="E12" s="58"/>
      <c r="F12" s="52" t="s">
        <v>1</v>
      </c>
      <c r="G12" s="101"/>
      <c r="H12" s="59">
        <f>R12</f>
        <v>13</v>
      </c>
      <c r="I12" s="54"/>
      <c r="J12" s="54"/>
      <c r="K12" s="54"/>
      <c r="L12" s="64"/>
      <c r="M12" s="54"/>
      <c r="N12" s="64"/>
      <c r="O12" s="50"/>
      <c r="R12" s="128">
        <f>Notes!E22</f>
        <v>13</v>
      </c>
      <c r="S12" s="50"/>
      <c r="T12" s="50"/>
      <c r="U12" s="50"/>
      <c r="V12" s="69"/>
    </row>
    <row r="13" spans="1:22">
      <c r="B13" s="49"/>
      <c r="C13" s="31"/>
      <c r="D13" s="31"/>
      <c r="E13" s="31"/>
      <c r="F13" s="31"/>
      <c r="G13" s="31"/>
      <c r="H13" s="11"/>
      <c r="I13" s="11"/>
      <c r="J13" s="11"/>
      <c r="K13" s="11"/>
      <c r="L13" s="11"/>
      <c r="M13" s="11"/>
      <c r="N13" s="50"/>
      <c r="O13" s="50"/>
      <c r="R13" s="50"/>
      <c r="S13" s="50"/>
      <c r="T13" s="50"/>
      <c r="U13" s="50"/>
      <c r="V13" s="53"/>
    </row>
    <row r="14" spans="1:22" ht="16" thickBot="1">
      <c r="B14" s="49"/>
      <c r="C14" s="12" t="s">
        <v>74</v>
      </c>
      <c r="D14" s="12"/>
      <c r="E14" s="12"/>
      <c r="F14" s="12"/>
      <c r="G14" s="31"/>
      <c r="H14" s="11"/>
      <c r="I14" s="11"/>
      <c r="J14" s="11"/>
      <c r="K14" s="11"/>
      <c r="L14" s="11"/>
      <c r="M14" s="11"/>
      <c r="N14" s="50"/>
      <c r="O14" s="50"/>
      <c r="R14" s="50"/>
      <c r="S14" s="50"/>
      <c r="T14" s="50"/>
      <c r="U14" s="50"/>
      <c r="V14" s="65"/>
    </row>
    <row r="15" spans="1:22" ht="16" thickBot="1">
      <c r="B15" s="49"/>
      <c r="C15" s="104" t="s">
        <v>76</v>
      </c>
      <c r="D15" s="12"/>
      <c r="E15" s="12"/>
      <c r="F15" s="67" t="s">
        <v>22</v>
      </c>
      <c r="G15" s="102"/>
      <c r="H15" s="55">
        <v>0</v>
      </c>
      <c r="I15" s="11"/>
      <c r="J15" s="11"/>
      <c r="K15" s="11"/>
      <c r="L15" s="11"/>
      <c r="M15" s="11"/>
      <c r="N15" s="50"/>
      <c r="O15" s="50"/>
      <c r="R15" s="54"/>
      <c r="S15" s="54"/>
      <c r="T15" s="54"/>
      <c r="U15" s="54"/>
      <c r="V15" s="68"/>
    </row>
    <row r="16" spans="1:22" ht="16" thickBot="1">
      <c r="B16" s="49"/>
      <c r="C16" s="104" t="s">
        <v>75</v>
      </c>
      <c r="D16" s="60"/>
      <c r="E16" s="60"/>
      <c r="F16" s="103" t="s">
        <v>34</v>
      </c>
      <c r="G16" s="101"/>
      <c r="H16" s="61">
        <v>0</v>
      </c>
      <c r="I16" s="62"/>
      <c r="J16" s="62"/>
      <c r="K16" s="62"/>
      <c r="L16" s="62"/>
      <c r="M16" s="62"/>
      <c r="N16" s="50"/>
      <c r="O16" s="50"/>
      <c r="R16" s="54"/>
      <c r="S16" s="54"/>
      <c r="T16" s="54"/>
      <c r="U16" s="54"/>
      <c r="V16" s="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7"/>
  <sheetViews>
    <sheetView workbookViewId="0">
      <selection activeCell="C14" sqref="C14"/>
    </sheetView>
  </sheetViews>
  <sheetFormatPr baseColWidth="10" defaultColWidth="33.125" defaultRowHeight="15" x14ac:dyDescent="0"/>
  <cols>
    <col min="1" max="1" width="3.625" style="72" customWidth="1"/>
    <col min="2" max="2" width="4.125" style="72" customWidth="1"/>
    <col min="3" max="3" width="27.875" style="72" customWidth="1"/>
    <col min="4" max="4" width="16.125" style="72" customWidth="1"/>
    <col min="5" max="5" width="10.125" style="72" customWidth="1"/>
    <col min="6" max="7" width="13.125" style="72" customWidth="1"/>
    <col min="8" max="8" width="12.625" style="78" customWidth="1"/>
    <col min="9" max="9" width="31.875" style="78" customWidth="1"/>
    <col min="10" max="10" width="98.375" style="72" customWidth="1"/>
    <col min="11" max="16384" width="33.125" style="72"/>
  </cols>
  <sheetData>
    <row r="1" spans="2:10" ht="16" thickBot="1"/>
    <row r="2" spans="2:10">
      <c r="B2" s="73"/>
      <c r="C2" s="74"/>
      <c r="D2" s="74"/>
      <c r="E2" s="74"/>
      <c r="F2" s="74"/>
      <c r="G2" s="74"/>
      <c r="H2" s="79"/>
      <c r="I2" s="79"/>
      <c r="J2" s="74"/>
    </row>
    <row r="3" spans="2:10">
      <c r="B3" s="76"/>
      <c r="C3" s="13" t="s">
        <v>17</v>
      </c>
      <c r="D3" s="13"/>
      <c r="E3" s="13"/>
      <c r="F3" s="13"/>
      <c r="G3" s="13"/>
      <c r="H3" s="16"/>
      <c r="I3" s="16"/>
      <c r="J3" s="71"/>
    </row>
    <row r="4" spans="2:10">
      <c r="B4" s="76"/>
      <c r="C4" s="71"/>
      <c r="D4" s="71"/>
      <c r="E4" s="71"/>
      <c r="F4" s="71"/>
      <c r="G4" s="71"/>
      <c r="H4" s="80"/>
      <c r="I4" s="80"/>
      <c r="J4" s="71"/>
    </row>
    <row r="5" spans="2:10">
      <c r="B5" s="81"/>
      <c r="C5" s="15" t="s">
        <v>18</v>
      </c>
      <c r="D5" s="15" t="s">
        <v>0</v>
      </c>
      <c r="E5" s="15" t="s">
        <v>14</v>
      </c>
      <c r="F5" s="15" t="s">
        <v>19</v>
      </c>
      <c r="G5" s="15" t="s">
        <v>80</v>
      </c>
      <c r="H5" s="17" t="s">
        <v>20</v>
      </c>
      <c r="I5" s="17" t="s">
        <v>81</v>
      </c>
      <c r="J5" s="15" t="s">
        <v>11</v>
      </c>
    </row>
    <row r="6" spans="2:10">
      <c r="B6" s="76"/>
      <c r="C6" s="13"/>
      <c r="D6" s="13"/>
      <c r="E6" s="13"/>
      <c r="F6" s="13"/>
      <c r="G6" s="13"/>
      <c r="H6" s="16"/>
      <c r="I6" s="16"/>
      <c r="J6" s="13"/>
    </row>
    <row r="7" spans="2:10">
      <c r="B7" s="76"/>
    </row>
    <row r="8" spans="2:10">
      <c r="B8" s="76"/>
      <c r="C8" s="132" t="s">
        <v>47</v>
      </c>
      <c r="D8" s="133" t="s">
        <v>88</v>
      </c>
      <c r="E8" s="133" t="s">
        <v>8</v>
      </c>
      <c r="F8" s="133">
        <v>2013</v>
      </c>
      <c r="G8" s="133">
        <v>2012</v>
      </c>
      <c r="H8" s="134">
        <v>42326</v>
      </c>
      <c r="I8" s="133" t="s">
        <v>93</v>
      </c>
      <c r="J8" s="133" t="s">
        <v>94</v>
      </c>
    </row>
    <row r="9" spans="2:10">
      <c r="B9" s="76"/>
      <c r="C9" s="164" t="s">
        <v>32</v>
      </c>
    </row>
    <row r="10" spans="2:10">
      <c r="B10" s="76"/>
      <c r="C10" s="132" t="s">
        <v>47</v>
      </c>
      <c r="D10" s="133" t="s">
        <v>95</v>
      </c>
      <c r="E10" s="137" t="s">
        <v>8</v>
      </c>
      <c r="F10" s="137">
        <v>2014</v>
      </c>
      <c r="G10" s="137">
        <v>2014</v>
      </c>
      <c r="H10" s="140">
        <v>42326</v>
      </c>
      <c r="I10" s="137" t="s">
        <v>97</v>
      </c>
      <c r="J10" s="139" t="s">
        <v>98</v>
      </c>
    </row>
    <row r="11" spans="2:10">
      <c r="B11" s="76"/>
    </row>
    <row r="12" spans="2:10">
      <c r="B12" s="76"/>
      <c r="C12" s="82"/>
      <c r="F12" s="71"/>
      <c r="G12" s="71"/>
      <c r="I12" s="71"/>
    </row>
    <row r="13" spans="2:10">
      <c r="B13" s="76"/>
      <c r="C13" s="165" t="s">
        <v>140</v>
      </c>
      <c r="D13" s="71" t="s">
        <v>42</v>
      </c>
      <c r="E13" s="71" t="s">
        <v>8</v>
      </c>
      <c r="F13" s="71">
        <v>2015</v>
      </c>
      <c r="G13" s="71">
        <v>2015</v>
      </c>
      <c r="H13" s="117" t="s">
        <v>84</v>
      </c>
      <c r="I13" s="71"/>
      <c r="J13" s="51" t="s">
        <v>83</v>
      </c>
    </row>
    <row r="14" spans="2:10">
      <c r="B14" s="76"/>
      <c r="C14" s="165" t="s">
        <v>140</v>
      </c>
      <c r="D14" s="71" t="s">
        <v>43</v>
      </c>
      <c r="E14" s="71" t="s">
        <v>8</v>
      </c>
      <c r="F14" s="71">
        <v>2015</v>
      </c>
      <c r="G14" s="71">
        <v>2015</v>
      </c>
      <c r="H14" s="117" t="s">
        <v>84</v>
      </c>
      <c r="I14" s="71"/>
      <c r="J14" s="72" t="s">
        <v>46</v>
      </c>
    </row>
    <row r="15" spans="2:10">
      <c r="B15" s="76"/>
      <c r="C15" s="165" t="s">
        <v>140</v>
      </c>
      <c r="D15" s="71" t="s">
        <v>44</v>
      </c>
      <c r="E15" s="71" t="s">
        <v>8</v>
      </c>
      <c r="F15" s="71">
        <v>2015</v>
      </c>
      <c r="G15" s="71">
        <v>2015</v>
      </c>
      <c r="H15" s="117" t="s">
        <v>84</v>
      </c>
      <c r="I15" s="71"/>
      <c r="J15" s="71" t="s">
        <v>45</v>
      </c>
    </row>
    <row r="16" spans="2:10">
      <c r="B16" s="76"/>
      <c r="C16" s="165" t="s">
        <v>140</v>
      </c>
      <c r="D16" s="118" t="s">
        <v>85</v>
      </c>
      <c r="E16" s="118" t="s">
        <v>8</v>
      </c>
      <c r="F16" s="71">
        <v>2015</v>
      </c>
      <c r="G16" s="71">
        <v>2015</v>
      </c>
      <c r="H16" s="117" t="s">
        <v>84</v>
      </c>
      <c r="I16" s="71"/>
      <c r="J16" s="72" t="s">
        <v>86</v>
      </c>
    </row>
    <row r="17" spans="1:10">
      <c r="B17" s="76"/>
      <c r="C17" s="82"/>
      <c r="D17" s="71"/>
      <c r="E17" s="71"/>
      <c r="F17" s="71"/>
      <c r="G17" s="71"/>
      <c r="H17" s="77"/>
      <c r="I17" s="71"/>
    </row>
    <row r="18" spans="1:10">
      <c r="B18" s="76"/>
      <c r="C18" s="83"/>
      <c r="F18" s="71"/>
      <c r="G18" s="71"/>
      <c r="H18" s="117"/>
      <c r="I18" s="71"/>
    </row>
    <row r="19" spans="1:10">
      <c r="B19" s="76"/>
      <c r="D19" s="71"/>
      <c r="E19" s="71"/>
      <c r="F19" s="71"/>
      <c r="G19" s="71"/>
      <c r="H19" s="77"/>
      <c r="I19" s="71"/>
      <c r="J19" s="71"/>
    </row>
    <row r="20" spans="1:10">
      <c r="B20" s="76"/>
      <c r="C20" s="118"/>
      <c r="D20" s="71"/>
      <c r="E20" s="71"/>
      <c r="F20" s="71"/>
      <c r="G20" s="71"/>
      <c r="H20" s="71"/>
      <c r="I20" s="71"/>
      <c r="J20" s="71"/>
    </row>
    <row r="21" spans="1:10">
      <c r="B21" s="76"/>
    </row>
    <row r="22" spans="1:10">
      <c r="B22" s="76"/>
      <c r="C22" s="118"/>
      <c r="H22" s="119"/>
    </row>
    <row r="23" spans="1:10">
      <c r="B23" s="76"/>
    </row>
    <row r="24" spans="1:10">
      <c r="B24" s="76"/>
    </row>
    <row r="25" spans="1:10">
      <c r="B25" s="76"/>
    </row>
    <row r="26" spans="1:10">
      <c r="A26" s="137"/>
      <c r="B26" s="138"/>
    </row>
    <row r="27" spans="1:10">
      <c r="B27" s="7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58"/>
  <sheetViews>
    <sheetView workbookViewId="0">
      <selection activeCell="E43" sqref="E43"/>
    </sheetView>
  </sheetViews>
  <sheetFormatPr baseColWidth="10" defaultRowHeight="15" x14ac:dyDescent="0"/>
  <cols>
    <col min="1" max="1" width="3.375" style="72" customWidth="1"/>
    <col min="2" max="2" width="3.5" style="72" customWidth="1"/>
    <col min="3" max="3" width="7.625" style="72" customWidth="1"/>
    <col min="4" max="4" width="3.375" style="72" customWidth="1"/>
    <col min="5" max="5" width="14.625" style="72" customWidth="1"/>
    <col min="6" max="6" width="4.625" style="72" customWidth="1"/>
    <col min="7" max="16384" width="10.625" style="72"/>
  </cols>
  <sheetData>
    <row r="1" spans="1:13" ht="16" thickBot="1"/>
    <row r="2" spans="1:13">
      <c r="B2" s="73"/>
      <c r="C2" s="74"/>
      <c r="D2" s="74"/>
      <c r="E2" s="74"/>
      <c r="F2" s="74"/>
      <c r="G2" s="74"/>
      <c r="H2" s="74"/>
      <c r="I2" s="74"/>
      <c r="J2" s="74"/>
      <c r="K2" s="74"/>
      <c r="L2" s="74"/>
      <c r="M2" s="74"/>
    </row>
    <row r="3" spans="1:13">
      <c r="A3" s="22"/>
      <c r="B3" s="106"/>
      <c r="C3" s="15" t="s">
        <v>53</v>
      </c>
      <c r="D3" s="15"/>
      <c r="E3" s="15" t="s">
        <v>54</v>
      </c>
      <c r="F3" s="15"/>
      <c r="G3" s="15"/>
      <c r="H3" s="75"/>
      <c r="I3" s="75"/>
      <c r="J3" s="75"/>
      <c r="K3" s="75"/>
      <c r="L3" s="75"/>
      <c r="M3" s="75"/>
    </row>
    <row r="4" spans="1:13">
      <c r="B4" s="76"/>
      <c r="C4" s="71"/>
      <c r="D4" s="71"/>
      <c r="E4" s="71"/>
      <c r="F4" s="71"/>
      <c r="G4" s="71"/>
      <c r="H4" s="71"/>
      <c r="I4" s="71"/>
      <c r="J4" s="71"/>
      <c r="K4" s="71"/>
      <c r="L4" s="71"/>
      <c r="M4" s="71"/>
    </row>
    <row r="5" spans="1:13">
      <c r="B5" s="76"/>
      <c r="C5" s="71"/>
      <c r="D5" s="71"/>
      <c r="E5" s="71"/>
      <c r="F5" s="71"/>
      <c r="G5" s="71"/>
      <c r="H5" s="71"/>
      <c r="I5" s="71"/>
      <c r="J5" s="71"/>
      <c r="K5" s="71"/>
      <c r="L5" s="71"/>
      <c r="M5" s="71"/>
    </row>
    <row r="6" spans="1:13">
      <c r="B6" s="76"/>
      <c r="C6" s="71"/>
      <c r="D6" s="71"/>
      <c r="E6" s="71"/>
      <c r="F6" s="71"/>
      <c r="G6" s="71"/>
      <c r="H6" s="71"/>
      <c r="I6" s="71"/>
      <c r="J6" s="71"/>
      <c r="K6" s="71"/>
      <c r="L6" s="71"/>
      <c r="M6" s="71"/>
    </row>
    <row r="7" spans="1:13">
      <c r="B7" s="76"/>
      <c r="C7" s="121" t="s">
        <v>91</v>
      </c>
    </row>
    <row r="8" spans="1:13">
      <c r="B8" s="76"/>
    </row>
    <row r="9" spans="1:13">
      <c r="B9" s="76"/>
    </row>
    <row r="10" spans="1:13">
      <c r="B10" s="76"/>
      <c r="C10" s="121" t="s">
        <v>89</v>
      </c>
      <c r="D10" s="121"/>
      <c r="E10" s="121">
        <v>0.7</v>
      </c>
      <c r="F10" s="121" t="s">
        <v>90</v>
      </c>
    </row>
    <row r="11" spans="1:13">
      <c r="B11" s="76"/>
      <c r="C11" s="121"/>
      <c r="E11" s="121">
        <f>1/E10</f>
        <v>1.4285714285714286</v>
      </c>
      <c r="F11" s="121" t="s">
        <v>87</v>
      </c>
    </row>
    <row r="12" spans="1:13">
      <c r="B12" s="76"/>
    </row>
    <row r="13" spans="1:13">
      <c r="B13" s="76"/>
    </row>
    <row r="14" spans="1:13">
      <c r="B14" s="76"/>
    </row>
    <row r="15" spans="1:13">
      <c r="B15" s="76"/>
    </row>
    <row r="16" spans="1:13">
      <c r="B16" s="76"/>
    </row>
    <row r="17" spans="2:6">
      <c r="B17" s="76"/>
    </row>
    <row r="18" spans="2:6">
      <c r="B18" s="76"/>
    </row>
    <row r="19" spans="2:6">
      <c r="B19" s="76"/>
    </row>
    <row r="20" spans="2:6">
      <c r="B20" s="76"/>
    </row>
    <row r="21" spans="2:6">
      <c r="B21" s="76"/>
      <c r="C21" s="150" t="s">
        <v>135</v>
      </c>
    </row>
    <row r="22" spans="2:6">
      <c r="B22" s="76"/>
      <c r="E22" s="72">
        <v>13</v>
      </c>
      <c r="F22" s="150" t="s">
        <v>134</v>
      </c>
    </row>
    <row r="23" spans="2:6">
      <c r="B23" s="76"/>
    </row>
    <row r="24" spans="2:6">
      <c r="B24" s="76"/>
    </row>
    <row r="25" spans="2:6">
      <c r="B25" s="76"/>
    </row>
    <row r="26" spans="2:6">
      <c r="B26" s="76"/>
    </row>
    <row r="27" spans="2:6">
      <c r="B27" s="76"/>
    </row>
    <row r="28" spans="2:6">
      <c r="B28" s="76"/>
      <c r="C28" s="121"/>
    </row>
    <row r="29" spans="2:6">
      <c r="B29" s="76"/>
    </row>
    <row r="30" spans="2:6">
      <c r="B30" s="76"/>
    </row>
    <row r="31" spans="2:6">
      <c r="B31" s="76"/>
    </row>
    <row r="32" spans="2:6">
      <c r="B32" s="76"/>
    </row>
    <row r="33" spans="2:3">
      <c r="B33" s="76"/>
    </row>
    <row r="34" spans="2:3">
      <c r="B34" s="76"/>
    </row>
    <row r="35" spans="2:3">
      <c r="B35" s="76"/>
    </row>
    <row r="36" spans="2:3">
      <c r="B36" s="76"/>
    </row>
    <row r="37" spans="2:3">
      <c r="B37" s="76"/>
    </row>
    <row r="38" spans="2:3">
      <c r="B38" s="76"/>
    </row>
    <row r="39" spans="2:3">
      <c r="B39" s="76"/>
      <c r="C39" s="136" t="s">
        <v>95</v>
      </c>
    </row>
    <row r="40" spans="2:3">
      <c r="B40" s="76"/>
    </row>
    <row r="41" spans="2:3">
      <c r="B41" s="76"/>
      <c r="C41" s="136" t="s">
        <v>96</v>
      </c>
    </row>
    <row r="42" spans="2:3">
      <c r="B42" s="76"/>
    </row>
    <row r="43" spans="2:3">
      <c r="B43" s="76"/>
    </row>
    <row r="44" spans="2:3">
      <c r="B44" s="76"/>
    </row>
    <row r="45" spans="2:3">
      <c r="B45" s="76"/>
    </row>
    <row r="46" spans="2:3">
      <c r="B46" s="76"/>
    </row>
    <row r="47" spans="2:3">
      <c r="B47" s="76"/>
    </row>
    <row r="48" spans="2:3">
      <c r="B48" s="76"/>
    </row>
    <row r="49" spans="2:2">
      <c r="B49" s="76"/>
    </row>
    <row r="50" spans="2:2">
      <c r="B50" s="76"/>
    </row>
    <row r="51" spans="2:2">
      <c r="B51" s="76"/>
    </row>
    <row r="52" spans="2:2">
      <c r="B52" s="76"/>
    </row>
    <row r="53" spans="2:2">
      <c r="B53" s="76"/>
    </row>
    <row r="54" spans="2:2">
      <c r="B54" s="76"/>
    </row>
    <row r="55" spans="2:2">
      <c r="B55" s="76"/>
    </row>
    <row r="56" spans="2:2">
      <c r="B56" s="76"/>
    </row>
    <row r="57" spans="2:2">
      <c r="B57" s="76"/>
    </row>
    <row r="58" spans="2:2">
      <c r="B58" s="76"/>
    </row>
    <row r="59" spans="2:2">
      <c r="B59" s="76"/>
    </row>
    <row r="60" spans="2:2">
      <c r="B60" s="76"/>
    </row>
    <row r="61" spans="2:2">
      <c r="B61" s="76"/>
    </row>
    <row r="62" spans="2:2">
      <c r="B62" s="76"/>
    </row>
    <row r="63" spans="2:2">
      <c r="B63" s="76"/>
    </row>
    <row r="64" spans="2:2">
      <c r="B64" s="76"/>
    </row>
    <row r="65" spans="2:6">
      <c r="B65" s="76"/>
    </row>
    <row r="66" spans="2:6">
      <c r="B66" s="76"/>
    </row>
    <row r="67" spans="2:6">
      <c r="B67" s="76"/>
    </row>
    <row r="68" spans="2:6">
      <c r="B68" s="76"/>
    </row>
    <row r="69" spans="2:6">
      <c r="B69" s="76"/>
    </row>
    <row r="70" spans="2:6">
      <c r="B70" s="76"/>
    </row>
    <row r="71" spans="2:6">
      <c r="B71" s="76"/>
      <c r="E71" s="72">
        <v>0.65</v>
      </c>
      <c r="F71" s="136" t="s">
        <v>90</v>
      </c>
    </row>
    <row r="72" spans="2:6">
      <c r="B72" s="76"/>
      <c r="E72" s="72">
        <f>1/E71</f>
        <v>1.5384615384615383</v>
      </c>
      <c r="F72" s="136" t="s">
        <v>87</v>
      </c>
    </row>
    <row r="73" spans="2:6">
      <c r="B73" s="76"/>
    </row>
    <row r="74" spans="2:6">
      <c r="B74" s="76"/>
    </row>
    <row r="75" spans="2:6">
      <c r="B75" s="76"/>
    </row>
    <row r="76" spans="2:6">
      <c r="B76" s="76"/>
    </row>
    <row r="77" spans="2:6">
      <c r="B77" s="76"/>
    </row>
    <row r="78" spans="2:6">
      <c r="B78" s="76"/>
    </row>
    <row r="79" spans="2:6">
      <c r="B79" s="76"/>
    </row>
    <row r="80" spans="2:6">
      <c r="B80" s="76"/>
    </row>
    <row r="81" spans="2:6">
      <c r="B81" s="76"/>
    </row>
    <row r="82" spans="2:6">
      <c r="B82" s="76"/>
    </row>
    <row r="83" spans="2:6">
      <c r="B83" s="76"/>
    </row>
    <row r="84" spans="2:6">
      <c r="B84" s="76"/>
    </row>
    <row r="85" spans="2:6">
      <c r="B85" s="76"/>
    </row>
    <row r="86" spans="2:6">
      <c r="B86" s="76"/>
    </row>
    <row r="87" spans="2:6">
      <c r="B87" s="76"/>
    </row>
    <row r="88" spans="2:6">
      <c r="B88" s="76"/>
    </row>
    <row r="89" spans="2:6">
      <c r="B89" s="76"/>
    </row>
    <row r="90" spans="2:6">
      <c r="B90" s="76"/>
    </row>
    <row r="91" spans="2:6">
      <c r="B91" s="76"/>
      <c r="C91" s="147" t="s">
        <v>108</v>
      </c>
      <c r="D91" s="147"/>
      <c r="E91" s="72">
        <v>3.6</v>
      </c>
      <c r="F91" s="147" t="s">
        <v>103</v>
      </c>
    </row>
    <row r="92" spans="2:6">
      <c r="B92" s="76"/>
      <c r="E92" s="72">
        <v>81</v>
      </c>
      <c r="F92" s="147" t="s">
        <v>109</v>
      </c>
    </row>
    <row r="93" spans="2:6">
      <c r="B93" s="76"/>
    </row>
    <row r="94" spans="2:6">
      <c r="B94" s="76"/>
    </row>
    <row r="95" spans="2:6">
      <c r="B95" s="76"/>
    </row>
    <row r="96" spans="2:6">
      <c r="B96" s="76"/>
    </row>
    <row r="97" spans="2:10">
      <c r="B97" s="76"/>
    </row>
    <row r="98" spans="2:10">
      <c r="B98" s="76"/>
      <c r="H98" s="147" t="s">
        <v>107</v>
      </c>
      <c r="J98" s="72" t="s">
        <v>106</v>
      </c>
    </row>
    <row r="99" spans="2:10">
      <c r="B99" s="76"/>
    </row>
    <row r="100" spans="2:10">
      <c r="B100" s="76"/>
    </row>
    <row r="101" spans="2:10">
      <c r="B101" s="76"/>
    </row>
    <row r="102" spans="2:10">
      <c r="B102" s="76"/>
    </row>
    <row r="103" spans="2:10">
      <c r="B103" s="76"/>
    </row>
    <row r="104" spans="2:10">
      <c r="B104" s="76"/>
    </row>
    <row r="105" spans="2:10">
      <c r="B105" s="76"/>
    </row>
    <row r="106" spans="2:10">
      <c r="B106" s="76"/>
    </row>
    <row r="107" spans="2:10">
      <c r="B107" s="76"/>
    </row>
    <row r="108" spans="2:10">
      <c r="B108" s="76"/>
    </row>
    <row r="109" spans="2:10">
      <c r="B109" s="76"/>
    </row>
    <row r="110" spans="2:10">
      <c r="B110" s="76"/>
    </row>
    <row r="111" spans="2:10">
      <c r="B111" s="76"/>
    </row>
    <row r="112" spans="2:10">
      <c r="B112" s="76"/>
    </row>
    <row r="113" spans="1:2">
      <c r="B113" s="76"/>
    </row>
    <row r="114" spans="1:2">
      <c r="B114" s="76"/>
    </row>
    <row r="115" spans="1:2">
      <c r="A115" s="131"/>
      <c r="B115" s="111"/>
    </row>
    <row r="116" spans="1:2">
      <c r="A116" s="131"/>
      <c r="B116" s="111"/>
    </row>
    <row r="117" spans="1:2">
      <c r="A117" s="131"/>
      <c r="B117" s="111"/>
    </row>
    <row r="118" spans="1:2">
      <c r="A118" s="131"/>
      <c r="B118" s="111"/>
    </row>
    <row r="119" spans="1:2">
      <c r="A119" s="131"/>
      <c r="B119" s="111"/>
    </row>
    <row r="120" spans="1:2">
      <c r="A120" s="131"/>
      <c r="B120" s="111"/>
    </row>
    <row r="121" spans="1:2">
      <c r="A121" s="131"/>
      <c r="B121" s="111"/>
    </row>
    <row r="122" spans="1:2">
      <c r="A122" s="131"/>
      <c r="B122" s="111"/>
    </row>
    <row r="123" spans="1:2">
      <c r="A123" s="131"/>
      <c r="B123" s="111"/>
    </row>
    <row r="124" spans="1:2">
      <c r="A124" s="131"/>
      <c r="B124" s="111"/>
    </row>
    <row r="125" spans="1:2">
      <c r="A125" s="131"/>
      <c r="B125" s="111"/>
    </row>
    <row r="126" spans="1:2">
      <c r="A126" s="131"/>
      <c r="B126" s="111"/>
    </row>
    <row r="127" spans="1:2">
      <c r="A127" s="131"/>
      <c r="B127" s="111"/>
    </row>
    <row r="128" spans="1:2">
      <c r="A128" s="131"/>
      <c r="B128" s="111"/>
    </row>
    <row r="129" spans="1:2">
      <c r="A129" s="131"/>
      <c r="B129" s="111"/>
    </row>
    <row r="130" spans="1:2">
      <c r="A130" s="131"/>
      <c r="B130" s="111"/>
    </row>
    <row r="131" spans="1:2">
      <c r="A131" s="131"/>
      <c r="B131" s="111"/>
    </row>
    <row r="132" spans="1:2">
      <c r="A132" s="131"/>
      <c r="B132" s="111"/>
    </row>
    <row r="133" spans="1:2">
      <c r="A133" s="131"/>
      <c r="B133" s="111"/>
    </row>
    <row r="134" spans="1:2">
      <c r="A134" s="131"/>
      <c r="B134" s="111"/>
    </row>
    <row r="135" spans="1:2">
      <c r="A135" s="131"/>
      <c r="B135" s="111"/>
    </row>
    <row r="136" spans="1:2">
      <c r="A136" s="131"/>
      <c r="B136" s="111"/>
    </row>
    <row r="137" spans="1:2">
      <c r="A137" s="131"/>
      <c r="B137" s="111"/>
    </row>
    <row r="138" spans="1:2">
      <c r="A138" s="131"/>
      <c r="B138" s="111"/>
    </row>
    <row r="139" spans="1:2">
      <c r="A139" s="131"/>
      <c r="B139" s="111"/>
    </row>
    <row r="140" spans="1:2">
      <c r="A140" s="131"/>
      <c r="B140" s="111"/>
    </row>
    <row r="141" spans="1:2">
      <c r="A141" s="131"/>
      <c r="B141" s="111"/>
    </row>
    <row r="142" spans="1:2">
      <c r="A142" s="131"/>
      <c r="B142" s="111"/>
    </row>
    <row r="143" spans="1:2">
      <c r="A143" s="131"/>
      <c r="B143" s="111"/>
    </row>
    <row r="144" spans="1:2">
      <c r="A144" s="131"/>
      <c r="B144" s="111"/>
    </row>
    <row r="145" spans="1:2">
      <c r="A145" s="131"/>
      <c r="B145" s="111"/>
    </row>
    <row r="146" spans="1:2">
      <c r="A146" s="131"/>
      <c r="B146" s="111"/>
    </row>
    <row r="147" spans="1:2">
      <c r="A147" s="131"/>
      <c r="B147" s="111"/>
    </row>
    <row r="148" spans="1:2">
      <c r="A148" s="131"/>
      <c r="B148" s="111"/>
    </row>
    <row r="149" spans="1:2">
      <c r="A149" s="131"/>
      <c r="B149" s="111"/>
    </row>
    <row r="150" spans="1:2">
      <c r="A150" s="131"/>
      <c r="B150" s="111"/>
    </row>
    <row r="151" spans="1:2">
      <c r="A151" s="131"/>
      <c r="B151" s="111"/>
    </row>
    <row r="152" spans="1:2">
      <c r="A152" s="131"/>
      <c r="B152" s="111"/>
    </row>
    <row r="153" spans="1:2">
      <c r="A153" s="131"/>
      <c r="B153" s="111"/>
    </row>
    <row r="154" spans="1:2">
      <c r="A154" s="131"/>
      <c r="B154" s="111"/>
    </row>
    <row r="155" spans="1:2">
      <c r="A155" s="131"/>
      <c r="B155" s="111"/>
    </row>
    <row r="156" spans="1:2">
      <c r="A156" s="131"/>
      <c r="B156" s="111"/>
    </row>
    <row r="157" spans="1:2">
      <c r="A157" s="131"/>
      <c r="B157" s="111"/>
    </row>
    <row r="158" spans="1:2">
      <c r="A158" s="131"/>
      <c r="B158" s="11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2016-03-21T11:21:07Z</dcterms:modified>
</cp:coreProperties>
</file>