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0" windowWidth="19200" windowHeight="22180" tabRatio="835" activeTab="6"/>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Fuel aggregation" sheetId="59" r:id="rId11"/>
    <sheet name="csv_export_to_industry_analysis" sheetId="96" r:id="rId12"/>
  </sheets>
  <externalReferences>
    <externalReference r:id="rId13"/>
  </externalReferences>
  <definedNames>
    <definedName name="aluminium_production">Dashboard!#REF!</definedName>
    <definedName name="base_year">Dashboard!$E$14</definedName>
    <definedName name="country">Dashboard!$E$13</definedName>
    <definedName name="Eff_Airco" localSheetId="9">'Final demand'!#REF!</definedName>
    <definedName name="Eff_Airco" localSheetId="10">'[1]Technological specifications'!$F$25</definedName>
    <definedName name="Eff_Biomass_Heater" localSheetId="9">'Final demand'!#REF!</definedName>
    <definedName name="Eff_Biomass_Heater" localSheetId="10">'[1]Technological specifications'!$F$19</definedName>
    <definedName name="Eff_Centralized_Heater" localSheetId="4">#REF!</definedName>
    <definedName name="Eff_Centralized_Heater" localSheetId="9">'Final demand'!#REF!</definedName>
    <definedName name="Eff_Centralized_Heater" localSheetId="10">'[1]Technological specifications'!#REF!</definedName>
    <definedName name="Eff_Coal_Heater" localSheetId="9">'Final demand'!#REF!</definedName>
    <definedName name="Eff_Coal_Heater" localSheetId="10">'[1]Technological specifications'!$F$17</definedName>
    <definedName name="Eff_Distr_Heater" localSheetId="9">'Final demand'!#REF!</definedName>
    <definedName name="Eff_Distr_Heater" localSheetId="10">'[1]Technological specifications'!$F$20</definedName>
    <definedName name="Eff_Elec_Cold_Pump" localSheetId="9">'Final demand'!#REF!</definedName>
    <definedName name="Eff_Elec_Cold_Pump" localSheetId="10">'[1]Technological specifications'!$F$24</definedName>
    <definedName name="Eff_Elec_Heat_Pump" localSheetId="9">'Final demand'!#REF!</definedName>
    <definedName name="Eff_Elec_Heat_Pump" localSheetId="10">'[1]Technological specifications'!$F$14</definedName>
    <definedName name="Eff_Elec_Heater" localSheetId="9">'Final demand'!#REF!</definedName>
    <definedName name="Eff_Elec_Heater" localSheetId="10">'[1]Technological specifications'!$F$15</definedName>
    <definedName name="Eff_Fluo_Lamp" localSheetId="9">'Final demand'!#REF!</definedName>
    <definedName name="Eff_Fluo_Lamp" localSheetId="10">'[1]Technological specifications'!$F$29</definedName>
    <definedName name="Eff_Fluo_Tube" localSheetId="9">'Final demand'!#REF!</definedName>
    <definedName name="Eff_Fluo_Tube" localSheetId="10">'[1]Technological specifications'!$F$30</definedName>
    <definedName name="Eff_Gas_Cold_Pump" localSheetId="9">'Final demand'!#REF!</definedName>
    <definedName name="Eff_Gas_Cold_Pump" localSheetId="10">'[1]Technological specifications'!$F$23</definedName>
    <definedName name="Eff_Gas_Heat_Pump" localSheetId="9">'Final demand'!#REF!</definedName>
    <definedName name="Eff_Gas_Heat_Pump" localSheetId="10">'[1]Technological specifications'!$F$13</definedName>
    <definedName name="Eff_Gas_Heater" localSheetId="9">'Final demand'!$E$11</definedName>
    <definedName name="Eff_Gas_Heater" localSheetId="10">'[1]Technological specifications'!$F$12</definedName>
    <definedName name="Eff_Geothermal_Heater" localSheetId="4">#REF!</definedName>
    <definedName name="Eff_Geothermal_Heater" localSheetId="9">'Final demand'!#REF!</definedName>
    <definedName name="Eff_Geothermal_Heater" localSheetId="10">'[1]Technological specifications'!#REF!</definedName>
    <definedName name="Eff_Incan_Lamp" localSheetId="9">'Final demand'!#REF!</definedName>
    <definedName name="Eff_Incan_Lamp" localSheetId="10">'[1]Technological specifications'!$F$28</definedName>
    <definedName name="Eff_LED_Lamp" localSheetId="9">'Final demand'!#REF!</definedName>
    <definedName name="Eff_LED_Lamp" localSheetId="10">'[1]Technological specifications'!$F$31</definedName>
    <definedName name="Eff_Oil_Heater" localSheetId="9">'Final demand'!#REF!</definedName>
    <definedName name="Eff_Oil_Heater" localSheetId="10">'[1]Technological specifications'!$F$18</definedName>
    <definedName name="Eff_Solar_Heater" localSheetId="9">'Final demand'!#REF!</definedName>
    <definedName name="Eff_Solar_Heater" localSheetId="10">'[1]Technological specifications'!$F$16</definedName>
    <definedName name="Final_Demand_Comm_and_Publ_Services" localSheetId="10">'[1]Corrected energy balance'!$BN$84</definedName>
    <definedName name="Final_Demand_Electrical_Appliances" localSheetId="10">'[1]Final demand per energy carrier'!$F$41</definedName>
    <definedName name="Final_Demand_Lighting" localSheetId="10">[1]Dashboard!$D$26</definedName>
    <definedName name="Final_Demand_Other_Appliances" localSheetId="10">[1]Dashboard!$D$29</definedName>
    <definedName name="Final_Demand_Space_Cooling" localSheetId="10">[1]Dashboard!$D$25</definedName>
    <definedName name="Final_demand_Space_Heating" localSheetId="10">[1]Dashboard!$D$24</definedName>
    <definedName name="GWh_to_TJ" localSheetId="9">[1]Assumptions!$C$131</definedName>
    <definedName name="GWh_to_TJ" localSheetId="10">[1]Assumptions!$C$131</definedName>
    <definedName name="GWh_to_TJ" localSheetId="8">[1]Assumptions!$C$131</definedName>
    <definedName name="Heat_eff_Biogas_CHP" localSheetId="4">#REF!</definedName>
    <definedName name="Heat_eff_Biogas_CHP" localSheetId="9">'Final demand'!#REF!</definedName>
    <definedName name="Heat_eff_Biogas_CHP" localSheetId="10">'[1]Technological specifications'!#REF!</definedName>
    <definedName name="Heat_Eff_Biomass_CHP" localSheetId="4">#REF!</definedName>
    <definedName name="Heat_Eff_Biomass_CHP" localSheetId="9">'Final demand'!#REF!</definedName>
    <definedName name="Heat_Eff_Biomass_CHP" localSheetId="10">'[1]Technological specifications'!#REF!</definedName>
    <definedName name="Heat_Eff_Gas_CHP" localSheetId="4">#REF!</definedName>
    <definedName name="Heat_Eff_Gas_CHP" localSheetId="9">'Final demand'!#REF!</definedName>
    <definedName name="Heat_Eff_Gas_CHP" localSheetId="10">'[1]Technological specifications'!#REF!</definedName>
    <definedName name="Perc_Final_Demand_Lighting_Fluo_Lamps" localSheetId="10">'[1]Technology split of final deman'!$G$31</definedName>
    <definedName name="Perc_Final_Demand_Lighting_Fluo_Tubes" localSheetId="10">'[1]Technology split of final deman'!$G$32</definedName>
    <definedName name="Perc_Final_Demand_Lighting_Incan_Lamps" localSheetId="10">'[1]Technology split of final deman'!$G$30</definedName>
    <definedName name="Perc_Final_Demand_Lighting_LED_Lamps" localSheetId="10">'[1]Technology split of final deman'!$G$33</definedName>
    <definedName name="Perc_Final_Demand_Space_Cooling_Airco" localSheetId="10">'[1]Technology split of final deman'!$G$25</definedName>
    <definedName name="Perc_Final_Demand_Space_Cooling_Elec_Heat_Pump" localSheetId="10">'[1]Technology split of final deman'!$G$24</definedName>
    <definedName name="Perc_Final_Demand_Space_Cooling_Gas_Heat_Pump" localSheetId="10">'[1]Technology split of final deman'!$G$23</definedName>
    <definedName name="Perc_Final_Demand_Space_Heating_Biomass_Heater" localSheetId="10">'[1]Technology split of final deman'!$G$17</definedName>
    <definedName name="Perc_Final_Demand_Space_Heating_Coal_Heater" localSheetId="10">'[1]Technology split of final deman'!$G$13</definedName>
    <definedName name="Perc_Final_Demand_Space_Heating_District_Heating" localSheetId="10">'[1]Technology split of final deman'!$G$16</definedName>
    <definedName name="Perc_Final_Demand_Space_Heating_Elec_Heat_Pump" localSheetId="10">'[1]Technology split of final deman'!$G$11</definedName>
    <definedName name="Perc_Final_Demand_Space_Heating_Elec_Heater" localSheetId="10">'[1]Technology split of final deman'!$G$12</definedName>
    <definedName name="Perc_Final_Demand_Space_Heating_Gas_Heat_Pump" localSheetId="10">'[1]Technology split of final deman'!$G$10</definedName>
    <definedName name="Perc_Final_Demand_Space_Heating_Gas_Heater" localSheetId="10">'[1]Technology split of final deman'!$G$9</definedName>
    <definedName name="Perc_Final_Demand_Space_Heating_Oil_Heater" localSheetId="10">'[1]Technology split of final deman'!$G$14</definedName>
    <definedName name="Perc_Final_Demand_Space_Heating_Solar_Heater" localSheetId="10">'[1]Technology split of final deman'!$G$18</definedName>
    <definedName name="Perc_Heat_Delivered_Biomass_Heater" localSheetId="10">'[1]Tech split of useful demand'!$G$17</definedName>
    <definedName name="Perc_Heat_Delivered_District_Heat" localSheetId="10">'[1]Tech split of useful demand'!$G$16</definedName>
    <definedName name="Perc_Heat_Delivered_Solar_Thermal" localSheetId="10">'[1]Tech split of useful demand'!$G$18</definedName>
    <definedName name="Perc_Roof_for_PV" localSheetId="10">'[1]PV solar area and production'!$E$22</definedName>
    <definedName name="share_aluminium_carbothermal_reduction">Dashboard!#REF!</definedName>
    <definedName name="share_aluminium_electrolysis_bat">Dashboard!#REF!</definedName>
    <definedName name="share_aluminium_electrolysis_current">Dashboard!#REF!</definedName>
    <definedName name="share_aluminium_melting_oven">Dashboard!#REF!</definedName>
    <definedName name="share_blast_furnace_burner_coal_gas">Dashboard!#REF!</definedName>
    <definedName name="share_blast_furnace_burner_network_gas">Dashboard!#REF!</definedName>
    <definedName name="Share_Lighting_Fluorescent_Lamp" localSheetId="10">'[1]Shares per tech per carrier'!$E$22</definedName>
    <definedName name="Share_Lighting_Fluorescent_Tube" localSheetId="10">'[1]Shares per tech per carrier'!$E$23</definedName>
    <definedName name="Share_Lighting_Incandescent_Lamp" localSheetId="10">'[1]Shares per tech per carrier'!$E$21</definedName>
    <definedName name="Share_Lighting_LED" localSheetId="10">'[1]Shares per tech per carrier'!$E$24</definedName>
    <definedName name="Share_Space_Cooling_Electric_Airco" localSheetId="10">'[1]Shares per tech per carrier'!$E$18</definedName>
    <definedName name="Share_Space_Cooling_Electric_Heat_Pump" localSheetId="10">'[1]Shares per tech per carrier'!$E$17</definedName>
    <definedName name="Share_Space_Heating_Electric_Heat_Pump" localSheetId="10">'[1]Shares per tech per carrier'!$E$13</definedName>
    <definedName name="Share_Space_Heating_Electric_Heater" localSheetId="10">'[1]Shares per tech per carrier'!$E$14</definedName>
    <definedName name="Share_Space_Heating_Network_Gas_Heat_Pump" localSheetId="10">'[1]Shares per tech per carrier'!$E$10</definedName>
    <definedName name="Share_Space_Heating_Network_Gas_Heater" localSheetId="10">'[1]Shares per tech per carrier'!$E$9</definedName>
    <definedName name="share_steel_blast_furnace_bat">Dashboard!#REF!</definedName>
    <definedName name="share_steel_blast_furnace_current">Dashboard!#REF!</definedName>
    <definedName name="share_steel_cyclone">Dashboard!#REF!</definedName>
    <definedName name="share_steel_electric">Dashboard!#REF!</definedName>
    <definedName name="Solar_PV_Roof_CaPS" localSheetId="10">'[1]PV solar area and production'!$E$13</definedName>
    <definedName name="Solar_PV_Roof_Residential" localSheetId="10">'[1]IEA autoproducer prod.'!$AO$10</definedName>
    <definedName name="Solar_PV_Roof_Total" localSheetId="10">'[1]Corrected energy balance'!$BG$95</definedName>
    <definedName name="solver_adj" localSheetId="6" hidden="1">Dashboard!#REF!</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Dashboard!#REF!</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Dashboard!#REF!</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Dashboard!#REF!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8" i="28" l="1"/>
  <c r="E24" i="28"/>
  <c r="E28" i="28"/>
  <c r="E34" i="28"/>
  <c r="L34" i="28"/>
  <c r="M34" i="28"/>
  <c r="L24" i="28"/>
  <c r="M24" i="28"/>
  <c r="L28" i="28"/>
  <c r="M28" i="28"/>
  <c r="L18" i="28"/>
  <c r="M18" i="28"/>
  <c r="L13" i="28"/>
  <c r="L14" i="28"/>
  <c r="C6" i="96"/>
  <c r="C4" i="96"/>
  <c r="C2" i="96"/>
  <c r="A3" i="96"/>
  <c r="A4" i="96"/>
  <c r="A5" i="96"/>
  <c r="A6" i="96"/>
  <c r="E15" i="59"/>
  <c r="C11" i="67"/>
  <c r="B4" i="96"/>
  <c r="G15" i="59"/>
  <c r="E11" i="67"/>
  <c r="D4" i="96"/>
  <c r="H15" i="59"/>
  <c r="F11" i="67"/>
  <c r="E4" i="96"/>
  <c r="I15" i="59"/>
  <c r="G11" i="67"/>
  <c r="F4" i="96"/>
  <c r="J15" i="59"/>
  <c r="H11" i="67"/>
  <c r="G4" i="96"/>
  <c r="K15" i="59"/>
  <c r="I11" i="67"/>
  <c r="H4" i="96"/>
  <c r="L15" i="59"/>
  <c r="J11" i="67"/>
  <c r="I4" i="96"/>
  <c r="M15" i="59"/>
  <c r="K11" i="67"/>
  <c r="J4" i="96"/>
  <c r="E19" i="59"/>
  <c r="C14" i="67"/>
  <c r="B6" i="96"/>
  <c r="G19" i="59"/>
  <c r="E14" i="67"/>
  <c r="D6" i="96"/>
  <c r="H19" i="59"/>
  <c r="F14" i="67"/>
  <c r="E6" i="96"/>
  <c r="I19" i="59"/>
  <c r="G14" i="67"/>
  <c r="F6" i="96"/>
  <c r="J19" i="59"/>
  <c r="H14" i="67"/>
  <c r="G6" i="96"/>
  <c r="K19" i="59"/>
  <c r="I14" i="67"/>
  <c r="H6" i="96"/>
  <c r="L19" i="59"/>
  <c r="J14" i="67"/>
  <c r="I6" i="96"/>
  <c r="M19" i="59"/>
  <c r="K14" i="67"/>
  <c r="J6" i="96"/>
  <c r="D2" i="96"/>
  <c r="E2" i="96"/>
  <c r="F2" i="96"/>
  <c r="G2" i="96"/>
  <c r="H2" i="96"/>
  <c r="I2" i="96"/>
  <c r="J2" i="96"/>
  <c r="E33" i="28"/>
  <c r="E32" i="28"/>
  <c r="E31" i="28"/>
  <c r="E30" i="28"/>
  <c r="E29" i="28"/>
  <c r="E27" i="28"/>
  <c r="E23" i="28"/>
  <c r="E22" i="28"/>
  <c r="E21" i="28"/>
  <c r="E20" i="28"/>
  <c r="E19" i="28"/>
  <c r="E17" i="28"/>
  <c r="G15" i="63"/>
  <c r="G14" i="63"/>
  <c r="G13" i="63"/>
  <c r="G12" i="63"/>
  <c r="E18" i="59"/>
  <c r="E14" i="59"/>
  <c r="E11" i="59"/>
  <c r="M11" i="59"/>
  <c r="L11" i="59"/>
  <c r="K11" i="59"/>
  <c r="J11" i="59"/>
  <c r="I11" i="59"/>
  <c r="H11" i="59"/>
  <c r="G11" i="59"/>
  <c r="C5" i="34"/>
  <c r="G14" i="59"/>
  <c r="P14" i="28"/>
  <c r="M14" i="28"/>
  <c r="M13" i="28"/>
  <c r="C8" i="34"/>
  <c r="C6" i="34"/>
  <c r="C7" i="34"/>
  <c r="M18" i="59"/>
  <c r="M14" i="59"/>
  <c r="G18" i="59"/>
  <c r="H18" i="59"/>
  <c r="H14" i="59"/>
  <c r="B2" i="96"/>
  <c r="L18" i="59"/>
  <c r="K18" i="59"/>
  <c r="J18" i="59"/>
  <c r="I18" i="59"/>
  <c r="L14" i="59"/>
  <c r="K14" i="59"/>
  <c r="J14" i="59"/>
  <c r="I14"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<sst xmlns="http://schemas.openxmlformats.org/spreadsheetml/2006/main" count="463" uniqueCount="318">
  <si>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</si>
  <si>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</si>
  <si>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</si>
  <si>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</si>
  <si>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</si>
  <si>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</si>
  <si>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</si>
  <si>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</si>
  <si>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</si>
  <si>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</si>
  <si>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</si>
  <si>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</si>
  <si>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</si>
  <si>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</si>
  <si>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</si>
  <si>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</si>
  <si>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</si>
  <si>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</si>
  <si>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</si>
  <si>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</si>
  <si>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</si>
  <si>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</si>
  <si>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</si>
  <si>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</si>
  <si>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</si>
  <si>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</si>
  <si>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</si>
  <si>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</si>
  <si>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</si>
  <si>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</si>
  <si>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</si>
  <si>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</si>
  <si>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</si>
  <si>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</si>
  <si>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</si>
  <si>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</si>
  <si>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</si>
  <si>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</si>
  <si>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</si>
  <si>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</si>
  <si>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</si>
  <si>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</si>
  <si>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</si>
  <si>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</si>
  <si>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</si>
  <si>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</si>
  <si>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</si>
  <si>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</si>
  <si>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</si>
  <si>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</si>
  <si>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</si>
  <si>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</si>
  <si>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</si>
  <si>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</si>
  <si>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</si>
  <si>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</si>
  <si>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</si>
  <si>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</si>
  <si>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</si>
  <si>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</si>
  <si>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</si>
  <si>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</si>
  <si>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</si>
  <si>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</si>
  <si>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</si>
  <si>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</si>
  <si>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</si>
  <si>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</si>
  <si>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</si>
  <si>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</si>
  <si>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</si>
  <si>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</si>
  <si>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</si>
  <si>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</si>
  <si>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</si>
  <si>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</si>
  <si>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</si>
  <si>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</si>
  <si>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</si>
  <si>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</si>
  <si>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</si>
  <si>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</si>
  <si>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</si>
  <si>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</si>
  <si>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</si>
  <si>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</si>
  <si>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</si>
  <si>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</si>
  <si>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</si>
  <si>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</si>
  <si>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</si>
  <si>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</si>
  <si>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</si>
  <si>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</si>
  <si>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</si>
  <si>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</si>
  <si>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</si>
  <si>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</si>
  <si>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</si>
  <si>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</si>
  <si>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</si>
  <si>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</si>
  <si>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</si>
  <si>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</si>
  <si>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</si>
  <si>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</si>
  <si>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</si>
  <si>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</si>
  <si>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</si>
  <si>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</si>
  <si>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</si>
  <si>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</si>
  <si>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</si>
  <si>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</si>
  <si>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</si>
  <si>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</si>
  <si>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</si>
  <si>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</si>
  <si>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</si>
  <si>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</si>
  <si>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</si>
  <si>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</si>
  <si>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</si>
  <si>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</si>
  <si>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</si>
  <si>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</si>
  <si>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</si>
  <si>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</si>
  <si>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</si>
  <si>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</si>
  <si>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</si>
  <si>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</si>
  <si>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</si>
  <si>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</si>
  <si>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</si>
  <si>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</si>
  <si>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</si>
  <si>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</si>
  <si>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</si>
  <si>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</si>
  <si>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</si>
  <si>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</si>
  <si>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</si>
  <si>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</si>
  <si>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</si>
  <si>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</si>
  <si>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</si>
  <si>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</si>
  <si>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</si>
  <si>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</si>
  <si>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</si>
  <si>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</si>
  <si>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</si>
  <si>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</si>
  <si>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</si>
  <si>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</si>
  <si>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</si>
  <si>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</si>
  <si>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</si>
  <si>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</si>
  <si>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</si>
  <si>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</si>
  <si>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</si>
  <si>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</si>
  <si>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</si>
  <si>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</si>
  <si>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</si>
  <si>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</si>
  <si>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</si>
  <si>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</si>
  <si>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</si>
  <si>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</si>
  <si>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</si>
  <si>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</si>
  <si>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</si>
  <si>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</si>
  <si>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</si>
  <si>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</si>
  <si>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</si>
  <si>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</si>
  <si>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</si>
  <si>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</si>
  <si>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</si>
  <si>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</si>
  <si>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</si>
  <si>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</si>
  <si>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</si>
  <si>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</si>
  <si>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</si>
  <si>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Fuels</t>
  </si>
  <si>
    <t>Coal</t>
  </si>
  <si>
    <t>Natural gas</t>
  </si>
  <si>
    <t>Wood pellets</t>
  </si>
  <si>
    <t>Solar PV</t>
  </si>
  <si>
    <t>All critical checks are positive</t>
  </si>
  <si>
    <t>All assumptions are filled</t>
  </si>
  <si>
    <t>Introductory</t>
  </si>
  <si>
    <t>Main calculations</t>
  </si>
  <si>
    <t>GWh to TJ conversion</t>
  </si>
  <si>
    <t>Wouter Terlouw</t>
  </si>
  <si>
    <t>Fuel Aggregation</t>
  </si>
  <si>
    <t>Coal gas</t>
  </si>
  <si>
    <t>Conversions</t>
  </si>
  <si>
    <t>Transformation</t>
  </si>
  <si>
    <t>Technological specifications</t>
  </si>
  <si>
    <t>Technology</t>
  </si>
  <si>
    <t>Country</t>
  </si>
  <si>
    <t>Year data</t>
  </si>
  <si>
    <t>Final demand</t>
  </si>
  <si>
    <t>Fuel aggregation</t>
  </si>
  <si>
    <t>Network gas</t>
  </si>
  <si>
    <t>Documentation of the changes to this analysis</t>
  </si>
  <si>
    <t>Visualization of the dataflow in this analysis</t>
  </si>
  <si>
    <t>Description of the modeling and country-specific assumptions for this analysis</t>
  </si>
  <si>
    <t>Information about this document and a legend to sheet and cell formatting</t>
  </si>
  <si>
    <t>Sheet</t>
  </si>
  <si>
    <t>Sheets</t>
  </si>
  <si>
    <t>Industry/tranformation/energy</t>
  </si>
  <si>
    <t>Aggregation of the carriers in the IEA energy balance into the carriers in the ETM</t>
  </si>
  <si>
    <t>On the dashboard the country-specific assumptions can be changed manually. It also shows the most important checks</t>
  </si>
  <si>
    <t>Technological specifications of the technologies are the same for all countries</t>
  </si>
  <si>
    <t>Coal (TJ)</t>
  </si>
  <si>
    <t>Coal gas (TJ)</t>
  </si>
  <si>
    <t>Heat (TJ)</t>
  </si>
  <si>
    <t>Electricity (TJ)</t>
  </si>
  <si>
    <t>Other (TJ)</t>
  </si>
  <si>
    <t>TJ</t>
  </si>
  <si>
    <t>CSV-file containing the energy data that is needed for the industry analysis</t>
  </si>
  <si>
    <t>IEA carriers in that are aggregated in the category Other are not considered in this analysis.</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</si>
  <si>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</si>
  <si>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</si>
  <si>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</si>
  <si>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</si>
  <si>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</si>
  <si>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</si>
  <si>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</si>
  <si>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</si>
  <si>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</si>
  <si>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</si>
  <si>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</si>
  <si>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</si>
  <si>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</si>
  <si>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</si>
  <si>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</si>
  <si>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</si>
  <si>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export_to_industry_analysis</t>
  </si>
  <si>
    <t>Index with description of all the sheets in this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</si>
  <si>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</si>
  <si>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</si>
  <si>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</si>
  <si>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</si>
  <si>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t>IEA carrier</t>
  </si>
  <si>
    <t>Network gas (TJ)</t>
  </si>
  <si>
    <t>Wood pellets (TJ)</t>
  </si>
  <si>
    <t>Crude oil (TJ)</t>
  </si>
  <si>
    <t>Other recovered</t>
  </si>
  <si>
    <t>csv_export_to_industry_analysis</t>
  </si>
  <si>
    <t>In the table below the energy balance is imported and will be used in the analysis.</t>
  </si>
  <si>
    <t>The Energy Transition Model</t>
  </si>
  <si>
    <t>Base year for this analysis</t>
  </si>
  <si>
    <t>country</t>
  </si>
  <si>
    <t>base_year</t>
  </si>
  <si>
    <t>Energy balance</t>
  </si>
  <si>
    <t>Key</t>
  </si>
  <si>
    <t>Critical check</t>
  </si>
  <si>
    <t>Automatically import/export analysis data</t>
  </si>
  <si>
    <t>Corrected energy balance step 2</t>
  </si>
  <si>
    <t>Corrected energy balance step 2 for your country and year.</t>
  </si>
  <si>
    <t>1. Import the corrected energy balance step 2 using the import button on the Dashboard sheet.</t>
  </si>
  <si>
    <t>Name</t>
  </si>
  <si>
    <t>converter key</t>
  </si>
  <si>
    <t>converter attribute</t>
  </si>
  <si>
    <t>output.useable_heat</t>
  </si>
  <si>
    <t>If a check is red or orange, please follow these instructions</t>
  </si>
  <si>
    <t>Chemical industry analysis</t>
  </si>
  <si>
    <t>Created from Metal analysis</t>
  </si>
  <si>
    <t>Memo: Feedstock use in petrochemical industry</t>
  </si>
  <si>
    <t>Chemical and petrochemical industry</t>
  </si>
  <si>
    <t>Feedstock use in petrochemical industry</t>
  </si>
  <si>
    <t>Overview of energetic and non-energetic final consumption in the Chemical industry. This data is exported to the Industry analysis using the purple export_to_industry_analysis sheet</t>
  </si>
  <si>
    <t>Total energetic final consumption</t>
  </si>
  <si>
    <t>Total non-energetic final consumption</t>
  </si>
  <si>
    <t>Appliances</t>
  </si>
  <si>
    <t>Function</t>
  </si>
  <si>
    <t>Heat Efficiency</t>
  </si>
  <si>
    <t>Heating</t>
  </si>
  <si>
    <t>Energetic final consumption</t>
  </si>
  <si>
    <t>Non-energetic final consumption</t>
  </si>
  <si>
    <t>Introduction to the Energy Transition Model (ETM) and the Chemical industry analysis</t>
  </si>
  <si>
    <t>There are currently no country specific assumptions needed for the Industry analysis</t>
  </si>
  <si>
    <t>The non-energetic final consumption of the Chemical industry is covered by  'Memo: Feedstock use in petrochemical industry' on the energy balance.</t>
  </si>
  <si>
    <t>The energetic final consumption of the Chemical industry are covered by 'Chemical and petrochemical industry' on the energy balance.</t>
  </si>
  <si>
    <t>Energetic final consumption of coal gas should be zero.</t>
  </si>
  <si>
    <t>Non-energetic final consumption of coal gas should be zero.</t>
  </si>
  <si>
    <t>Cokes (TJ)</t>
  </si>
  <si>
    <t>-</t>
  </si>
  <si>
    <t>industry_chemicals_burner_coal.converter</t>
  </si>
  <si>
    <t>industry_chemicals_burner_crude_oil.converter</t>
  </si>
  <si>
    <t>industry_chemicals_burner_wood_pellets.converter</t>
  </si>
  <si>
    <t>industry_chemicals_burner_network_gas.converter</t>
  </si>
  <si>
    <t>2. Look over checks on the Dashboard sheet. Consult the documentation for additional information.</t>
  </si>
  <si>
    <t>3. If you encounter other problems please contact Quintel Intelligence.</t>
  </si>
  <si>
    <t>4. Export the csv files using the export button on the Dashboard sheet.</t>
  </si>
  <si>
    <t>Minor updates in documentation. Empty corrected energy balance.</t>
  </si>
  <si>
    <t>Update checks. Improve documentation.</t>
  </si>
  <si>
    <t>Dataflow Chemical industry analysis</t>
  </si>
  <si>
    <t>Energetic final consumption of 'Other carriers' should be zero.</t>
  </si>
  <si>
    <t>Here one can see the technological specifications used in the ETM. These values are currently NOT used in this analysis, because output from burner is only used for one application. The technical specifications are given for informative purposes.</t>
  </si>
  <si>
    <t>Coal-fired heater</t>
  </si>
  <si>
    <t>Oil-fired heater</t>
  </si>
  <si>
    <t>Biomass-fired heater</t>
  </si>
  <si>
    <t>Gas-fired heater</t>
  </si>
  <si>
    <t>The industry sector in the ETM consists of a Metal industry sub-sector, a Chemical industry sub-sector and an Other industry sub-sector. The goal of this analysis is to calculate the energy use in the Chemical industry sub-sector and export it to the Industry analysis. Currently, the energy use (both energetic and non-energetic) is obtained completely from the energy balance. Therefore no country specific assumptions are required. The energy use in the Chemical industry sub-sector is used in the Industry analysis to calculate the energy use in the Other industry sub-sector.</t>
  </si>
  <si>
    <t>IEA carriers that are aggregated in the category Coal gas cannot be used in the ETM. Final consumption of this carrier will not be modeled in the ETM.</t>
  </si>
  <si>
    <t>There are currently no country specific assumptions needed for the Chemical industry. The energy use in the Chemical industry is obtained from the energy balance. The final consumption of coal gas and other carriers is not included in the ETM. Non-zero final consumption will therefore be ignored.</t>
  </si>
  <si>
    <t>Overview of energetic and non-energetic final consumption in the Chemical industry. This data is exported to the Industry analysis using the purple export_to_industry_analysis sheet. The 'Cokes' column is included to ensure compatability with the Industry analysis. Cokes is not considered as seperate carrier, but aggregated in coal in this analysis.</t>
  </si>
  <si>
    <t>In this sheet the carriers from the energy balance are aggregated into the carriers that the ETM uses in the chemical sector. See "Assumptions" for a detailed description of aggregation. Note that for Transformation consumption is represented by negative values and production by positive values. In case of Total final consumption and Non-energy use, positive values indicate consumption! The 'Cokes' column is included to ensure compatability with the Industry analysis. Cokes is not considered as seperate carrier, but aggregated in coal in this analysis.</t>
  </si>
  <si>
    <t>Minor layout improvements.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</si>
</sst>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409]mmmm\ d\,\ yyyy;@"/>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sz val="8"/>
      <name val="Calibri"/>
      <family val="2"/>
      <scheme val="minor"/>
    </font>
    <font>
      <u/>
      <sz val="12"/>
      <color rgb="FFFF0000"/>
      <name val="Calibri"/>
      <scheme val="minor"/>
    </font>
    <font>
      <b/>
      <sz val="12"/>
      <color rgb="FFFF0000"/>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name val="Calibri"/>
      <scheme val="minor"/>
    </font>
    <font>
      <b/>
      <sz val="12"/>
      <color rgb="FF000000"/>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
      <patternFill patternType="solid">
        <fgColor rgb="FFFF0000"/>
        <bgColor indexed="64"/>
      </patternFill>
    </fill>
  </fills>
  <borders count="4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s>
  <cellStyleXfs count="1599">
    <xf numFmtId="0" fontId="0" fillId="0" borderId="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08">
    <xf numFmtId="0" fontId="0" fillId="0" borderId="0" xfId="0"/>
    <xf numFmtId="0" fontId="0" fillId="2" borderId="0" xfId="0" applyFill="1"/>
    <xf numFmtId="0" fontId="5" fillId="2" borderId="0" xfId="0" applyFont="1" applyFill="1"/>
    <xf numFmtId="0" fontId="4" fillId="2" borderId="1" xfId="0" applyFont="1" applyFill="1" applyBorder="1"/>
    <xf numFmtId="0" fontId="0" fillId="2" borderId="2" xfId="0" applyFill="1" applyBorder="1"/>
    <xf numFmtId="0" fontId="0" fillId="2" borderId="3" xfId="0" applyFill="1" applyBorder="1"/>
    <xf numFmtId="0" fontId="6"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4" fillId="2" borderId="2" xfId="0" applyFont="1" applyFill="1" applyBorder="1"/>
    <xf numFmtId="0" fontId="4" fillId="2" borderId="0" xfId="0" applyFont="1" applyFill="1" applyBorder="1"/>
    <xf numFmtId="0" fontId="0" fillId="2" borderId="6" xfId="0" applyFill="1" applyBorder="1"/>
    <xf numFmtId="0" fontId="4"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4" fillId="2" borderId="10" xfId="0" applyFont="1" applyFill="1" applyBorder="1"/>
    <xf numFmtId="0" fontId="0" fillId="2" borderId="12" xfId="0" applyFill="1" applyBorder="1"/>
    <xf numFmtId="0" fontId="0" fillId="2" borderId="13" xfId="0" applyFill="1" applyBorder="1"/>
    <xf numFmtId="0" fontId="0" fillId="2" borderId="14" xfId="0" applyFill="1" applyBorder="1"/>
    <xf numFmtId="0" fontId="4" fillId="2" borderId="15" xfId="0" applyFont="1" applyFill="1" applyBorder="1"/>
    <xf numFmtId="0" fontId="4" fillId="0" borderId="16" xfId="0" applyFont="1" applyFill="1" applyBorder="1"/>
    <xf numFmtId="0" fontId="4" fillId="2" borderId="13" xfId="0" applyFont="1" applyFill="1" applyBorder="1"/>
    <xf numFmtId="0" fontId="4" fillId="2" borderId="14" xfId="0" applyFont="1" applyFill="1" applyBorder="1"/>
    <xf numFmtId="0" fontId="9"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9" fillId="2" borderId="20" xfId="0" applyFont="1" applyFill="1" applyBorder="1"/>
    <xf numFmtId="0" fontId="11" fillId="2" borderId="13" xfId="0" applyFont="1" applyFill="1" applyBorder="1"/>
    <xf numFmtId="0" fontId="0" fillId="0" borderId="19" xfId="0" applyFill="1" applyBorder="1"/>
    <xf numFmtId="0" fontId="4" fillId="0" borderId="1" xfId="0" applyFont="1" applyBorder="1"/>
    <xf numFmtId="0" fontId="0" fillId="2" borderId="11" xfId="0" applyFill="1" applyBorder="1"/>
    <xf numFmtId="0" fontId="4" fillId="2" borderId="21" xfId="0" applyFont="1" applyFill="1" applyBorder="1"/>
    <xf numFmtId="0" fontId="0" fillId="2" borderId="22" xfId="0" applyFill="1" applyBorder="1"/>
    <xf numFmtId="0" fontId="0" fillId="2" borderId="21" xfId="0" applyFill="1" applyBorder="1"/>
    <xf numFmtId="0" fontId="4" fillId="2" borderId="22" xfId="0" applyFont="1" applyFill="1" applyBorder="1"/>
    <xf numFmtId="0" fontId="0" fillId="2" borderId="22"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4" fillId="2" borderId="0" xfId="0" applyFont="1" applyFill="1"/>
    <xf numFmtId="0" fontId="4" fillId="2" borderId="42" xfId="0" applyFont="1" applyFill="1" applyBorder="1"/>
    <xf numFmtId="0" fontId="15" fillId="2" borderId="0" xfId="0" applyFont="1" applyFill="1" applyAlignment="1">
      <alignment vertical="center"/>
    </xf>
    <xf numFmtId="0" fontId="15" fillId="2" borderId="0" xfId="0" applyFont="1" applyFill="1" applyAlignment="1">
      <alignment horizontal="center" vertical="center"/>
    </xf>
    <xf numFmtId="0" fontId="0" fillId="2" borderId="0" xfId="0" applyFont="1" applyFill="1" applyAlignment="1">
      <alignment horizontal="left" vertical="center"/>
    </xf>
    <xf numFmtId="0" fontId="5" fillId="2" borderId="0" xfId="0" applyFont="1" applyFill="1" applyAlignment="1">
      <alignment vertical="center"/>
    </xf>
    <xf numFmtId="0" fontId="4" fillId="2" borderId="1" xfId="0" applyFont="1" applyFill="1" applyBorder="1" applyAlignment="1">
      <alignment vertical="center"/>
    </xf>
    <xf numFmtId="0" fontId="15" fillId="2" borderId="2" xfId="0" applyFont="1" applyFill="1" applyBorder="1" applyAlignment="1">
      <alignment vertical="center"/>
    </xf>
    <xf numFmtId="0" fontId="15" fillId="2" borderId="3" xfId="0" applyFont="1" applyFill="1" applyBorder="1" applyAlignment="1">
      <alignment vertical="center"/>
    </xf>
    <xf numFmtId="0" fontId="0" fillId="2" borderId="6" xfId="0" applyFont="1" applyFill="1" applyBorder="1" applyAlignment="1">
      <alignment horizontal="left" vertical="top"/>
    </xf>
    <xf numFmtId="0" fontId="15" fillId="2" borderId="7" xfId="0" applyFont="1" applyFill="1" applyBorder="1" applyAlignment="1">
      <alignment vertical="center"/>
    </xf>
    <xf numFmtId="0" fontId="15" fillId="2" borderId="8" xfId="0" applyFont="1" applyFill="1" applyBorder="1" applyAlignment="1">
      <alignment vertical="center"/>
    </xf>
    <xf numFmtId="0" fontId="0" fillId="7" borderId="0" xfId="0" applyFill="1" applyBorder="1"/>
    <xf numFmtId="0" fontId="8" fillId="0" borderId="0" xfId="0" applyFont="1" applyBorder="1" applyAlignment="1">
      <alignment horizontal="left" vertical="top" wrapText="1"/>
    </xf>
    <xf numFmtId="0" fontId="14" fillId="2" borderId="42" xfId="0" applyFont="1" applyFill="1" applyBorder="1"/>
    <xf numFmtId="0" fontId="14" fillId="2" borderId="22" xfId="0" applyFont="1" applyFill="1" applyBorder="1"/>
    <xf numFmtId="0" fontId="16" fillId="2" borderId="0" xfId="0" applyFont="1" applyFill="1" applyAlignment="1">
      <alignment horizontal="left" vertical="center"/>
    </xf>
    <xf numFmtId="0" fontId="0" fillId="2" borderId="19" xfId="0" applyFill="1" applyBorder="1" applyAlignment="1">
      <alignment vertical="top"/>
    </xf>
    <xf numFmtId="0" fontId="4" fillId="2" borderId="16" xfId="0" applyFont="1" applyFill="1" applyBorder="1"/>
    <xf numFmtId="0" fontId="8" fillId="0" borderId="14" xfId="0" applyFont="1" applyFill="1" applyBorder="1"/>
    <xf numFmtId="0" fontId="9" fillId="2" borderId="15" xfId="0" applyFont="1" applyFill="1" applyBorder="1"/>
    <xf numFmtId="0" fontId="0" fillId="0" borderId="41" xfId="0" applyFill="1" applyBorder="1"/>
    <xf numFmtId="0" fontId="4" fillId="2" borderId="40" xfId="0" applyFont="1" applyFill="1" applyBorder="1"/>
    <xf numFmtId="0" fontId="0" fillId="9" borderId="0" xfId="0" applyFill="1" applyBorder="1"/>
    <xf numFmtId="0" fontId="0" fillId="8" borderId="0" xfId="0" applyFill="1" applyBorder="1"/>
    <xf numFmtId="0" fontId="0" fillId="6" borderId="0" xfId="0" applyFill="1" applyBorder="1"/>
    <xf numFmtId="0" fontId="0" fillId="10" borderId="0" xfId="0" applyFill="1" applyBorder="1"/>
    <xf numFmtId="165" fontId="0" fillId="2" borderId="0" xfId="1" applyNumberFormat="1" applyFont="1" applyFill="1" applyBorder="1"/>
    <xf numFmtId="166" fontId="0" fillId="2" borderId="0" xfId="0" applyNumberFormat="1" applyFill="1" applyBorder="1" applyAlignment="1">
      <alignment horizontal="left"/>
    </xf>
    <xf numFmtId="166" fontId="10" fillId="0" borderId="4" xfId="0" applyNumberFormat="1" applyFont="1" applyFill="1" applyBorder="1" applyAlignment="1">
      <alignment horizontal="left" vertical="center"/>
    </xf>
    <xf numFmtId="0" fontId="8" fillId="9" borderId="24" xfId="0" applyFont="1" applyFill="1" applyBorder="1" applyAlignment="1">
      <alignment vertical="center"/>
    </xf>
    <xf numFmtId="0" fontId="8" fillId="4" borderId="24" xfId="0" applyFont="1" applyFill="1" applyBorder="1" applyAlignment="1">
      <alignment vertical="center"/>
    </xf>
    <xf numFmtId="0" fontId="8" fillId="8" borderId="24" xfId="0" applyFont="1" applyFill="1" applyBorder="1" applyAlignment="1">
      <alignment vertical="center"/>
    </xf>
    <xf numFmtId="0" fontId="5" fillId="2" borderId="0" xfId="0" applyFont="1" applyFill="1" applyBorder="1"/>
    <xf numFmtId="0" fontId="8" fillId="2" borderId="0" xfId="0" applyFont="1" applyFill="1"/>
    <xf numFmtId="0" fontId="19" fillId="2" borderId="13" xfId="0" applyFont="1" applyFill="1" applyBorder="1"/>
    <xf numFmtId="0" fontId="3" fillId="2" borderId="13" xfId="0" applyFont="1" applyFill="1" applyBorder="1" applyAlignment="1">
      <alignment vertical="top"/>
    </xf>
    <xf numFmtId="0" fontId="3" fillId="2" borderId="17" xfId="0" applyFont="1" applyFill="1" applyBorder="1"/>
    <xf numFmtId="0" fontId="3" fillId="2" borderId="18" xfId="0" applyFont="1" applyFill="1" applyBorder="1"/>
    <xf numFmtId="0" fontId="3" fillId="2" borderId="19" xfId="0" applyFont="1" applyFill="1" applyBorder="1"/>
    <xf numFmtId="0" fontId="4" fillId="2" borderId="12" xfId="0" applyFont="1" applyFill="1" applyBorder="1"/>
    <xf numFmtId="0" fontId="3" fillId="2" borderId="0" xfId="0" applyFont="1" applyFill="1"/>
    <xf numFmtId="2" fontId="0" fillId="2" borderId="0" xfId="0" applyNumberFormat="1" applyFill="1"/>
    <xf numFmtId="0" fontId="4" fillId="2" borderId="15" xfId="0" applyFont="1" applyFill="1" applyBorder="1" applyAlignment="1">
      <alignment vertical="top" wrapText="1"/>
    </xf>
    <xf numFmtId="0" fontId="4" fillId="2" borderId="7" xfId="0" applyFont="1" applyFill="1" applyBorder="1" applyAlignment="1">
      <alignment vertical="top" wrapText="1"/>
    </xf>
    <xf numFmtId="165" fontId="0" fillId="2" borderId="18" xfId="1" applyNumberFormat="1" applyFont="1" applyFill="1" applyBorder="1"/>
    <xf numFmtId="0" fontId="0" fillId="2" borderId="0" xfId="0" applyNumberFormat="1" applyFill="1" applyBorder="1" applyAlignment="1">
      <alignment horizontal="left"/>
    </xf>
    <xf numFmtId="0" fontId="8" fillId="10" borderId="24" xfId="0" applyFont="1" applyFill="1" applyBorder="1" applyAlignment="1">
      <alignment vertical="center"/>
    </xf>
    <xf numFmtId="0" fontId="8" fillId="5" borderId="24" xfId="0" applyFont="1" applyFill="1" applyBorder="1" applyAlignment="1">
      <alignment vertical="center"/>
    </xf>
    <xf numFmtId="0" fontId="8" fillId="7" borderId="24" xfId="0" applyFont="1" applyFill="1" applyBorder="1" applyAlignment="1">
      <alignment vertical="center"/>
    </xf>
    <xf numFmtId="164" fontId="14" fillId="2" borderId="18" xfId="0" applyNumberFormat="1" applyFont="1" applyFill="1" applyBorder="1" applyAlignment="1">
      <alignment vertical="top" wrapText="1"/>
    </xf>
    <xf numFmtId="164" fontId="14" fillId="2" borderId="19" xfId="0" applyNumberFormat="1" applyFont="1" applyFill="1" applyBorder="1" applyAlignment="1">
      <alignment vertical="top" wrapText="1"/>
    </xf>
    <xf numFmtId="164" fontId="4" fillId="2" borderId="43" xfId="0" applyNumberFormat="1" applyFont="1" applyFill="1" applyBorder="1"/>
    <xf numFmtId="164" fontId="4" fillId="2" borderId="11" xfId="0" applyNumberFormat="1" applyFont="1" applyFill="1" applyBorder="1"/>
    <xf numFmtId="164" fontId="0" fillId="2" borderId="11" xfId="0" applyNumberFormat="1" applyFill="1" applyBorder="1"/>
    <xf numFmtId="164" fontId="0" fillId="2" borderId="34" xfId="0" applyNumberFormat="1" applyFill="1" applyBorder="1"/>
    <xf numFmtId="164" fontId="0" fillId="2" borderId="0" xfId="0" applyNumberFormat="1" applyFill="1" applyBorder="1"/>
    <xf numFmtId="164" fontId="8" fillId="2" borderId="34" xfId="0" applyNumberFormat="1" applyFont="1" applyFill="1" applyBorder="1" applyAlignment="1">
      <alignment wrapText="1"/>
    </xf>
    <xf numFmtId="164" fontId="11" fillId="2" borderId="34" xfId="0" applyNumberFormat="1" applyFont="1" applyFill="1" applyBorder="1" applyAlignment="1">
      <alignment wrapText="1"/>
    </xf>
    <xf numFmtId="164" fontId="14" fillId="2" borderId="11" xfId="0" applyNumberFormat="1" applyFont="1" applyFill="1" applyBorder="1"/>
    <xf numFmtId="164" fontId="8" fillId="2" borderId="11" xfId="0" applyNumberFormat="1" applyFont="1" applyFill="1" applyBorder="1"/>
    <xf numFmtId="164" fontId="8" fillId="2" borderId="12" xfId="0" applyNumberFormat="1" applyFont="1" applyFill="1" applyBorder="1"/>
    <xf numFmtId="164" fontId="8" fillId="2" borderId="0" xfId="0" applyNumberFormat="1" applyFont="1" applyFill="1" applyBorder="1"/>
    <xf numFmtId="164" fontId="8" fillId="2" borderId="14" xfId="0" applyNumberFormat="1" applyFont="1" applyFill="1" applyBorder="1"/>
    <xf numFmtId="164" fontId="14" fillId="0" borderId="7" xfId="0" applyNumberFormat="1" applyFont="1" applyFill="1" applyBorder="1" applyAlignment="1">
      <alignment vertical="top" wrapText="1"/>
    </xf>
    <xf numFmtId="164" fontId="14" fillId="2" borderId="0" xfId="0" applyNumberFormat="1" applyFont="1" applyFill="1" applyBorder="1" applyAlignment="1">
      <alignment vertical="top" wrapText="1"/>
    </xf>
    <xf numFmtId="164" fontId="8" fillId="2" borderId="39" xfId="0" applyNumberFormat="1" applyFont="1" applyFill="1" applyBorder="1"/>
    <xf numFmtId="164" fontId="20" fillId="2" borderId="26" xfId="0" applyNumberFormat="1" applyFont="1" applyFill="1" applyBorder="1" applyAlignment="1">
      <alignment vertical="top" wrapText="1"/>
    </xf>
    <xf numFmtId="0" fontId="0" fillId="2" borderId="0" xfId="0" applyFill="1" applyAlignment="1">
      <alignment vertical="center"/>
    </xf>
    <xf numFmtId="0" fontId="4" fillId="2" borderId="3" xfId="0" applyFont="1" applyFill="1" applyBorder="1" applyAlignment="1">
      <alignment vertical="center"/>
    </xf>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6"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8" fillId="2" borderId="21" xfId="0" applyFont="1" applyFill="1" applyBorder="1" applyAlignment="1">
      <alignment horizontal="left" vertical="top" wrapText="1"/>
    </xf>
    <xf numFmtId="0" fontId="8" fillId="2" borderId="22" xfId="0" applyFont="1" applyFill="1" applyBorder="1" applyAlignment="1">
      <alignment vertical="top" wrapText="1"/>
    </xf>
    <xf numFmtId="0" fontId="8" fillId="2" borderId="21" xfId="0" applyFont="1" applyFill="1" applyBorder="1" applyAlignment="1">
      <alignment vertical="top" wrapText="1"/>
    </xf>
    <xf numFmtId="1" fontId="4" fillId="2" borderId="0" xfId="1" applyNumberFormat="1" applyFont="1" applyFill="1" applyBorder="1"/>
    <xf numFmtId="1" fontId="14" fillId="2" borderId="0" xfId="1" applyNumberFormat="1" applyFont="1" applyFill="1" applyBorder="1"/>
    <xf numFmtId="2" fontId="0" fillId="0" borderId="5" xfId="0" applyNumberFormat="1" applyFill="1" applyBorder="1" applyAlignment="1">
      <alignment vertical="center"/>
    </xf>
    <xf numFmtId="164" fontId="14" fillId="0" borderId="16" xfId="0" applyNumberFormat="1" applyFont="1" applyFill="1" applyBorder="1" applyAlignment="1">
      <alignment vertical="top" wrapText="1"/>
    </xf>
    <xf numFmtId="164" fontId="14" fillId="2" borderId="14" xfId="0" applyNumberFormat="1" applyFont="1" applyFill="1" applyBorder="1" applyAlignment="1">
      <alignment vertical="top" wrapText="1"/>
    </xf>
    <xf numFmtId="164" fontId="8" fillId="2" borderId="13" xfId="0" applyNumberFormat="1" applyFont="1" applyFill="1" applyBorder="1"/>
    <xf numFmtId="164" fontId="14" fillId="2" borderId="15" xfId="0" applyNumberFormat="1" applyFont="1" applyFill="1" applyBorder="1" applyAlignment="1">
      <alignment vertical="top" wrapText="1"/>
    </xf>
    <xf numFmtId="164" fontId="11" fillId="2" borderId="13" xfId="0" applyNumberFormat="1" applyFont="1" applyFill="1" applyBorder="1"/>
    <xf numFmtId="164" fontId="8" fillId="2" borderId="13" xfId="0" applyNumberFormat="1" applyFont="1" applyFill="1" applyBorder="1" applyAlignment="1">
      <alignment wrapText="1"/>
    </xf>
    <xf numFmtId="164" fontId="11" fillId="2" borderId="13" xfId="0" applyNumberFormat="1" applyFont="1" applyFill="1" applyBorder="1" applyAlignment="1">
      <alignment wrapText="1"/>
    </xf>
    <xf numFmtId="164" fontId="8" fillId="2" borderId="13" xfId="0" applyNumberFormat="1" applyFont="1" applyFill="1" applyBorder="1" applyAlignment="1">
      <alignment horizontal="left" wrapText="1" indent="1"/>
    </xf>
    <xf numFmtId="164" fontId="8" fillId="2" borderId="17" xfId="0" applyNumberFormat="1" applyFont="1" applyFill="1" applyBorder="1"/>
    <xf numFmtId="164" fontId="14" fillId="2" borderId="10" xfId="0" applyNumberFormat="1" applyFont="1" applyFill="1" applyBorder="1"/>
    <xf numFmtId="164" fontId="14" fillId="2" borderId="45" xfId="0" applyNumberFormat="1" applyFont="1" applyFill="1" applyBorder="1"/>
    <xf numFmtId="164" fontId="8" fillId="2" borderId="5" xfId="0" applyNumberFormat="1" applyFont="1" applyFill="1" applyBorder="1"/>
    <xf numFmtId="164" fontId="14" fillId="2" borderId="8" xfId="0" applyNumberFormat="1" applyFont="1" applyFill="1" applyBorder="1" applyAlignment="1">
      <alignment vertical="top" wrapText="1"/>
    </xf>
    <xf numFmtId="164" fontId="11" fillId="2" borderId="5" xfId="0" applyNumberFormat="1" applyFont="1" applyFill="1" applyBorder="1"/>
    <xf numFmtId="164" fontId="8" fillId="2" borderId="5" xfId="0" applyNumberFormat="1" applyFont="1" applyFill="1" applyBorder="1" applyAlignment="1">
      <alignment wrapText="1"/>
    </xf>
    <xf numFmtId="164" fontId="11" fillId="2" borderId="5" xfId="0" applyNumberFormat="1" applyFont="1" applyFill="1" applyBorder="1" applyAlignment="1">
      <alignment wrapText="1"/>
    </xf>
    <xf numFmtId="164" fontId="8" fillId="2" borderId="5" xfId="0" applyNumberFormat="1" applyFont="1" applyFill="1" applyBorder="1" applyAlignment="1">
      <alignment horizontal="left" wrapText="1" indent="1"/>
    </xf>
    <xf numFmtId="164" fontId="8" fillId="2" borderId="46" xfId="0" applyNumberFormat="1" applyFont="1" applyFill="1" applyBorder="1"/>
    <xf numFmtId="0" fontId="8" fillId="0" borderId="24" xfId="0" applyFont="1" applyFill="1" applyBorder="1" applyAlignment="1">
      <alignment vertical="center" wrapText="1"/>
    </xf>
    <xf numFmtId="0" fontId="8" fillId="0" borderId="5" xfId="0" applyFont="1" applyFill="1" applyBorder="1" applyAlignment="1">
      <alignment vertical="center" wrapText="1"/>
    </xf>
    <xf numFmtId="0" fontId="0" fillId="0" borderId="24" xfId="0" applyFill="1" applyBorder="1" applyAlignment="1">
      <alignment vertical="center" wrapText="1"/>
    </xf>
    <xf numFmtId="0" fontId="8" fillId="0" borderId="24" xfId="0" applyFont="1" applyFill="1" applyBorder="1" applyAlignment="1">
      <alignment horizontal="left" vertical="center" wrapText="1"/>
    </xf>
    <xf numFmtId="0" fontId="0" fillId="2" borderId="0" xfId="0" applyFill="1" applyBorder="1" applyAlignment="1">
      <alignment horizontal="left" vertical="top" wrapText="1"/>
    </xf>
    <xf numFmtId="2" fontId="4" fillId="2" borderId="3" xfId="0" applyNumberFormat="1" applyFont="1" applyFill="1" applyBorder="1"/>
    <xf numFmtId="2" fontId="4" fillId="2" borderId="5" xfId="0" applyNumberFormat="1" applyFont="1" applyFill="1" applyBorder="1"/>
    <xf numFmtId="2" fontId="0" fillId="2" borderId="8" xfId="0" applyNumberFormat="1" applyFill="1" applyBorder="1"/>
    <xf numFmtId="164" fontId="14" fillId="0" borderId="7" xfId="0" applyNumberFormat="1" applyFont="1" applyBorder="1" applyAlignment="1">
      <alignment vertical="top" wrapText="1"/>
    </xf>
    <xf numFmtId="164" fontId="14" fillId="0" borderId="16" xfId="0" applyNumberFormat="1" applyFont="1" applyBorder="1" applyAlignment="1">
      <alignment vertical="top" wrapText="1"/>
    </xf>
    <xf numFmtId="0" fontId="4" fillId="2" borderId="0" xfId="0" applyFont="1" applyFill="1" applyBorder="1" applyAlignment="1">
      <alignment horizontal="center"/>
    </xf>
    <xf numFmtId="0" fontId="0" fillId="2" borderId="0" xfId="0"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3" fillId="2" borderId="0" xfId="0" applyFont="1" applyFill="1" applyBorder="1"/>
    <xf numFmtId="0" fontId="0" fillId="2" borderId="0" xfId="0" applyFont="1" applyFill="1" applyBorder="1"/>
    <xf numFmtId="0" fontId="3" fillId="2" borderId="21" xfId="0" applyFont="1" applyFill="1" applyBorder="1"/>
    <xf numFmtId="0" fontId="0" fillId="2" borderId="44" xfId="0" applyFill="1" applyBorder="1"/>
    <xf numFmtId="3" fontId="8" fillId="0" borderId="0" xfId="0" applyNumberFormat="1" applyFont="1" applyFill="1" applyBorder="1" applyAlignment="1">
      <alignment vertical="top" wrapText="1"/>
    </xf>
    <xf numFmtId="3" fontId="8" fillId="0" borderId="14" xfId="0" applyNumberFormat="1" applyFont="1" applyFill="1" applyBorder="1" applyAlignment="1">
      <alignment vertical="top" wrapText="1"/>
    </xf>
    <xf numFmtId="3" fontId="8" fillId="2" borderId="0" xfId="0" applyNumberFormat="1" applyFont="1" applyFill="1" applyBorder="1" applyAlignment="1">
      <alignment vertical="top" wrapText="1"/>
    </xf>
    <xf numFmtId="3" fontId="8" fillId="2" borderId="14" xfId="0" applyNumberFormat="1" applyFont="1" applyFill="1" applyBorder="1" applyAlignment="1">
      <alignment vertical="top" wrapText="1"/>
    </xf>
    <xf numFmtId="3" fontId="14" fillId="2" borderId="14" xfId="0" applyNumberFormat="1" applyFont="1" applyFill="1" applyBorder="1" applyAlignment="1">
      <alignment vertical="top" wrapText="1"/>
    </xf>
    <xf numFmtId="3" fontId="4" fillId="2" borderId="0" xfId="0" applyNumberFormat="1" applyFont="1" applyFill="1" applyBorder="1" applyAlignment="1">
      <alignment vertical="top" wrapText="1"/>
    </xf>
    <xf numFmtId="3" fontId="14"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4" fillId="2" borderId="18" xfId="0" applyNumberFormat="1" applyFont="1" applyFill="1" applyBorder="1" applyAlignment="1">
      <alignment vertical="top" wrapText="1"/>
    </xf>
    <xf numFmtId="0" fontId="8" fillId="2" borderId="4" xfId="0"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165" fontId="0" fillId="2" borderId="22" xfId="0" applyNumberFormat="1" applyFont="1" applyFill="1" applyBorder="1"/>
    <xf numFmtId="165" fontId="0" fillId="2" borderId="25" xfId="0" applyNumberFormat="1" applyFont="1" applyFill="1" applyBorder="1"/>
    <xf numFmtId="0" fontId="0" fillId="2" borderId="0" xfId="0" applyFill="1" applyBorder="1" applyAlignment="1">
      <alignment horizontal="left"/>
    </xf>
    <xf numFmtId="0" fontId="0" fillId="2" borderId="7" xfId="0" applyFill="1" applyBorder="1" applyAlignment="1">
      <alignment horizontal="left"/>
    </xf>
    <xf numFmtId="0" fontId="22" fillId="2" borderId="0" xfId="0" applyFont="1" applyFill="1"/>
    <xf numFmtId="0" fontId="22" fillId="2" borderId="1" xfId="0" applyFont="1" applyFill="1" applyBorder="1"/>
    <xf numFmtId="0" fontId="22" fillId="2" borderId="3" xfId="0" applyFont="1" applyFill="1" applyBorder="1"/>
    <xf numFmtId="0" fontId="22" fillId="2" borderId="4" xfId="0" applyFont="1" applyFill="1" applyBorder="1"/>
    <xf numFmtId="0" fontId="22" fillId="2" borderId="5" xfId="0" applyFont="1" applyFill="1" applyBorder="1"/>
    <xf numFmtId="0" fontId="22" fillId="2" borderId="4" xfId="0" applyFont="1" applyFill="1" applyBorder="1" applyAlignment="1">
      <alignment wrapText="1"/>
    </xf>
    <xf numFmtId="0" fontId="22" fillId="2" borderId="6" xfId="0" applyFont="1" applyFill="1" applyBorder="1"/>
    <xf numFmtId="1" fontId="22" fillId="2" borderId="8" xfId="0" applyNumberFormat="1" applyFont="1" applyFill="1" applyBorder="1"/>
    <xf numFmtId="0" fontId="23" fillId="2" borderId="6" xfId="0" applyFont="1" applyFill="1" applyBorder="1"/>
    <xf numFmtId="0" fontId="23" fillId="2" borderId="8" xfId="0" applyFont="1" applyFill="1" applyBorder="1"/>
    <xf numFmtId="0" fontId="14" fillId="2" borderId="7" xfId="0" applyFont="1" applyFill="1" applyBorder="1"/>
    <xf numFmtId="164" fontId="8" fillId="2" borderId="15" xfId="0" applyNumberFormat="1" applyFont="1" applyFill="1" applyBorder="1" applyAlignment="1">
      <alignment wrapText="1"/>
    </xf>
    <xf numFmtId="164" fontId="8" fillId="2" borderId="8" xfId="0" applyNumberFormat="1" applyFont="1" applyFill="1" applyBorder="1" applyAlignment="1">
      <alignment wrapText="1"/>
    </xf>
    <xf numFmtId="3" fontId="8" fillId="2" borderId="7" xfId="0" applyNumberFormat="1" applyFont="1" applyFill="1" applyBorder="1" applyAlignment="1">
      <alignment vertical="top" wrapText="1"/>
    </xf>
    <xf numFmtId="3" fontId="8" fillId="2" borderId="16" xfId="0" applyNumberFormat="1" applyFont="1" applyFill="1" applyBorder="1" applyAlignment="1">
      <alignment vertical="top" wrapText="1"/>
    </xf>
    <xf numFmtId="164" fontId="14" fillId="2" borderId="7" xfId="0" applyNumberFormat="1" applyFont="1" applyFill="1" applyBorder="1" applyAlignment="1">
      <alignment vertical="top" wrapText="1"/>
    </xf>
    <xf numFmtId="164" fontId="11" fillId="2" borderId="0" xfId="0" applyNumberFormat="1" applyFont="1" applyFill="1" applyBorder="1"/>
    <xf numFmtId="164" fontId="8" fillId="2" borderId="7" xfId="0" applyNumberFormat="1" applyFont="1" applyFill="1" applyBorder="1" applyAlignment="1">
      <alignment wrapText="1"/>
    </xf>
    <xf numFmtId="164" fontId="11" fillId="2" borderId="0" xfId="0" applyNumberFormat="1" applyFont="1" applyFill="1" applyBorder="1" applyAlignment="1">
      <alignment wrapText="1"/>
    </xf>
    <xf numFmtId="164" fontId="8" fillId="2" borderId="18" xfId="0" applyNumberFormat="1" applyFont="1" applyFill="1" applyBorder="1"/>
    <xf numFmtId="164" fontId="8" fillId="2" borderId="26" xfId="0" applyNumberFormat="1" applyFont="1" applyFill="1" applyBorder="1" applyAlignment="1">
      <alignment wrapText="1"/>
    </xf>
    <xf numFmtId="3" fontId="0" fillId="2" borderId="7" xfId="0" applyNumberFormat="1" applyFont="1" applyFill="1" applyBorder="1" applyAlignment="1">
      <alignment vertical="top" wrapText="1"/>
    </xf>
    <xf numFmtId="0" fontId="4" fillId="2" borderId="42" xfId="0" applyFont="1" applyFill="1" applyBorder="1" applyAlignment="1">
      <alignment vertical="center"/>
    </xf>
    <xf numFmtId="0" fontId="4" fillId="2" borderId="1" xfId="0" applyFont="1" applyFill="1" applyBorder="1" applyAlignment="1">
      <alignment vertical="top"/>
    </xf>
    <xf numFmtId="0" fontId="22" fillId="2" borderId="6" xfId="0" applyFont="1" applyFill="1" applyBorder="1" applyAlignment="1">
      <alignment vertical="top"/>
    </xf>
    <xf numFmtId="0" fontId="22" fillId="2" borderId="4" xfId="0" applyFont="1" applyFill="1" applyBorder="1" applyAlignment="1">
      <alignment vertical="top"/>
    </xf>
    <xf numFmtId="0" fontId="3" fillId="2" borderId="15" xfId="0" applyFont="1" applyFill="1" applyBorder="1"/>
    <xf numFmtId="0" fontId="3" fillId="2" borderId="7" xfId="0" applyFont="1" applyFill="1" applyBorder="1"/>
    <xf numFmtId="0" fontId="3" fillId="2" borderId="7" xfId="0" applyFont="1" applyFill="1" applyBorder="1" applyAlignment="1">
      <alignment horizontal="center"/>
    </xf>
    <xf numFmtId="9" fontId="3" fillId="2" borderId="7" xfId="1" applyFont="1" applyFill="1" applyBorder="1"/>
    <xf numFmtId="0" fontId="8" fillId="2" borderId="0" xfId="0" applyFont="1" applyFill="1" applyBorder="1" applyAlignment="1">
      <alignment horizontal="left"/>
    </xf>
    <xf numFmtId="0" fontId="4" fillId="2" borderId="7" xfId="0" applyFont="1" applyFill="1" applyBorder="1"/>
    <xf numFmtId="0" fontId="4" fillId="2" borderId="23" xfId="0" applyFont="1" applyFill="1" applyBorder="1"/>
    <xf numFmtId="0" fontId="3" fillId="2" borderId="48" xfId="0" applyFont="1" applyFill="1" applyBorder="1"/>
    <xf numFmtId="0" fontId="0" fillId="2" borderId="23" xfId="0" applyFill="1" applyBorder="1"/>
    <xf numFmtId="0" fontId="0" fillId="2" borderId="23" xfId="0" applyFill="1" applyBorder="1" applyAlignment="1">
      <alignment horizontal="left" vertical="top"/>
    </xf>
    <xf numFmtId="0" fontId="0" fillId="2" borderId="48" xfId="0" applyFill="1" applyBorder="1" applyAlignment="1">
      <alignment horizontal="left" vertical="top"/>
    </xf>
    <xf numFmtId="0" fontId="0" fillId="2" borderId="47" xfId="0" applyFill="1" applyBorder="1" applyAlignment="1">
      <alignment horizontal="left" vertical="top"/>
    </xf>
    <xf numFmtId="0" fontId="0" fillId="11" borderId="22" xfId="0" applyNumberFormat="1" applyFill="1" applyBorder="1" applyAlignment="1">
      <alignment horizontal="center"/>
    </xf>
    <xf numFmtId="0" fontId="4" fillId="2" borderId="48" xfId="0" applyFont="1" applyFill="1" applyBorder="1"/>
    <xf numFmtId="0" fontId="0" fillId="2" borderId="22" xfId="0" applyNumberFormat="1" applyFill="1" applyBorder="1" applyAlignment="1">
      <alignment horizontal="center"/>
    </xf>
    <xf numFmtId="0" fontId="8" fillId="0" borderId="16" xfId="0" applyFont="1" applyFill="1" applyBorder="1"/>
    <xf numFmtId="164" fontId="8" fillId="2" borderId="0" xfId="0" applyNumberFormat="1" applyFont="1" applyFill="1" applyBorder="1" applyAlignment="1">
      <alignment wrapText="1"/>
    </xf>
    <xf numFmtId="164" fontId="8" fillId="2" borderId="0" xfId="0" applyNumberFormat="1" applyFont="1" applyFill="1" applyBorder="1" applyAlignment="1">
      <alignment horizontal="left" wrapText="1" indent="1"/>
    </xf>
    <xf numFmtId="3" fontId="0" fillId="2" borderId="0" xfId="0" applyNumberFormat="1" applyFill="1" applyBorder="1" applyAlignment="1">
      <alignment horizontal="left" indent="1"/>
    </xf>
    <xf numFmtId="3" fontId="0" fillId="0" borderId="14" xfId="0" applyNumberFormat="1" applyFont="1" applyFill="1" applyBorder="1" applyAlignment="1">
      <alignment vertical="top" wrapText="1"/>
    </xf>
    <xf numFmtId="3" fontId="0" fillId="2" borderId="7" xfId="0" applyNumberFormat="1" applyFont="1" applyFill="1" applyBorder="1" applyAlignment="1">
      <alignment horizontal="right" vertical="top" wrapText="1"/>
    </xf>
    <xf numFmtId="3" fontId="0" fillId="2" borderId="0" xfId="0" applyNumberFormat="1" applyFont="1" applyFill="1" applyBorder="1" applyAlignment="1">
      <alignment horizontal="right" vertical="top" wrapText="1"/>
    </xf>
    <xf numFmtId="3" fontId="0" fillId="2" borderId="13" xfId="0" applyNumberFormat="1" applyFill="1" applyBorder="1" applyAlignment="1">
      <alignment horizontal="left" wrapText="1"/>
    </xf>
    <xf numFmtId="3" fontId="0" fillId="0" borderId="4" xfId="0" applyNumberFormat="1" applyFont="1" applyFill="1" applyBorder="1" applyAlignment="1">
      <alignment vertical="top" wrapText="1"/>
    </xf>
    <xf numFmtId="0" fontId="14" fillId="2" borderId="11" xfId="0" quotePrefix="1" applyFont="1" applyFill="1" applyBorder="1"/>
    <xf numFmtId="0" fontId="8" fillId="2" borderId="7" xfId="0" applyFont="1" applyFill="1" applyBorder="1" applyAlignment="1">
      <alignment horizontal="left"/>
    </xf>
    <xf numFmtId="0" fontId="14" fillId="2" borderId="16" xfId="0" applyFont="1" applyFill="1" applyBorder="1"/>
    <xf numFmtId="2" fontId="3" fillId="2" borderId="18" xfId="0" applyNumberFormat="1" applyFont="1" applyFill="1" applyBorder="1"/>
    <xf numFmtId="0" fontId="8" fillId="0" borderId="7" xfId="0" applyNumberFormat="1" applyFont="1" applyBorder="1" applyAlignment="1">
      <alignment vertical="top" wrapText="1"/>
    </xf>
    <xf numFmtId="0" fontId="8" fillId="0" borderId="0" xfId="0" applyNumberFormat="1" applyFont="1" applyBorder="1" applyAlignment="1">
      <alignment vertical="top" wrapText="1"/>
    </xf>
    <xf numFmtId="1" fontId="4" fillId="2" borderId="7" xfId="1" applyNumberFormat="1" applyFont="1" applyFill="1" applyBorder="1"/>
    <xf numFmtId="0" fontId="0" fillId="2" borderId="21" xfId="0" applyNumberFormat="1" applyFill="1" applyBorder="1" applyAlignment="1">
      <alignment horizontal="center"/>
    </xf>
    <xf numFmtId="0" fontId="8" fillId="2" borderId="22" xfId="0" applyFont="1" applyFill="1" applyBorder="1"/>
    <xf numFmtId="0" fontId="8" fillId="2" borderId="0" xfId="0" applyFont="1" applyFill="1" applyBorder="1"/>
    <xf numFmtId="0" fontId="8" fillId="2" borderId="14" xfId="0" applyFont="1" applyFill="1" applyBorder="1"/>
    <xf numFmtId="0" fontId="14" fillId="0" borderId="16" xfId="0" applyFont="1" applyFill="1" applyBorder="1"/>
    <xf numFmtId="0" fontId="14" fillId="2" borderId="14" xfId="0" applyFont="1" applyFill="1" applyBorder="1"/>
    <xf numFmtId="0" fontId="8" fillId="0" borderId="14" xfId="0" applyFont="1" applyFill="1" applyBorder="1" applyAlignment="1">
      <alignment wrapText="1"/>
    </xf>
    <xf numFmtId="0" fontId="8" fillId="2" borderId="22" xfId="0" applyFont="1" applyFill="1" applyBorder="1" applyAlignment="1">
      <alignment horizontal="left" vertical="top" wrapText="1"/>
    </xf>
    <xf numFmtId="3" fontId="8" fillId="0" borderId="0" xfId="0" applyNumberFormat="1" applyFont="1" applyFill="1" applyBorder="1" applyAlignment="1">
      <alignment horizontal="right" vertical="top" wrapText="1"/>
    </xf>
    <xf numFmtId="3" fontId="8" fillId="2" borderId="7" xfId="0" applyNumberFormat="1" applyFont="1" applyFill="1" applyBorder="1" applyAlignment="1">
      <alignment horizontal="right" vertical="top" wrapText="1"/>
    </xf>
    <xf numFmtId="3" fontId="8" fillId="2" borderId="0" xfId="0" applyNumberFormat="1" applyFont="1" applyFill="1" applyBorder="1" applyAlignment="1">
      <alignment horizontal="right" vertical="top" wrapText="1"/>
    </xf>
    <xf numFmtId="3" fontId="0" fillId="0" borderId="0" xfId="0" applyNumberFormat="1" applyFont="1" applyFill="1" applyBorder="1" applyAlignment="1">
      <alignment horizontal="right" vertical="top" wrapText="1"/>
    </xf>
    <xf numFmtId="2" fontId="0" fillId="2" borderId="4" xfId="0" applyNumberFormat="1" applyFill="1" applyBorder="1"/>
    <xf numFmtId="0" fontId="8" fillId="2" borderId="13" xfId="0" applyFont="1" applyFill="1" applyBorder="1"/>
    <xf numFmtId="0" fontId="8" fillId="0" borderId="0" xfId="0" applyFont="1" applyFill="1" applyBorder="1"/>
    <xf numFmtId="9" fontId="8" fillId="0" borderId="0" xfId="1" applyNumberFormat="1" applyFont="1" applyFill="1" applyBorder="1"/>
    <xf numFmtId="9" fontId="24" fillId="0" borderId="14" xfId="772" applyFont="1" applyFill="1" applyBorder="1"/>
    <xf numFmtId="0" fontId="0" fillId="0" borderId="0" xfId="0" applyNumberFormat="1"/>
    <xf numFmtId="0" fontId="0" fillId="0" borderId="0" xfId="0" applyNumberFormat="1" applyAlignment="1">
      <alignment horizontal="right"/>
    </xf>
    <xf numFmtId="0" fontId="0" fillId="0" borderId="0" xfId="0" applyNumberFormat="1" applyFont="1"/>
    <xf numFmtId="0" fontId="0" fillId="12" borderId="22" xfId="0" applyFill="1" applyBorder="1" applyAlignment="1">
      <alignment horizontal="center"/>
    </xf>
    <xf numFmtId="0" fontId="3" fillId="2" borderId="23" xfId="0" applyFont="1" applyFill="1" applyBorder="1" applyAlignment="1">
      <alignment horizontal="left" vertical="top"/>
    </xf>
    <xf numFmtId="0" fontId="25" fillId="3" borderId="4" xfId="0" applyFont="1" applyFill="1" applyBorder="1" applyAlignment="1">
      <alignment vertical="center"/>
    </xf>
    <xf numFmtId="0" fontId="25" fillId="3" borderId="6" xfId="0" applyFont="1" applyFill="1" applyBorder="1" applyAlignment="1">
      <alignment vertical="center"/>
    </xf>
    <xf numFmtId="0" fontId="0" fillId="2" borderId="0" xfId="0" applyFont="1" applyFill="1"/>
    <xf numFmtId="0" fontId="0" fillId="2" borderId="4" xfId="0" applyFont="1" applyFill="1" applyBorder="1"/>
    <xf numFmtId="0" fontId="0" fillId="2" borderId="6" xfId="0" applyFont="1" applyFill="1" applyBorder="1"/>
    <xf numFmtId="0" fontId="25" fillId="3" borderId="1" xfId="0" applyFont="1" applyFill="1" applyBorder="1" applyAlignment="1">
      <alignment vertical="center"/>
    </xf>
    <xf numFmtId="0" fontId="14" fillId="2" borderId="12" xfId="0" applyFont="1" applyFill="1" applyBorder="1"/>
    <xf numFmtId="0" fontId="24" fillId="0" borderId="14" xfId="0" applyFont="1" applyFill="1" applyBorder="1" applyAlignment="1">
      <alignment vertical="top"/>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2" borderId="8" xfId="0" applyFont="1" applyFill="1" applyBorder="1" applyAlignment="1">
      <alignment horizontal="left" vertical="center" wrapText="1"/>
    </xf>
  </cellXfs>
  <cellStyles count="159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Normal" xfId="0" builtinId="0"/>
    <cellStyle name="Percent" xfId="1" builtinId="5"/>
    <cellStyle name="Percent 2" xfId="772"/>
  </cellStyles>
  <dxfs count="8">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externalLink" Target="externalLinks/externalLink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8</xdr:row>
      <xdr:rowOff>12700</xdr:rowOff>
    </xdr:from>
    <xdr:to>
      <xdr:col>65</xdr:col>
      <xdr:colOff>12700</xdr:colOff>
      <xdr:row>50</xdr:row>
      <xdr:rowOff>0</xdr:rowOff>
    </xdr:to>
    <xdr:sp macro="" textlink="">
      <xdr:nvSpPr>
        <xdr:cNvPr id="3" name="Rectangle 2"/>
        <xdr:cNvSpPr/>
      </xdr:nvSpPr>
      <xdr:spPr>
        <a:xfrm>
          <a:off x="4533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12</xdr:row>
      <xdr:rowOff>0</xdr:rowOff>
    </xdr:from>
    <xdr:to>
      <xdr:col>8</xdr:col>
      <xdr:colOff>0</xdr:colOff>
      <xdr:row>15</xdr:row>
      <xdr:rowOff>0</xdr:rowOff>
    </xdr:to>
    <xdr:sp macro="" textlink="">
      <xdr:nvSpPr>
        <xdr:cNvPr id="7" name="Rectangle 6"/>
        <xdr:cNvSpPr/>
      </xdr:nvSpPr>
      <xdr:spPr>
        <a:xfrm>
          <a:off x="4318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16</xdr:row>
      <xdr:rowOff>0</xdr:rowOff>
    </xdr:from>
    <xdr:to>
      <xdr:col>8</xdr:col>
      <xdr:colOff>0</xdr:colOff>
      <xdr:row>19</xdr:row>
      <xdr:rowOff>0</xdr:rowOff>
    </xdr:to>
    <xdr:sp macro="" textlink="">
      <xdr:nvSpPr>
        <xdr:cNvPr id="31" name="Rectangle 30"/>
        <xdr:cNvSpPr/>
      </xdr:nvSpPr>
      <xdr:spPr>
        <a:xfrm>
          <a:off x="431800" y="3213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26</xdr:col>
      <xdr:colOff>0</xdr:colOff>
      <xdr:row>12</xdr:row>
      <xdr:rowOff>0</xdr:rowOff>
    </xdr:from>
    <xdr:to>
      <xdr:col>32</xdr:col>
      <xdr:colOff>0</xdr:colOff>
      <xdr:row>15</xdr:row>
      <xdr:rowOff>0</xdr:rowOff>
    </xdr:to>
    <xdr:sp macro="" textlink="">
      <xdr:nvSpPr>
        <xdr:cNvPr id="39" name="Rectangle 38"/>
        <xdr:cNvSpPr/>
      </xdr:nvSpPr>
      <xdr:spPr>
        <a:xfrm>
          <a:off x="56134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40</xdr:col>
      <xdr:colOff>0</xdr:colOff>
      <xdr:row>12</xdr:row>
      <xdr:rowOff>0</xdr:rowOff>
    </xdr:from>
    <xdr:to>
      <xdr:col>46</xdr:col>
      <xdr:colOff>0</xdr:colOff>
      <xdr:row>15</xdr:row>
      <xdr:rowOff>0</xdr:rowOff>
    </xdr:to>
    <xdr:sp macro="" textlink="">
      <xdr:nvSpPr>
        <xdr:cNvPr id="149" name="Rectangle 148"/>
        <xdr:cNvSpPr/>
      </xdr:nvSpPr>
      <xdr:spPr>
        <a:xfrm>
          <a:off x="86360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Chemical industry</a:t>
          </a:r>
          <a:endParaRPr lang="en-US"/>
        </a:p>
      </xdr:txBody>
    </xdr: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n/a</a:t>
          </a:r>
        </a:p>
      </xdr:txBody>
    </xdr: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43</xdr:col>
      <xdr:colOff>6349</xdr:colOff>
      <xdr:row>50</xdr:row>
      <xdr:rowOff>0</xdr:rowOff>
    </xdr:from>
    <xdr:to>
      <xdr:col>43</xdr:col>
      <xdr:colOff>6349</xdr:colOff>
      <xdr:row>51</xdr:row>
      <xdr:rowOff>69850</xdr:rowOff>
    </xdr:to>
    <xdr:cxnSp macro="">
      <xdr:nvCxnSpPr>
        <xdr:cNvPr id="50" name="Straight Arrow Connector 49"/>
        <xdr:cNvCxnSpPr>
          <a:stCxn id="3" idx="2"/>
        </xdr:cNvCxnSpPr>
      </xdr:nvCxnSpPr>
      <xdr:spPr>
        <a:xfrm>
          <a:off x="9290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13</xdr:row>
      <xdr:rowOff>95250</xdr:rowOff>
    </xdr:from>
    <xdr:to>
      <xdr:col>26</xdr:col>
      <xdr:colOff>0</xdr:colOff>
      <xdr:row>13</xdr:row>
      <xdr:rowOff>95250</xdr:rowOff>
    </xdr:to>
    <xdr:cxnSp macro="">
      <xdr:nvCxnSpPr>
        <xdr:cNvPr id="92" name="Elbow Connector 195"/>
        <xdr:cNvCxnSpPr>
          <a:stCxn id="7" idx="3"/>
          <a:endCxn id="39" idx="1"/>
        </xdr:cNvCxnSpPr>
      </xdr:nvCxnSpPr>
      <xdr:spPr>
        <a:xfrm>
          <a:off x="1727200" y="2736850"/>
          <a:ext cx="3886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13</xdr:row>
      <xdr:rowOff>95250</xdr:rowOff>
    </xdr:from>
    <xdr:to>
      <xdr:col>40</xdr:col>
      <xdr:colOff>0</xdr:colOff>
      <xdr:row>13</xdr:row>
      <xdr:rowOff>95250</xdr:rowOff>
    </xdr:to>
    <xdr:cxnSp macro="">
      <xdr:nvCxnSpPr>
        <xdr:cNvPr id="95" name="Elbow Connector 195"/>
        <xdr:cNvCxnSpPr>
          <a:stCxn id="39" idx="3"/>
          <a:endCxn id="149" idx="1"/>
        </xdr:cNvCxnSpPr>
      </xdr:nvCxnSpPr>
      <xdr:spPr>
        <a:xfrm>
          <a:off x="6908800" y="2736850"/>
          <a:ext cx="1727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13</xdr:row>
      <xdr:rowOff>95250</xdr:rowOff>
    </xdr:to>
    <xdr:cxnSp macro="">
      <xdr:nvCxnSpPr>
        <xdr:cNvPr id="103" name="Elbow Connector 195"/>
        <xdr:cNvCxnSpPr>
          <a:stCxn id="149" idx="3"/>
          <a:endCxn id="181" idx="1"/>
        </xdr:cNvCxnSpPr>
      </xdr:nvCxnSpPr>
      <xdr:spPr>
        <a:xfrm>
          <a:off x="9931400" y="2736850"/>
          <a:ext cx="4749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heetViews>
  <sheetFormatPr baseColWidth="10" defaultRowHeight="15" x14ac:dyDescent="0"/>
  <cols>
    <col min="1" max="1" width="10.83203125" style="1"/>
    <col min="2" max="2" width="13.33203125" style="1" customWidth="1"/>
    <col min="3" max="3" width="44" style="1" customWidth="1"/>
    <col min="4" max="7" width="10.83203125" style="1" customWidth="1"/>
    <col min="8" max="16384" width="10.83203125" style="1"/>
  </cols>
  <sheetData>
    <row r="2" spans="2:4" ht="20">
      <c r="B2" s="2" t="s">
        <v>186</v>
      </c>
    </row>
    <row r="4" spans="2:4">
      <c r="B4" s="3" t="s">
        <v>1</v>
      </c>
      <c r="C4" s="4" t="s">
        <v>274</v>
      </c>
      <c r="D4" s="5"/>
    </row>
    <row r="5" spans="2:4">
      <c r="B5" s="286" t="s">
        <v>2</v>
      </c>
      <c r="C5" s="19">
        <f>MAX(Changelog!D:D)</f>
        <v>1.03</v>
      </c>
      <c r="D5" s="7"/>
    </row>
    <row r="6" spans="2:4">
      <c r="B6" s="286" t="s">
        <v>206</v>
      </c>
      <c r="C6" s="94">
        <f>country</f>
        <v>0</v>
      </c>
      <c r="D6" s="7"/>
    </row>
    <row r="7" spans="2:4">
      <c r="B7" s="286" t="s">
        <v>207</v>
      </c>
      <c r="C7" s="94">
        <f>base_year</f>
        <v>0</v>
      </c>
      <c r="D7" s="7"/>
    </row>
    <row r="8" spans="2:4">
      <c r="B8" s="286" t="s">
        <v>3</v>
      </c>
      <c r="C8" s="76">
        <f>MAX(Changelog!B:B)</f>
        <v>41682</v>
      </c>
      <c r="D8" s="7"/>
    </row>
    <row r="9" spans="2:4">
      <c r="B9" s="286" t="s">
        <v>4</v>
      </c>
      <c r="C9" s="8" t="s">
        <v>199</v>
      </c>
      <c r="D9" s="7"/>
    </row>
    <row r="10" spans="2:4">
      <c r="B10" s="287" t="s">
        <v>19</v>
      </c>
      <c r="C10" s="9" t="s">
        <v>5</v>
      </c>
      <c r="D10" s="10"/>
    </row>
    <row r="11" spans="2:4">
      <c r="B11" s="288"/>
    </row>
    <row r="12" spans="2:4">
      <c r="B12" s="3" t="s">
        <v>8</v>
      </c>
      <c r="C12" s="4"/>
      <c r="D12" s="5"/>
    </row>
    <row r="13" spans="2:4">
      <c r="B13" s="14"/>
      <c r="C13" s="8"/>
      <c r="D13" s="7"/>
    </row>
    <row r="14" spans="2:4">
      <c r="B14" s="14" t="s">
        <v>9</v>
      </c>
      <c r="C14" s="15" t="s">
        <v>10</v>
      </c>
      <c r="D14" s="7"/>
    </row>
    <row r="15" spans="2:4" ht="16" thickBot="1">
      <c r="B15" s="14"/>
      <c r="C15" s="12" t="s">
        <v>11</v>
      </c>
      <c r="D15" s="7"/>
    </row>
    <row r="16" spans="2:4" ht="16" thickBot="1">
      <c r="B16" s="14"/>
      <c r="C16" s="16" t="s">
        <v>12</v>
      </c>
      <c r="D16" s="7"/>
    </row>
    <row r="17" spans="2:4">
      <c r="B17" s="14"/>
      <c r="C17" s="8" t="s">
        <v>13</v>
      </c>
      <c r="D17" s="7"/>
    </row>
    <row r="18" spans="2:4">
      <c r="B18" s="14"/>
      <c r="C18" s="8"/>
      <c r="D18" s="7"/>
    </row>
    <row r="19" spans="2:4">
      <c r="B19" s="14" t="s">
        <v>216</v>
      </c>
      <c r="C19" s="17" t="s">
        <v>196</v>
      </c>
      <c r="D19" s="7"/>
    </row>
    <row r="20" spans="2:4">
      <c r="B20" s="14"/>
      <c r="C20" s="72" t="s">
        <v>24</v>
      </c>
      <c r="D20" s="7"/>
    </row>
    <row r="21" spans="2:4">
      <c r="B21" s="14"/>
      <c r="C21" s="71" t="s">
        <v>16</v>
      </c>
      <c r="D21" s="7"/>
    </row>
    <row r="22" spans="2:4">
      <c r="B22" s="289"/>
      <c r="C22" s="18" t="s">
        <v>14</v>
      </c>
      <c r="D22" s="7"/>
    </row>
    <row r="23" spans="2:4">
      <c r="B23" s="289"/>
      <c r="C23" s="73" t="s">
        <v>197</v>
      </c>
      <c r="D23" s="7"/>
    </row>
    <row r="24" spans="2:4">
      <c r="B24" s="289"/>
      <c r="C24" s="74" t="s">
        <v>15</v>
      </c>
      <c r="D24" s="7"/>
    </row>
    <row r="25" spans="2:4">
      <c r="B25" s="289"/>
      <c r="C25" s="60" t="s">
        <v>17</v>
      </c>
      <c r="D25" s="7"/>
    </row>
    <row r="26" spans="2:4">
      <c r="B26" s="290"/>
      <c r="C26" s="9"/>
      <c r="D26" s="10"/>
    </row>
    <row r="27" spans="2:4">
      <c r="B27" s="288"/>
    </row>
    <row r="28" spans="2:4">
      <c r="B28" s="3" t="s">
        <v>18</v>
      </c>
      <c r="C28" s="4"/>
      <c r="D28" s="5"/>
    </row>
    <row r="29" spans="2:4">
      <c r="B29" s="289"/>
      <c r="C29" s="8"/>
      <c r="D29" s="7"/>
    </row>
    <row r="30" spans="2:4">
      <c r="B30" s="289"/>
      <c r="C30" s="8"/>
      <c r="D30" s="7"/>
    </row>
    <row r="31" spans="2:4">
      <c r="B31" s="289"/>
      <c r="C31" s="8"/>
      <c r="D31" s="7"/>
    </row>
    <row r="32" spans="2:4">
      <c r="B32" s="289"/>
      <c r="C32" s="8"/>
      <c r="D32" s="7"/>
    </row>
    <row r="33" spans="2:4">
      <c r="B33" s="289"/>
      <c r="C33" s="8"/>
      <c r="D33" s="7"/>
    </row>
    <row r="34" spans="2:4">
      <c r="B34" s="289"/>
      <c r="C34" s="8"/>
      <c r="D34" s="7"/>
    </row>
    <row r="35" spans="2:4">
      <c r="B35" s="289"/>
      <c r="C35" s="8"/>
      <c r="D35" s="7"/>
    </row>
    <row r="36" spans="2:4">
      <c r="B36" s="289"/>
      <c r="C36" s="8"/>
      <c r="D36" s="7"/>
    </row>
    <row r="37" spans="2:4">
      <c r="B37" s="289"/>
      <c r="C37" s="8"/>
      <c r="D37" s="7"/>
    </row>
    <row r="38" spans="2:4">
      <c r="B38" s="290"/>
      <c r="C38" s="9"/>
      <c r="D38" s="10"/>
    </row>
  </sheetData>
  <pageMargins left="0.75" right="0.75" top="1" bottom="1" header="0.5" footer="0.5"/>
  <pageSetup paperSize="9" orientation="portrait" horizontalDpi="4294967292" verticalDpi="4294967292"/>
  <ignoredErrors>
    <ignoredError sqref="C5:C9"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A1:Q32"/>
  <sheetViews>
    <sheetView workbookViewId="0"/>
  </sheetViews>
  <sheetFormatPr baseColWidth="10" defaultRowHeight="15" x14ac:dyDescent="0"/>
  <cols>
    <col min="1" max="1" width="10.83203125" style="1"/>
    <col min="2" max="2" width="21.6640625" style="1" customWidth="1"/>
    <col min="3" max="4" width="14.33203125" style="1" customWidth="1"/>
    <col min="5" max="5" width="14.33203125" style="90" customWidth="1"/>
    <col min="6" max="10" width="14.33203125" style="1" customWidth="1"/>
    <col min="11" max="16384" width="10.83203125" style="1"/>
  </cols>
  <sheetData>
    <row r="1" spans="1:17">
      <c r="B1" s="82"/>
      <c r="C1" s="82"/>
      <c r="D1" s="82"/>
      <c r="E1" s="82"/>
      <c r="F1" s="82"/>
      <c r="G1" s="82"/>
      <c r="H1" s="82"/>
      <c r="I1" s="82"/>
      <c r="J1" s="82"/>
      <c r="K1" s="82"/>
      <c r="L1" s="82"/>
      <c r="M1" s="82"/>
    </row>
    <row r="2" spans="1:17" ht="20">
      <c r="A2" s="82"/>
      <c r="B2" s="81" t="s">
        <v>208</v>
      </c>
      <c r="C2" s="8"/>
      <c r="D2" s="8"/>
      <c r="E2" s="8"/>
      <c r="F2" s="8"/>
      <c r="G2" s="82"/>
      <c r="H2" s="82"/>
      <c r="I2" s="82"/>
      <c r="J2" s="82"/>
      <c r="K2" s="82"/>
      <c r="L2" s="82"/>
      <c r="M2" s="82"/>
    </row>
    <row r="3" spans="1:17">
      <c r="A3" s="82"/>
      <c r="C3" s="8"/>
      <c r="D3" s="8"/>
      <c r="E3" s="8"/>
      <c r="F3" s="8"/>
      <c r="G3" s="82"/>
      <c r="H3" s="82"/>
      <c r="I3" s="82"/>
      <c r="J3" s="82"/>
      <c r="K3" s="82"/>
      <c r="L3" s="82"/>
      <c r="M3" s="82"/>
    </row>
    <row r="4" spans="1:17">
      <c r="A4" s="82"/>
      <c r="B4" s="3" t="s">
        <v>83</v>
      </c>
      <c r="C4" s="4"/>
      <c r="D4" s="4"/>
      <c r="E4" s="5"/>
      <c r="F4" s="82"/>
      <c r="G4" s="82"/>
      <c r="H4" s="82"/>
      <c r="I4" s="82"/>
      <c r="J4" s="82"/>
      <c r="K4" s="82"/>
      <c r="L4" s="82"/>
    </row>
    <row r="5" spans="1:17" ht="75" customHeight="1">
      <c r="A5" s="82"/>
      <c r="B5" s="302" t="s">
        <v>315</v>
      </c>
      <c r="C5" s="303"/>
      <c r="D5" s="303"/>
      <c r="E5" s="304"/>
      <c r="F5" s="82"/>
      <c r="G5" s="82"/>
      <c r="H5" s="82"/>
      <c r="I5" s="82"/>
      <c r="J5" s="82"/>
      <c r="K5" s="82"/>
      <c r="L5" s="82"/>
    </row>
    <row r="6" spans="1:17" ht="16" thickBot="1">
      <c r="A6" s="82"/>
      <c r="B6" s="82"/>
      <c r="C6" s="82"/>
      <c r="D6" s="82"/>
      <c r="E6" s="82"/>
      <c r="F6" s="82"/>
      <c r="G6" s="82"/>
      <c r="H6" s="82"/>
      <c r="I6" s="82"/>
      <c r="J6" s="82"/>
      <c r="K6" s="82"/>
      <c r="L6" s="82"/>
      <c r="M6" s="82"/>
    </row>
    <row r="7" spans="1:17">
      <c r="A7" s="82"/>
      <c r="B7" s="100" t="s">
        <v>208</v>
      </c>
      <c r="C7" s="101"/>
      <c r="D7" s="101"/>
      <c r="E7" s="102"/>
      <c r="F7" s="102"/>
      <c r="G7" s="102"/>
      <c r="H7" s="102"/>
      <c r="I7" s="102"/>
      <c r="J7" s="102"/>
      <c r="K7" s="109"/>
      <c r="L7" s="82"/>
      <c r="M7" s="82"/>
      <c r="N7" s="82"/>
    </row>
    <row r="8" spans="1:17">
      <c r="A8" s="82"/>
      <c r="B8" s="103"/>
      <c r="C8" s="104"/>
      <c r="D8" s="104"/>
      <c r="E8" s="104"/>
      <c r="F8" s="104"/>
      <c r="G8" s="104"/>
      <c r="H8" s="104"/>
      <c r="I8" s="104"/>
      <c r="J8" s="104"/>
      <c r="K8" s="111"/>
      <c r="L8" s="82"/>
      <c r="M8" s="82"/>
      <c r="N8" s="82"/>
    </row>
    <row r="9" spans="1:17" ht="30">
      <c r="A9" s="82"/>
      <c r="B9" s="115"/>
      <c r="C9" s="155" t="s">
        <v>221</v>
      </c>
      <c r="D9" s="155" t="s">
        <v>294</v>
      </c>
      <c r="E9" s="155" t="s">
        <v>222</v>
      </c>
      <c r="F9" s="155" t="s">
        <v>252</v>
      </c>
      <c r="G9" s="155" t="s">
        <v>254</v>
      </c>
      <c r="H9" s="155" t="s">
        <v>253</v>
      </c>
      <c r="I9" s="155" t="s">
        <v>223</v>
      </c>
      <c r="J9" s="155" t="s">
        <v>224</v>
      </c>
      <c r="K9" s="156" t="s">
        <v>225</v>
      </c>
      <c r="L9" s="82"/>
      <c r="M9" s="82"/>
      <c r="N9" s="82"/>
      <c r="O9" s="82"/>
      <c r="P9" s="82"/>
      <c r="Q9" s="82"/>
    </row>
    <row r="10" spans="1:17" ht="30">
      <c r="A10" s="82"/>
      <c r="B10" s="106" t="s">
        <v>280</v>
      </c>
      <c r="C10" s="170"/>
      <c r="D10" s="170"/>
      <c r="E10" s="170"/>
      <c r="F10" s="170"/>
      <c r="G10" s="170"/>
      <c r="H10" s="170"/>
      <c r="I10" s="170"/>
      <c r="J10" s="170"/>
      <c r="K10" s="169"/>
      <c r="L10" s="82"/>
      <c r="M10" s="82"/>
      <c r="N10" s="82"/>
      <c r="O10" s="82"/>
      <c r="P10" s="82"/>
      <c r="Q10" s="82"/>
    </row>
    <row r="11" spans="1:17" ht="30">
      <c r="A11" s="82"/>
      <c r="B11" s="105" t="s">
        <v>277</v>
      </c>
      <c r="C11" s="172">
        <f>'Fuel aggregation'!E15</f>
        <v>0</v>
      </c>
      <c r="D11" s="275" t="s">
        <v>295</v>
      </c>
      <c r="E11" s="172">
        <f>'Fuel aggregation'!G15</f>
        <v>0</v>
      </c>
      <c r="F11" s="172">
        <f>'Fuel aggregation'!H15</f>
        <v>0</v>
      </c>
      <c r="G11" s="172">
        <f>'Fuel aggregation'!I15</f>
        <v>0</v>
      </c>
      <c r="H11" s="172">
        <f>'Fuel aggregation'!J15</f>
        <v>0</v>
      </c>
      <c r="I11" s="172">
        <f>'Fuel aggregation'!K15</f>
        <v>0</v>
      </c>
      <c r="J11" s="172">
        <f>'Fuel aggregation'!L15</f>
        <v>0</v>
      </c>
      <c r="K11" s="252">
        <f>'Fuel aggregation'!M15</f>
        <v>0</v>
      </c>
      <c r="L11" s="82"/>
      <c r="M11" s="82"/>
      <c r="N11" s="82"/>
      <c r="O11" s="82"/>
      <c r="P11" s="82"/>
      <c r="Q11" s="82"/>
    </row>
    <row r="12" spans="1:17">
      <c r="A12" s="82"/>
      <c r="B12" s="227"/>
      <c r="C12" s="228"/>
      <c r="D12" s="253"/>
      <c r="E12" s="253"/>
      <c r="F12" s="228"/>
      <c r="G12" s="228"/>
      <c r="H12" s="228"/>
      <c r="I12" s="228"/>
      <c r="J12" s="228"/>
      <c r="K12" s="221"/>
      <c r="L12" s="82"/>
      <c r="M12" s="82"/>
      <c r="N12" s="82"/>
      <c r="O12" s="82"/>
      <c r="P12" s="82"/>
      <c r="Q12" s="82"/>
    </row>
    <row r="13" spans="1:17" ht="30">
      <c r="A13" s="82"/>
      <c r="B13" s="106" t="s">
        <v>281</v>
      </c>
      <c r="C13" s="173"/>
      <c r="D13" s="254"/>
      <c r="E13" s="254"/>
      <c r="F13" s="173"/>
      <c r="G13" s="173"/>
      <c r="H13" s="173"/>
      <c r="I13" s="173"/>
      <c r="J13" s="173"/>
      <c r="K13" s="168"/>
      <c r="L13" s="82"/>
      <c r="M13" s="82"/>
      <c r="N13" s="82"/>
      <c r="O13" s="82"/>
      <c r="P13" s="82"/>
      <c r="Q13" s="82"/>
    </row>
    <row r="14" spans="1:17" ht="30">
      <c r="A14" s="82"/>
      <c r="B14" s="255" t="s">
        <v>278</v>
      </c>
      <c r="C14" s="256">
        <f>'Fuel aggregation'!E19</f>
        <v>0</v>
      </c>
      <c r="D14" s="275" t="s">
        <v>295</v>
      </c>
      <c r="E14" s="172">
        <f>'Fuel aggregation'!G19</f>
        <v>0</v>
      </c>
      <c r="F14" s="172">
        <f>'Fuel aggregation'!H19</f>
        <v>0</v>
      </c>
      <c r="G14" s="172">
        <f>'Fuel aggregation'!I19</f>
        <v>0</v>
      </c>
      <c r="H14" s="172">
        <f>'Fuel aggregation'!J19</f>
        <v>0</v>
      </c>
      <c r="I14" s="172">
        <f>'Fuel aggregation'!K19</f>
        <v>0</v>
      </c>
      <c r="J14" s="172">
        <f>'Fuel aggregation'!L19</f>
        <v>0</v>
      </c>
      <c r="K14" s="252">
        <f>'Fuel aggregation'!M19</f>
        <v>0</v>
      </c>
      <c r="L14" s="82"/>
      <c r="M14" s="82"/>
      <c r="N14" s="82"/>
      <c r="O14" s="82"/>
      <c r="P14" s="82"/>
      <c r="Q14" s="82"/>
    </row>
    <row r="15" spans="1:17" ht="16" thickBot="1">
      <c r="A15" s="82"/>
      <c r="B15" s="114"/>
      <c r="C15" s="174"/>
      <c r="D15" s="174"/>
      <c r="E15" s="174"/>
      <c r="F15" s="174"/>
      <c r="G15" s="174"/>
      <c r="H15" s="174"/>
      <c r="I15" s="174"/>
      <c r="J15" s="174"/>
      <c r="K15" s="171"/>
      <c r="L15" s="82"/>
      <c r="M15" s="82"/>
      <c r="N15" s="82"/>
      <c r="O15" s="82"/>
      <c r="P15" s="82"/>
      <c r="Q15" s="82"/>
    </row>
    <row r="16" spans="1:17">
      <c r="A16" s="82"/>
      <c r="B16" s="82"/>
      <c r="C16" s="82"/>
      <c r="D16" s="82"/>
      <c r="E16" s="82"/>
      <c r="F16" s="82"/>
      <c r="G16" s="82"/>
      <c r="H16" s="82"/>
      <c r="I16" s="82"/>
      <c r="J16" s="82"/>
      <c r="K16" s="82"/>
      <c r="L16" s="82"/>
      <c r="M16" s="82"/>
      <c r="N16" s="82"/>
      <c r="O16" s="82"/>
      <c r="P16" s="82"/>
    </row>
    <row r="17" spans="1:16">
      <c r="A17" s="82"/>
      <c r="B17" s="82"/>
      <c r="C17" s="82"/>
      <c r="D17" s="82"/>
      <c r="E17" s="82"/>
      <c r="F17" s="82"/>
      <c r="G17" s="82"/>
      <c r="H17" s="82"/>
      <c r="I17" s="82"/>
      <c r="J17" s="82"/>
      <c r="K17" s="82"/>
      <c r="L17" s="82"/>
      <c r="M17" s="82"/>
      <c r="N17" s="82"/>
      <c r="O17" s="82"/>
      <c r="P17" s="82"/>
    </row>
    <row r="18" spans="1:16">
      <c r="A18" s="82"/>
      <c r="B18" s="82"/>
      <c r="C18" s="82"/>
      <c r="D18" s="82"/>
      <c r="E18" s="82"/>
      <c r="F18" s="82"/>
      <c r="G18" s="82"/>
      <c r="H18" s="82"/>
      <c r="I18" s="82"/>
      <c r="J18" s="82"/>
      <c r="K18" s="82"/>
      <c r="L18" s="82"/>
      <c r="M18" s="82"/>
      <c r="N18" s="82"/>
      <c r="O18" s="82"/>
      <c r="P18" s="82"/>
    </row>
    <row r="19" spans="1:16">
      <c r="A19" s="82"/>
      <c r="B19" s="82"/>
      <c r="C19" s="82"/>
      <c r="D19" s="82"/>
      <c r="E19" s="82"/>
      <c r="F19" s="82"/>
      <c r="G19" s="82"/>
      <c r="H19" s="82"/>
      <c r="I19" s="82"/>
      <c r="J19" s="82"/>
      <c r="K19" s="82"/>
      <c r="L19" s="82"/>
      <c r="M19" s="82"/>
      <c r="N19" s="82"/>
      <c r="O19" s="82"/>
      <c r="P19" s="82"/>
    </row>
    <row r="20" spans="1:16">
      <c r="A20" s="82"/>
      <c r="B20" s="82"/>
      <c r="C20" s="82"/>
      <c r="D20" s="82"/>
      <c r="E20" s="82"/>
      <c r="F20" s="82"/>
      <c r="G20" s="82"/>
      <c r="H20" s="82"/>
      <c r="I20" s="82"/>
      <c r="J20" s="82"/>
      <c r="K20" s="82"/>
      <c r="L20" s="82"/>
      <c r="M20" s="82"/>
      <c r="N20" s="82"/>
      <c r="O20" s="82"/>
      <c r="P20" s="82"/>
    </row>
    <row r="21" spans="1:16">
      <c r="A21" s="82"/>
      <c r="B21" s="82"/>
      <c r="C21" s="82"/>
      <c r="D21" s="82"/>
      <c r="E21" s="82"/>
      <c r="F21" s="82"/>
      <c r="G21" s="82"/>
      <c r="H21" s="82"/>
      <c r="I21" s="82"/>
      <c r="J21" s="82"/>
      <c r="K21" s="82"/>
      <c r="L21" s="82"/>
      <c r="M21" s="82"/>
      <c r="N21" s="82"/>
      <c r="O21" s="82"/>
      <c r="P21" s="82"/>
    </row>
    <row r="22" spans="1:16">
      <c r="A22" s="82"/>
      <c r="B22" s="82"/>
      <c r="C22" s="82"/>
      <c r="D22" s="82"/>
      <c r="E22" s="82"/>
      <c r="F22" s="82"/>
      <c r="G22" s="82"/>
      <c r="H22" s="82"/>
      <c r="I22" s="82"/>
      <c r="J22" s="82"/>
      <c r="K22" s="82"/>
      <c r="L22" s="82"/>
      <c r="M22" s="82"/>
      <c r="N22" s="82"/>
      <c r="O22" s="82"/>
      <c r="P22" s="82"/>
    </row>
    <row r="23" spans="1:16">
      <c r="A23" s="82"/>
      <c r="B23" s="82"/>
      <c r="C23" s="82"/>
      <c r="D23" s="82"/>
      <c r="E23" s="82"/>
      <c r="F23" s="82"/>
      <c r="G23" s="82"/>
      <c r="H23" s="82"/>
      <c r="I23" s="82"/>
      <c r="J23" s="82"/>
      <c r="K23" s="82"/>
      <c r="L23" s="82"/>
      <c r="M23" s="82"/>
      <c r="N23" s="82"/>
      <c r="O23" s="82"/>
      <c r="P23" s="82"/>
    </row>
    <row r="24" spans="1:16">
      <c r="A24" s="82"/>
      <c r="B24" s="82"/>
      <c r="C24" s="82"/>
      <c r="D24" s="82"/>
      <c r="E24" s="82"/>
      <c r="F24" s="82"/>
      <c r="G24" s="82"/>
      <c r="H24" s="82"/>
      <c r="I24" s="82"/>
      <c r="J24" s="82"/>
      <c r="K24" s="82"/>
      <c r="L24" s="82"/>
      <c r="M24" s="82"/>
      <c r="N24" s="82"/>
      <c r="O24" s="82"/>
      <c r="P24" s="82"/>
    </row>
    <row r="25" spans="1:16">
      <c r="D25" s="82"/>
      <c r="E25" s="82"/>
      <c r="F25" s="82"/>
      <c r="G25" s="82"/>
      <c r="H25" s="82"/>
      <c r="I25" s="82"/>
      <c r="J25" s="82"/>
      <c r="K25" s="82"/>
      <c r="L25" s="82"/>
      <c r="M25" s="82"/>
      <c r="N25" s="82"/>
      <c r="O25" s="82"/>
      <c r="P25" s="82"/>
    </row>
    <row r="26" spans="1:16">
      <c r="D26" s="82"/>
      <c r="E26" s="82"/>
      <c r="F26" s="82"/>
      <c r="G26" s="82"/>
      <c r="H26" s="82"/>
      <c r="I26" s="82"/>
      <c r="J26" s="82"/>
      <c r="K26" s="82"/>
      <c r="L26" s="82"/>
      <c r="M26" s="82"/>
      <c r="N26" s="82"/>
      <c r="O26" s="82"/>
      <c r="P26" s="82"/>
    </row>
    <row r="27" spans="1:16">
      <c r="D27" s="82"/>
      <c r="E27" s="82"/>
      <c r="F27" s="82"/>
      <c r="G27" s="82"/>
      <c r="H27" s="82"/>
      <c r="I27" s="82"/>
      <c r="J27" s="82"/>
      <c r="K27" s="82"/>
      <c r="L27" s="82"/>
      <c r="M27" s="82"/>
      <c r="N27" s="82"/>
      <c r="O27" s="82"/>
      <c r="P27" s="82"/>
    </row>
    <row r="28" spans="1:16">
      <c r="D28" s="82"/>
      <c r="E28" s="82"/>
      <c r="F28" s="82"/>
      <c r="G28" s="82"/>
      <c r="H28" s="82"/>
      <c r="I28" s="82"/>
      <c r="J28" s="82"/>
      <c r="K28" s="82"/>
      <c r="L28" s="82"/>
      <c r="M28" s="82"/>
      <c r="N28" s="82"/>
      <c r="O28" s="82"/>
      <c r="P28" s="82"/>
    </row>
    <row r="29" spans="1:16">
      <c r="D29" s="82"/>
      <c r="E29" s="82"/>
      <c r="F29" s="82"/>
      <c r="G29" s="82"/>
      <c r="H29" s="82"/>
      <c r="I29" s="82"/>
      <c r="J29" s="82"/>
      <c r="K29" s="82"/>
      <c r="L29" s="82"/>
      <c r="M29" s="82"/>
      <c r="N29" s="82"/>
      <c r="O29" s="82"/>
      <c r="P29" s="82"/>
    </row>
    <row r="30" spans="1:16">
      <c r="D30" s="82"/>
      <c r="E30" s="82"/>
      <c r="F30" s="82"/>
      <c r="G30" s="82"/>
      <c r="H30" s="82"/>
      <c r="I30" s="82"/>
      <c r="J30" s="82"/>
      <c r="K30" s="82"/>
      <c r="L30" s="82"/>
      <c r="M30" s="82"/>
      <c r="N30" s="82"/>
      <c r="O30" s="82"/>
      <c r="P30" s="82"/>
    </row>
    <row r="31" spans="1:16">
      <c r="D31" s="82"/>
      <c r="E31" s="82"/>
      <c r="F31" s="82"/>
      <c r="G31" s="82"/>
      <c r="H31" s="82"/>
      <c r="I31" s="82"/>
      <c r="J31" s="82"/>
      <c r="K31" s="82"/>
      <c r="L31" s="82"/>
      <c r="M31" s="82"/>
      <c r="N31" s="82"/>
      <c r="O31" s="82"/>
      <c r="P31" s="82"/>
    </row>
    <row r="32" spans="1:16">
      <c r="D32" s="82"/>
      <c r="E32" s="82"/>
      <c r="F32" s="82"/>
      <c r="G32" s="82"/>
      <c r="H32" s="82"/>
      <c r="I32" s="82"/>
      <c r="J32" s="82"/>
      <c r="K32" s="82"/>
      <c r="L32" s="82"/>
      <c r="M32" s="82"/>
      <c r="N32" s="82"/>
      <c r="O32" s="82"/>
      <c r="P32" s="82"/>
    </row>
  </sheetData>
  <mergeCells count="1">
    <mergeCell ref="B5:E5"/>
  </mergeCells>
  <conditionalFormatting sqref="C15:K15">
    <cfRule type="cellIs" dxfId="1"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79998168889431442"/>
  </sheetPr>
  <dimension ref="B2:M20"/>
  <sheetViews>
    <sheetView workbookViewId="0">
      <selection activeCell="G23" sqref="G23"/>
    </sheetView>
  </sheetViews>
  <sheetFormatPr baseColWidth="10" defaultRowHeight="15" x14ac:dyDescent="0"/>
  <cols>
    <col min="1" max="1" width="10.83203125" style="82"/>
    <col min="2" max="2" width="25.83203125" style="82" customWidth="1"/>
    <col min="3" max="3" width="30.83203125" style="82" customWidth="1"/>
    <col min="4" max="4" width="2.83203125" style="82" customWidth="1"/>
    <col min="5" max="13" width="15.83203125" style="82" customWidth="1"/>
    <col min="14" max="16384" width="10.83203125" style="82"/>
  </cols>
  <sheetData>
    <row r="2" spans="2:13" ht="20">
      <c r="B2" s="81" t="s">
        <v>200</v>
      </c>
      <c r="C2" s="81"/>
      <c r="D2" s="81"/>
      <c r="E2" s="8"/>
      <c r="F2" s="8"/>
      <c r="G2" s="8"/>
      <c r="H2" s="8"/>
    </row>
    <row r="3" spans="2:13">
      <c r="B3" s="1"/>
      <c r="C3" s="1"/>
      <c r="D3" s="1"/>
      <c r="E3" s="8"/>
      <c r="F3" s="8"/>
      <c r="G3" s="8"/>
      <c r="H3" s="8"/>
    </row>
    <row r="4" spans="2:13">
      <c r="B4" s="3" t="s">
        <v>83</v>
      </c>
      <c r="C4" s="11"/>
      <c r="D4" s="11"/>
      <c r="E4" s="4"/>
      <c r="F4" s="4"/>
      <c r="G4" s="5"/>
      <c r="H4" s="8"/>
    </row>
    <row r="5" spans="2:13" ht="75" customHeight="1">
      <c r="B5" s="305" t="s">
        <v>316</v>
      </c>
      <c r="C5" s="306"/>
      <c r="D5" s="306"/>
      <c r="E5" s="306"/>
      <c r="F5" s="306"/>
      <c r="G5" s="307"/>
      <c r="H5" s="8"/>
    </row>
    <row r="6" spans="2:13" ht="16" thickBot="1"/>
    <row r="7" spans="2:13">
      <c r="B7" s="138" t="s">
        <v>209</v>
      </c>
      <c r="C7" s="107"/>
      <c r="D7" s="139"/>
      <c r="E7" s="107"/>
      <c r="F7" s="107"/>
      <c r="G7" s="108"/>
      <c r="H7" s="108"/>
      <c r="I7" s="108"/>
      <c r="J7" s="108"/>
      <c r="K7" s="108"/>
      <c r="L7" s="108"/>
      <c r="M7" s="109"/>
    </row>
    <row r="8" spans="2:13">
      <c r="B8" s="131"/>
      <c r="C8" s="110"/>
      <c r="D8" s="140"/>
      <c r="E8" s="110"/>
      <c r="F8" s="110"/>
      <c r="G8" s="110"/>
      <c r="H8" s="110"/>
      <c r="I8" s="110"/>
      <c r="J8" s="110"/>
      <c r="K8" s="110"/>
      <c r="L8" s="110"/>
      <c r="M8" s="111"/>
    </row>
    <row r="9" spans="2:13">
      <c r="B9" s="132" t="s">
        <v>262</v>
      </c>
      <c r="C9" s="222"/>
      <c r="D9" s="141"/>
      <c r="E9" s="112" t="s">
        <v>221</v>
      </c>
      <c r="F9" s="112" t="s">
        <v>294</v>
      </c>
      <c r="G9" s="112" t="s">
        <v>222</v>
      </c>
      <c r="H9" s="112" t="s">
        <v>252</v>
      </c>
      <c r="I9" s="112" t="s">
        <v>254</v>
      </c>
      <c r="J9" s="112" t="s">
        <v>253</v>
      </c>
      <c r="K9" s="112" t="s">
        <v>223</v>
      </c>
      <c r="L9" s="112" t="s">
        <v>224</v>
      </c>
      <c r="M9" s="129" t="s">
        <v>225</v>
      </c>
    </row>
    <row r="10" spans="2:13">
      <c r="B10" s="133" t="s">
        <v>203</v>
      </c>
      <c r="C10" s="223"/>
      <c r="D10" s="142"/>
      <c r="E10" s="113"/>
      <c r="F10" s="113"/>
      <c r="G10" s="113"/>
      <c r="H10" s="113"/>
      <c r="I10" s="113"/>
      <c r="J10" s="113"/>
      <c r="K10" s="113"/>
      <c r="L10" s="113"/>
      <c r="M10" s="130"/>
    </row>
    <row r="11" spans="2:13">
      <c r="B11" s="134"/>
      <c r="C11" s="249" t="s">
        <v>126</v>
      </c>
      <c r="D11" s="143"/>
      <c r="E11" s="165">
        <f>SUM('Corrected energy balance step 2'!C34:N34,'Corrected energy balance step 2'!S34)</f>
        <v>0</v>
      </c>
      <c r="F11" s="272" t="s">
        <v>295</v>
      </c>
      <c r="G11" s="165">
        <f>SUM('Corrected energy balance step 2'!P34:R34)</f>
        <v>0</v>
      </c>
      <c r="H11" s="165">
        <f>SUM('Corrected energy balance step 2'!T34,'Corrected energy balance step 2'!AV34)</f>
        <v>0</v>
      </c>
      <c r="I11" s="165">
        <f>SUM('Corrected energy balance step 2'!U34:AQ34)</f>
        <v>0</v>
      </c>
      <c r="J11" s="165">
        <f>SUM('Corrected energy balance step 2'!AU34,'Corrected energy balance step 2'!AZ34)</f>
        <v>0</v>
      </c>
      <c r="K11" s="165">
        <f>'Corrected energy balance step 2'!BM34</f>
        <v>0</v>
      </c>
      <c r="L11" s="165">
        <f>'Corrected energy balance step 2'!BL34</f>
        <v>0</v>
      </c>
      <c r="M11" s="166">
        <f>SUM('Corrected energy balance step 2'!O34,'Corrected energy balance step 2'!U34,'Corrected energy balance step 2'!AT34,'Corrected energy balance step 2'!AW34:AY34,'Corrected energy balance step 2'!BA34,'Corrected energy balance step 2'!BB34:BK34)</f>
        <v>0</v>
      </c>
    </row>
    <row r="12" spans="2:13">
      <c r="B12" s="218"/>
      <c r="C12" s="224"/>
      <c r="D12" s="219"/>
      <c r="E12" s="220"/>
      <c r="F12" s="273"/>
      <c r="G12" s="220"/>
      <c r="H12" s="220"/>
      <c r="I12" s="220"/>
      <c r="J12" s="220"/>
      <c r="K12" s="220"/>
      <c r="L12" s="220"/>
      <c r="M12" s="221"/>
    </row>
    <row r="13" spans="2:13" ht="30">
      <c r="B13" s="135" t="s">
        <v>280</v>
      </c>
      <c r="C13" s="225"/>
      <c r="D13" s="144"/>
      <c r="E13" s="167"/>
      <c r="F13" s="274"/>
      <c r="G13" s="167"/>
      <c r="H13" s="167"/>
      <c r="I13" s="167"/>
      <c r="J13" s="167"/>
      <c r="K13" s="167"/>
      <c r="L13" s="167"/>
      <c r="M13" s="168"/>
    </row>
    <row r="14" spans="2:13">
      <c r="B14" s="134"/>
      <c r="C14" s="249" t="s">
        <v>25</v>
      </c>
      <c r="D14" s="143"/>
      <c r="E14" s="165">
        <f>SUM('Corrected energy balance step 2'!C60:N60,'Corrected energy balance step 2'!S60)</f>
        <v>0</v>
      </c>
      <c r="F14" s="272" t="s">
        <v>295</v>
      </c>
      <c r="G14" s="165">
        <f>SUM('Corrected energy balance step 2'!P60:R60)</f>
        <v>0</v>
      </c>
      <c r="H14" s="165">
        <f>SUM('Corrected energy balance step 2'!T60,'Corrected energy balance step 2'!AV60)</f>
        <v>0</v>
      </c>
      <c r="I14" s="165">
        <f>SUM('Corrected energy balance step 2'!U60:AQ60)</f>
        <v>0</v>
      </c>
      <c r="J14" s="165">
        <f>SUM('Corrected energy balance step 2'!AU60,'Corrected energy balance step 2'!AZ60)</f>
        <v>0</v>
      </c>
      <c r="K14" s="165">
        <f>'Corrected energy balance step 2'!BM60</f>
        <v>0</v>
      </c>
      <c r="L14" s="165">
        <f>'Corrected energy balance step 2'!BL60</f>
        <v>0</v>
      </c>
      <c r="M14" s="166">
        <f>SUM('Corrected energy balance step 2'!O60,'Corrected energy balance step 2'!U60,'Corrected energy balance step 2'!AT60,'Corrected energy balance step 2'!AW60:AY60,'Corrected energy balance step 2'!BA60,'Corrected energy balance step 2'!BB60:BK60)</f>
        <v>0</v>
      </c>
    </row>
    <row r="15" spans="2:13">
      <c r="B15" s="136"/>
      <c r="C15" s="250" t="s">
        <v>142</v>
      </c>
      <c r="D15" s="145"/>
      <c r="E15" s="165">
        <f>SUM('Corrected energy balance step 2'!C62:N62,'Corrected energy balance step 2'!S62)</f>
        <v>0</v>
      </c>
      <c r="F15" s="272" t="s">
        <v>295</v>
      </c>
      <c r="G15" s="165">
        <f>SUM('Corrected energy balance step 2'!P62:R62)</f>
        <v>0</v>
      </c>
      <c r="H15" s="165">
        <f>SUM('Corrected energy balance step 2'!T62,'Corrected energy balance step 2'!AV62)</f>
        <v>0</v>
      </c>
      <c r="I15" s="165">
        <f>SUM('Corrected energy balance step 2'!U62:AQ62)</f>
        <v>0</v>
      </c>
      <c r="J15" s="165">
        <f>SUM('Corrected energy balance step 2'!AU62,'Corrected energy balance step 2'!AZ62)</f>
        <v>0</v>
      </c>
      <c r="K15" s="165">
        <f>'Corrected energy balance step 2'!BM62</f>
        <v>0</v>
      </c>
      <c r="L15" s="165">
        <f>'Corrected energy balance step 2'!BL62</f>
        <v>0</v>
      </c>
      <c r="M15" s="166">
        <f>SUM('Corrected energy balance step 2'!O62,'Corrected energy balance step 2'!U62,'Corrected energy balance step 2'!AT62,'Corrected energy balance step 2'!AW62:AY62,'Corrected energy balance step 2'!BA62,'Corrected energy balance step 2'!BB62:BK62)</f>
        <v>0</v>
      </c>
    </row>
    <row r="16" spans="2:13">
      <c r="B16" s="218"/>
      <c r="C16" s="224"/>
      <c r="D16" s="219"/>
      <c r="E16" s="220"/>
      <c r="F16" s="273"/>
      <c r="G16" s="220"/>
      <c r="H16" s="220"/>
      <c r="I16" s="220"/>
      <c r="J16" s="220"/>
      <c r="K16" s="220"/>
      <c r="L16" s="220"/>
      <c r="M16" s="221"/>
    </row>
    <row r="17" spans="2:13" ht="30">
      <c r="B17" s="135" t="s">
        <v>281</v>
      </c>
      <c r="C17" s="225"/>
      <c r="D17" s="144"/>
      <c r="E17" s="167"/>
      <c r="F17" s="274"/>
      <c r="G17" s="167"/>
      <c r="H17" s="167"/>
      <c r="I17" s="167"/>
      <c r="J17" s="167"/>
      <c r="K17" s="167"/>
      <c r="L17" s="167"/>
      <c r="M17" s="168"/>
    </row>
    <row r="18" spans="2:13">
      <c r="B18" s="134"/>
      <c r="C18" s="249" t="s">
        <v>217</v>
      </c>
      <c r="D18" s="143"/>
      <c r="E18" s="165">
        <f>SUM('Corrected energy balance step 2'!C88:N88,'Corrected energy balance step 2'!S88)</f>
        <v>0</v>
      </c>
      <c r="F18" s="272" t="s">
        <v>295</v>
      </c>
      <c r="G18" s="165">
        <f>SUM('Corrected energy balance step 2'!P88:R88)</f>
        <v>0</v>
      </c>
      <c r="H18" s="165">
        <f>SUM('Corrected energy balance step 2'!T88,'Corrected energy balance step 2'!AV88)</f>
        <v>0</v>
      </c>
      <c r="I18" s="165">
        <f>SUM('Corrected energy balance step 2'!U88:AQ88)</f>
        <v>0</v>
      </c>
      <c r="J18" s="165">
        <f>SUM('Corrected energy balance step 2'!AU88,'Corrected energy balance step 2'!AZ88)</f>
        <v>0</v>
      </c>
      <c r="K18" s="165">
        <f>'Corrected energy balance step 2'!BM88</f>
        <v>0</v>
      </c>
      <c r="L18" s="165">
        <f>'Corrected energy balance step 2'!BL88</f>
        <v>0</v>
      </c>
      <c r="M18" s="166">
        <f>SUM('Corrected energy balance step 2'!O88,'Corrected energy balance step 2'!U88,'Corrected energy balance step 2'!AT88,'Corrected energy balance step 2'!AW88:AY88,'Corrected energy balance step 2'!BA88,'Corrected energy balance step 2'!BB88:BK88)</f>
        <v>0</v>
      </c>
    </row>
    <row r="19" spans="2:13">
      <c r="B19" s="134"/>
      <c r="C19" s="251" t="s">
        <v>276</v>
      </c>
      <c r="D19" s="143"/>
      <c r="E19" s="165">
        <f>SUM('Corrected energy balance step 2'!C89:N89,'Corrected energy balance step 2'!S89)</f>
        <v>0</v>
      </c>
      <c r="F19" s="272" t="s">
        <v>295</v>
      </c>
      <c r="G19" s="165">
        <f>SUM('Corrected energy balance step 2'!P89:R89)</f>
        <v>0</v>
      </c>
      <c r="H19" s="165">
        <f>SUM('Corrected energy balance step 2'!T89,'Corrected energy balance step 2'!AV89)</f>
        <v>0</v>
      </c>
      <c r="I19" s="165">
        <f>SUM('Corrected energy balance step 2'!U89:AQ89)</f>
        <v>0</v>
      </c>
      <c r="J19" s="165">
        <f>SUM('Corrected energy balance step 2'!AU89,'Corrected energy balance step 2'!AZ89)</f>
        <v>0</v>
      </c>
      <c r="K19" s="165">
        <f>'Corrected energy balance step 2'!BM89</f>
        <v>0</v>
      </c>
      <c r="L19" s="165">
        <f>'Corrected energy balance step 2'!BL89</f>
        <v>0</v>
      </c>
      <c r="M19" s="166">
        <f>SUM('Corrected energy balance step 2'!O89,'Corrected energy balance step 2'!U89,'Corrected energy balance step 2'!AT89,'Corrected energy balance step 2'!AW89:AY89,'Corrected energy balance step 2'!BA89,'Corrected energy balance step 2'!BB89:BK89)</f>
        <v>0</v>
      </c>
    </row>
    <row r="20" spans="2:13" ht="16" thickBot="1">
      <c r="B20" s="137"/>
      <c r="C20" s="226"/>
      <c r="D20" s="146"/>
      <c r="E20" s="98"/>
      <c r="F20" s="98"/>
      <c r="G20" s="98"/>
      <c r="H20" s="98"/>
      <c r="I20" s="98"/>
      <c r="J20" s="98"/>
      <c r="K20" s="98"/>
      <c r="L20" s="98"/>
      <c r="M20" s="99"/>
    </row>
  </sheetData>
  <mergeCells count="1">
    <mergeCell ref="B5:G5"/>
  </mergeCells>
  <conditionalFormatting sqref="E20:M20">
    <cfRule type="cellIs" dxfId="0"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J6"/>
  <sheetViews>
    <sheetView workbookViewId="0"/>
  </sheetViews>
  <sheetFormatPr baseColWidth="10" defaultRowHeight="15" x14ac:dyDescent="0"/>
  <cols>
    <col min="1" max="10" width="11.6640625" style="281" customWidth="1"/>
    <col min="11" max="11" width="11.1640625" bestFit="1" customWidth="1"/>
  </cols>
  <sheetData>
    <row r="1" spans="1:10">
      <c r="A1" s="281" t="s">
        <v>245</v>
      </c>
    </row>
    <row r="2" spans="1:10">
      <c r="B2" s="281" t="str">
        <f>'Final demand'!C9</f>
        <v>Coal (TJ)</v>
      </c>
      <c r="C2" s="281" t="str">
        <f>'Final demand'!D9</f>
        <v>Cokes (TJ)</v>
      </c>
      <c r="D2" s="281" t="str">
        <f>'Final demand'!E9</f>
        <v>Coal gas (TJ)</v>
      </c>
      <c r="E2" s="281" t="str">
        <f>'Final demand'!F9</f>
        <v>Network gas (TJ)</v>
      </c>
      <c r="F2" s="281" t="str">
        <f>'Final demand'!G9</f>
        <v>Crude oil (TJ)</v>
      </c>
      <c r="G2" s="281" t="str">
        <f>'Final demand'!H9</f>
        <v>Wood pellets (TJ)</v>
      </c>
      <c r="H2" s="281" t="str">
        <f>'Final demand'!I9</f>
        <v>Heat (TJ)</v>
      </c>
      <c r="I2" s="281" t="str">
        <f>'Final demand'!J9</f>
        <v>Electricity (TJ)</v>
      </c>
      <c r="J2" s="281" t="str">
        <f>'Final demand'!K9</f>
        <v>Other (TJ)</v>
      </c>
    </row>
    <row r="3" spans="1:10">
      <c r="A3" s="283" t="str">
        <f>'Final demand'!B10</f>
        <v>Total energetic final consumption</v>
      </c>
    </row>
    <row r="4" spans="1:10">
      <c r="A4" s="283" t="str">
        <f>'Final demand'!B11</f>
        <v>Chemical and petrochemical industry</v>
      </c>
      <c r="B4" s="281">
        <f>'Final demand'!C11</f>
        <v>0</v>
      </c>
      <c r="C4" s="282" t="str">
        <f>'Final demand'!D11</f>
        <v>-</v>
      </c>
      <c r="D4" s="281">
        <f>'Final demand'!E11</f>
        <v>0</v>
      </c>
      <c r="E4" s="281">
        <f>'Final demand'!F11</f>
        <v>0</v>
      </c>
      <c r="F4" s="281">
        <f>'Final demand'!G11</f>
        <v>0</v>
      </c>
      <c r="G4" s="281">
        <f>'Final demand'!H11</f>
        <v>0</v>
      </c>
      <c r="H4" s="281">
        <f>'Final demand'!I11</f>
        <v>0</v>
      </c>
      <c r="I4" s="281">
        <f>'Final demand'!J11</f>
        <v>0</v>
      </c>
      <c r="J4" s="281">
        <f>'Final demand'!K11</f>
        <v>0</v>
      </c>
    </row>
    <row r="5" spans="1:10">
      <c r="A5" s="283" t="str">
        <f>'Final demand'!B13</f>
        <v>Total non-energetic final consumption</v>
      </c>
    </row>
    <row r="6" spans="1:10">
      <c r="A6" s="283" t="str">
        <f>'Final demand'!B14</f>
        <v>Feedstock use in petrochemical industry</v>
      </c>
      <c r="B6" s="281">
        <f>'Final demand'!C14</f>
        <v>0</v>
      </c>
      <c r="C6" s="282" t="str">
        <f>'Final demand'!D14</f>
        <v>-</v>
      </c>
      <c r="D6" s="281">
        <f>'Final demand'!E14</f>
        <v>0</v>
      </c>
      <c r="E6" s="281">
        <f>'Final demand'!F14</f>
        <v>0</v>
      </c>
      <c r="F6" s="281">
        <f>'Final demand'!G14</f>
        <v>0</v>
      </c>
      <c r="G6" s="281">
        <f>'Final demand'!H14</f>
        <v>0</v>
      </c>
      <c r="H6" s="281">
        <f>'Final demand'!I14</f>
        <v>0</v>
      </c>
      <c r="I6" s="281">
        <f>'Final demand'!J14</f>
        <v>0</v>
      </c>
      <c r="J6" s="281">
        <f>'Final demand'!K14</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13"/>
  <sheetViews>
    <sheetView workbookViewId="0">
      <selection activeCell="A9" sqref="A9:XFD9"/>
    </sheetView>
  </sheetViews>
  <sheetFormatPr baseColWidth="10" defaultRowHeight="15" x14ac:dyDescent="0"/>
  <cols>
    <col min="1" max="1" width="10.83203125" style="1"/>
    <col min="2" max="2" width="20.83203125" style="1" customWidth="1"/>
    <col min="3" max="3" width="50.83203125" style="1" customWidth="1"/>
    <col min="4" max="4" width="10.83203125" style="90" customWidth="1"/>
    <col min="5" max="16384" width="10.83203125" style="1"/>
  </cols>
  <sheetData>
    <row r="2" spans="2:4" ht="20">
      <c r="B2" s="2" t="s">
        <v>0</v>
      </c>
    </row>
    <row r="4" spans="2:4">
      <c r="B4" s="291" t="s">
        <v>3</v>
      </c>
      <c r="C4" s="11" t="s">
        <v>6</v>
      </c>
      <c r="D4" s="152" t="s">
        <v>7</v>
      </c>
    </row>
    <row r="5" spans="2:4">
      <c r="B5" s="6"/>
      <c r="C5" s="12"/>
      <c r="D5" s="153"/>
    </row>
    <row r="6" spans="2:4">
      <c r="B6" s="77">
        <v>41583</v>
      </c>
      <c r="C6" s="118" t="s">
        <v>275</v>
      </c>
      <c r="D6" s="119">
        <v>1</v>
      </c>
    </row>
    <row r="7" spans="2:4" ht="30">
      <c r="B7" s="77">
        <v>41611</v>
      </c>
      <c r="C7" s="122" t="s">
        <v>303</v>
      </c>
      <c r="D7" s="128">
        <v>1.01</v>
      </c>
    </row>
    <row r="8" spans="2:4">
      <c r="B8" s="77">
        <v>41618</v>
      </c>
      <c r="C8" s="121" t="s">
        <v>304</v>
      </c>
      <c r="D8" s="128">
        <v>1.02</v>
      </c>
    </row>
    <row r="9" spans="2:4">
      <c r="B9" s="120">
        <v>41682</v>
      </c>
      <c r="C9" s="121" t="s">
        <v>317</v>
      </c>
      <c r="D9" s="128">
        <v>1.03</v>
      </c>
    </row>
    <row r="10" spans="2:4">
      <c r="B10" s="120"/>
      <c r="C10" s="122"/>
      <c r="D10" s="128"/>
    </row>
    <row r="11" spans="2:4">
      <c r="B11" s="120"/>
      <c r="C11" s="121"/>
      <c r="D11" s="128"/>
    </row>
    <row r="12" spans="2:4">
      <c r="B12" s="120"/>
      <c r="C12" s="122"/>
      <c r="D12" s="128"/>
    </row>
    <row r="13" spans="2:4">
      <c r="B13" s="13"/>
      <c r="C13" s="9"/>
      <c r="D13" s="1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16"/>
  <sheetViews>
    <sheetView topLeftCell="D1" workbookViewId="0">
      <selection activeCell="C11" sqref="C11"/>
    </sheetView>
  </sheetViews>
  <sheetFormatPr baseColWidth="10" defaultRowHeight="15" x14ac:dyDescent="0"/>
  <cols>
    <col min="1" max="1" width="10.83203125" style="1"/>
    <col min="2" max="2" width="35.83203125" style="1" customWidth="1"/>
    <col min="3" max="3" width="100.83203125" style="116" customWidth="1"/>
    <col min="4" max="16384" width="10.83203125" style="1"/>
  </cols>
  <sheetData>
    <row r="2" spans="2:3" ht="20">
      <c r="B2" s="2" t="s">
        <v>20</v>
      </c>
    </row>
    <row r="4" spans="2:3" ht="30" customHeight="1">
      <c r="B4" s="229" t="s">
        <v>215</v>
      </c>
      <c r="C4" s="117" t="s">
        <v>21</v>
      </c>
    </row>
    <row r="5" spans="2:3" ht="30" customHeight="1">
      <c r="B5" s="79" t="s">
        <v>186</v>
      </c>
      <c r="C5" s="147" t="s">
        <v>214</v>
      </c>
    </row>
    <row r="6" spans="2:3" ht="30" customHeight="1">
      <c r="B6" s="79" t="s">
        <v>0</v>
      </c>
      <c r="C6" s="148" t="s">
        <v>211</v>
      </c>
    </row>
    <row r="7" spans="2:3" ht="30" customHeight="1">
      <c r="B7" s="79" t="s">
        <v>20</v>
      </c>
      <c r="C7" s="147" t="s">
        <v>246</v>
      </c>
    </row>
    <row r="8" spans="2:3" ht="30" customHeight="1">
      <c r="B8" s="79" t="s">
        <v>22</v>
      </c>
      <c r="C8" s="147" t="s">
        <v>288</v>
      </c>
    </row>
    <row r="9" spans="2:3" ht="30" customHeight="1">
      <c r="B9" s="79" t="s">
        <v>187</v>
      </c>
      <c r="C9" s="147" t="s">
        <v>212</v>
      </c>
    </row>
    <row r="10" spans="2:3" ht="30" customHeight="1">
      <c r="B10" s="79" t="s">
        <v>23</v>
      </c>
      <c r="C10" s="147" t="s">
        <v>213</v>
      </c>
    </row>
    <row r="11" spans="2:3" ht="30" customHeight="1">
      <c r="B11" s="80" t="s">
        <v>24</v>
      </c>
      <c r="C11" s="147" t="s">
        <v>219</v>
      </c>
    </row>
    <row r="12" spans="2:3" ht="30" customHeight="1">
      <c r="B12" s="78" t="s">
        <v>266</v>
      </c>
      <c r="C12" s="147" t="s">
        <v>267</v>
      </c>
    </row>
    <row r="13" spans="2:3" ht="30" customHeight="1">
      <c r="B13" s="78" t="s">
        <v>204</v>
      </c>
      <c r="C13" s="149" t="s">
        <v>247</v>
      </c>
    </row>
    <row r="14" spans="2:3" ht="30" customHeight="1">
      <c r="B14" s="96" t="s">
        <v>208</v>
      </c>
      <c r="C14" s="150" t="s">
        <v>279</v>
      </c>
    </row>
    <row r="15" spans="2:3" ht="30" customHeight="1">
      <c r="B15" s="95" t="s">
        <v>209</v>
      </c>
      <c r="C15" s="149" t="s">
        <v>218</v>
      </c>
    </row>
    <row r="16" spans="2:3" ht="30" customHeight="1">
      <c r="B16" s="97" t="s">
        <v>256</v>
      </c>
      <c r="C16" s="150" t="s">
        <v>227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0"/>
  <sheetViews>
    <sheetView workbookViewId="0"/>
  </sheetViews>
  <sheetFormatPr baseColWidth="10" defaultRowHeight="15" x14ac:dyDescent="0"/>
  <cols>
    <col min="1" max="1" width="10.83203125" style="1"/>
    <col min="2" max="2" width="140.83203125" style="1" customWidth="1"/>
    <col min="3" max="16384" width="10.83203125" style="1"/>
  </cols>
  <sheetData>
    <row r="2" spans="2:2" ht="20">
      <c r="B2" s="2" t="s">
        <v>22</v>
      </c>
    </row>
    <row r="4" spans="2:2">
      <c r="B4" s="49" t="s">
        <v>27</v>
      </c>
    </row>
    <row r="5" spans="2:2">
      <c r="B5" s="42"/>
    </row>
    <row r="6" spans="2:2" ht="60">
      <c r="B6" s="271" t="s">
        <v>312</v>
      </c>
    </row>
    <row r="7" spans="2:2">
      <c r="B7" s="123"/>
    </row>
    <row r="8" spans="2:2">
      <c r="B8" s="61"/>
    </row>
    <row r="9" spans="2:2">
      <c r="B9" s="62" t="s">
        <v>188</v>
      </c>
    </row>
    <row r="10" spans="2:2">
      <c r="B10" s="63"/>
    </row>
    <row r="11" spans="2:2">
      <c r="B11" s="265" t="s">
        <v>268</v>
      </c>
    </row>
    <row r="12" spans="2:2">
      <c r="B12" s="265" t="s">
        <v>300</v>
      </c>
    </row>
    <row r="13" spans="2:2">
      <c r="B13" s="265" t="s">
        <v>301</v>
      </c>
    </row>
    <row r="14" spans="2:2">
      <c r="B14" s="265" t="s">
        <v>302</v>
      </c>
    </row>
    <row r="15" spans="2:2">
      <c r="B15" s="41"/>
    </row>
    <row r="17" spans="2:2">
      <c r="B17" s="49" t="s">
        <v>258</v>
      </c>
    </row>
    <row r="18" spans="2:2">
      <c r="B18" s="42"/>
    </row>
    <row r="19" spans="2:2" ht="90">
      <c r="B19" s="124" t="s">
        <v>248</v>
      </c>
    </row>
    <row r="20" spans="2:2">
      <c r="B20" s="12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B9"/>
  <sheetViews>
    <sheetView workbookViewId="0"/>
  </sheetViews>
  <sheetFormatPr baseColWidth="10" defaultColWidth="2.83203125" defaultRowHeight="15" x14ac:dyDescent="0"/>
  <cols>
    <col min="1" max="16384" width="2.83203125" style="1"/>
  </cols>
  <sheetData>
    <row r="2" spans="2:80" ht="20" customHeight="1">
      <c r="B2" s="53" t="s">
        <v>305</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15" customHeight="1">
      <c r="B3" s="53"/>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c r="B4" s="54" t="s">
        <v>83</v>
      </c>
      <c r="C4" s="55"/>
      <c r="D4" s="55"/>
      <c r="E4" s="55"/>
      <c r="F4" s="55"/>
      <c r="G4" s="55"/>
      <c r="H4" s="55"/>
      <c r="I4" s="55"/>
      <c r="J4" s="55"/>
      <c r="K4" s="55"/>
      <c r="L4" s="55"/>
      <c r="M4" s="55"/>
      <c r="N4" s="55"/>
      <c r="O4" s="55"/>
      <c r="P4" s="56"/>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80" ht="15" customHeight="1">
      <c r="B5" s="57" t="s">
        <v>185</v>
      </c>
      <c r="C5" s="58"/>
      <c r="D5" s="58"/>
      <c r="E5" s="58"/>
      <c r="F5" s="58"/>
      <c r="G5" s="58"/>
      <c r="H5" s="58"/>
      <c r="I5" s="58"/>
      <c r="J5" s="58"/>
      <c r="K5" s="58"/>
      <c r="L5" s="58"/>
      <c r="M5" s="58"/>
      <c r="N5" s="58"/>
      <c r="O5" s="58"/>
      <c r="P5" s="59"/>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2:80" ht="15" customHeight="1">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row>
    <row r="7" spans="2:80" ht="23">
      <c r="B7" s="52"/>
      <c r="C7" s="64" t="s">
        <v>182</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M7" s="52"/>
      <c r="AN7" s="64" t="s">
        <v>183</v>
      </c>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R7" s="52"/>
      <c r="BS7" s="52"/>
      <c r="BT7" s="52"/>
      <c r="BU7" s="64" t="s">
        <v>184</v>
      </c>
    </row>
    <row r="9" spans="2:80">
      <c r="CB9" s="48"/>
    </row>
  </sheetData>
  <phoneticPr fontId="18"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C107"/>
  <sheetViews>
    <sheetView workbookViewId="0"/>
  </sheetViews>
  <sheetFormatPr baseColWidth="10" defaultRowHeight="15" x14ac:dyDescent="0"/>
  <cols>
    <col min="1" max="1" width="10.83203125" style="1"/>
    <col min="2" max="2" width="25.83203125" style="1" customWidth="1"/>
    <col min="3" max="3" width="75.83203125" style="1" customWidth="1"/>
    <col min="4" max="16384" width="10.83203125" style="1"/>
  </cols>
  <sheetData>
    <row r="2" spans="2:3" ht="20">
      <c r="B2" s="2" t="s">
        <v>23</v>
      </c>
      <c r="C2" s="2"/>
    </row>
    <row r="4" spans="2:3">
      <c r="B4" s="3" t="s">
        <v>83</v>
      </c>
      <c r="C4" s="5"/>
    </row>
    <row r="5" spans="2:3" ht="75" customHeight="1">
      <c r="B5" s="294" t="s">
        <v>249</v>
      </c>
      <c r="C5" s="295"/>
    </row>
    <row r="6" spans="2:3" ht="16" thickBot="1"/>
    <row r="7" spans="2:3">
      <c r="B7" s="20" t="s">
        <v>28</v>
      </c>
      <c r="C7" s="88"/>
    </row>
    <row r="8" spans="2:3">
      <c r="B8" s="22"/>
      <c r="C8" s="23"/>
    </row>
    <row r="9" spans="2:3">
      <c r="B9" s="24" t="s">
        <v>29</v>
      </c>
      <c r="C9" s="25" t="s">
        <v>30</v>
      </c>
    </row>
    <row r="10" spans="2:3">
      <c r="B10" s="44" t="s">
        <v>32</v>
      </c>
      <c r="C10" s="27"/>
    </row>
    <row r="11" spans="2:3" ht="30">
      <c r="B11" s="22"/>
      <c r="C11" s="270" t="s">
        <v>291</v>
      </c>
    </row>
    <row r="12" spans="2:3" ht="30">
      <c r="B12" s="22"/>
      <c r="C12" s="270" t="s">
        <v>290</v>
      </c>
    </row>
    <row r="13" spans="2:3">
      <c r="B13" s="22"/>
      <c r="C13" s="270" t="s">
        <v>220</v>
      </c>
    </row>
    <row r="14" spans="2:3" ht="30">
      <c r="B14" s="22"/>
      <c r="C14" s="270" t="s">
        <v>313</v>
      </c>
    </row>
    <row r="15" spans="2:3">
      <c r="B15" s="22"/>
      <c r="C15" s="270" t="s">
        <v>228</v>
      </c>
    </row>
    <row r="16" spans="2:3" ht="16" thickBot="1">
      <c r="B16" s="33"/>
      <c r="C16" s="65"/>
    </row>
    <row r="17" spans="2:3" s="8" customFormat="1">
      <c r="C17" s="45"/>
    </row>
    <row r="18" spans="2:3" ht="16" thickBot="1">
      <c r="B18" s="12"/>
      <c r="C18" s="12"/>
    </row>
    <row r="19" spans="2:3">
      <c r="B19" s="20" t="s">
        <v>181</v>
      </c>
      <c r="C19" s="292"/>
    </row>
    <row r="20" spans="2:3">
      <c r="B20" s="22"/>
      <c r="C20" s="267"/>
    </row>
    <row r="21" spans="2:3">
      <c r="B21" s="24" t="s">
        <v>29</v>
      </c>
      <c r="C21" s="268" t="s">
        <v>30</v>
      </c>
    </row>
    <row r="22" spans="2:3">
      <c r="B22" s="83"/>
      <c r="C22" s="269"/>
    </row>
    <row r="23" spans="2:3">
      <c r="B23" s="84"/>
      <c r="C23" s="293" t="s">
        <v>289</v>
      </c>
    </row>
    <row r="24" spans="2:3" ht="16" thickBot="1">
      <c r="B24" s="85"/>
      <c r="C24" s="87"/>
    </row>
    <row r="25" spans="2:3" ht="16" thickBot="1"/>
    <row r="26" spans="2:3">
      <c r="B26" s="20" t="s">
        <v>189</v>
      </c>
      <c r="C26" s="21"/>
    </row>
    <row r="27" spans="2:3">
      <c r="B27" s="22"/>
      <c r="C27" s="23"/>
    </row>
    <row r="28" spans="2:3">
      <c r="B28" s="24" t="s">
        <v>250</v>
      </c>
      <c r="C28" s="66" t="s">
        <v>251</v>
      </c>
    </row>
    <row r="29" spans="2:3">
      <c r="B29" s="28" t="s">
        <v>190</v>
      </c>
      <c r="C29" s="30" t="s">
        <v>33</v>
      </c>
    </row>
    <row r="30" spans="2:3">
      <c r="B30" s="22"/>
      <c r="C30" s="30" t="s">
        <v>34</v>
      </c>
    </row>
    <row r="31" spans="2:3">
      <c r="B31" s="22"/>
      <c r="C31" s="30" t="s">
        <v>35</v>
      </c>
    </row>
    <row r="32" spans="2:3">
      <c r="B32" s="22"/>
      <c r="C32" s="30" t="s">
        <v>36</v>
      </c>
    </row>
    <row r="33" spans="2:3">
      <c r="B33" s="22"/>
      <c r="C33" s="30" t="s">
        <v>37</v>
      </c>
    </row>
    <row r="34" spans="2:3">
      <c r="B34" s="22"/>
      <c r="C34" s="30" t="s">
        <v>38</v>
      </c>
    </row>
    <row r="35" spans="2:3">
      <c r="B35" s="22"/>
      <c r="C35" s="67" t="s">
        <v>39</v>
      </c>
    </row>
    <row r="36" spans="2:3">
      <c r="B36" s="35"/>
      <c r="C36" s="67" t="s">
        <v>49</v>
      </c>
    </row>
    <row r="37" spans="2:3">
      <c r="B37" s="22"/>
      <c r="C37" s="30" t="s">
        <v>40</v>
      </c>
    </row>
    <row r="38" spans="2:3">
      <c r="B38" s="22"/>
      <c r="C38" s="67" t="s">
        <v>41</v>
      </c>
    </row>
    <row r="39" spans="2:3">
      <c r="B39" s="22"/>
      <c r="C39" s="30" t="s">
        <v>42</v>
      </c>
    </row>
    <row r="40" spans="2:3">
      <c r="B40" s="22"/>
      <c r="C40" s="30" t="s">
        <v>43</v>
      </c>
    </row>
    <row r="41" spans="2:3">
      <c r="B41" s="22"/>
      <c r="C41" s="67" t="s">
        <v>44</v>
      </c>
    </row>
    <row r="42" spans="2:3">
      <c r="B42" s="22"/>
      <c r="C42" s="248"/>
    </row>
    <row r="43" spans="2:3">
      <c r="B43" s="34" t="s">
        <v>201</v>
      </c>
      <c r="C43" s="30" t="s">
        <v>46</v>
      </c>
    </row>
    <row r="44" spans="2:3">
      <c r="B44" s="28"/>
      <c r="C44" s="30" t="s">
        <v>47</v>
      </c>
    </row>
    <row r="45" spans="2:3">
      <c r="B45" s="28"/>
      <c r="C45" s="67" t="s">
        <v>255</v>
      </c>
    </row>
    <row r="46" spans="2:3">
      <c r="B46" s="68"/>
      <c r="C46" s="32"/>
    </row>
    <row r="47" spans="2:3">
      <c r="B47" s="28" t="s">
        <v>210</v>
      </c>
      <c r="C47" s="30" t="s">
        <v>191</v>
      </c>
    </row>
    <row r="48" spans="2:3">
      <c r="B48" s="28"/>
      <c r="C48" s="30" t="s">
        <v>76</v>
      </c>
    </row>
    <row r="49" spans="2:3">
      <c r="B49" s="68"/>
      <c r="C49" s="32"/>
    </row>
    <row r="50" spans="2:3">
      <c r="B50" s="28" t="s">
        <v>51</v>
      </c>
      <c r="C50" s="30" t="s">
        <v>50</v>
      </c>
    </row>
    <row r="51" spans="2:3">
      <c r="B51" s="28"/>
      <c r="C51" s="30" t="s">
        <v>51</v>
      </c>
    </row>
    <row r="52" spans="2:3">
      <c r="B52" s="22"/>
      <c r="C52" s="30" t="s">
        <v>52</v>
      </c>
    </row>
    <row r="53" spans="2:3">
      <c r="B53" s="22"/>
      <c r="C53" s="30" t="s">
        <v>53</v>
      </c>
    </row>
    <row r="54" spans="2:3">
      <c r="B54" s="22"/>
      <c r="C54" s="30" t="s">
        <v>54</v>
      </c>
    </row>
    <row r="55" spans="2:3">
      <c r="B55" s="22"/>
      <c r="C55" s="30" t="s">
        <v>55</v>
      </c>
    </row>
    <row r="56" spans="2:3">
      <c r="B56" s="22"/>
      <c r="C56" s="30" t="s">
        <v>56</v>
      </c>
    </row>
    <row r="57" spans="2:3">
      <c r="B57" s="22"/>
      <c r="C57" s="30" t="s">
        <v>57</v>
      </c>
    </row>
    <row r="58" spans="2:3">
      <c r="B58" s="22"/>
      <c r="C58" s="30" t="s">
        <v>58</v>
      </c>
    </row>
    <row r="59" spans="2:3">
      <c r="B59" s="22"/>
      <c r="C59" s="30" t="s">
        <v>59</v>
      </c>
    </row>
    <row r="60" spans="2:3">
      <c r="B60" s="22"/>
      <c r="C60" s="30" t="s">
        <v>60</v>
      </c>
    </row>
    <row r="61" spans="2:3">
      <c r="B61" s="22"/>
      <c r="C61" s="30" t="s">
        <v>61</v>
      </c>
    </row>
    <row r="62" spans="2:3">
      <c r="B62" s="22"/>
      <c r="C62" s="30" t="s">
        <v>62</v>
      </c>
    </row>
    <row r="63" spans="2:3">
      <c r="B63" s="22"/>
      <c r="C63" s="30" t="s">
        <v>63</v>
      </c>
    </row>
    <row r="64" spans="2:3">
      <c r="B64" s="22"/>
      <c r="C64" s="30" t="s">
        <v>64</v>
      </c>
    </row>
    <row r="65" spans="2:3">
      <c r="B65" s="22"/>
      <c r="C65" s="30" t="s">
        <v>65</v>
      </c>
    </row>
    <row r="66" spans="2:3">
      <c r="B66" s="22"/>
      <c r="C66" s="30" t="s">
        <v>66</v>
      </c>
    </row>
    <row r="67" spans="2:3">
      <c r="B67" s="22"/>
      <c r="C67" s="30" t="s">
        <v>67</v>
      </c>
    </row>
    <row r="68" spans="2:3">
      <c r="B68" s="22"/>
      <c r="C68" s="30" t="s">
        <v>68</v>
      </c>
    </row>
    <row r="69" spans="2:3">
      <c r="B69" s="22"/>
      <c r="C69" s="30" t="s">
        <v>69</v>
      </c>
    </row>
    <row r="70" spans="2:3">
      <c r="B70" s="22"/>
      <c r="C70" s="30" t="s">
        <v>70</v>
      </c>
    </row>
    <row r="71" spans="2:3">
      <c r="B71" s="22"/>
      <c r="C71" s="30" t="s">
        <v>71</v>
      </c>
    </row>
    <row r="72" spans="2:3">
      <c r="B72" s="22"/>
      <c r="C72" s="30" t="s">
        <v>72</v>
      </c>
    </row>
    <row r="73" spans="2:3">
      <c r="B73" s="31"/>
      <c r="C73" s="32"/>
    </row>
    <row r="74" spans="2:3">
      <c r="B74" s="28" t="s">
        <v>192</v>
      </c>
      <c r="C74" s="30" t="s">
        <v>80</v>
      </c>
    </row>
    <row r="75" spans="2:3">
      <c r="B75" s="22"/>
      <c r="C75" s="30" t="s">
        <v>81</v>
      </c>
    </row>
    <row r="76" spans="2:3">
      <c r="B76" s="22"/>
      <c r="C76" s="30"/>
    </row>
    <row r="77" spans="2:3">
      <c r="B77" s="34" t="s">
        <v>104</v>
      </c>
      <c r="C77" s="69" t="s">
        <v>104</v>
      </c>
    </row>
    <row r="78" spans="2:3">
      <c r="B78" s="28"/>
      <c r="C78" s="30"/>
    </row>
    <row r="79" spans="2:3">
      <c r="B79" s="34" t="s">
        <v>103</v>
      </c>
      <c r="C79" s="69" t="s">
        <v>103</v>
      </c>
    </row>
    <row r="80" spans="2:3">
      <c r="B80" s="68"/>
      <c r="C80" s="32"/>
    </row>
    <row r="81" spans="2:3">
      <c r="B81" s="28" t="s">
        <v>82</v>
      </c>
      <c r="C81" s="30" t="s">
        <v>45</v>
      </c>
    </row>
    <row r="82" spans="2:3">
      <c r="B82" s="28"/>
      <c r="C82" s="30" t="s">
        <v>73</v>
      </c>
    </row>
    <row r="83" spans="2:3">
      <c r="B83" s="28"/>
      <c r="C83" s="30" t="s">
        <v>74</v>
      </c>
    </row>
    <row r="84" spans="2:3">
      <c r="B84" s="28"/>
      <c r="C84" s="30" t="s">
        <v>75</v>
      </c>
    </row>
    <row r="85" spans="2:3">
      <c r="B85" s="28"/>
      <c r="C85" s="30" t="s">
        <v>77</v>
      </c>
    </row>
    <row r="86" spans="2:3">
      <c r="B86" s="28"/>
      <c r="C86" s="30" t="s">
        <v>78</v>
      </c>
    </row>
    <row r="87" spans="2:3">
      <c r="B87" s="28"/>
      <c r="C87" s="30" t="s">
        <v>79</v>
      </c>
    </row>
    <row r="88" spans="2:3">
      <c r="B88" s="22"/>
      <c r="C88" s="30" t="s">
        <v>93</v>
      </c>
    </row>
    <row r="89" spans="2:3">
      <c r="B89" s="22"/>
      <c r="C89" s="30" t="s">
        <v>96</v>
      </c>
    </row>
    <row r="90" spans="2:3">
      <c r="B90" s="22"/>
      <c r="C90" s="30" t="s">
        <v>97</v>
      </c>
    </row>
    <row r="91" spans="2:3">
      <c r="B91" s="28"/>
      <c r="C91" s="30" t="s">
        <v>98</v>
      </c>
    </row>
    <row r="92" spans="2:3">
      <c r="B92" s="28"/>
      <c r="C92" s="30" t="s">
        <v>193</v>
      </c>
    </row>
    <row r="93" spans="2:3">
      <c r="B93" s="28"/>
      <c r="C93" s="30" t="s">
        <v>100</v>
      </c>
    </row>
    <row r="94" spans="2:3">
      <c r="B94" s="28"/>
      <c r="C94" s="30" t="s">
        <v>101</v>
      </c>
    </row>
    <row r="95" spans="2:3">
      <c r="B95" s="28"/>
      <c r="C95" s="30" t="s">
        <v>102</v>
      </c>
    </row>
    <row r="96" spans="2:3">
      <c r="B96" s="28"/>
      <c r="C96" s="30" t="s">
        <v>94</v>
      </c>
    </row>
    <row r="97" spans="2:3">
      <c r="B97" s="28"/>
      <c r="C97" s="30" t="s">
        <v>95</v>
      </c>
    </row>
    <row r="98" spans="2:3">
      <c r="B98" s="22"/>
      <c r="C98" s="29" t="s">
        <v>26</v>
      </c>
    </row>
    <row r="99" spans="2:3" ht="16" thickBot="1">
      <c r="B99" s="33"/>
      <c r="C99" s="36"/>
    </row>
    <row r="100" spans="2:3" ht="16" thickBot="1"/>
    <row r="101" spans="2:3">
      <c r="B101" s="20" t="s">
        <v>202</v>
      </c>
      <c r="C101" s="88"/>
    </row>
    <row r="102" spans="2:3">
      <c r="B102" s="22"/>
      <c r="C102" s="23"/>
    </row>
    <row r="103" spans="2:3">
      <c r="B103" s="24" t="s">
        <v>29</v>
      </c>
      <c r="C103" s="66" t="s">
        <v>30</v>
      </c>
    </row>
    <row r="104" spans="2:3">
      <c r="B104" s="26"/>
      <c r="C104" s="27"/>
    </row>
    <row r="105" spans="2:3">
      <c r="B105" s="22" t="s">
        <v>198</v>
      </c>
      <c r="C105" s="23">
        <v>3.6</v>
      </c>
    </row>
    <row r="106" spans="2:3" ht="16" thickBot="1">
      <c r="B106" s="33"/>
      <c r="C106" s="47"/>
    </row>
    <row r="107" spans="2:3">
      <c r="B107" s="8"/>
      <c r="C107"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A2:P44"/>
  <sheetViews>
    <sheetView tabSelected="1" workbookViewId="0"/>
  </sheetViews>
  <sheetFormatPr baseColWidth="10" defaultRowHeight="15" x14ac:dyDescent="0"/>
  <cols>
    <col min="1" max="1" width="10.83203125" style="1"/>
    <col min="2" max="2" width="17.1640625" style="1" customWidth="1"/>
    <col min="3" max="3" width="61.5" style="1" bestFit="1" customWidth="1"/>
    <col min="4" max="4" width="4.6640625" style="1" customWidth="1"/>
    <col min="5" max="5" width="11.1640625" style="1" bestFit="1" customWidth="1"/>
    <col min="6" max="6" width="2.83203125" style="1" customWidth="1"/>
    <col min="7" max="7" width="13.33203125" style="1" customWidth="1"/>
    <col min="8" max="8" width="2.83203125" style="1" customWidth="1"/>
    <col min="9" max="9" width="13.33203125" style="1" customWidth="1"/>
    <col min="10" max="10" width="4.33203125" style="1" customWidth="1"/>
    <col min="11" max="11" width="51.33203125" style="1" customWidth="1"/>
    <col min="12" max="12" width="9.1640625" style="1" customWidth="1"/>
    <col min="13" max="13" width="65.83203125" style="1" customWidth="1"/>
    <col min="14" max="14" width="2.83203125" style="1" customWidth="1"/>
    <col min="15" max="16" width="13.33203125" style="207" customWidth="1"/>
    <col min="17" max="16384" width="10.83203125" style="1"/>
  </cols>
  <sheetData>
    <row r="2" spans="1:16" ht="20">
      <c r="B2" s="2" t="s">
        <v>24</v>
      </c>
      <c r="I2" s="230" t="s">
        <v>265</v>
      </c>
      <c r="J2" s="11"/>
      <c r="K2" s="5"/>
    </row>
    <row r="3" spans="1:16" ht="20">
      <c r="B3" s="2"/>
      <c r="I3" s="212"/>
      <c r="J3" s="8"/>
      <c r="K3" s="7"/>
    </row>
    <row r="4" spans="1:16">
      <c r="B4" s="37" t="s">
        <v>83</v>
      </c>
      <c r="C4" s="4"/>
      <c r="D4" s="4"/>
      <c r="E4" s="5"/>
      <c r="F4" s="8"/>
      <c r="I4" s="210"/>
      <c r="J4" s="8"/>
      <c r="K4" s="7"/>
    </row>
    <row r="5" spans="1:16">
      <c r="B5" s="296" t="s">
        <v>314</v>
      </c>
      <c r="C5" s="297"/>
      <c r="D5" s="297"/>
      <c r="E5" s="298"/>
      <c r="F5" s="8"/>
      <c r="I5" s="232"/>
      <c r="J5" s="8"/>
      <c r="K5" s="7"/>
    </row>
    <row r="6" spans="1:16">
      <c r="B6" s="296"/>
      <c r="C6" s="297"/>
      <c r="D6" s="297"/>
      <c r="E6" s="298"/>
      <c r="F6" s="8"/>
      <c r="I6" s="210"/>
      <c r="J6" s="8"/>
      <c r="K6" s="7"/>
    </row>
    <row r="7" spans="1:16">
      <c r="B7" s="294"/>
      <c r="C7" s="299"/>
      <c r="D7" s="299"/>
      <c r="E7" s="295"/>
      <c r="F7" s="151"/>
      <c r="I7" s="231"/>
      <c r="J7" s="9"/>
      <c r="K7" s="10"/>
    </row>
    <row r="8" spans="1:16" ht="16" thickBot="1"/>
    <row r="9" spans="1:16">
      <c r="B9" s="20" t="s">
        <v>23</v>
      </c>
      <c r="C9" s="38"/>
      <c r="D9" s="38"/>
      <c r="E9" s="38"/>
      <c r="F9" s="38"/>
      <c r="G9" s="38"/>
      <c r="H9" s="38"/>
      <c r="I9" s="38"/>
      <c r="J9" s="38"/>
      <c r="K9" s="70" t="s">
        <v>84</v>
      </c>
      <c r="L9" s="38"/>
      <c r="M9" s="21"/>
      <c r="N9" s="8"/>
      <c r="O9" s="208"/>
      <c r="P9" s="209"/>
    </row>
    <row r="10" spans="1:16">
      <c r="B10" s="26"/>
      <c r="C10" s="8"/>
      <c r="D10" s="8"/>
      <c r="E10" s="8"/>
      <c r="F10" s="8"/>
      <c r="G10" s="8"/>
      <c r="H10" s="8"/>
      <c r="I10" s="8"/>
      <c r="J10" s="8"/>
      <c r="K10" s="14"/>
      <c r="L10" s="8"/>
      <c r="M10" s="23"/>
      <c r="N10" s="8"/>
      <c r="O10" s="210"/>
      <c r="P10" s="211"/>
    </row>
    <row r="11" spans="1:16">
      <c r="B11" s="24" t="s">
        <v>85</v>
      </c>
      <c r="C11" s="238" t="s">
        <v>30</v>
      </c>
      <c r="D11" s="238" t="s">
        <v>87</v>
      </c>
      <c r="E11" s="238" t="s">
        <v>86</v>
      </c>
      <c r="F11" s="238"/>
      <c r="G11" s="238" t="s">
        <v>269</v>
      </c>
      <c r="H11" s="238"/>
      <c r="I11" s="238" t="s">
        <v>31</v>
      </c>
      <c r="J11" s="238"/>
      <c r="K11" s="39" t="s">
        <v>88</v>
      </c>
      <c r="L11" s="39" t="s">
        <v>89</v>
      </c>
      <c r="M11" s="246" t="s">
        <v>273</v>
      </c>
      <c r="N11" s="12"/>
      <c r="O11" s="215" t="s">
        <v>263</v>
      </c>
      <c r="P11" s="216" t="s">
        <v>264</v>
      </c>
    </row>
    <row r="12" spans="1:16">
      <c r="B12" s="44"/>
      <c r="C12" s="12"/>
      <c r="D12" s="157"/>
      <c r="E12" s="12"/>
      <c r="F12" s="12"/>
      <c r="G12" s="12"/>
      <c r="H12" s="12"/>
      <c r="I12" s="12"/>
      <c r="J12" s="12"/>
      <c r="K12" s="14"/>
      <c r="L12" s="43"/>
      <c r="M12" s="239"/>
      <c r="N12" s="12"/>
      <c r="O12" s="210"/>
      <c r="P12" s="211"/>
    </row>
    <row r="13" spans="1:16">
      <c r="B13" s="26"/>
      <c r="C13" s="162" t="s">
        <v>206</v>
      </c>
      <c r="D13" s="157"/>
      <c r="E13" s="162"/>
      <c r="F13" s="162"/>
      <c r="G13" s="15" t="s">
        <v>260</v>
      </c>
      <c r="H13" s="12"/>
      <c r="I13" s="12"/>
      <c r="J13" s="12"/>
      <c r="K13" s="175" t="s">
        <v>194</v>
      </c>
      <c r="L13" s="284" t="b">
        <f>IF(COUNTIF(P:P,0)+COUNTIF(P:P,FALSE)=0,TRUE,FALSE)</f>
        <v>0</v>
      </c>
      <c r="M13" s="241" t="str">
        <f>IF(L13=TRUE," ","Please address all critical checks (red) before continuing")</f>
        <v>Please address all critical checks (red) before continuing</v>
      </c>
      <c r="N13" s="12"/>
      <c r="O13" s="210" t="s">
        <v>260</v>
      </c>
      <c r="P13" s="211"/>
    </row>
    <row r="14" spans="1:16">
      <c r="B14" s="26"/>
      <c r="C14" s="162" t="s">
        <v>259</v>
      </c>
      <c r="D14" s="157"/>
      <c r="E14" s="162"/>
      <c r="F14" s="162"/>
      <c r="G14" s="15" t="s">
        <v>261</v>
      </c>
      <c r="H14" s="12"/>
      <c r="I14" s="12"/>
      <c r="J14" s="12"/>
      <c r="K14" s="43" t="s">
        <v>195</v>
      </c>
      <c r="L14" s="284" t="b">
        <f>IF(COUNTBLANK(C13:C14)-COUNTBLANK(E13:E14)=0,TRUE,FALSE)</f>
        <v>0</v>
      </c>
      <c r="M14" s="241" t="str">
        <f>IF(L14=TRUE," ","Please fill in all assumptions")</f>
        <v>Please fill in all assumptions</v>
      </c>
      <c r="N14" s="12"/>
      <c r="O14" s="210" t="s">
        <v>261</v>
      </c>
      <c r="P14" s="7">
        <f>IF(L14=TRUE,1,0)</f>
        <v>0</v>
      </c>
    </row>
    <row r="15" spans="1:16" s="89" customFormat="1">
      <c r="B15" s="233"/>
      <c r="C15" s="234"/>
      <c r="D15" s="235"/>
      <c r="E15" s="236"/>
      <c r="F15" s="236"/>
      <c r="G15" s="234"/>
      <c r="H15" s="234"/>
      <c r="I15" s="234"/>
      <c r="J15" s="234"/>
      <c r="K15" s="163"/>
      <c r="L15" s="163"/>
      <c r="M15" s="240"/>
      <c r="N15" s="161"/>
      <c r="O15" s="210"/>
      <c r="P15" s="211"/>
    </row>
    <row r="16" spans="1:16">
      <c r="A16" s="8"/>
      <c r="B16" s="28" t="s">
        <v>286</v>
      </c>
      <c r="C16" s="8"/>
      <c r="D16" s="158"/>
      <c r="E16" s="75"/>
      <c r="F16" s="75"/>
      <c r="G16" s="205"/>
      <c r="H16" s="8"/>
      <c r="I16" s="8"/>
      <c r="J16" s="8"/>
      <c r="K16" s="40"/>
      <c r="L16" s="203"/>
      <c r="M16" s="242"/>
      <c r="N16" s="8"/>
      <c r="O16" s="210"/>
      <c r="P16" s="211"/>
    </row>
    <row r="17" spans="1:16">
      <c r="A17" s="8"/>
      <c r="B17" s="28"/>
      <c r="C17" s="262" t="s">
        <v>190</v>
      </c>
      <c r="D17" s="158" t="s">
        <v>226</v>
      </c>
      <c r="E17" s="126">
        <f>'Final demand'!C11</f>
        <v>0</v>
      </c>
      <c r="F17" s="75"/>
      <c r="G17" s="205"/>
      <c r="H17" s="8"/>
      <c r="I17" s="8"/>
      <c r="J17" s="8"/>
      <c r="K17" s="40"/>
      <c r="L17" s="203"/>
      <c r="M17" s="242"/>
      <c r="N17" s="8"/>
      <c r="O17" s="210"/>
      <c r="P17" s="211"/>
    </row>
    <row r="18" spans="1:16">
      <c r="A18" s="8"/>
      <c r="B18" s="22"/>
      <c r="C18" s="262" t="s">
        <v>201</v>
      </c>
      <c r="D18" s="158" t="s">
        <v>226</v>
      </c>
      <c r="E18" s="127">
        <f>'Final demand'!Eff_Gas_Heater</f>
        <v>0</v>
      </c>
      <c r="F18" s="127"/>
      <c r="G18" s="205"/>
      <c r="H18" s="8"/>
      <c r="I18" s="8"/>
      <c r="J18" s="8"/>
      <c r="K18" s="40" t="s">
        <v>292</v>
      </c>
      <c r="L18" s="245" t="b">
        <f>IF(E18=0, TRUE, FALSE)</f>
        <v>1</v>
      </c>
      <c r="M18" s="285" t="str">
        <f>IF(L18=TRUE, "", "Energetic final consumption of coal gas will be excluded in the ETM.")</f>
        <v/>
      </c>
      <c r="N18" s="8"/>
      <c r="O18" s="210"/>
      <c r="P18" s="211"/>
    </row>
    <row r="19" spans="1:16">
      <c r="A19" s="8"/>
      <c r="B19" s="22"/>
      <c r="C19" s="262" t="s">
        <v>210</v>
      </c>
      <c r="D19" s="158" t="s">
        <v>226</v>
      </c>
      <c r="E19" s="127">
        <f>'Final demand'!F11</f>
        <v>0</v>
      </c>
      <c r="F19" s="127"/>
      <c r="G19" s="205"/>
      <c r="H19" s="8"/>
      <c r="I19" s="8"/>
      <c r="J19" s="8"/>
      <c r="K19" s="40"/>
      <c r="L19" s="247"/>
      <c r="M19" s="242"/>
      <c r="N19" s="8"/>
      <c r="O19" s="210"/>
      <c r="P19" s="211"/>
    </row>
    <row r="20" spans="1:16">
      <c r="A20" s="8"/>
      <c r="B20" s="22"/>
      <c r="C20" s="262" t="s">
        <v>51</v>
      </c>
      <c r="D20" s="158" t="s">
        <v>226</v>
      </c>
      <c r="E20" s="126">
        <f>'Final demand'!G11</f>
        <v>0</v>
      </c>
      <c r="F20" s="126"/>
      <c r="G20" s="205"/>
      <c r="H20" s="8"/>
      <c r="I20" s="8"/>
      <c r="J20" s="8"/>
      <c r="K20" s="40"/>
      <c r="L20" s="247"/>
      <c r="M20" s="242"/>
      <c r="N20" s="8"/>
      <c r="O20" s="210"/>
      <c r="P20" s="211"/>
    </row>
    <row r="21" spans="1:16">
      <c r="A21" s="8"/>
      <c r="B21" s="22"/>
      <c r="C21" s="262" t="s">
        <v>192</v>
      </c>
      <c r="D21" s="158" t="s">
        <v>226</v>
      </c>
      <c r="E21" s="126">
        <f>'Final demand'!H11</f>
        <v>0</v>
      </c>
      <c r="F21" s="126"/>
      <c r="G21" s="205"/>
      <c r="H21" s="8"/>
      <c r="I21" s="8"/>
      <c r="J21" s="8"/>
      <c r="K21" s="40"/>
      <c r="L21" s="247"/>
      <c r="M21" s="242"/>
      <c r="N21" s="8"/>
      <c r="O21" s="210"/>
      <c r="P21" s="211"/>
    </row>
    <row r="22" spans="1:16">
      <c r="A22" s="8"/>
      <c r="B22" s="22"/>
      <c r="C22" s="262" t="s">
        <v>104</v>
      </c>
      <c r="D22" s="158" t="s">
        <v>226</v>
      </c>
      <c r="E22" s="126">
        <f>'Final demand'!I11</f>
        <v>0</v>
      </c>
      <c r="F22" s="126"/>
      <c r="G22" s="205"/>
      <c r="H22" s="8"/>
      <c r="I22" s="8"/>
      <c r="J22" s="8"/>
      <c r="K22" s="40"/>
      <c r="L22" s="247"/>
      <c r="M22" s="242"/>
      <c r="N22" s="8"/>
      <c r="O22" s="210"/>
      <c r="P22" s="211"/>
    </row>
    <row r="23" spans="1:16">
      <c r="A23" s="8"/>
      <c r="B23" s="22"/>
      <c r="C23" s="262" t="s">
        <v>103</v>
      </c>
      <c r="D23" s="158" t="s">
        <v>226</v>
      </c>
      <c r="E23" s="126">
        <f>'Final demand'!J11</f>
        <v>0</v>
      </c>
      <c r="F23" s="126"/>
      <c r="G23" s="205"/>
      <c r="H23" s="8"/>
      <c r="I23" s="8"/>
      <c r="J23" s="8"/>
      <c r="K23" s="40"/>
      <c r="L23" s="247"/>
      <c r="M23" s="242"/>
      <c r="N23" s="8"/>
      <c r="O23" s="210"/>
      <c r="P23" s="211"/>
    </row>
    <row r="24" spans="1:16">
      <c r="A24" s="8"/>
      <c r="B24" s="22"/>
      <c r="C24" s="262" t="s">
        <v>82</v>
      </c>
      <c r="D24" s="158" t="s">
        <v>226</v>
      </c>
      <c r="E24" s="126">
        <f>'Final demand'!K11</f>
        <v>0</v>
      </c>
      <c r="F24" s="126"/>
      <c r="G24" s="205"/>
      <c r="H24" s="8"/>
      <c r="I24" s="8"/>
      <c r="J24" s="8"/>
      <c r="K24" s="40" t="s">
        <v>306</v>
      </c>
      <c r="L24" s="245" t="b">
        <f>IF(E24=0, TRUE, FALSE)</f>
        <v>1</v>
      </c>
      <c r="M24" s="285" t="str">
        <f>IF(L24=TRUE, "", "Energetic final consumption of 'Other carriers' will be excluded in the ETM.")</f>
        <v/>
      </c>
      <c r="N24" s="8"/>
      <c r="O24" s="210"/>
      <c r="P24" s="211"/>
    </row>
    <row r="25" spans="1:16">
      <c r="A25" s="8"/>
      <c r="B25" s="31"/>
      <c r="C25" s="261"/>
      <c r="D25" s="160"/>
      <c r="E25" s="263"/>
      <c r="F25" s="263"/>
      <c r="G25" s="206"/>
      <c r="H25" s="9"/>
      <c r="I25" s="9"/>
      <c r="J25" s="9"/>
      <c r="K25" s="41"/>
      <c r="L25" s="264"/>
      <c r="M25" s="243"/>
      <c r="N25" s="8"/>
      <c r="O25" s="210"/>
      <c r="P25" s="211"/>
    </row>
    <row r="26" spans="1:16">
      <c r="A26" s="8"/>
      <c r="B26" s="28" t="s">
        <v>287</v>
      </c>
      <c r="C26" s="8"/>
      <c r="D26" s="158"/>
      <c r="E26" s="75"/>
      <c r="F26" s="75"/>
      <c r="G26" s="205"/>
      <c r="H26" s="8"/>
      <c r="I26" s="8"/>
      <c r="J26" s="8"/>
      <c r="K26" s="40"/>
      <c r="L26" s="203"/>
      <c r="M26" s="242"/>
      <c r="N26" s="8"/>
      <c r="O26" s="210"/>
      <c r="P26" s="211"/>
    </row>
    <row r="27" spans="1:16">
      <c r="A27" s="8"/>
      <c r="B27" s="28"/>
      <c r="C27" s="262" t="s">
        <v>190</v>
      </c>
      <c r="D27" s="158" t="s">
        <v>226</v>
      </c>
      <c r="E27" s="126">
        <f>'Final demand'!C14</f>
        <v>0</v>
      </c>
      <c r="F27" s="75"/>
      <c r="G27" s="205"/>
      <c r="H27" s="8"/>
      <c r="I27" s="8"/>
      <c r="J27" s="8"/>
      <c r="K27" s="40"/>
      <c r="L27" s="203"/>
      <c r="M27" s="242"/>
      <c r="N27" s="8"/>
      <c r="O27" s="210"/>
      <c r="P27" s="211"/>
    </row>
    <row r="28" spans="1:16">
      <c r="A28" s="8"/>
      <c r="B28" s="22"/>
      <c r="C28" s="262" t="s">
        <v>201</v>
      </c>
      <c r="D28" s="158" t="s">
        <v>226</v>
      </c>
      <c r="E28" s="127">
        <f>'Final demand'!E14</f>
        <v>0</v>
      </c>
      <c r="F28" s="127"/>
      <c r="G28" s="205"/>
      <c r="H28" s="8"/>
      <c r="I28" s="8"/>
      <c r="J28" s="8"/>
      <c r="K28" s="40" t="s">
        <v>293</v>
      </c>
      <c r="L28" s="245" t="b">
        <f>IF(E28=0, TRUE, FALSE)</f>
        <v>1</v>
      </c>
      <c r="M28" s="285" t="str">
        <f>IF(L28=TRUE, "", "Non-energetic final consumption of coal gas will be excluded in the ETM.")</f>
        <v/>
      </c>
      <c r="N28" s="8"/>
      <c r="O28" s="210"/>
      <c r="P28" s="211"/>
    </row>
    <row r="29" spans="1:16">
      <c r="A29" s="8"/>
      <c r="B29" s="22"/>
      <c r="C29" s="262" t="s">
        <v>210</v>
      </c>
      <c r="D29" s="158" t="s">
        <v>226</v>
      </c>
      <c r="E29" s="127">
        <f>'Final demand'!F14</f>
        <v>0</v>
      </c>
      <c r="F29" s="127"/>
      <c r="G29" s="205"/>
      <c r="H29" s="8"/>
      <c r="I29" s="8"/>
      <c r="J29" s="8"/>
      <c r="K29" s="40"/>
      <c r="L29" s="247"/>
      <c r="M29" s="242"/>
      <c r="N29" s="8"/>
      <c r="O29" s="210"/>
      <c r="P29" s="211"/>
    </row>
    <row r="30" spans="1:16">
      <c r="A30" s="8"/>
      <c r="B30" s="22"/>
      <c r="C30" s="262" t="s">
        <v>51</v>
      </c>
      <c r="D30" s="158" t="s">
        <v>226</v>
      </c>
      <c r="E30" s="126">
        <f>'Final demand'!G14</f>
        <v>0</v>
      </c>
      <c r="F30" s="126"/>
      <c r="G30" s="205"/>
      <c r="H30" s="8"/>
      <c r="I30" s="8"/>
      <c r="J30" s="8"/>
      <c r="K30" s="40"/>
      <c r="L30" s="247"/>
      <c r="M30" s="242"/>
      <c r="N30" s="8"/>
      <c r="O30" s="210"/>
      <c r="P30" s="211"/>
    </row>
    <row r="31" spans="1:16">
      <c r="A31" s="8"/>
      <c r="B31" s="22"/>
      <c r="C31" s="262" t="s">
        <v>192</v>
      </c>
      <c r="D31" s="158" t="s">
        <v>226</v>
      </c>
      <c r="E31" s="126">
        <f>'Final demand'!H14</f>
        <v>0</v>
      </c>
      <c r="F31" s="126"/>
      <c r="G31" s="205"/>
      <c r="H31" s="8"/>
      <c r="I31" s="8"/>
      <c r="J31" s="8"/>
      <c r="K31" s="40"/>
      <c r="L31" s="247"/>
      <c r="M31" s="242"/>
      <c r="N31" s="8"/>
      <c r="O31" s="210"/>
      <c r="P31" s="211"/>
    </row>
    <row r="32" spans="1:16">
      <c r="A32" s="8"/>
      <c r="B32" s="22"/>
      <c r="C32" s="262" t="s">
        <v>104</v>
      </c>
      <c r="D32" s="158" t="s">
        <v>226</v>
      </c>
      <c r="E32" s="126">
        <f>'Final demand'!I14</f>
        <v>0</v>
      </c>
      <c r="F32" s="126"/>
      <c r="G32" s="205"/>
      <c r="H32" s="8"/>
      <c r="I32" s="8"/>
      <c r="J32" s="8"/>
      <c r="K32" s="40"/>
      <c r="L32" s="247"/>
      <c r="M32" s="242"/>
      <c r="N32" s="8"/>
      <c r="O32" s="210"/>
      <c r="P32" s="211"/>
    </row>
    <row r="33" spans="1:16">
      <c r="A33" s="8"/>
      <c r="B33" s="22"/>
      <c r="C33" s="262" t="s">
        <v>103</v>
      </c>
      <c r="D33" s="158" t="s">
        <v>226</v>
      </c>
      <c r="E33" s="126">
        <f>'Final demand'!J14</f>
        <v>0</v>
      </c>
      <c r="F33" s="126"/>
      <c r="G33" s="205"/>
      <c r="H33" s="8"/>
      <c r="I33" s="8"/>
      <c r="J33" s="8"/>
      <c r="K33" s="40"/>
      <c r="L33" s="247"/>
      <c r="M33" s="242"/>
      <c r="N33" s="8"/>
      <c r="O33" s="210"/>
      <c r="P33" s="211"/>
    </row>
    <row r="34" spans="1:16">
      <c r="A34" s="8"/>
      <c r="B34" s="22"/>
      <c r="C34" s="262" t="s">
        <v>82</v>
      </c>
      <c r="D34" s="158" t="s">
        <v>226</v>
      </c>
      <c r="E34" s="126">
        <f>'Final demand'!K14</f>
        <v>0</v>
      </c>
      <c r="F34" s="126"/>
      <c r="G34" s="205"/>
      <c r="H34" s="8"/>
      <c r="I34" s="8"/>
      <c r="J34" s="8"/>
      <c r="K34" s="40" t="s">
        <v>306</v>
      </c>
      <c r="L34" s="245" t="b">
        <f>IF(E34=0, TRUE, FALSE)</f>
        <v>1</v>
      </c>
      <c r="M34" s="285" t="str">
        <f>IF(L34=TRUE, "", "Non-energetic final consumption of 'Other carriers' will be excluded in the ETM.")</f>
        <v/>
      </c>
      <c r="N34" s="8"/>
      <c r="O34" s="210"/>
      <c r="P34" s="211"/>
    </row>
    <row r="35" spans="1:16" ht="16" thickBot="1">
      <c r="B35" s="33"/>
      <c r="C35" s="46"/>
      <c r="D35" s="159"/>
      <c r="E35" s="93"/>
      <c r="F35" s="93"/>
      <c r="G35" s="46"/>
      <c r="H35" s="46"/>
      <c r="I35" s="46"/>
      <c r="J35" s="46"/>
      <c r="K35" s="164"/>
      <c r="L35" s="204"/>
      <c r="M35" s="244"/>
      <c r="N35" s="8"/>
      <c r="O35" s="213"/>
      <c r="P35" s="214"/>
    </row>
    <row r="39" spans="1:16">
      <c r="G39" s="8"/>
      <c r="H39" s="8"/>
      <c r="I39" s="8"/>
      <c r="J39" s="8"/>
      <c r="K39" s="8"/>
    </row>
    <row r="40" spans="1:16">
      <c r="G40" s="8"/>
      <c r="H40" s="8"/>
      <c r="I40" s="8"/>
      <c r="J40" s="8"/>
      <c r="K40" s="8"/>
    </row>
    <row r="41" spans="1:16">
      <c r="G41" s="8"/>
      <c r="H41" s="8"/>
      <c r="I41" s="8"/>
      <c r="J41" s="8"/>
      <c r="K41" s="8"/>
    </row>
    <row r="42" spans="1:16">
      <c r="G42" s="8"/>
      <c r="H42" s="8"/>
      <c r="I42" s="8"/>
      <c r="J42" s="8"/>
      <c r="K42" s="8"/>
    </row>
    <row r="43" spans="1:16">
      <c r="G43" s="8"/>
      <c r="H43" s="8"/>
      <c r="I43" s="8"/>
      <c r="J43" s="8"/>
      <c r="K43" s="8"/>
    </row>
    <row r="44" spans="1:16">
      <c r="G44" s="8"/>
      <c r="H44" s="8"/>
      <c r="I44" s="8"/>
      <c r="J44" s="8"/>
      <c r="K44" s="8"/>
    </row>
  </sheetData>
  <mergeCells count="1">
    <mergeCell ref="B5:E7"/>
  </mergeCells>
  <conditionalFormatting sqref="L18">
    <cfRule type="cellIs" dxfId="7" priority="7" operator="equal">
      <formula>TRUE</formula>
    </cfRule>
  </conditionalFormatting>
  <conditionalFormatting sqref="L14">
    <cfRule type="cellIs" dxfId="6" priority="5" operator="equal">
      <formula>TRUE</formula>
    </cfRule>
  </conditionalFormatting>
  <conditionalFormatting sqref="L13">
    <cfRule type="cellIs" dxfId="5" priority="4" operator="equal">
      <formula>TRUE</formula>
    </cfRule>
  </conditionalFormatting>
  <conditionalFormatting sqref="L28">
    <cfRule type="cellIs" dxfId="4" priority="3" operator="equal">
      <formula>TRUE</formula>
    </cfRule>
  </conditionalFormatting>
  <conditionalFormatting sqref="L24">
    <cfRule type="cellIs" dxfId="3" priority="2" operator="equal">
      <formula>TRUE</formula>
    </cfRule>
  </conditionalFormatting>
  <conditionalFormatting sqref="L34">
    <cfRule type="cellIs" dxfId="2"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anchor moveWithCells="1" sizeWithCells="1">
                  <from>
                    <xdr:col>8</xdr:col>
                    <xdr:colOff>76200</xdr:colOff>
                    <xdr:row>2</xdr:row>
                    <xdr:rowOff>0</xdr:rowOff>
                  </from>
                  <to>
                    <xdr:col>10</xdr:col>
                    <xdr:colOff>3746500</xdr:colOff>
                    <xdr:row>2</xdr:row>
                    <xdr:rowOff>215900</xdr:rowOff>
                  </to>
                </anchor>
              </controlPr>
            </control>
          </mc:Choice>
          <mc:Fallback/>
        </mc:AlternateContent>
        <mc:AlternateContent xmlns:mc="http://schemas.openxmlformats.org/markup-compatibility/2006">
          <mc:Choice Requires="x14">
            <control shapeId="11266" r:id="rId4" name="export_data">
              <controlPr defaultSize="0" print="0" autoFill="0" autoPict="0">
                <anchor moveWithCells="1" sizeWithCells="1">
                  <from>
                    <xdr:col>8</xdr:col>
                    <xdr:colOff>76200</xdr:colOff>
                    <xdr:row>5</xdr:row>
                    <xdr:rowOff>63500</xdr:rowOff>
                  </from>
                  <to>
                    <xdr:col>10</xdr:col>
                    <xdr:colOff>3746500</xdr:colOff>
                    <xdr:row>6</xdr:row>
                    <xdr:rowOff>88900</xdr:rowOff>
                  </to>
                </anchor>
              </controlPr>
            </control>
          </mc:Choice>
          <mc:Fallback/>
        </mc:AlternateContent>
        <mc:AlternateContent xmlns:mc="http://schemas.openxmlformats.org/markup-compatibility/2006">
          <mc:Choice Requires="x14">
            <control shapeId="11272" r:id="rId5" name="select_dashboard">
              <controlPr defaultSize="0" print="0" autoFill="0" autoPict="0">
                <anchor moveWithCells="1" sizeWithCells="1">
                  <from>
                    <xdr:col>9</xdr:col>
                    <xdr:colOff>0</xdr:colOff>
                    <xdr:row>3</xdr:row>
                    <xdr:rowOff>101600</xdr:rowOff>
                  </from>
                  <to>
                    <xdr:col>10</xdr:col>
                    <xdr:colOff>3759200</xdr:colOff>
                    <xdr:row>4</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activeCell="C63" sqref="C63"/>
    </sheetView>
  </sheetViews>
  <sheetFormatPr baseColWidth="10" defaultRowHeight="15" x14ac:dyDescent="0"/>
  <cols>
    <col min="1" max="1" width="10.83203125" style="1"/>
    <col min="2" max="2" width="50.83203125" style="1" customWidth="1"/>
    <col min="3" max="67" width="13.6640625" style="1" customWidth="1"/>
    <col min="68" max="16384" width="10.83203125" style="1"/>
  </cols>
  <sheetData>
    <row r="2" spans="2:67" ht="20">
      <c r="B2" s="2" t="s">
        <v>266</v>
      </c>
    </row>
    <row r="3" spans="2:67" ht="15" customHeight="1">
      <c r="B3" s="2"/>
    </row>
    <row r="4" spans="2:67" ht="15" customHeight="1">
      <c r="B4" s="62" t="s">
        <v>83</v>
      </c>
    </row>
    <row r="5" spans="2:67" ht="30">
      <c r="B5" s="125" t="s">
        <v>257</v>
      </c>
    </row>
    <row r="6" spans="2:67" ht="15" customHeight="1" thickBot="1"/>
    <row r="7" spans="2:67" ht="30" customHeight="1">
      <c r="B7" s="176" t="s">
        <v>91</v>
      </c>
      <c r="C7" s="177" t="s">
        <v>33</v>
      </c>
      <c r="D7" s="177" t="s">
        <v>34</v>
      </c>
      <c r="E7" s="177" t="s">
        <v>35</v>
      </c>
      <c r="F7" s="177" t="s">
        <v>36</v>
      </c>
      <c r="G7" s="177" t="s">
        <v>37</v>
      </c>
      <c r="H7" s="177" t="s">
        <v>38</v>
      </c>
      <c r="I7" s="177" t="s">
        <v>49</v>
      </c>
      <c r="J7" s="177" t="s">
        <v>40</v>
      </c>
      <c r="K7" s="177" t="s">
        <v>41</v>
      </c>
      <c r="L7" s="177" t="s">
        <v>42</v>
      </c>
      <c r="M7" s="177" t="s">
        <v>43</v>
      </c>
      <c r="N7" s="177" t="s">
        <v>44</v>
      </c>
      <c r="O7" s="177" t="s">
        <v>45</v>
      </c>
      <c r="P7" s="177" t="s">
        <v>46</v>
      </c>
      <c r="Q7" s="177" t="s">
        <v>47</v>
      </c>
      <c r="R7" s="177" t="s">
        <v>48</v>
      </c>
      <c r="S7" s="177" t="s">
        <v>39</v>
      </c>
      <c r="T7" s="177" t="s">
        <v>92</v>
      </c>
      <c r="U7" s="177" t="s">
        <v>50</v>
      </c>
      <c r="V7" s="177" t="s">
        <v>51</v>
      </c>
      <c r="W7" s="177" t="s">
        <v>52</v>
      </c>
      <c r="X7" s="177" t="s">
        <v>53</v>
      </c>
      <c r="Y7" s="177" t="s">
        <v>54</v>
      </c>
      <c r="Z7" s="177" t="s">
        <v>55</v>
      </c>
      <c r="AA7" s="177" t="s">
        <v>56</v>
      </c>
      <c r="AB7" s="177" t="s">
        <v>57</v>
      </c>
      <c r="AC7" s="177" t="s">
        <v>58</v>
      </c>
      <c r="AD7" s="177" t="s">
        <v>59</v>
      </c>
      <c r="AE7" s="177" t="s">
        <v>60</v>
      </c>
      <c r="AF7" s="177" t="s">
        <v>61</v>
      </c>
      <c r="AG7" s="177" t="s">
        <v>62</v>
      </c>
      <c r="AH7" s="177" t="s">
        <v>63</v>
      </c>
      <c r="AI7" s="177" t="s">
        <v>64</v>
      </c>
      <c r="AJ7" s="177" t="s">
        <v>65</v>
      </c>
      <c r="AK7" s="177" t="s">
        <v>66</v>
      </c>
      <c r="AL7" s="177" t="s">
        <v>67</v>
      </c>
      <c r="AM7" s="177" t="s">
        <v>68</v>
      </c>
      <c r="AN7" s="177" t="s">
        <v>69</v>
      </c>
      <c r="AO7" s="177" t="s">
        <v>70</v>
      </c>
      <c r="AP7" s="177" t="s">
        <v>71</v>
      </c>
      <c r="AQ7" s="177" t="s">
        <v>72</v>
      </c>
      <c r="AR7" s="177" t="s">
        <v>74</v>
      </c>
      <c r="AS7" s="177" t="s">
        <v>73</v>
      </c>
      <c r="AT7" s="177" t="s">
        <v>75</v>
      </c>
      <c r="AU7" s="177" t="s">
        <v>80</v>
      </c>
      <c r="AV7" s="177" t="s">
        <v>76</v>
      </c>
      <c r="AW7" s="177" t="s">
        <v>77</v>
      </c>
      <c r="AX7" s="177" t="s">
        <v>78</v>
      </c>
      <c r="AY7" s="177" t="s">
        <v>79</v>
      </c>
      <c r="AZ7" s="177" t="s">
        <v>81</v>
      </c>
      <c r="BA7" s="177" t="s">
        <v>93</v>
      </c>
      <c r="BB7" s="177" t="s">
        <v>94</v>
      </c>
      <c r="BC7" s="177" t="s">
        <v>95</v>
      </c>
      <c r="BD7" s="177" t="s">
        <v>96</v>
      </c>
      <c r="BE7" s="177" t="s">
        <v>97</v>
      </c>
      <c r="BF7" s="177" t="s">
        <v>98</v>
      </c>
      <c r="BG7" s="177" t="s">
        <v>99</v>
      </c>
      <c r="BH7" s="177" t="s">
        <v>100</v>
      </c>
      <c r="BI7" s="177" t="s">
        <v>101</v>
      </c>
      <c r="BJ7" s="177" t="s">
        <v>102</v>
      </c>
      <c r="BK7" s="177" t="s">
        <v>26</v>
      </c>
      <c r="BL7" s="177" t="s">
        <v>103</v>
      </c>
      <c r="BM7" s="177" t="s">
        <v>104</v>
      </c>
      <c r="BN7" s="178" t="s">
        <v>90</v>
      </c>
      <c r="BO7" s="179" t="s">
        <v>105</v>
      </c>
    </row>
    <row r="8" spans="2:67">
      <c r="B8" s="180" t="s">
        <v>106</v>
      </c>
      <c r="C8" s="181"/>
      <c r="D8" s="181"/>
      <c r="E8" s="181"/>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2"/>
      <c r="BO8" s="183"/>
    </row>
    <row r="9" spans="2:67">
      <c r="B9" s="184" t="s">
        <v>107</v>
      </c>
      <c r="C9" s="185"/>
      <c r="D9" s="185"/>
      <c r="E9" s="185"/>
      <c r="F9" s="185"/>
      <c r="G9" s="185"/>
      <c r="H9" s="185"/>
      <c r="I9" s="185"/>
      <c r="J9" s="185"/>
      <c r="K9" s="185"/>
      <c r="L9" s="185"/>
      <c r="M9" s="185"/>
      <c r="N9" s="185"/>
      <c r="O9" s="185"/>
      <c r="P9" s="185"/>
      <c r="Q9" s="185"/>
      <c r="R9" s="185"/>
      <c r="S9" s="185"/>
      <c r="T9" s="185"/>
      <c r="U9" s="185"/>
      <c r="V9" s="185"/>
      <c r="W9" s="185"/>
      <c r="X9" s="185"/>
      <c r="Y9" s="185"/>
      <c r="Z9" s="185"/>
      <c r="AA9" s="185"/>
      <c r="AB9" s="185"/>
      <c r="AC9" s="185"/>
      <c r="AD9" s="185"/>
      <c r="AE9" s="185"/>
      <c r="AF9" s="185"/>
      <c r="AG9" s="185"/>
      <c r="AH9" s="185"/>
      <c r="AI9" s="185"/>
      <c r="AJ9" s="185"/>
      <c r="AK9" s="185"/>
      <c r="AL9" s="185"/>
      <c r="AM9" s="185"/>
      <c r="AN9" s="185"/>
      <c r="AO9" s="185"/>
      <c r="AP9" s="185"/>
      <c r="AQ9" s="185"/>
      <c r="AR9" s="185"/>
      <c r="AS9" s="185"/>
      <c r="AT9" s="185"/>
      <c r="AU9" s="185"/>
      <c r="AV9" s="185"/>
      <c r="AW9" s="185"/>
      <c r="AX9" s="185"/>
      <c r="AY9" s="185"/>
      <c r="AZ9" s="185"/>
      <c r="BA9" s="185"/>
      <c r="BB9" s="185"/>
      <c r="BC9" s="185"/>
      <c r="BD9" s="185"/>
      <c r="BE9" s="185"/>
      <c r="BF9" s="185"/>
      <c r="BG9" s="185"/>
      <c r="BH9" s="185"/>
      <c r="BI9" s="185"/>
      <c r="BJ9" s="185"/>
      <c r="BK9" s="185"/>
      <c r="BL9" s="185"/>
      <c r="BM9" s="185"/>
      <c r="BN9" s="186"/>
      <c r="BO9" s="187"/>
    </row>
    <row r="10" spans="2:67">
      <c r="B10" s="184" t="s">
        <v>108</v>
      </c>
      <c r="C10" s="185"/>
      <c r="D10" s="185"/>
      <c r="E10" s="185"/>
      <c r="F10" s="185"/>
      <c r="G10" s="185"/>
      <c r="H10" s="185"/>
      <c r="I10" s="185"/>
      <c r="J10" s="185"/>
      <c r="K10" s="185"/>
      <c r="L10" s="185"/>
      <c r="M10" s="185"/>
      <c r="N10" s="185"/>
      <c r="O10" s="185"/>
      <c r="P10" s="185"/>
      <c r="Q10" s="185"/>
      <c r="R10" s="185"/>
      <c r="S10" s="185"/>
      <c r="T10" s="185"/>
      <c r="U10" s="185"/>
      <c r="V10" s="185"/>
      <c r="W10" s="185"/>
      <c r="X10" s="185"/>
      <c r="Y10" s="185"/>
      <c r="Z10" s="185"/>
      <c r="AA10" s="185"/>
      <c r="AB10" s="185"/>
      <c r="AC10" s="185"/>
      <c r="AD10" s="185"/>
      <c r="AE10" s="185"/>
      <c r="AF10" s="185"/>
      <c r="AG10" s="185"/>
      <c r="AH10" s="185"/>
      <c r="AI10" s="185"/>
      <c r="AJ10" s="185"/>
      <c r="AK10" s="185"/>
      <c r="AL10" s="185"/>
      <c r="AM10" s="185"/>
      <c r="AN10" s="185"/>
      <c r="AO10" s="185"/>
      <c r="AP10" s="185"/>
      <c r="AQ10" s="185"/>
      <c r="AR10" s="185"/>
      <c r="AS10" s="185"/>
      <c r="AT10" s="185"/>
      <c r="AU10" s="185"/>
      <c r="AV10" s="185"/>
      <c r="AW10" s="185"/>
      <c r="AX10" s="185"/>
      <c r="AY10" s="185"/>
      <c r="AZ10" s="185"/>
      <c r="BA10" s="185"/>
      <c r="BB10" s="185"/>
      <c r="BC10" s="185"/>
      <c r="BD10" s="185"/>
      <c r="BE10" s="185"/>
      <c r="BF10" s="185"/>
      <c r="BG10" s="185"/>
      <c r="BH10" s="185"/>
      <c r="BI10" s="185"/>
      <c r="BJ10" s="185"/>
      <c r="BK10" s="185"/>
      <c r="BL10" s="185"/>
      <c r="BM10" s="185"/>
      <c r="BN10" s="186"/>
      <c r="BO10" s="187"/>
    </row>
    <row r="11" spans="2:67">
      <c r="B11" s="184" t="s">
        <v>109</v>
      </c>
      <c r="C11" s="185"/>
      <c r="D11" s="185"/>
      <c r="E11" s="185"/>
      <c r="F11" s="185"/>
      <c r="G11" s="185"/>
      <c r="H11" s="185"/>
      <c r="I11" s="185"/>
      <c r="J11" s="185"/>
      <c r="K11" s="185"/>
      <c r="L11" s="185"/>
      <c r="M11" s="185"/>
      <c r="N11" s="185"/>
      <c r="O11" s="185"/>
      <c r="P11" s="185"/>
      <c r="Q11" s="185"/>
      <c r="R11" s="185"/>
      <c r="S11" s="185"/>
      <c r="T11" s="185"/>
      <c r="U11" s="185"/>
      <c r="V11" s="185"/>
      <c r="W11" s="185"/>
      <c r="X11" s="185"/>
      <c r="Y11" s="185"/>
      <c r="Z11" s="185"/>
      <c r="AA11" s="185"/>
      <c r="AB11" s="185"/>
      <c r="AC11" s="185"/>
      <c r="AD11" s="185"/>
      <c r="AE11" s="185"/>
      <c r="AF11" s="185"/>
      <c r="AG11" s="185"/>
      <c r="AH11" s="185"/>
      <c r="AI11" s="185"/>
      <c r="AJ11" s="185"/>
      <c r="AK11" s="185"/>
      <c r="AL11" s="185"/>
      <c r="AM11" s="185"/>
      <c r="AN11" s="185"/>
      <c r="AO11" s="185"/>
      <c r="AP11" s="185"/>
      <c r="AQ11" s="185"/>
      <c r="AR11" s="185"/>
      <c r="AS11" s="185"/>
      <c r="AT11" s="185"/>
      <c r="AU11" s="185"/>
      <c r="AV11" s="185"/>
      <c r="AW11" s="185"/>
      <c r="AX11" s="185"/>
      <c r="AY11" s="185"/>
      <c r="AZ11" s="185"/>
      <c r="BA11" s="185"/>
      <c r="BB11" s="185"/>
      <c r="BC11" s="185"/>
      <c r="BD11" s="185"/>
      <c r="BE11" s="185"/>
      <c r="BF11" s="185"/>
      <c r="BG11" s="185"/>
      <c r="BH11" s="185"/>
      <c r="BI11" s="185"/>
      <c r="BJ11" s="185"/>
      <c r="BK11" s="185"/>
      <c r="BL11" s="185"/>
      <c r="BM11" s="185"/>
      <c r="BN11" s="186"/>
      <c r="BO11" s="187"/>
    </row>
    <row r="12" spans="2:67">
      <c r="B12" s="184" t="s">
        <v>110</v>
      </c>
      <c r="C12" s="185"/>
      <c r="D12" s="185"/>
      <c r="E12" s="185"/>
      <c r="F12" s="185"/>
      <c r="G12" s="185"/>
      <c r="H12" s="185"/>
      <c r="I12" s="185"/>
      <c r="J12" s="185"/>
      <c r="K12" s="185"/>
      <c r="L12" s="185"/>
      <c r="M12" s="185"/>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c r="AL12" s="185"/>
      <c r="AM12" s="185"/>
      <c r="AN12" s="185"/>
      <c r="AO12" s="185"/>
      <c r="AP12" s="185"/>
      <c r="AQ12" s="185"/>
      <c r="AR12" s="185"/>
      <c r="AS12" s="185"/>
      <c r="AT12" s="185"/>
      <c r="AU12" s="185"/>
      <c r="AV12" s="185"/>
      <c r="AW12" s="185"/>
      <c r="AX12" s="185"/>
      <c r="AY12" s="185"/>
      <c r="AZ12" s="185"/>
      <c r="BA12" s="185"/>
      <c r="BB12" s="185"/>
      <c r="BC12" s="185"/>
      <c r="BD12" s="185"/>
      <c r="BE12" s="185"/>
      <c r="BF12" s="185"/>
      <c r="BG12" s="185"/>
      <c r="BH12" s="185"/>
      <c r="BI12" s="185"/>
      <c r="BJ12" s="185"/>
      <c r="BK12" s="185"/>
      <c r="BL12" s="185"/>
      <c r="BM12" s="185"/>
      <c r="BN12" s="186"/>
      <c r="BO12" s="187"/>
    </row>
    <row r="13" spans="2:67">
      <c r="B13" s="184" t="s">
        <v>111</v>
      </c>
      <c r="C13" s="185"/>
      <c r="D13" s="185"/>
      <c r="E13" s="185"/>
      <c r="F13" s="185"/>
      <c r="G13" s="185"/>
      <c r="H13" s="185"/>
      <c r="I13" s="185"/>
      <c r="J13" s="185"/>
      <c r="K13" s="185"/>
      <c r="L13" s="185"/>
      <c r="M13" s="185"/>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185"/>
      <c r="AM13" s="185"/>
      <c r="AN13" s="185"/>
      <c r="AO13" s="185"/>
      <c r="AP13" s="185"/>
      <c r="AQ13" s="185"/>
      <c r="AR13" s="185"/>
      <c r="AS13" s="185"/>
      <c r="AT13" s="185"/>
      <c r="AU13" s="185"/>
      <c r="AV13" s="185"/>
      <c r="AW13" s="185"/>
      <c r="AX13" s="185"/>
      <c r="AY13" s="185"/>
      <c r="AZ13" s="185"/>
      <c r="BA13" s="185"/>
      <c r="BB13" s="185"/>
      <c r="BC13" s="185"/>
      <c r="BD13" s="185"/>
      <c r="BE13" s="185"/>
      <c r="BF13" s="185"/>
      <c r="BG13" s="185"/>
      <c r="BH13" s="185"/>
      <c r="BI13" s="185"/>
      <c r="BJ13" s="185"/>
      <c r="BK13" s="185"/>
      <c r="BL13" s="185"/>
      <c r="BM13" s="185"/>
      <c r="BN13" s="186"/>
      <c r="BO13" s="187"/>
    </row>
    <row r="14" spans="2:67" ht="16" thickBot="1">
      <c r="B14" s="184" t="s">
        <v>112</v>
      </c>
      <c r="C14" s="185"/>
      <c r="D14" s="185"/>
      <c r="E14" s="185"/>
      <c r="F14" s="185"/>
      <c r="G14" s="185"/>
      <c r="H14" s="185"/>
      <c r="I14" s="185"/>
      <c r="J14" s="185"/>
      <c r="K14" s="185"/>
      <c r="L14" s="185"/>
      <c r="M14" s="185"/>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c r="AL14" s="185"/>
      <c r="AM14" s="185"/>
      <c r="AN14" s="185"/>
      <c r="AO14" s="185"/>
      <c r="AP14" s="185"/>
      <c r="AQ14" s="185"/>
      <c r="AR14" s="185"/>
      <c r="AS14" s="185"/>
      <c r="AT14" s="185"/>
      <c r="AU14" s="185"/>
      <c r="AV14" s="185"/>
      <c r="AW14" s="185"/>
      <c r="AX14" s="185"/>
      <c r="AY14" s="185"/>
      <c r="AZ14" s="185"/>
      <c r="BA14" s="185"/>
      <c r="BB14" s="185"/>
      <c r="BC14" s="185"/>
      <c r="BD14" s="185"/>
      <c r="BE14" s="185"/>
      <c r="BF14" s="185"/>
      <c r="BG14" s="185"/>
      <c r="BH14" s="185"/>
      <c r="BI14" s="185"/>
      <c r="BJ14" s="185"/>
      <c r="BK14" s="185"/>
      <c r="BL14" s="185"/>
      <c r="BM14" s="185"/>
      <c r="BN14" s="186"/>
      <c r="BO14" s="187"/>
    </row>
    <row r="15" spans="2:67" ht="16" thickBot="1">
      <c r="B15" s="188" t="s">
        <v>113</v>
      </c>
      <c r="C15" s="189"/>
      <c r="D15" s="189"/>
      <c r="E15" s="189"/>
      <c r="F15" s="189"/>
      <c r="G15" s="189"/>
      <c r="H15" s="189"/>
      <c r="I15" s="189"/>
      <c r="J15" s="189"/>
      <c r="K15" s="189"/>
      <c r="L15" s="189"/>
      <c r="M15" s="189"/>
      <c r="N15" s="189"/>
      <c r="O15" s="189"/>
      <c r="P15" s="189"/>
      <c r="Q15" s="189"/>
      <c r="R15" s="189"/>
      <c r="S15" s="189"/>
      <c r="T15" s="189"/>
      <c r="U15" s="189"/>
      <c r="V15" s="189"/>
      <c r="W15" s="189"/>
      <c r="X15" s="189"/>
      <c r="Y15" s="189"/>
      <c r="Z15" s="189"/>
      <c r="AA15" s="189"/>
      <c r="AB15" s="189"/>
      <c r="AC15" s="189"/>
      <c r="AD15" s="189"/>
      <c r="AE15" s="189"/>
      <c r="AF15" s="189"/>
      <c r="AG15" s="189"/>
      <c r="AH15" s="189"/>
      <c r="AI15" s="189"/>
      <c r="AJ15" s="189"/>
      <c r="AK15" s="189"/>
      <c r="AL15" s="189"/>
      <c r="AM15" s="189"/>
      <c r="AN15" s="189"/>
      <c r="AO15" s="189"/>
      <c r="AP15" s="189"/>
      <c r="AQ15" s="189"/>
      <c r="AR15" s="189"/>
      <c r="AS15" s="189"/>
      <c r="AT15" s="189"/>
      <c r="AU15" s="189"/>
      <c r="AV15" s="189"/>
      <c r="AW15" s="189"/>
      <c r="AX15" s="189"/>
      <c r="AY15" s="189"/>
      <c r="AZ15" s="189"/>
      <c r="BA15" s="189"/>
      <c r="BB15" s="189"/>
      <c r="BC15" s="189"/>
      <c r="BD15" s="189"/>
      <c r="BE15" s="189"/>
      <c r="BF15" s="189"/>
      <c r="BG15" s="189"/>
      <c r="BH15" s="189"/>
      <c r="BI15" s="189"/>
      <c r="BJ15" s="189"/>
      <c r="BK15" s="189"/>
      <c r="BL15" s="189"/>
      <c r="BM15" s="189"/>
      <c r="BN15" s="190"/>
      <c r="BO15" s="191"/>
    </row>
    <row r="16" spans="2:67">
      <c r="B16" s="184" t="s">
        <v>114</v>
      </c>
      <c r="C16" s="185"/>
      <c r="D16" s="185"/>
      <c r="E16" s="185"/>
      <c r="F16" s="185"/>
      <c r="G16" s="185"/>
      <c r="H16" s="185"/>
      <c r="I16" s="185"/>
      <c r="J16" s="185"/>
      <c r="K16" s="185"/>
      <c r="L16" s="185"/>
      <c r="M16" s="185"/>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5"/>
      <c r="AX16" s="185"/>
      <c r="AY16" s="185"/>
      <c r="AZ16" s="185"/>
      <c r="BA16" s="185"/>
      <c r="BB16" s="185"/>
      <c r="BC16" s="185"/>
      <c r="BD16" s="185"/>
      <c r="BE16" s="185"/>
      <c r="BF16" s="185"/>
      <c r="BG16" s="185"/>
      <c r="BH16" s="185"/>
      <c r="BI16" s="185"/>
      <c r="BJ16" s="185"/>
      <c r="BK16" s="185"/>
      <c r="BL16" s="185"/>
      <c r="BM16" s="185"/>
      <c r="BN16" s="186"/>
      <c r="BO16" s="187"/>
    </row>
    <row r="17" spans="2:67" ht="16" thickBot="1">
      <c r="B17" s="184" t="s">
        <v>115</v>
      </c>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c r="BD17" s="185"/>
      <c r="BE17" s="185"/>
      <c r="BF17" s="185"/>
      <c r="BG17" s="185"/>
      <c r="BH17" s="185"/>
      <c r="BI17" s="185"/>
      <c r="BJ17" s="185"/>
      <c r="BK17" s="185"/>
      <c r="BL17" s="185"/>
      <c r="BM17" s="185"/>
      <c r="BN17" s="186"/>
      <c r="BO17" s="187"/>
    </row>
    <row r="18" spans="2:67" ht="16" thickBot="1">
      <c r="B18" s="188" t="s">
        <v>116</v>
      </c>
      <c r="C18" s="189"/>
      <c r="D18" s="189"/>
      <c r="E18" s="189"/>
      <c r="F18" s="189"/>
      <c r="G18" s="189"/>
      <c r="H18" s="189"/>
      <c r="I18" s="189"/>
      <c r="J18" s="189"/>
      <c r="K18" s="189"/>
      <c r="L18" s="189"/>
      <c r="M18" s="189"/>
      <c r="N18" s="189"/>
      <c r="O18" s="189"/>
      <c r="P18" s="189"/>
      <c r="Q18" s="189"/>
      <c r="R18" s="189"/>
      <c r="S18" s="189"/>
      <c r="T18" s="189"/>
      <c r="U18" s="189"/>
      <c r="V18" s="189"/>
      <c r="W18" s="189"/>
      <c r="X18" s="189"/>
      <c r="Y18" s="189"/>
      <c r="Z18" s="189"/>
      <c r="AA18" s="189"/>
      <c r="AB18" s="189"/>
      <c r="AC18" s="189"/>
      <c r="AD18" s="189"/>
      <c r="AE18" s="189"/>
      <c r="AF18" s="189"/>
      <c r="AG18" s="189"/>
      <c r="AH18" s="189"/>
      <c r="AI18" s="189"/>
      <c r="AJ18" s="189"/>
      <c r="AK18" s="189"/>
      <c r="AL18" s="189"/>
      <c r="AM18" s="189"/>
      <c r="AN18" s="189"/>
      <c r="AO18" s="189"/>
      <c r="AP18" s="189"/>
      <c r="AQ18" s="189"/>
      <c r="AR18" s="189"/>
      <c r="AS18" s="189"/>
      <c r="AT18" s="189"/>
      <c r="AU18" s="189"/>
      <c r="AV18" s="189"/>
      <c r="AW18" s="189"/>
      <c r="AX18" s="189"/>
      <c r="AY18" s="189"/>
      <c r="AZ18" s="189"/>
      <c r="BA18" s="189"/>
      <c r="BB18" s="189"/>
      <c r="BC18" s="189"/>
      <c r="BD18" s="189"/>
      <c r="BE18" s="189"/>
      <c r="BF18" s="189"/>
      <c r="BG18" s="189"/>
      <c r="BH18" s="189"/>
      <c r="BI18" s="189"/>
      <c r="BJ18" s="189"/>
      <c r="BK18" s="189"/>
      <c r="BL18" s="189"/>
      <c r="BM18" s="189"/>
      <c r="BN18" s="190"/>
      <c r="BO18" s="191"/>
    </row>
    <row r="19" spans="2:67">
      <c r="B19" s="184" t="s">
        <v>117</v>
      </c>
      <c r="C19" s="185"/>
      <c r="D19" s="185"/>
      <c r="E19" s="185"/>
      <c r="F19" s="185"/>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c r="AL19" s="185"/>
      <c r="AM19" s="185"/>
      <c r="AN19" s="185"/>
      <c r="AO19" s="185"/>
      <c r="AP19" s="185"/>
      <c r="AQ19" s="185"/>
      <c r="AR19" s="185"/>
      <c r="AS19" s="185"/>
      <c r="AT19" s="185"/>
      <c r="AU19" s="185"/>
      <c r="AV19" s="185"/>
      <c r="AW19" s="185"/>
      <c r="AX19" s="185"/>
      <c r="AY19" s="185"/>
      <c r="AZ19" s="185"/>
      <c r="BA19" s="185"/>
      <c r="BB19" s="185"/>
      <c r="BC19" s="185"/>
      <c r="BD19" s="185"/>
      <c r="BE19" s="185"/>
      <c r="BF19" s="185"/>
      <c r="BG19" s="185"/>
      <c r="BH19" s="185"/>
      <c r="BI19" s="185"/>
      <c r="BJ19" s="185"/>
      <c r="BK19" s="185"/>
      <c r="BL19" s="185"/>
      <c r="BM19" s="185"/>
      <c r="BN19" s="186"/>
      <c r="BO19" s="187"/>
    </row>
    <row r="20" spans="2:67">
      <c r="B20" s="184" t="s">
        <v>118</v>
      </c>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5"/>
      <c r="AJ20" s="185"/>
      <c r="AK20" s="185"/>
      <c r="AL20" s="185"/>
      <c r="AM20" s="185"/>
      <c r="AN20" s="185"/>
      <c r="AO20" s="185"/>
      <c r="AP20" s="185"/>
      <c r="AQ20" s="185"/>
      <c r="AR20" s="185"/>
      <c r="AS20" s="185"/>
      <c r="AT20" s="185"/>
      <c r="AU20" s="185"/>
      <c r="AV20" s="185"/>
      <c r="AW20" s="185"/>
      <c r="AX20" s="185"/>
      <c r="AY20" s="185"/>
      <c r="AZ20" s="185"/>
      <c r="BA20" s="185"/>
      <c r="BB20" s="185"/>
      <c r="BC20" s="185"/>
      <c r="BD20" s="185"/>
      <c r="BE20" s="185"/>
      <c r="BF20" s="185"/>
      <c r="BG20" s="185"/>
      <c r="BH20" s="185"/>
      <c r="BI20" s="185"/>
      <c r="BJ20" s="185"/>
      <c r="BK20" s="185"/>
      <c r="BL20" s="185"/>
      <c r="BM20" s="185"/>
      <c r="BN20" s="186"/>
      <c r="BO20" s="187"/>
    </row>
    <row r="21" spans="2:67">
      <c r="B21" s="184" t="s">
        <v>119</v>
      </c>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5"/>
      <c r="AM21" s="185"/>
      <c r="AN21" s="185"/>
      <c r="AO21" s="185"/>
      <c r="AP21" s="185"/>
      <c r="AQ21" s="185"/>
      <c r="AR21" s="185"/>
      <c r="AS21" s="185"/>
      <c r="AT21" s="185"/>
      <c r="AU21" s="185"/>
      <c r="AV21" s="185"/>
      <c r="AW21" s="185"/>
      <c r="AX21" s="185"/>
      <c r="AY21" s="185"/>
      <c r="AZ21" s="185"/>
      <c r="BA21" s="185"/>
      <c r="BB21" s="185"/>
      <c r="BC21" s="185"/>
      <c r="BD21" s="185"/>
      <c r="BE21" s="185"/>
      <c r="BF21" s="185"/>
      <c r="BG21" s="185"/>
      <c r="BH21" s="185"/>
      <c r="BI21" s="185"/>
      <c r="BJ21" s="185"/>
      <c r="BK21" s="185"/>
      <c r="BL21" s="185"/>
      <c r="BM21" s="185"/>
      <c r="BN21" s="186"/>
      <c r="BO21" s="187"/>
    </row>
    <row r="22" spans="2:67">
      <c r="B22" s="184" t="s">
        <v>120</v>
      </c>
      <c r="C22" s="185"/>
      <c r="D22" s="185"/>
      <c r="E22" s="185"/>
      <c r="F22" s="185"/>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5"/>
      <c r="AM22" s="185"/>
      <c r="AN22" s="185"/>
      <c r="AO22" s="185"/>
      <c r="AP22" s="185"/>
      <c r="AQ22" s="185"/>
      <c r="AR22" s="185"/>
      <c r="AS22" s="185"/>
      <c r="AT22" s="185"/>
      <c r="AU22" s="185"/>
      <c r="AV22" s="185"/>
      <c r="AW22" s="185"/>
      <c r="AX22" s="185"/>
      <c r="AY22" s="185"/>
      <c r="AZ22" s="185"/>
      <c r="BA22" s="185"/>
      <c r="BB22" s="185"/>
      <c r="BC22" s="185"/>
      <c r="BD22" s="185"/>
      <c r="BE22" s="185"/>
      <c r="BF22" s="185"/>
      <c r="BG22" s="185"/>
      <c r="BH22" s="185"/>
      <c r="BI22" s="185"/>
      <c r="BJ22" s="185"/>
      <c r="BK22" s="185"/>
      <c r="BL22" s="185"/>
      <c r="BM22" s="185"/>
      <c r="BN22" s="186"/>
      <c r="BO22" s="187"/>
    </row>
    <row r="23" spans="2:67">
      <c r="B23" s="184" t="s">
        <v>121</v>
      </c>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c r="BD23" s="185"/>
      <c r="BE23" s="185"/>
      <c r="BF23" s="185"/>
      <c r="BG23" s="185"/>
      <c r="BH23" s="185"/>
      <c r="BI23" s="185"/>
      <c r="BJ23" s="185"/>
      <c r="BK23" s="185"/>
      <c r="BL23" s="185"/>
      <c r="BM23" s="185"/>
      <c r="BN23" s="186"/>
      <c r="BO23" s="187"/>
    </row>
    <row r="24" spans="2:67">
      <c r="B24" s="192" t="s">
        <v>122</v>
      </c>
      <c r="C24" s="193"/>
      <c r="D24" s="193"/>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3"/>
      <c r="AK24" s="193"/>
      <c r="AL24" s="193"/>
      <c r="AM24" s="193"/>
      <c r="AN24" s="193"/>
      <c r="AO24" s="193"/>
      <c r="AP24" s="193"/>
      <c r="AQ24" s="193"/>
      <c r="AR24" s="193"/>
      <c r="AS24" s="193"/>
      <c r="AT24" s="193"/>
      <c r="AU24" s="193"/>
      <c r="AV24" s="193"/>
      <c r="AW24" s="193"/>
      <c r="AX24" s="193"/>
      <c r="AY24" s="193"/>
      <c r="AZ24" s="193"/>
      <c r="BA24" s="193"/>
      <c r="BB24" s="193"/>
      <c r="BC24" s="193"/>
      <c r="BD24" s="193"/>
      <c r="BE24" s="193"/>
      <c r="BF24" s="193"/>
      <c r="BG24" s="193"/>
      <c r="BH24" s="193"/>
      <c r="BI24" s="193"/>
      <c r="BJ24" s="193"/>
      <c r="BK24" s="193"/>
      <c r="BL24" s="193"/>
      <c r="BM24" s="193"/>
      <c r="BN24" s="194"/>
      <c r="BO24" s="195"/>
    </row>
    <row r="25" spans="2:67">
      <c r="B25" s="184" t="s">
        <v>123</v>
      </c>
      <c r="C25" s="185"/>
      <c r="D25" s="185"/>
      <c r="E25" s="185"/>
      <c r="F25" s="185"/>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c r="BD25" s="185"/>
      <c r="BE25" s="185"/>
      <c r="BF25" s="185"/>
      <c r="BG25" s="185"/>
      <c r="BH25" s="185"/>
      <c r="BI25" s="185"/>
      <c r="BJ25" s="185"/>
      <c r="BK25" s="185"/>
      <c r="BL25" s="185"/>
      <c r="BM25" s="185"/>
      <c r="BN25" s="186"/>
      <c r="BO25" s="187"/>
    </row>
    <row r="26" spans="2:67">
      <c r="B26" s="184" t="s">
        <v>124</v>
      </c>
      <c r="C26" s="185"/>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c r="BD26" s="185"/>
      <c r="BE26" s="185"/>
      <c r="BF26" s="185"/>
      <c r="BG26" s="185"/>
      <c r="BH26" s="185"/>
      <c r="BI26" s="185"/>
      <c r="BJ26" s="185"/>
      <c r="BK26" s="185"/>
      <c r="BL26" s="185"/>
      <c r="BM26" s="185"/>
      <c r="BN26" s="186"/>
      <c r="BO26" s="187"/>
    </row>
    <row r="27" spans="2:67">
      <c r="B27" s="184" t="s">
        <v>125</v>
      </c>
      <c r="C27" s="185"/>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85"/>
      <c r="BA27" s="185"/>
      <c r="BB27" s="185"/>
      <c r="BC27" s="185"/>
      <c r="BD27" s="185"/>
      <c r="BE27" s="185"/>
      <c r="BF27" s="185"/>
      <c r="BG27" s="185"/>
      <c r="BH27" s="185"/>
      <c r="BI27" s="185"/>
      <c r="BJ27" s="185"/>
      <c r="BK27" s="185"/>
      <c r="BL27" s="185"/>
      <c r="BM27" s="185"/>
      <c r="BN27" s="186"/>
      <c r="BO27" s="187"/>
    </row>
    <row r="28" spans="2:67">
      <c r="B28" s="184" t="s">
        <v>244</v>
      </c>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5"/>
      <c r="AT28" s="185"/>
      <c r="AU28" s="185"/>
      <c r="AV28" s="185"/>
      <c r="AW28" s="185"/>
      <c r="AX28" s="185"/>
      <c r="AY28" s="185"/>
      <c r="AZ28" s="185"/>
      <c r="BA28" s="185"/>
      <c r="BB28" s="185"/>
      <c r="BC28" s="185"/>
      <c r="BD28" s="185"/>
      <c r="BE28" s="185"/>
      <c r="BF28" s="185"/>
      <c r="BG28" s="185"/>
      <c r="BH28" s="185"/>
      <c r="BI28" s="185"/>
      <c r="BJ28" s="185"/>
      <c r="BK28" s="185"/>
      <c r="BL28" s="185"/>
      <c r="BM28" s="185"/>
      <c r="BN28" s="186"/>
      <c r="BO28" s="187"/>
    </row>
    <row r="29" spans="2:67">
      <c r="B29" s="184" t="s">
        <v>243</v>
      </c>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c r="AO29" s="185"/>
      <c r="AP29" s="185"/>
      <c r="AQ29" s="185"/>
      <c r="AR29" s="185"/>
      <c r="AS29" s="185"/>
      <c r="AT29" s="185"/>
      <c r="AU29" s="185"/>
      <c r="AV29" s="185"/>
      <c r="AW29" s="185"/>
      <c r="AX29" s="185"/>
      <c r="AY29" s="185"/>
      <c r="AZ29" s="185"/>
      <c r="BA29" s="185"/>
      <c r="BB29" s="185"/>
      <c r="BC29" s="185"/>
      <c r="BD29" s="185"/>
      <c r="BE29" s="185"/>
      <c r="BF29" s="185"/>
      <c r="BG29" s="185"/>
      <c r="BH29" s="185"/>
      <c r="BI29" s="185"/>
      <c r="BJ29" s="185"/>
      <c r="BK29" s="185"/>
      <c r="BL29" s="185"/>
      <c r="BM29" s="185"/>
      <c r="BN29" s="186"/>
      <c r="BO29" s="187"/>
    </row>
    <row r="30" spans="2:67">
      <c r="B30" s="184" t="s">
        <v>242</v>
      </c>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5"/>
      <c r="AT30" s="185"/>
      <c r="AU30" s="185"/>
      <c r="AV30" s="185"/>
      <c r="AW30" s="185"/>
      <c r="AX30" s="185"/>
      <c r="AY30" s="185"/>
      <c r="AZ30" s="185"/>
      <c r="BA30" s="185"/>
      <c r="BB30" s="185"/>
      <c r="BC30" s="185"/>
      <c r="BD30" s="185"/>
      <c r="BE30" s="185"/>
      <c r="BF30" s="185"/>
      <c r="BG30" s="185"/>
      <c r="BH30" s="185"/>
      <c r="BI30" s="185"/>
      <c r="BJ30" s="185"/>
      <c r="BK30" s="185"/>
      <c r="BL30" s="185"/>
      <c r="BM30" s="185"/>
      <c r="BN30" s="186"/>
      <c r="BO30" s="187"/>
    </row>
    <row r="31" spans="2:67">
      <c r="B31" s="184" t="s">
        <v>241</v>
      </c>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185"/>
      <c r="AW31" s="185"/>
      <c r="AX31" s="185"/>
      <c r="AY31" s="185"/>
      <c r="AZ31" s="185"/>
      <c r="BA31" s="185"/>
      <c r="BB31" s="185"/>
      <c r="BC31" s="185"/>
      <c r="BD31" s="185"/>
      <c r="BE31" s="185"/>
      <c r="BF31" s="185"/>
      <c r="BG31" s="185"/>
      <c r="BH31" s="185"/>
      <c r="BI31" s="185"/>
      <c r="BJ31" s="185"/>
      <c r="BK31" s="185"/>
      <c r="BL31" s="185"/>
      <c r="BM31" s="185"/>
      <c r="BN31" s="186"/>
      <c r="BO31" s="187"/>
    </row>
    <row r="32" spans="2:67">
      <c r="B32" s="184" t="s">
        <v>240</v>
      </c>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185"/>
      <c r="AW32" s="185"/>
      <c r="AX32" s="185"/>
      <c r="AY32" s="185"/>
      <c r="AZ32" s="185"/>
      <c r="BA32" s="185"/>
      <c r="BB32" s="185"/>
      <c r="BC32" s="185"/>
      <c r="BD32" s="185"/>
      <c r="BE32" s="185"/>
      <c r="BF32" s="185"/>
      <c r="BG32" s="185"/>
      <c r="BH32" s="185"/>
      <c r="BI32" s="185"/>
      <c r="BJ32" s="185"/>
      <c r="BK32" s="185"/>
      <c r="BL32" s="185"/>
      <c r="BM32" s="185"/>
      <c r="BN32" s="186"/>
      <c r="BO32" s="187"/>
    </row>
    <row r="33" spans="2:67">
      <c r="B33" s="184" t="s">
        <v>239</v>
      </c>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AT33" s="185"/>
      <c r="AU33" s="185"/>
      <c r="AV33" s="185"/>
      <c r="AW33" s="185"/>
      <c r="AX33" s="185"/>
      <c r="AY33" s="185"/>
      <c r="AZ33" s="185"/>
      <c r="BA33" s="185"/>
      <c r="BB33" s="185"/>
      <c r="BC33" s="185"/>
      <c r="BD33" s="185"/>
      <c r="BE33" s="185"/>
      <c r="BF33" s="185"/>
      <c r="BG33" s="185"/>
      <c r="BH33" s="185"/>
      <c r="BI33" s="185"/>
      <c r="BJ33" s="185"/>
      <c r="BK33" s="185"/>
      <c r="BL33" s="185"/>
      <c r="BM33" s="185"/>
      <c r="BN33" s="186"/>
      <c r="BO33" s="187"/>
    </row>
    <row r="34" spans="2:67">
      <c r="B34" s="184" t="s">
        <v>126</v>
      </c>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AT34" s="185"/>
      <c r="AU34" s="185"/>
      <c r="AV34" s="185"/>
      <c r="AW34" s="185"/>
      <c r="AX34" s="185"/>
      <c r="AY34" s="185"/>
      <c r="AZ34" s="185"/>
      <c r="BA34" s="185"/>
      <c r="BB34" s="185"/>
      <c r="BC34" s="185"/>
      <c r="BD34" s="185"/>
      <c r="BE34" s="185"/>
      <c r="BF34" s="185"/>
      <c r="BG34" s="185"/>
      <c r="BH34" s="185"/>
      <c r="BI34" s="185"/>
      <c r="BJ34" s="185"/>
      <c r="BK34" s="185"/>
      <c r="BL34" s="185"/>
      <c r="BM34" s="185"/>
      <c r="BN34" s="186"/>
      <c r="BO34" s="187"/>
    </row>
    <row r="35" spans="2:67">
      <c r="B35" s="184" t="s">
        <v>238</v>
      </c>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85"/>
      <c r="AW35" s="185"/>
      <c r="AX35" s="185"/>
      <c r="AY35" s="185"/>
      <c r="AZ35" s="185"/>
      <c r="BA35" s="185"/>
      <c r="BB35" s="185"/>
      <c r="BC35" s="185"/>
      <c r="BD35" s="185"/>
      <c r="BE35" s="185"/>
      <c r="BF35" s="185"/>
      <c r="BG35" s="185"/>
      <c r="BH35" s="185"/>
      <c r="BI35" s="185"/>
      <c r="BJ35" s="185"/>
      <c r="BK35" s="185"/>
      <c r="BL35" s="185"/>
      <c r="BM35" s="185"/>
      <c r="BN35" s="186"/>
      <c r="BO35" s="187"/>
    </row>
    <row r="36" spans="2:67">
      <c r="B36" s="184" t="s">
        <v>237</v>
      </c>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c r="BK36" s="185"/>
      <c r="BL36" s="185"/>
      <c r="BM36" s="185"/>
      <c r="BN36" s="186"/>
      <c r="BO36" s="187"/>
    </row>
    <row r="37" spans="2:67">
      <c r="B37" s="184" t="s">
        <v>127</v>
      </c>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185"/>
      <c r="AW37" s="185"/>
      <c r="AX37" s="185"/>
      <c r="AY37" s="185"/>
      <c r="AZ37" s="185"/>
      <c r="BA37" s="185"/>
      <c r="BB37" s="185"/>
      <c r="BC37" s="185"/>
      <c r="BD37" s="185"/>
      <c r="BE37" s="185"/>
      <c r="BF37" s="185"/>
      <c r="BG37" s="185"/>
      <c r="BH37" s="185"/>
      <c r="BI37" s="185"/>
      <c r="BJ37" s="185"/>
      <c r="BK37" s="185"/>
      <c r="BL37" s="185"/>
      <c r="BM37" s="185"/>
      <c r="BN37" s="186"/>
      <c r="BO37" s="187"/>
    </row>
    <row r="38" spans="2:67">
      <c r="B38" s="184" t="s">
        <v>128</v>
      </c>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85"/>
      <c r="BE38" s="185"/>
      <c r="BF38" s="185"/>
      <c r="BG38" s="185"/>
      <c r="BH38" s="185"/>
      <c r="BI38" s="185"/>
      <c r="BJ38" s="185"/>
      <c r="BK38" s="185"/>
      <c r="BL38" s="185"/>
      <c r="BM38" s="185"/>
      <c r="BN38" s="186"/>
      <c r="BO38" s="187"/>
    </row>
    <row r="39" spans="2:67" ht="16" thickBot="1">
      <c r="B39" s="184" t="s">
        <v>129</v>
      </c>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c r="BB39" s="185"/>
      <c r="BC39" s="185"/>
      <c r="BD39" s="185"/>
      <c r="BE39" s="185"/>
      <c r="BF39" s="185"/>
      <c r="BG39" s="185"/>
      <c r="BH39" s="185"/>
      <c r="BI39" s="185"/>
      <c r="BJ39" s="185"/>
      <c r="BK39" s="185"/>
      <c r="BL39" s="185"/>
      <c r="BM39" s="185"/>
      <c r="BN39" s="186"/>
      <c r="BO39" s="187"/>
    </row>
    <row r="40" spans="2:67" ht="16" thickBot="1">
      <c r="B40" s="188" t="s">
        <v>130</v>
      </c>
      <c r="C40" s="189"/>
      <c r="D40" s="189"/>
      <c r="E40" s="189"/>
      <c r="F40" s="189"/>
      <c r="G40" s="189"/>
      <c r="H40" s="189"/>
      <c r="I40" s="189"/>
      <c r="J40" s="189"/>
      <c r="K40" s="189"/>
      <c r="L40" s="189"/>
      <c r="M40" s="189"/>
      <c r="N40" s="189"/>
      <c r="O40" s="189"/>
      <c r="P40" s="189"/>
      <c r="Q40" s="189"/>
      <c r="R40" s="189"/>
      <c r="S40" s="189"/>
      <c r="T40" s="189"/>
      <c r="U40" s="189"/>
      <c r="V40" s="189"/>
      <c r="W40" s="189"/>
      <c r="X40" s="189"/>
      <c r="Y40" s="189"/>
      <c r="Z40" s="189"/>
      <c r="AA40" s="189"/>
      <c r="AB40" s="189"/>
      <c r="AC40" s="189"/>
      <c r="AD40" s="189"/>
      <c r="AE40" s="189"/>
      <c r="AF40" s="189"/>
      <c r="AG40" s="189"/>
      <c r="AH40" s="189"/>
      <c r="AI40" s="189"/>
      <c r="AJ40" s="189"/>
      <c r="AK40" s="189"/>
      <c r="AL40" s="189"/>
      <c r="AM40" s="189"/>
      <c r="AN40" s="189"/>
      <c r="AO40" s="189"/>
      <c r="AP40" s="189"/>
      <c r="AQ40" s="189"/>
      <c r="AR40" s="189"/>
      <c r="AS40" s="189"/>
      <c r="AT40" s="189"/>
      <c r="AU40" s="189"/>
      <c r="AV40" s="189"/>
      <c r="AW40" s="189"/>
      <c r="AX40" s="189"/>
      <c r="AY40" s="189"/>
      <c r="AZ40" s="189"/>
      <c r="BA40" s="189"/>
      <c r="BB40" s="189"/>
      <c r="BC40" s="189"/>
      <c r="BD40" s="189"/>
      <c r="BE40" s="189"/>
      <c r="BF40" s="189"/>
      <c r="BG40" s="189"/>
      <c r="BH40" s="189"/>
      <c r="BI40" s="189"/>
      <c r="BJ40" s="189"/>
      <c r="BK40" s="189"/>
      <c r="BL40" s="189"/>
      <c r="BM40" s="189"/>
      <c r="BN40" s="190"/>
      <c r="BO40" s="191"/>
    </row>
    <row r="41" spans="2:67">
      <c r="B41" s="184" t="s">
        <v>131</v>
      </c>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P41" s="185"/>
      <c r="AQ41" s="185"/>
      <c r="AR41" s="185"/>
      <c r="AS41" s="185"/>
      <c r="AT41" s="185"/>
      <c r="AU41" s="185"/>
      <c r="AV41" s="185"/>
      <c r="AW41" s="185"/>
      <c r="AX41" s="185"/>
      <c r="AY41" s="185"/>
      <c r="AZ41" s="185"/>
      <c r="BA41" s="185"/>
      <c r="BB41" s="185"/>
      <c r="BC41" s="185"/>
      <c r="BD41" s="185"/>
      <c r="BE41" s="185"/>
      <c r="BF41" s="185"/>
      <c r="BG41" s="185"/>
      <c r="BH41" s="185"/>
      <c r="BI41" s="185"/>
      <c r="BJ41" s="185"/>
      <c r="BK41" s="185"/>
      <c r="BL41" s="185"/>
      <c r="BM41" s="185"/>
      <c r="BN41" s="186"/>
      <c r="BO41" s="187"/>
    </row>
    <row r="42" spans="2:67">
      <c r="B42" s="184" t="s">
        <v>132</v>
      </c>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185"/>
      <c r="BJ42" s="185"/>
      <c r="BK42" s="185"/>
      <c r="BL42" s="185"/>
      <c r="BM42" s="185"/>
      <c r="BN42" s="186"/>
      <c r="BO42" s="187"/>
    </row>
    <row r="43" spans="2:67">
      <c r="B43" s="184" t="s">
        <v>236</v>
      </c>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5"/>
      <c r="AT43" s="185"/>
      <c r="AU43" s="185"/>
      <c r="AV43" s="185"/>
      <c r="AW43" s="185"/>
      <c r="AX43" s="185"/>
      <c r="AY43" s="185"/>
      <c r="AZ43" s="185"/>
      <c r="BA43" s="185"/>
      <c r="BB43" s="185"/>
      <c r="BC43" s="185"/>
      <c r="BD43" s="185"/>
      <c r="BE43" s="185"/>
      <c r="BF43" s="185"/>
      <c r="BG43" s="185"/>
      <c r="BH43" s="185"/>
      <c r="BI43" s="185"/>
      <c r="BJ43" s="185"/>
      <c r="BK43" s="185"/>
      <c r="BL43" s="185"/>
      <c r="BM43" s="185"/>
      <c r="BN43" s="186"/>
      <c r="BO43" s="187"/>
    </row>
    <row r="44" spans="2:67">
      <c r="B44" s="184" t="s">
        <v>235</v>
      </c>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85"/>
      <c r="BF44" s="185"/>
      <c r="BG44" s="185"/>
      <c r="BH44" s="185"/>
      <c r="BI44" s="185"/>
      <c r="BJ44" s="185"/>
      <c r="BK44" s="185"/>
      <c r="BL44" s="185"/>
      <c r="BM44" s="185"/>
      <c r="BN44" s="186"/>
      <c r="BO44" s="187"/>
    </row>
    <row r="45" spans="2:67">
      <c r="B45" s="184" t="s">
        <v>133</v>
      </c>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5"/>
      <c r="AY45" s="185"/>
      <c r="AZ45" s="185"/>
      <c r="BA45" s="185"/>
      <c r="BB45" s="185"/>
      <c r="BC45" s="185"/>
      <c r="BD45" s="185"/>
      <c r="BE45" s="185"/>
      <c r="BF45" s="185"/>
      <c r="BG45" s="185"/>
      <c r="BH45" s="185"/>
      <c r="BI45" s="185"/>
      <c r="BJ45" s="185"/>
      <c r="BK45" s="185"/>
      <c r="BL45" s="185"/>
      <c r="BM45" s="185"/>
      <c r="BN45" s="186"/>
      <c r="BO45" s="187"/>
    </row>
    <row r="46" spans="2:67">
      <c r="B46" s="184" t="s">
        <v>234</v>
      </c>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85"/>
      <c r="AW46" s="185"/>
      <c r="AX46" s="185"/>
      <c r="AY46" s="185"/>
      <c r="AZ46" s="185"/>
      <c r="BA46" s="185"/>
      <c r="BB46" s="185"/>
      <c r="BC46" s="185"/>
      <c r="BD46" s="185"/>
      <c r="BE46" s="185"/>
      <c r="BF46" s="185"/>
      <c r="BG46" s="185"/>
      <c r="BH46" s="185"/>
      <c r="BI46" s="185"/>
      <c r="BJ46" s="185"/>
      <c r="BK46" s="185"/>
      <c r="BL46" s="185"/>
      <c r="BM46" s="185"/>
      <c r="BN46" s="186"/>
      <c r="BO46" s="187"/>
    </row>
    <row r="47" spans="2:67">
      <c r="B47" s="184" t="s">
        <v>233</v>
      </c>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185"/>
      <c r="BB47" s="185"/>
      <c r="BC47" s="185"/>
      <c r="BD47" s="185"/>
      <c r="BE47" s="185"/>
      <c r="BF47" s="185"/>
      <c r="BG47" s="185"/>
      <c r="BH47" s="185"/>
      <c r="BI47" s="185"/>
      <c r="BJ47" s="185"/>
      <c r="BK47" s="185"/>
      <c r="BL47" s="185"/>
      <c r="BM47" s="185"/>
      <c r="BN47" s="186"/>
      <c r="BO47" s="187"/>
    </row>
    <row r="48" spans="2:67">
      <c r="B48" s="184" t="s">
        <v>232</v>
      </c>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185"/>
      <c r="AO48" s="185"/>
      <c r="AP48" s="185"/>
      <c r="AQ48" s="185"/>
      <c r="AR48" s="185"/>
      <c r="AS48" s="185"/>
      <c r="AT48" s="185"/>
      <c r="AU48" s="185"/>
      <c r="AV48" s="185"/>
      <c r="AW48" s="185"/>
      <c r="AX48" s="185"/>
      <c r="AY48" s="185"/>
      <c r="AZ48" s="185"/>
      <c r="BA48" s="185"/>
      <c r="BB48" s="185"/>
      <c r="BC48" s="185"/>
      <c r="BD48" s="185"/>
      <c r="BE48" s="185"/>
      <c r="BF48" s="185"/>
      <c r="BG48" s="185"/>
      <c r="BH48" s="185"/>
      <c r="BI48" s="185"/>
      <c r="BJ48" s="185"/>
      <c r="BK48" s="185"/>
      <c r="BL48" s="185"/>
      <c r="BM48" s="185"/>
      <c r="BN48" s="186"/>
      <c r="BO48" s="187"/>
    </row>
    <row r="49" spans="2:67">
      <c r="B49" s="184" t="s">
        <v>231</v>
      </c>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c r="AO49" s="185"/>
      <c r="AP49" s="185"/>
      <c r="AQ49" s="185"/>
      <c r="AR49" s="185"/>
      <c r="AS49" s="185"/>
      <c r="AT49" s="185"/>
      <c r="AU49" s="185"/>
      <c r="AV49" s="185"/>
      <c r="AW49" s="185"/>
      <c r="AX49" s="185"/>
      <c r="AY49" s="185"/>
      <c r="AZ49" s="185"/>
      <c r="BA49" s="185"/>
      <c r="BB49" s="185"/>
      <c r="BC49" s="185"/>
      <c r="BD49" s="185"/>
      <c r="BE49" s="185"/>
      <c r="BF49" s="185"/>
      <c r="BG49" s="185"/>
      <c r="BH49" s="185"/>
      <c r="BI49" s="185"/>
      <c r="BJ49" s="185"/>
      <c r="BK49" s="185"/>
      <c r="BL49" s="185"/>
      <c r="BM49" s="185"/>
      <c r="BN49" s="186"/>
      <c r="BO49" s="187"/>
    </row>
    <row r="50" spans="2:67">
      <c r="B50" s="184" t="s">
        <v>230</v>
      </c>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c r="AO50" s="185"/>
      <c r="AP50" s="185"/>
      <c r="AQ50" s="185"/>
      <c r="AR50" s="185"/>
      <c r="AS50" s="185"/>
      <c r="AT50" s="185"/>
      <c r="AU50" s="185"/>
      <c r="AV50" s="185"/>
      <c r="AW50" s="185"/>
      <c r="AX50" s="185"/>
      <c r="AY50" s="185"/>
      <c r="AZ50" s="185"/>
      <c r="BA50" s="185"/>
      <c r="BB50" s="185"/>
      <c r="BC50" s="185"/>
      <c r="BD50" s="185"/>
      <c r="BE50" s="185"/>
      <c r="BF50" s="185"/>
      <c r="BG50" s="185"/>
      <c r="BH50" s="185"/>
      <c r="BI50" s="185"/>
      <c r="BJ50" s="185"/>
      <c r="BK50" s="185"/>
      <c r="BL50" s="185"/>
      <c r="BM50" s="185"/>
      <c r="BN50" s="186"/>
      <c r="BO50" s="187"/>
    </row>
    <row r="51" spans="2:67">
      <c r="B51" s="184" t="s">
        <v>134</v>
      </c>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185"/>
      <c r="AW51" s="185"/>
      <c r="AX51" s="185"/>
      <c r="AY51" s="185"/>
      <c r="AZ51" s="185"/>
      <c r="BA51" s="185"/>
      <c r="BB51" s="185"/>
      <c r="BC51" s="185"/>
      <c r="BD51" s="185"/>
      <c r="BE51" s="185"/>
      <c r="BF51" s="185"/>
      <c r="BG51" s="185"/>
      <c r="BH51" s="185"/>
      <c r="BI51" s="185"/>
      <c r="BJ51" s="185"/>
      <c r="BK51" s="185"/>
      <c r="BL51" s="185"/>
      <c r="BM51" s="185"/>
      <c r="BN51" s="186"/>
      <c r="BO51" s="187"/>
    </row>
    <row r="52" spans="2:67">
      <c r="B52" s="184" t="s">
        <v>229</v>
      </c>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185"/>
      <c r="AW52" s="185"/>
      <c r="AX52" s="185"/>
      <c r="AY52" s="185"/>
      <c r="AZ52" s="185"/>
      <c r="BA52" s="185"/>
      <c r="BB52" s="185"/>
      <c r="BC52" s="185"/>
      <c r="BD52" s="185"/>
      <c r="BE52" s="185"/>
      <c r="BF52" s="185"/>
      <c r="BG52" s="185"/>
      <c r="BH52" s="185"/>
      <c r="BI52" s="185"/>
      <c r="BJ52" s="185"/>
      <c r="BK52" s="185"/>
      <c r="BL52" s="185"/>
      <c r="BM52" s="185"/>
      <c r="BN52" s="186"/>
      <c r="BO52" s="187"/>
    </row>
    <row r="53" spans="2:67">
      <c r="B53" s="184" t="s">
        <v>135</v>
      </c>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c r="BA53" s="185"/>
      <c r="BB53" s="185"/>
      <c r="BC53" s="185"/>
      <c r="BD53" s="185"/>
      <c r="BE53" s="185"/>
      <c r="BF53" s="185"/>
      <c r="BG53" s="185"/>
      <c r="BH53" s="185"/>
      <c r="BI53" s="185"/>
      <c r="BJ53" s="185"/>
      <c r="BK53" s="185"/>
      <c r="BL53" s="185"/>
      <c r="BM53" s="185"/>
      <c r="BN53" s="186"/>
      <c r="BO53" s="187"/>
    </row>
    <row r="54" spans="2:67">
      <c r="B54" s="184" t="s">
        <v>136</v>
      </c>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5"/>
      <c r="AT54" s="185"/>
      <c r="AU54" s="185"/>
      <c r="AV54" s="185"/>
      <c r="AW54" s="185"/>
      <c r="AX54" s="185"/>
      <c r="AY54" s="185"/>
      <c r="AZ54" s="185"/>
      <c r="BA54" s="185"/>
      <c r="BB54" s="185"/>
      <c r="BC54" s="185"/>
      <c r="BD54" s="185"/>
      <c r="BE54" s="185"/>
      <c r="BF54" s="185"/>
      <c r="BG54" s="185"/>
      <c r="BH54" s="185"/>
      <c r="BI54" s="185"/>
      <c r="BJ54" s="185"/>
      <c r="BK54" s="185"/>
      <c r="BL54" s="185"/>
      <c r="BM54" s="185"/>
      <c r="BN54" s="186"/>
      <c r="BO54" s="187"/>
    </row>
    <row r="55" spans="2:67">
      <c r="B55" s="184" t="s">
        <v>137</v>
      </c>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185"/>
      <c r="AW55" s="185"/>
      <c r="AX55" s="185"/>
      <c r="AY55" s="185"/>
      <c r="AZ55" s="185"/>
      <c r="BA55" s="185"/>
      <c r="BB55" s="185"/>
      <c r="BC55" s="185"/>
      <c r="BD55" s="185"/>
      <c r="BE55" s="185"/>
      <c r="BF55" s="185"/>
      <c r="BG55" s="185"/>
      <c r="BH55" s="185"/>
      <c r="BI55" s="185"/>
      <c r="BJ55" s="185"/>
      <c r="BK55" s="185"/>
      <c r="BL55" s="185"/>
      <c r="BM55" s="185"/>
      <c r="BN55" s="186"/>
      <c r="BO55" s="187"/>
    </row>
    <row r="56" spans="2:67">
      <c r="B56" s="184" t="s">
        <v>128</v>
      </c>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c r="AY56" s="185"/>
      <c r="AZ56" s="185"/>
      <c r="BA56" s="185"/>
      <c r="BB56" s="185"/>
      <c r="BC56" s="185"/>
      <c r="BD56" s="185"/>
      <c r="BE56" s="185"/>
      <c r="BF56" s="185"/>
      <c r="BG56" s="185"/>
      <c r="BH56" s="185"/>
      <c r="BI56" s="185"/>
      <c r="BJ56" s="185"/>
      <c r="BK56" s="185"/>
      <c r="BL56" s="185"/>
      <c r="BM56" s="185"/>
      <c r="BN56" s="186"/>
      <c r="BO56" s="187"/>
    </row>
    <row r="57" spans="2:67">
      <c r="B57" s="184" t="s">
        <v>138</v>
      </c>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5"/>
      <c r="AT57" s="185"/>
      <c r="AU57" s="185"/>
      <c r="AV57" s="185"/>
      <c r="AW57" s="185"/>
      <c r="AX57" s="185"/>
      <c r="AY57" s="185"/>
      <c r="AZ57" s="185"/>
      <c r="BA57" s="185"/>
      <c r="BB57" s="185"/>
      <c r="BC57" s="185"/>
      <c r="BD57" s="185"/>
      <c r="BE57" s="185"/>
      <c r="BF57" s="185"/>
      <c r="BG57" s="185"/>
      <c r="BH57" s="185"/>
      <c r="BI57" s="185"/>
      <c r="BJ57" s="185"/>
      <c r="BK57" s="185"/>
      <c r="BL57" s="185"/>
      <c r="BM57" s="185"/>
      <c r="BN57" s="186"/>
      <c r="BO57" s="187"/>
    </row>
    <row r="58" spans="2:67" ht="16" thickBot="1">
      <c r="B58" s="184" t="s">
        <v>139</v>
      </c>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5"/>
      <c r="AS58" s="185"/>
      <c r="AT58" s="185"/>
      <c r="AU58" s="185"/>
      <c r="AV58" s="185"/>
      <c r="AW58" s="185"/>
      <c r="AX58" s="185"/>
      <c r="AY58" s="185"/>
      <c r="AZ58" s="185"/>
      <c r="BA58" s="185"/>
      <c r="BB58" s="185"/>
      <c r="BC58" s="185"/>
      <c r="BD58" s="185"/>
      <c r="BE58" s="185"/>
      <c r="BF58" s="185"/>
      <c r="BG58" s="185"/>
      <c r="BH58" s="185"/>
      <c r="BI58" s="185"/>
      <c r="BJ58" s="185"/>
      <c r="BK58" s="185"/>
      <c r="BL58" s="185"/>
      <c r="BM58" s="185"/>
      <c r="BN58" s="186"/>
      <c r="BO58" s="187"/>
    </row>
    <row r="59" spans="2:67" ht="16" thickBot="1">
      <c r="B59" s="188" t="s">
        <v>140</v>
      </c>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89"/>
      <c r="AG59" s="189"/>
      <c r="AH59" s="189"/>
      <c r="AI59" s="189"/>
      <c r="AJ59" s="189"/>
      <c r="AK59" s="189"/>
      <c r="AL59" s="189"/>
      <c r="AM59" s="189"/>
      <c r="AN59" s="189"/>
      <c r="AO59" s="189"/>
      <c r="AP59" s="189"/>
      <c r="AQ59" s="189"/>
      <c r="AR59" s="189"/>
      <c r="AS59" s="189"/>
      <c r="AT59" s="189"/>
      <c r="AU59" s="189"/>
      <c r="AV59" s="189"/>
      <c r="AW59" s="189"/>
      <c r="AX59" s="189"/>
      <c r="AY59" s="189"/>
      <c r="AZ59" s="189"/>
      <c r="BA59" s="189"/>
      <c r="BB59" s="189"/>
      <c r="BC59" s="189"/>
      <c r="BD59" s="189"/>
      <c r="BE59" s="189"/>
      <c r="BF59" s="189"/>
      <c r="BG59" s="189"/>
      <c r="BH59" s="189"/>
      <c r="BI59" s="189"/>
      <c r="BJ59" s="189"/>
      <c r="BK59" s="189"/>
      <c r="BL59" s="189"/>
      <c r="BM59" s="189"/>
      <c r="BN59" s="190"/>
      <c r="BO59" s="191"/>
    </row>
    <row r="60" spans="2:67" ht="16" thickBot="1">
      <c r="B60" s="188" t="s">
        <v>25</v>
      </c>
      <c r="C60" s="189"/>
      <c r="D60" s="189"/>
      <c r="E60" s="189"/>
      <c r="F60" s="189"/>
      <c r="G60" s="189"/>
      <c r="H60" s="189"/>
      <c r="I60" s="189"/>
      <c r="J60" s="189"/>
      <c r="K60" s="189"/>
      <c r="L60" s="189"/>
      <c r="M60" s="189"/>
      <c r="N60" s="189"/>
      <c r="O60" s="189"/>
      <c r="P60" s="189"/>
      <c r="Q60" s="189"/>
      <c r="R60" s="189"/>
      <c r="S60" s="189"/>
      <c r="T60" s="189"/>
      <c r="U60" s="189"/>
      <c r="V60" s="189"/>
      <c r="W60" s="189"/>
      <c r="X60" s="189"/>
      <c r="Y60" s="189"/>
      <c r="Z60" s="189"/>
      <c r="AA60" s="189"/>
      <c r="AB60" s="189"/>
      <c r="AC60" s="189"/>
      <c r="AD60" s="189"/>
      <c r="AE60" s="189"/>
      <c r="AF60" s="189"/>
      <c r="AG60" s="189"/>
      <c r="AH60" s="189"/>
      <c r="AI60" s="189"/>
      <c r="AJ60" s="189"/>
      <c r="AK60" s="189"/>
      <c r="AL60" s="189"/>
      <c r="AM60" s="189"/>
      <c r="AN60" s="189"/>
      <c r="AO60" s="189"/>
      <c r="AP60" s="189"/>
      <c r="AQ60" s="189"/>
      <c r="AR60" s="189"/>
      <c r="AS60" s="189"/>
      <c r="AT60" s="189"/>
      <c r="AU60" s="189"/>
      <c r="AV60" s="189"/>
      <c r="AW60" s="189"/>
      <c r="AX60" s="189"/>
      <c r="AY60" s="189"/>
      <c r="AZ60" s="189"/>
      <c r="BA60" s="189"/>
      <c r="BB60" s="189"/>
      <c r="BC60" s="189"/>
      <c r="BD60" s="189"/>
      <c r="BE60" s="189"/>
      <c r="BF60" s="189"/>
      <c r="BG60" s="189"/>
      <c r="BH60" s="189"/>
      <c r="BI60" s="189"/>
      <c r="BJ60" s="189"/>
      <c r="BK60" s="189"/>
      <c r="BL60" s="189"/>
      <c r="BM60" s="189"/>
      <c r="BN60" s="190"/>
      <c r="BO60" s="191"/>
    </row>
    <row r="61" spans="2:67">
      <c r="B61" s="184" t="s">
        <v>141</v>
      </c>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5"/>
      <c r="AT61" s="185"/>
      <c r="AU61" s="185"/>
      <c r="AV61" s="185"/>
      <c r="AW61" s="185"/>
      <c r="AX61" s="185"/>
      <c r="AY61" s="185"/>
      <c r="AZ61" s="185"/>
      <c r="BA61" s="185"/>
      <c r="BB61" s="185"/>
      <c r="BC61" s="185"/>
      <c r="BD61" s="185"/>
      <c r="BE61" s="185"/>
      <c r="BF61" s="185"/>
      <c r="BG61" s="185"/>
      <c r="BH61" s="185"/>
      <c r="BI61" s="185"/>
      <c r="BJ61" s="185"/>
      <c r="BK61" s="185"/>
      <c r="BL61" s="185"/>
      <c r="BM61" s="185"/>
      <c r="BN61" s="186"/>
      <c r="BO61" s="187"/>
    </row>
    <row r="62" spans="2:67">
      <c r="B62" s="184" t="s">
        <v>142</v>
      </c>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5"/>
      <c r="AS62" s="185"/>
      <c r="AT62" s="185"/>
      <c r="AU62" s="185"/>
      <c r="AV62" s="185"/>
      <c r="AW62" s="185"/>
      <c r="AX62" s="185"/>
      <c r="AY62" s="185"/>
      <c r="AZ62" s="185"/>
      <c r="BA62" s="185"/>
      <c r="BB62" s="185"/>
      <c r="BC62" s="185"/>
      <c r="BD62" s="185"/>
      <c r="BE62" s="185"/>
      <c r="BF62" s="185"/>
      <c r="BG62" s="185"/>
      <c r="BH62" s="185"/>
      <c r="BI62" s="185"/>
      <c r="BJ62" s="185"/>
      <c r="BK62" s="185"/>
      <c r="BL62" s="185"/>
      <c r="BM62" s="185"/>
      <c r="BN62" s="186"/>
      <c r="BO62" s="187"/>
    </row>
    <row r="63" spans="2:67">
      <c r="B63" s="184" t="s">
        <v>143</v>
      </c>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5"/>
      <c r="AT63" s="185"/>
      <c r="AU63" s="185"/>
      <c r="AV63" s="185"/>
      <c r="AW63" s="185"/>
      <c r="AX63" s="185"/>
      <c r="AY63" s="185"/>
      <c r="AZ63" s="185"/>
      <c r="BA63" s="185"/>
      <c r="BB63" s="185"/>
      <c r="BC63" s="185"/>
      <c r="BD63" s="185"/>
      <c r="BE63" s="185"/>
      <c r="BF63" s="185"/>
      <c r="BG63" s="185"/>
      <c r="BH63" s="185"/>
      <c r="BI63" s="185"/>
      <c r="BJ63" s="185"/>
      <c r="BK63" s="185"/>
      <c r="BL63" s="185"/>
      <c r="BM63" s="185"/>
      <c r="BN63" s="186"/>
      <c r="BO63" s="187"/>
    </row>
    <row r="64" spans="2:67">
      <c r="B64" s="184" t="s">
        <v>144</v>
      </c>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5"/>
      <c r="AT64" s="185"/>
      <c r="AU64" s="185"/>
      <c r="AV64" s="185"/>
      <c r="AW64" s="185"/>
      <c r="AX64" s="185"/>
      <c r="AY64" s="185"/>
      <c r="AZ64" s="185"/>
      <c r="BA64" s="185"/>
      <c r="BB64" s="185"/>
      <c r="BC64" s="185"/>
      <c r="BD64" s="185"/>
      <c r="BE64" s="185"/>
      <c r="BF64" s="185"/>
      <c r="BG64" s="185"/>
      <c r="BH64" s="185"/>
      <c r="BI64" s="185"/>
      <c r="BJ64" s="185"/>
      <c r="BK64" s="185"/>
      <c r="BL64" s="185"/>
      <c r="BM64" s="185"/>
      <c r="BN64" s="186"/>
      <c r="BO64" s="187"/>
    </row>
    <row r="65" spans="2:67">
      <c r="B65" s="184" t="s">
        <v>145</v>
      </c>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5"/>
      <c r="AT65" s="185"/>
      <c r="AU65" s="185"/>
      <c r="AV65" s="185"/>
      <c r="AW65" s="185"/>
      <c r="AX65" s="185"/>
      <c r="AY65" s="185"/>
      <c r="AZ65" s="185"/>
      <c r="BA65" s="185"/>
      <c r="BB65" s="185"/>
      <c r="BC65" s="185"/>
      <c r="BD65" s="185"/>
      <c r="BE65" s="185"/>
      <c r="BF65" s="185"/>
      <c r="BG65" s="185"/>
      <c r="BH65" s="185"/>
      <c r="BI65" s="185"/>
      <c r="BJ65" s="185"/>
      <c r="BK65" s="185"/>
      <c r="BL65" s="185"/>
      <c r="BM65" s="185"/>
      <c r="BN65" s="186"/>
      <c r="BO65" s="187"/>
    </row>
    <row r="66" spans="2:67">
      <c r="B66" s="184" t="s">
        <v>146</v>
      </c>
      <c r="C66" s="185"/>
      <c r="D66" s="185"/>
      <c r="E66" s="185"/>
      <c r="F66" s="185"/>
      <c r="G66" s="185"/>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c r="AE66" s="185"/>
      <c r="AF66" s="185"/>
      <c r="AG66" s="185"/>
      <c r="AH66" s="185"/>
      <c r="AI66" s="185"/>
      <c r="AJ66" s="185"/>
      <c r="AK66" s="185"/>
      <c r="AL66" s="185"/>
      <c r="AM66" s="185"/>
      <c r="AN66" s="185"/>
      <c r="AO66" s="185"/>
      <c r="AP66" s="185"/>
      <c r="AQ66" s="185"/>
      <c r="AR66" s="185"/>
      <c r="AS66" s="185"/>
      <c r="AT66" s="185"/>
      <c r="AU66" s="185"/>
      <c r="AV66" s="185"/>
      <c r="AW66" s="185"/>
      <c r="AX66" s="185"/>
      <c r="AY66" s="185"/>
      <c r="AZ66" s="185"/>
      <c r="BA66" s="185"/>
      <c r="BB66" s="185"/>
      <c r="BC66" s="185"/>
      <c r="BD66" s="185"/>
      <c r="BE66" s="185"/>
      <c r="BF66" s="185"/>
      <c r="BG66" s="185"/>
      <c r="BH66" s="185"/>
      <c r="BI66" s="185"/>
      <c r="BJ66" s="185"/>
      <c r="BK66" s="185"/>
      <c r="BL66" s="185"/>
      <c r="BM66" s="185"/>
      <c r="BN66" s="186"/>
      <c r="BO66" s="187"/>
    </row>
    <row r="67" spans="2:67">
      <c r="B67" s="184" t="s">
        <v>147</v>
      </c>
      <c r="C67" s="185"/>
      <c r="D67" s="185"/>
      <c r="E67" s="185"/>
      <c r="F67" s="185"/>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c r="AE67" s="185"/>
      <c r="AF67" s="185"/>
      <c r="AG67" s="185"/>
      <c r="AH67" s="185"/>
      <c r="AI67" s="185"/>
      <c r="AJ67" s="185"/>
      <c r="AK67" s="185"/>
      <c r="AL67" s="185"/>
      <c r="AM67" s="185"/>
      <c r="AN67" s="185"/>
      <c r="AO67" s="185"/>
      <c r="AP67" s="185"/>
      <c r="AQ67" s="185"/>
      <c r="AR67" s="185"/>
      <c r="AS67" s="185"/>
      <c r="AT67" s="185"/>
      <c r="AU67" s="185"/>
      <c r="AV67" s="185"/>
      <c r="AW67" s="185"/>
      <c r="AX67" s="185"/>
      <c r="AY67" s="185"/>
      <c r="AZ67" s="185"/>
      <c r="BA67" s="185"/>
      <c r="BB67" s="185"/>
      <c r="BC67" s="185"/>
      <c r="BD67" s="185"/>
      <c r="BE67" s="185"/>
      <c r="BF67" s="185"/>
      <c r="BG67" s="185"/>
      <c r="BH67" s="185"/>
      <c r="BI67" s="185"/>
      <c r="BJ67" s="185"/>
      <c r="BK67" s="185"/>
      <c r="BL67" s="185"/>
      <c r="BM67" s="185"/>
      <c r="BN67" s="186"/>
      <c r="BO67" s="187"/>
    </row>
    <row r="68" spans="2:67">
      <c r="B68" s="184" t="s">
        <v>148</v>
      </c>
      <c r="C68" s="185"/>
      <c r="D68" s="185"/>
      <c r="E68" s="185"/>
      <c r="F68" s="185"/>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c r="AE68" s="185"/>
      <c r="AF68" s="185"/>
      <c r="AG68" s="185"/>
      <c r="AH68" s="185"/>
      <c r="AI68" s="185"/>
      <c r="AJ68" s="185"/>
      <c r="AK68" s="185"/>
      <c r="AL68" s="185"/>
      <c r="AM68" s="185"/>
      <c r="AN68" s="185"/>
      <c r="AO68" s="185"/>
      <c r="AP68" s="185"/>
      <c r="AQ68" s="185"/>
      <c r="AR68" s="185"/>
      <c r="AS68" s="185"/>
      <c r="AT68" s="185"/>
      <c r="AU68" s="185"/>
      <c r="AV68" s="185"/>
      <c r="AW68" s="185"/>
      <c r="AX68" s="185"/>
      <c r="AY68" s="185"/>
      <c r="AZ68" s="185"/>
      <c r="BA68" s="185"/>
      <c r="BB68" s="185"/>
      <c r="BC68" s="185"/>
      <c r="BD68" s="185"/>
      <c r="BE68" s="185"/>
      <c r="BF68" s="185"/>
      <c r="BG68" s="185"/>
      <c r="BH68" s="185"/>
      <c r="BI68" s="185"/>
      <c r="BJ68" s="185"/>
      <c r="BK68" s="185"/>
      <c r="BL68" s="185"/>
      <c r="BM68" s="185"/>
      <c r="BN68" s="186"/>
      <c r="BO68" s="187"/>
    </row>
    <row r="69" spans="2:67">
      <c r="B69" s="184" t="s">
        <v>149</v>
      </c>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c r="AE69" s="185"/>
      <c r="AF69" s="185"/>
      <c r="AG69" s="185"/>
      <c r="AH69" s="185"/>
      <c r="AI69" s="185"/>
      <c r="AJ69" s="185"/>
      <c r="AK69" s="185"/>
      <c r="AL69" s="185"/>
      <c r="AM69" s="185"/>
      <c r="AN69" s="185"/>
      <c r="AO69" s="185"/>
      <c r="AP69" s="185"/>
      <c r="AQ69" s="185"/>
      <c r="AR69" s="185"/>
      <c r="AS69" s="185"/>
      <c r="AT69" s="185"/>
      <c r="AU69" s="185"/>
      <c r="AV69" s="185"/>
      <c r="AW69" s="185"/>
      <c r="AX69" s="185"/>
      <c r="AY69" s="185"/>
      <c r="AZ69" s="185"/>
      <c r="BA69" s="185"/>
      <c r="BB69" s="185"/>
      <c r="BC69" s="185"/>
      <c r="BD69" s="185"/>
      <c r="BE69" s="185"/>
      <c r="BF69" s="185"/>
      <c r="BG69" s="185"/>
      <c r="BH69" s="185"/>
      <c r="BI69" s="185"/>
      <c r="BJ69" s="185"/>
      <c r="BK69" s="185"/>
      <c r="BL69" s="185"/>
      <c r="BM69" s="185"/>
      <c r="BN69" s="186"/>
      <c r="BO69" s="187"/>
    </row>
    <row r="70" spans="2:67">
      <c r="B70" s="184" t="s">
        <v>150</v>
      </c>
      <c r="C70" s="185"/>
      <c r="D70" s="185"/>
      <c r="E70" s="185"/>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c r="AE70" s="185"/>
      <c r="AF70" s="185"/>
      <c r="AG70" s="185"/>
      <c r="AH70" s="185"/>
      <c r="AI70" s="185"/>
      <c r="AJ70" s="185"/>
      <c r="AK70" s="185"/>
      <c r="AL70" s="185"/>
      <c r="AM70" s="185"/>
      <c r="AN70" s="185"/>
      <c r="AO70" s="185"/>
      <c r="AP70" s="185"/>
      <c r="AQ70" s="185"/>
      <c r="AR70" s="185"/>
      <c r="AS70" s="185"/>
      <c r="AT70" s="185"/>
      <c r="AU70" s="185"/>
      <c r="AV70" s="185"/>
      <c r="AW70" s="185"/>
      <c r="AX70" s="185"/>
      <c r="AY70" s="185"/>
      <c r="AZ70" s="185"/>
      <c r="BA70" s="185"/>
      <c r="BB70" s="185"/>
      <c r="BC70" s="185"/>
      <c r="BD70" s="185"/>
      <c r="BE70" s="185"/>
      <c r="BF70" s="185"/>
      <c r="BG70" s="185"/>
      <c r="BH70" s="185"/>
      <c r="BI70" s="185"/>
      <c r="BJ70" s="185"/>
      <c r="BK70" s="185"/>
      <c r="BL70" s="185"/>
      <c r="BM70" s="185"/>
      <c r="BN70" s="186"/>
      <c r="BO70" s="187"/>
    </row>
    <row r="71" spans="2:67">
      <c r="B71" s="184" t="s">
        <v>151</v>
      </c>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c r="AE71" s="185"/>
      <c r="AF71" s="185"/>
      <c r="AG71" s="185"/>
      <c r="AH71" s="185"/>
      <c r="AI71" s="185"/>
      <c r="AJ71" s="185"/>
      <c r="AK71" s="185"/>
      <c r="AL71" s="185"/>
      <c r="AM71" s="185"/>
      <c r="AN71" s="185"/>
      <c r="AO71" s="185"/>
      <c r="AP71" s="185"/>
      <c r="AQ71" s="185"/>
      <c r="AR71" s="185"/>
      <c r="AS71" s="185"/>
      <c r="AT71" s="185"/>
      <c r="AU71" s="185"/>
      <c r="AV71" s="185"/>
      <c r="AW71" s="185"/>
      <c r="AX71" s="185"/>
      <c r="AY71" s="185"/>
      <c r="AZ71" s="185"/>
      <c r="BA71" s="185"/>
      <c r="BB71" s="185"/>
      <c r="BC71" s="185"/>
      <c r="BD71" s="185"/>
      <c r="BE71" s="185"/>
      <c r="BF71" s="185"/>
      <c r="BG71" s="185"/>
      <c r="BH71" s="185"/>
      <c r="BI71" s="185"/>
      <c r="BJ71" s="185"/>
      <c r="BK71" s="185"/>
      <c r="BL71" s="185"/>
      <c r="BM71" s="185"/>
      <c r="BN71" s="186"/>
      <c r="BO71" s="187"/>
    </row>
    <row r="72" spans="2:67">
      <c r="B72" s="184" t="s">
        <v>152</v>
      </c>
      <c r="C72" s="185"/>
      <c r="D72" s="185"/>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c r="AE72" s="185"/>
      <c r="AF72" s="185"/>
      <c r="AG72" s="185"/>
      <c r="AH72" s="185"/>
      <c r="AI72" s="185"/>
      <c r="AJ72" s="185"/>
      <c r="AK72" s="185"/>
      <c r="AL72" s="185"/>
      <c r="AM72" s="185"/>
      <c r="AN72" s="185"/>
      <c r="AO72" s="185"/>
      <c r="AP72" s="185"/>
      <c r="AQ72" s="185"/>
      <c r="AR72" s="185"/>
      <c r="AS72" s="185"/>
      <c r="AT72" s="185"/>
      <c r="AU72" s="185"/>
      <c r="AV72" s="185"/>
      <c r="AW72" s="185"/>
      <c r="AX72" s="185"/>
      <c r="AY72" s="185"/>
      <c r="AZ72" s="185"/>
      <c r="BA72" s="185"/>
      <c r="BB72" s="185"/>
      <c r="BC72" s="185"/>
      <c r="BD72" s="185"/>
      <c r="BE72" s="185"/>
      <c r="BF72" s="185"/>
      <c r="BG72" s="185"/>
      <c r="BH72" s="185"/>
      <c r="BI72" s="185"/>
      <c r="BJ72" s="185"/>
      <c r="BK72" s="185"/>
      <c r="BL72" s="185"/>
      <c r="BM72" s="185"/>
      <c r="BN72" s="186"/>
      <c r="BO72" s="187"/>
    </row>
    <row r="73" spans="2:67" ht="16" thickBot="1">
      <c r="B73" s="184" t="s">
        <v>153</v>
      </c>
      <c r="C73" s="185"/>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c r="AE73" s="185"/>
      <c r="AF73" s="185"/>
      <c r="AG73" s="185"/>
      <c r="AH73" s="185"/>
      <c r="AI73" s="185"/>
      <c r="AJ73" s="185"/>
      <c r="AK73" s="185"/>
      <c r="AL73" s="185"/>
      <c r="AM73" s="185"/>
      <c r="AN73" s="185"/>
      <c r="AO73" s="185"/>
      <c r="AP73" s="185"/>
      <c r="AQ73" s="185"/>
      <c r="AR73" s="185"/>
      <c r="AS73" s="185"/>
      <c r="AT73" s="185"/>
      <c r="AU73" s="185"/>
      <c r="AV73" s="185"/>
      <c r="AW73" s="185"/>
      <c r="AX73" s="185"/>
      <c r="AY73" s="185"/>
      <c r="AZ73" s="185"/>
      <c r="BA73" s="185"/>
      <c r="BB73" s="185"/>
      <c r="BC73" s="185"/>
      <c r="BD73" s="185"/>
      <c r="BE73" s="185"/>
      <c r="BF73" s="185"/>
      <c r="BG73" s="185"/>
      <c r="BH73" s="185"/>
      <c r="BI73" s="185"/>
      <c r="BJ73" s="185"/>
      <c r="BK73" s="185"/>
      <c r="BL73" s="185"/>
      <c r="BM73" s="185"/>
      <c r="BN73" s="186"/>
      <c r="BO73" s="187"/>
    </row>
    <row r="74" spans="2:67" ht="16" thickBot="1">
      <c r="B74" s="188" t="s">
        <v>154</v>
      </c>
      <c r="C74" s="189"/>
      <c r="D74" s="189"/>
      <c r="E74" s="189"/>
      <c r="F74" s="189"/>
      <c r="G74" s="189"/>
      <c r="H74" s="189"/>
      <c r="I74" s="189"/>
      <c r="J74" s="189"/>
      <c r="K74" s="189"/>
      <c r="L74" s="189"/>
      <c r="M74" s="189"/>
      <c r="N74" s="189"/>
      <c r="O74" s="189"/>
      <c r="P74" s="189"/>
      <c r="Q74" s="189"/>
      <c r="R74" s="189"/>
      <c r="S74" s="189"/>
      <c r="T74" s="189"/>
      <c r="U74" s="189"/>
      <c r="V74" s="189"/>
      <c r="W74" s="189"/>
      <c r="X74" s="189"/>
      <c r="Y74" s="189"/>
      <c r="Z74" s="189"/>
      <c r="AA74" s="189"/>
      <c r="AB74" s="189"/>
      <c r="AC74" s="189"/>
      <c r="AD74" s="189"/>
      <c r="AE74" s="189"/>
      <c r="AF74" s="189"/>
      <c r="AG74" s="189"/>
      <c r="AH74" s="189"/>
      <c r="AI74" s="189"/>
      <c r="AJ74" s="189"/>
      <c r="AK74" s="189"/>
      <c r="AL74" s="189"/>
      <c r="AM74" s="189"/>
      <c r="AN74" s="189"/>
      <c r="AO74" s="189"/>
      <c r="AP74" s="189"/>
      <c r="AQ74" s="189"/>
      <c r="AR74" s="189"/>
      <c r="AS74" s="189"/>
      <c r="AT74" s="189"/>
      <c r="AU74" s="189"/>
      <c r="AV74" s="189"/>
      <c r="AW74" s="189"/>
      <c r="AX74" s="189"/>
      <c r="AY74" s="189"/>
      <c r="AZ74" s="189"/>
      <c r="BA74" s="189"/>
      <c r="BB74" s="189"/>
      <c r="BC74" s="189"/>
      <c r="BD74" s="189"/>
      <c r="BE74" s="189"/>
      <c r="BF74" s="189"/>
      <c r="BG74" s="189"/>
      <c r="BH74" s="189"/>
      <c r="BI74" s="189"/>
      <c r="BJ74" s="189"/>
      <c r="BK74" s="189"/>
      <c r="BL74" s="189"/>
      <c r="BM74" s="189"/>
      <c r="BN74" s="190"/>
      <c r="BO74" s="191"/>
    </row>
    <row r="75" spans="2:67">
      <c r="B75" s="184" t="s">
        <v>155</v>
      </c>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c r="AE75" s="185"/>
      <c r="AF75" s="185"/>
      <c r="AG75" s="185"/>
      <c r="AH75" s="185"/>
      <c r="AI75" s="185"/>
      <c r="AJ75" s="185"/>
      <c r="AK75" s="185"/>
      <c r="AL75" s="185"/>
      <c r="AM75" s="185"/>
      <c r="AN75" s="185"/>
      <c r="AO75" s="185"/>
      <c r="AP75" s="185"/>
      <c r="AQ75" s="185"/>
      <c r="AR75" s="185"/>
      <c r="AS75" s="185"/>
      <c r="AT75" s="185"/>
      <c r="AU75" s="185"/>
      <c r="AV75" s="185"/>
      <c r="AW75" s="185"/>
      <c r="AX75" s="185"/>
      <c r="AY75" s="185"/>
      <c r="AZ75" s="185"/>
      <c r="BA75" s="185"/>
      <c r="BB75" s="185"/>
      <c r="BC75" s="185"/>
      <c r="BD75" s="185"/>
      <c r="BE75" s="185"/>
      <c r="BF75" s="185"/>
      <c r="BG75" s="185"/>
      <c r="BH75" s="185"/>
      <c r="BI75" s="185"/>
      <c r="BJ75" s="185"/>
      <c r="BK75" s="185"/>
      <c r="BL75" s="185"/>
      <c r="BM75" s="185"/>
      <c r="BN75" s="186"/>
      <c r="BO75" s="187"/>
    </row>
    <row r="76" spans="2:67">
      <c r="B76" s="184" t="s">
        <v>156</v>
      </c>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c r="AA76" s="185"/>
      <c r="AB76" s="185"/>
      <c r="AC76" s="185"/>
      <c r="AD76" s="185"/>
      <c r="AE76" s="185"/>
      <c r="AF76" s="185"/>
      <c r="AG76" s="185"/>
      <c r="AH76" s="185"/>
      <c r="AI76" s="185"/>
      <c r="AJ76" s="185"/>
      <c r="AK76" s="185"/>
      <c r="AL76" s="185"/>
      <c r="AM76" s="185"/>
      <c r="AN76" s="185"/>
      <c r="AO76" s="185"/>
      <c r="AP76" s="185"/>
      <c r="AQ76" s="185"/>
      <c r="AR76" s="185"/>
      <c r="AS76" s="185"/>
      <c r="AT76" s="185"/>
      <c r="AU76" s="185"/>
      <c r="AV76" s="185"/>
      <c r="AW76" s="185"/>
      <c r="AX76" s="185"/>
      <c r="AY76" s="185"/>
      <c r="AZ76" s="185"/>
      <c r="BA76" s="185"/>
      <c r="BB76" s="185"/>
      <c r="BC76" s="185"/>
      <c r="BD76" s="185"/>
      <c r="BE76" s="185"/>
      <c r="BF76" s="185"/>
      <c r="BG76" s="185"/>
      <c r="BH76" s="185"/>
      <c r="BI76" s="185"/>
      <c r="BJ76" s="185"/>
      <c r="BK76" s="185"/>
      <c r="BL76" s="185"/>
      <c r="BM76" s="185"/>
      <c r="BN76" s="186"/>
      <c r="BO76" s="187"/>
    </row>
    <row r="77" spans="2:67">
      <c r="B77" s="184" t="s">
        <v>157</v>
      </c>
      <c r="C77" s="185"/>
      <c r="D77" s="185"/>
      <c r="E77" s="185"/>
      <c r="F77" s="185"/>
      <c r="G77" s="185"/>
      <c r="H77" s="185"/>
      <c r="I77" s="185"/>
      <c r="J77" s="185"/>
      <c r="K77" s="185"/>
      <c r="L77" s="185"/>
      <c r="M77" s="185"/>
      <c r="N77" s="185"/>
      <c r="O77" s="185"/>
      <c r="P77" s="185"/>
      <c r="Q77" s="185"/>
      <c r="R77" s="185"/>
      <c r="S77" s="185"/>
      <c r="T77" s="185"/>
      <c r="U77" s="185"/>
      <c r="V77" s="185"/>
      <c r="W77" s="185"/>
      <c r="X77" s="185"/>
      <c r="Y77" s="185"/>
      <c r="Z77" s="185"/>
      <c r="AA77" s="185"/>
      <c r="AB77" s="185"/>
      <c r="AC77" s="185"/>
      <c r="AD77" s="185"/>
      <c r="AE77" s="185"/>
      <c r="AF77" s="185"/>
      <c r="AG77" s="185"/>
      <c r="AH77" s="185"/>
      <c r="AI77" s="185"/>
      <c r="AJ77" s="185"/>
      <c r="AK77" s="185"/>
      <c r="AL77" s="185"/>
      <c r="AM77" s="185"/>
      <c r="AN77" s="185"/>
      <c r="AO77" s="185"/>
      <c r="AP77" s="185"/>
      <c r="AQ77" s="185"/>
      <c r="AR77" s="185"/>
      <c r="AS77" s="185"/>
      <c r="AT77" s="185"/>
      <c r="AU77" s="185"/>
      <c r="AV77" s="185"/>
      <c r="AW77" s="185"/>
      <c r="AX77" s="185"/>
      <c r="AY77" s="185"/>
      <c r="AZ77" s="185"/>
      <c r="BA77" s="185"/>
      <c r="BB77" s="185"/>
      <c r="BC77" s="185"/>
      <c r="BD77" s="185"/>
      <c r="BE77" s="185"/>
      <c r="BF77" s="185"/>
      <c r="BG77" s="185"/>
      <c r="BH77" s="185"/>
      <c r="BI77" s="185"/>
      <c r="BJ77" s="185"/>
      <c r="BK77" s="185"/>
      <c r="BL77" s="185"/>
      <c r="BM77" s="185"/>
      <c r="BN77" s="186"/>
      <c r="BO77" s="187"/>
    </row>
    <row r="78" spans="2:67">
      <c r="B78" s="184" t="s">
        <v>158</v>
      </c>
      <c r="C78" s="185"/>
      <c r="D78" s="185"/>
      <c r="E78" s="185"/>
      <c r="F78" s="185"/>
      <c r="G78" s="185"/>
      <c r="H78" s="185"/>
      <c r="I78" s="185"/>
      <c r="J78" s="185"/>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c r="AI78" s="185"/>
      <c r="AJ78" s="185"/>
      <c r="AK78" s="185"/>
      <c r="AL78" s="185"/>
      <c r="AM78" s="185"/>
      <c r="AN78" s="185"/>
      <c r="AO78" s="185"/>
      <c r="AP78" s="185"/>
      <c r="AQ78" s="185"/>
      <c r="AR78" s="185"/>
      <c r="AS78" s="185"/>
      <c r="AT78" s="185"/>
      <c r="AU78" s="185"/>
      <c r="AV78" s="185"/>
      <c r="AW78" s="185"/>
      <c r="AX78" s="185"/>
      <c r="AY78" s="185"/>
      <c r="AZ78" s="185"/>
      <c r="BA78" s="185"/>
      <c r="BB78" s="185"/>
      <c r="BC78" s="185"/>
      <c r="BD78" s="185"/>
      <c r="BE78" s="185"/>
      <c r="BF78" s="185"/>
      <c r="BG78" s="185"/>
      <c r="BH78" s="185"/>
      <c r="BI78" s="185"/>
      <c r="BJ78" s="185"/>
      <c r="BK78" s="185"/>
      <c r="BL78" s="185"/>
      <c r="BM78" s="185"/>
      <c r="BN78" s="186"/>
      <c r="BO78" s="187"/>
    </row>
    <row r="79" spans="2:67">
      <c r="B79" s="184" t="s">
        <v>159</v>
      </c>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c r="AL79" s="185"/>
      <c r="AM79" s="185"/>
      <c r="AN79" s="185"/>
      <c r="AO79" s="185"/>
      <c r="AP79" s="185"/>
      <c r="AQ79" s="185"/>
      <c r="AR79" s="185"/>
      <c r="AS79" s="185"/>
      <c r="AT79" s="185"/>
      <c r="AU79" s="185"/>
      <c r="AV79" s="185"/>
      <c r="AW79" s="185"/>
      <c r="AX79" s="185"/>
      <c r="AY79" s="185"/>
      <c r="AZ79" s="185"/>
      <c r="BA79" s="185"/>
      <c r="BB79" s="185"/>
      <c r="BC79" s="185"/>
      <c r="BD79" s="185"/>
      <c r="BE79" s="185"/>
      <c r="BF79" s="185"/>
      <c r="BG79" s="185"/>
      <c r="BH79" s="185"/>
      <c r="BI79" s="185"/>
      <c r="BJ79" s="185"/>
      <c r="BK79" s="185"/>
      <c r="BL79" s="185"/>
      <c r="BM79" s="185"/>
      <c r="BN79" s="186"/>
      <c r="BO79" s="187"/>
    </row>
    <row r="80" spans="2:67" ht="16" thickBot="1">
      <c r="B80" s="184" t="s">
        <v>160</v>
      </c>
      <c r="C80" s="185"/>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c r="AD80" s="185"/>
      <c r="AE80" s="185"/>
      <c r="AF80" s="185"/>
      <c r="AG80" s="185"/>
      <c r="AH80" s="185"/>
      <c r="AI80" s="185"/>
      <c r="AJ80" s="185"/>
      <c r="AK80" s="185"/>
      <c r="AL80" s="185"/>
      <c r="AM80" s="185"/>
      <c r="AN80" s="185"/>
      <c r="AO80" s="185"/>
      <c r="AP80" s="185"/>
      <c r="AQ80" s="185"/>
      <c r="AR80" s="185"/>
      <c r="AS80" s="185"/>
      <c r="AT80" s="185"/>
      <c r="AU80" s="185"/>
      <c r="AV80" s="185"/>
      <c r="AW80" s="185"/>
      <c r="AX80" s="185"/>
      <c r="AY80" s="185"/>
      <c r="AZ80" s="185"/>
      <c r="BA80" s="185"/>
      <c r="BB80" s="185"/>
      <c r="BC80" s="185"/>
      <c r="BD80" s="185"/>
      <c r="BE80" s="185"/>
      <c r="BF80" s="185"/>
      <c r="BG80" s="185"/>
      <c r="BH80" s="185"/>
      <c r="BI80" s="185"/>
      <c r="BJ80" s="185"/>
      <c r="BK80" s="185"/>
      <c r="BL80" s="185"/>
      <c r="BM80" s="185"/>
      <c r="BN80" s="186"/>
      <c r="BO80" s="187"/>
    </row>
    <row r="81" spans="2:67" ht="16" thickBot="1">
      <c r="B81" s="188" t="s">
        <v>82</v>
      </c>
      <c r="C81" s="189"/>
      <c r="D81" s="189"/>
      <c r="E81" s="189"/>
      <c r="F81" s="189"/>
      <c r="G81" s="189"/>
      <c r="H81" s="189"/>
      <c r="I81" s="189"/>
      <c r="J81" s="189"/>
      <c r="K81" s="189"/>
      <c r="L81" s="189"/>
      <c r="M81" s="189"/>
      <c r="N81" s="189"/>
      <c r="O81" s="189"/>
      <c r="P81" s="189"/>
      <c r="Q81" s="189"/>
      <c r="R81" s="189"/>
      <c r="S81" s="189"/>
      <c r="T81" s="189"/>
      <c r="U81" s="189"/>
      <c r="V81" s="189"/>
      <c r="W81" s="189"/>
      <c r="X81" s="189"/>
      <c r="Y81" s="189"/>
      <c r="Z81" s="189"/>
      <c r="AA81" s="189"/>
      <c r="AB81" s="189"/>
      <c r="AC81" s="189"/>
      <c r="AD81" s="189"/>
      <c r="AE81" s="189"/>
      <c r="AF81" s="189"/>
      <c r="AG81" s="189"/>
      <c r="AH81" s="189"/>
      <c r="AI81" s="189"/>
      <c r="AJ81" s="189"/>
      <c r="AK81" s="189"/>
      <c r="AL81" s="189"/>
      <c r="AM81" s="189"/>
      <c r="AN81" s="189"/>
      <c r="AO81" s="189"/>
      <c r="AP81" s="189"/>
      <c r="AQ81" s="189"/>
      <c r="AR81" s="189"/>
      <c r="AS81" s="189"/>
      <c r="AT81" s="189"/>
      <c r="AU81" s="189"/>
      <c r="AV81" s="189"/>
      <c r="AW81" s="189"/>
      <c r="AX81" s="189"/>
      <c r="AY81" s="189"/>
      <c r="AZ81" s="189"/>
      <c r="BA81" s="189"/>
      <c r="BB81" s="189"/>
      <c r="BC81" s="189"/>
      <c r="BD81" s="189"/>
      <c r="BE81" s="189"/>
      <c r="BF81" s="189"/>
      <c r="BG81" s="189"/>
      <c r="BH81" s="189"/>
      <c r="BI81" s="189"/>
      <c r="BJ81" s="189"/>
      <c r="BK81" s="189"/>
      <c r="BL81" s="189"/>
      <c r="BM81" s="189"/>
      <c r="BN81" s="190"/>
      <c r="BO81" s="191"/>
    </row>
    <row r="82" spans="2:67">
      <c r="B82" s="184" t="s">
        <v>161</v>
      </c>
      <c r="C82" s="185"/>
      <c r="D82" s="185"/>
      <c r="E82" s="185"/>
      <c r="F82" s="185"/>
      <c r="G82" s="185"/>
      <c r="H82" s="185"/>
      <c r="I82" s="185"/>
      <c r="J82" s="185"/>
      <c r="K82" s="185"/>
      <c r="L82" s="185"/>
      <c r="M82" s="185"/>
      <c r="N82" s="185"/>
      <c r="O82" s="185"/>
      <c r="P82" s="185"/>
      <c r="Q82" s="185"/>
      <c r="R82" s="185"/>
      <c r="S82" s="185"/>
      <c r="T82" s="185"/>
      <c r="U82" s="185"/>
      <c r="V82" s="185"/>
      <c r="W82" s="185"/>
      <c r="X82" s="185"/>
      <c r="Y82" s="185"/>
      <c r="Z82" s="185"/>
      <c r="AA82" s="185"/>
      <c r="AB82" s="185"/>
      <c r="AC82" s="185"/>
      <c r="AD82" s="185"/>
      <c r="AE82" s="185"/>
      <c r="AF82" s="185"/>
      <c r="AG82" s="185"/>
      <c r="AH82" s="185"/>
      <c r="AI82" s="185"/>
      <c r="AJ82" s="185"/>
      <c r="AK82" s="185"/>
      <c r="AL82" s="185"/>
      <c r="AM82" s="185"/>
      <c r="AN82" s="185"/>
      <c r="AO82" s="185"/>
      <c r="AP82" s="185"/>
      <c r="AQ82" s="185"/>
      <c r="AR82" s="185"/>
      <c r="AS82" s="185"/>
      <c r="AT82" s="185"/>
      <c r="AU82" s="185"/>
      <c r="AV82" s="185"/>
      <c r="AW82" s="185"/>
      <c r="AX82" s="185"/>
      <c r="AY82" s="185"/>
      <c r="AZ82" s="185"/>
      <c r="BA82" s="185"/>
      <c r="BB82" s="185"/>
      <c r="BC82" s="185"/>
      <c r="BD82" s="185"/>
      <c r="BE82" s="185"/>
      <c r="BF82" s="185"/>
      <c r="BG82" s="185"/>
      <c r="BH82" s="185"/>
      <c r="BI82" s="185"/>
      <c r="BJ82" s="185"/>
      <c r="BK82" s="185"/>
      <c r="BL82" s="185"/>
      <c r="BM82" s="185"/>
      <c r="BN82" s="186"/>
      <c r="BO82" s="187"/>
    </row>
    <row r="83" spans="2:67">
      <c r="B83" s="184" t="s">
        <v>162</v>
      </c>
      <c r="C83" s="196"/>
      <c r="D83" s="196"/>
      <c r="E83" s="196"/>
      <c r="F83" s="196"/>
      <c r="G83" s="196"/>
      <c r="H83" s="196"/>
      <c r="I83" s="196"/>
      <c r="J83" s="196"/>
      <c r="K83" s="196"/>
      <c r="L83" s="196"/>
      <c r="M83" s="196"/>
      <c r="N83" s="196"/>
      <c r="O83" s="196"/>
      <c r="P83" s="196"/>
      <c r="Q83" s="196"/>
      <c r="R83" s="196"/>
      <c r="S83" s="196"/>
      <c r="T83" s="196"/>
      <c r="U83" s="196"/>
      <c r="V83" s="196"/>
      <c r="W83" s="196"/>
      <c r="X83" s="196"/>
      <c r="Y83" s="196"/>
      <c r="Z83" s="196"/>
      <c r="AA83" s="196"/>
      <c r="AB83" s="196"/>
      <c r="AC83" s="196"/>
      <c r="AD83" s="196"/>
      <c r="AE83" s="196"/>
      <c r="AF83" s="196"/>
      <c r="AG83" s="196"/>
      <c r="AH83" s="196"/>
      <c r="AI83" s="196"/>
      <c r="AJ83" s="196"/>
      <c r="AK83" s="196"/>
      <c r="AL83" s="196"/>
      <c r="AM83" s="196"/>
      <c r="AN83" s="196"/>
      <c r="AO83" s="196"/>
      <c r="AP83" s="196"/>
      <c r="AQ83" s="196"/>
      <c r="AR83" s="196"/>
      <c r="AS83" s="196"/>
      <c r="AT83" s="196"/>
      <c r="AU83" s="196"/>
      <c r="AV83" s="196"/>
      <c r="AW83" s="196"/>
      <c r="AX83" s="196"/>
      <c r="AY83" s="196"/>
      <c r="AZ83" s="196"/>
      <c r="BA83" s="196"/>
      <c r="BB83" s="196"/>
      <c r="BC83" s="196"/>
      <c r="BD83" s="196"/>
      <c r="BE83" s="196"/>
      <c r="BF83" s="196"/>
      <c r="BG83" s="196"/>
      <c r="BH83" s="196"/>
      <c r="BI83" s="196"/>
      <c r="BJ83" s="196"/>
      <c r="BK83" s="196"/>
      <c r="BL83" s="196"/>
      <c r="BM83" s="196"/>
      <c r="BN83" s="197"/>
      <c r="BO83" s="198"/>
    </row>
    <row r="84" spans="2:67">
      <c r="B84" s="184" t="s">
        <v>163</v>
      </c>
      <c r="C84" s="185"/>
      <c r="D84" s="185"/>
      <c r="E84" s="185"/>
      <c r="F84" s="185"/>
      <c r="G84" s="185"/>
      <c r="H84" s="185"/>
      <c r="I84" s="185"/>
      <c r="J84" s="185"/>
      <c r="K84" s="185"/>
      <c r="L84" s="185"/>
      <c r="M84" s="185"/>
      <c r="N84" s="185"/>
      <c r="O84" s="185"/>
      <c r="P84" s="185"/>
      <c r="Q84" s="185"/>
      <c r="R84" s="185"/>
      <c r="S84" s="185"/>
      <c r="T84" s="185"/>
      <c r="U84" s="185"/>
      <c r="V84" s="185"/>
      <c r="W84" s="185"/>
      <c r="X84" s="185"/>
      <c r="Y84" s="185"/>
      <c r="Z84" s="185"/>
      <c r="AA84" s="185"/>
      <c r="AB84" s="185"/>
      <c r="AC84" s="185"/>
      <c r="AD84" s="185"/>
      <c r="AE84" s="185"/>
      <c r="AF84" s="185"/>
      <c r="AG84" s="185"/>
      <c r="AH84" s="185"/>
      <c r="AI84" s="185"/>
      <c r="AJ84" s="185"/>
      <c r="AK84" s="185"/>
      <c r="AL84" s="185"/>
      <c r="AM84" s="185"/>
      <c r="AN84" s="185"/>
      <c r="AO84" s="185"/>
      <c r="AP84" s="185"/>
      <c r="AQ84" s="185"/>
      <c r="AR84" s="185"/>
      <c r="AS84" s="185"/>
      <c r="AT84" s="185"/>
      <c r="AU84" s="185"/>
      <c r="AV84" s="185"/>
      <c r="AW84" s="185"/>
      <c r="AX84" s="185"/>
      <c r="AY84" s="185"/>
      <c r="AZ84" s="185"/>
      <c r="BA84" s="185"/>
      <c r="BB84" s="185"/>
      <c r="BC84" s="185"/>
      <c r="BD84" s="185"/>
      <c r="BE84" s="185"/>
      <c r="BF84" s="185"/>
      <c r="BG84" s="185"/>
      <c r="BH84" s="185"/>
      <c r="BI84" s="185"/>
      <c r="BJ84" s="185"/>
      <c r="BK84" s="185"/>
      <c r="BL84" s="185"/>
      <c r="BM84" s="185"/>
      <c r="BN84" s="186"/>
      <c r="BO84" s="187"/>
    </row>
    <row r="85" spans="2:67">
      <c r="B85" s="184" t="s">
        <v>164</v>
      </c>
      <c r="C85" s="185"/>
      <c r="D85" s="185"/>
      <c r="E85" s="185"/>
      <c r="F85" s="185"/>
      <c r="G85" s="185"/>
      <c r="H85" s="185"/>
      <c r="I85" s="185"/>
      <c r="J85" s="185"/>
      <c r="K85" s="185"/>
      <c r="L85" s="185"/>
      <c r="M85" s="185"/>
      <c r="N85" s="185"/>
      <c r="O85" s="185"/>
      <c r="P85" s="185"/>
      <c r="Q85" s="185"/>
      <c r="R85" s="185"/>
      <c r="S85" s="185"/>
      <c r="T85" s="185"/>
      <c r="U85" s="185"/>
      <c r="V85" s="185"/>
      <c r="W85" s="185"/>
      <c r="X85" s="185"/>
      <c r="Y85" s="185"/>
      <c r="Z85" s="185"/>
      <c r="AA85" s="185"/>
      <c r="AB85" s="185"/>
      <c r="AC85" s="185"/>
      <c r="AD85" s="185"/>
      <c r="AE85" s="185"/>
      <c r="AF85" s="185"/>
      <c r="AG85" s="185"/>
      <c r="AH85" s="185"/>
      <c r="AI85" s="185"/>
      <c r="AJ85" s="185"/>
      <c r="AK85" s="185"/>
      <c r="AL85" s="185"/>
      <c r="AM85" s="185"/>
      <c r="AN85" s="185"/>
      <c r="AO85" s="185"/>
      <c r="AP85" s="185"/>
      <c r="AQ85" s="185"/>
      <c r="AR85" s="185"/>
      <c r="AS85" s="185"/>
      <c r="AT85" s="185"/>
      <c r="AU85" s="185"/>
      <c r="AV85" s="185"/>
      <c r="AW85" s="185"/>
      <c r="AX85" s="185"/>
      <c r="AY85" s="185"/>
      <c r="AZ85" s="185"/>
      <c r="BA85" s="185"/>
      <c r="BB85" s="185"/>
      <c r="BC85" s="185"/>
      <c r="BD85" s="185"/>
      <c r="BE85" s="185"/>
      <c r="BF85" s="185"/>
      <c r="BG85" s="185"/>
      <c r="BH85" s="185"/>
      <c r="BI85" s="185"/>
      <c r="BJ85" s="185"/>
      <c r="BK85" s="185"/>
      <c r="BL85" s="185"/>
      <c r="BM85" s="185"/>
      <c r="BN85" s="186"/>
      <c r="BO85" s="187"/>
    </row>
    <row r="86" spans="2:67" ht="16" thickBot="1">
      <c r="B86" s="184" t="s">
        <v>165</v>
      </c>
      <c r="C86" s="185"/>
      <c r="D86" s="185"/>
      <c r="E86" s="185"/>
      <c r="F86" s="185"/>
      <c r="G86" s="185"/>
      <c r="H86" s="185"/>
      <c r="I86" s="185"/>
      <c r="J86" s="185"/>
      <c r="K86" s="185"/>
      <c r="L86" s="185"/>
      <c r="M86" s="185"/>
      <c r="N86" s="185"/>
      <c r="O86" s="185"/>
      <c r="P86" s="185"/>
      <c r="Q86" s="185"/>
      <c r="R86" s="185"/>
      <c r="S86" s="185"/>
      <c r="T86" s="185"/>
      <c r="U86" s="185"/>
      <c r="V86" s="185"/>
      <c r="W86" s="185"/>
      <c r="X86" s="185"/>
      <c r="Y86" s="185"/>
      <c r="Z86" s="185"/>
      <c r="AA86" s="185"/>
      <c r="AB86" s="185"/>
      <c r="AC86" s="185"/>
      <c r="AD86" s="185"/>
      <c r="AE86" s="185"/>
      <c r="AF86" s="185"/>
      <c r="AG86" s="185"/>
      <c r="AH86" s="185"/>
      <c r="AI86" s="185"/>
      <c r="AJ86" s="185"/>
      <c r="AK86" s="185"/>
      <c r="AL86" s="185"/>
      <c r="AM86" s="185"/>
      <c r="AN86" s="185"/>
      <c r="AO86" s="185"/>
      <c r="AP86" s="185"/>
      <c r="AQ86" s="185"/>
      <c r="AR86" s="185"/>
      <c r="AS86" s="185"/>
      <c r="AT86" s="185"/>
      <c r="AU86" s="185"/>
      <c r="AV86" s="185"/>
      <c r="AW86" s="185"/>
      <c r="AX86" s="185"/>
      <c r="AY86" s="185"/>
      <c r="AZ86" s="185"/>
      <c r="BA86" s="185"/>
      <c r="BB86" s="185"/>
      <c r="BC86" s="185"/>
      <c r="BD86" s="185"/>
      <c r="BE86" s="185"/>
      <c r="BF86" s="185"/>
      <c r="BG86" s="185"/>
      <c r="BH86" s="185"/>
      <c r="BI86" s="185"/>
      <c r="BJ86" s="185"/>
      <c r="BK86" s="185"/>
      <c r="BL86" s="185"/>
      <c r="BM86" s="185"/>
      <c r="BN86" s="186"/>
      <c r="BO86" s="187"/>
    </row>
    <row r="87" spans="2:67" ht="16" thickBot="1">
      <c r="B87" s="188" t="s">
        <v>166</v>
      </c>
      <c r="C87" s="189"/>
      <c r="D87" s="189"/>
      <c r="E87" s="189"/>
      <c r="F87" s="189"/>
      <c r="G87" s="189"/>
      <c r="H87" s="189"/>
      <c r="I87" s="189"/>
      <c r="J87" s="189"/>
      <c r="K87" s="189"/>
      <c r="L87" s="189"/>
      <c r="M87" s="189"/>
      <c r="N87" s="189"/>
      <c r="O87" s="189"/>
      <c r="P87" s="189"/>
      <c r="Q87" s="189"/>
      <c r="R87" s="189"/>
      <c r="S87" s="189"/>
      <c r="T87" s="189"/>
      <c r="U87" s="189"/>
      <c r="V87" s="189"/>
      <c r="W87" s="189"/>
      <c r="X87" s="189"/>
      <c r="Y87" s="189"/>
      <c r="Z87" s="189"/>
      <c r="AA87" s="189"/>
      <c r="AB87" s="189"/>
      <c r="AC87" s="189"/>
      <c r="AD87" s="189"/>
      <c r="AE87" s="189"/>
      <c r="AF87" s="189"/>
      <c r="AG87" s="189"/>
      <c r="AH87" s="189"/>
      <c r="AI87" s="189"/>
      <c r="AJ87" s="189"/>
      <c r="AK87" s="189"/>
      <c r="AL87" s="189"/>
      <c r="AM87" s="189"/>
      <c r="AN87" s="189"/>
      <c r="AO87" s="189"/>
      <c r="AP87" s="189"/>
      <c r="AQ87" s="189"/>
      <c r="AR87" s="189"/>
      <c r="AS87" s="189"/>
      <c r="AT87" s="189"/>
      <c r="AU87" s="189"/>
      <c r="AV87" s="189"/>
      <c r="AW87" s="189"/>
      <c r="AX87" s="189"/>
      <c r="AY87" s="189"/>
      <c r="AZ87" s="189"/>
      <c r="BA87" s="189"/>
      <c r="BB87" s="189"/>
      <c r="BC87" s="189"/>
      <c r="BD87" s="189"/>
      <c r="BE87" s="189"/>
      <c r="BF87" s="189"/>
      <c r="BG87" s="189"/>
      <c r="BH87" s="189"/>
      <c r="BI87" s="189"/>
      <c r="BJ87" s="189"/>
      <c r="BK87" s="189"/>
      <c r="BL87" s="189"/>
      <c r="BM87" s="189"/>
      <c r="BN87" s="190"/>
      <c r="BO87" s="191"/>
    </row>
    <row r="88" spans="2:67">
      <c r="B88" s="184" t="s">
        <v>167</v>
      </c>
      <c r="C88" s="185"/>
      <c r="D88" s="185"/>
      <c r="E88" s="185"/>
      <c r="F88" s="185"/>
      <c r="G88" s="185"/>
      <c r="H88" s="185"/>
      <c r="I88" s="185"/>
      <c r="J88" s="185"/>
      <c r="K88" s="185"/>
      <c r="L88" s="185"/>
      <c r="M88" s="185"/>
      <c r="N88" s="185"/>
      <c r="O88" s="185"/>
      <c r="P88" s="185"/>
      <c r="Q88" s="185"/>
      <c r="R88" s="185"/>
      <c r="S88" s="185"/>
      <c r="T88" s="185"/>
      <c r="U88" s="185"/>
      <c r="V88" s="185"/>
      <c r="W88" s="185"/>
      <c r="X88" s="185"/>
      <c r="Y88" s="185"/>
      <c r="Z88" s="185"/>
      <c r="AA88" s="185"/>
      <c r="AB88" s="185"/>
      <c r="AC88" s="185"/>
      <c r="AD88" s="185"/>
      <c r="AE88" s="185"/>
      <c r="AF88" s="185"/>
      <c r="AG88" s="185"/>
      <c r="AH88" s="185"/>
      <c r="AI88" s="185"/>
      <c r="AJ88" s="185"/>
      <c r="AK88" s="185"/>
      <c r="AL88" s="185"/>
      <c r="AM88" s="185"/>
      <c r="AN88" s="185"/>
      <c r="AO88" s="185"/>
      <c r="AP88" s="185"/>
      <c r="AQ88" s="185"/>
      <c r="AR88" s="185"/>
      <c r="AS88" s="185"/>
      <c r="AT88" s="185"/>
      <c r="AU88" s="185"/>
      <c r="AV88" s="185"/>
      <c r="AW88" s="185"/>
      <c r="AX88" s="185"/>
      <c r="AY88" s="185"/>
      <c r="AZ88" s="185"/>
      <c r="BA88" s="185"/>
      <c r="BB88" s="185"/>
      <c r="BC88" s="185"/>
      <c r="BD88" s="185"/>
      <c r="BE88" s="185"/>
      <c r="BF88" s="185"/>
      <c r="BG88" s="185"/>
      <c r="BH88" s="185"/>
      <c r="BI88" s="185"/>
      <c r="BJ88" s="185"/>
      <c r="BK88" s="185"/>
      <c r="BL88" s="185"/>
      <c r="BM88" s="185"/>
      <c r="BN88" s="186"/>
      <c r="BO88" s="187"/>
    </row>
    <row r="89" spans="2:67">
      <c r="B89" s="184" t="s">
        <v>168</v>
      </c>
      <c r="C89" s="185"/>
      <c r="D89" s="185"/>
      <c r="E89" s="185"/>
      <c r="F89" s="185"/>
      <c r="G89" s="185"/>
      <c r="H89" s="185"/>
      <c r="I89" s="185"/>
      <c r="J89" s="185"/>
      <c r="K89" s="185"/>
      <c r="L89" s="185"/>
      <c r="M89" s="185"/>
      <c r="N89" s="185"/>
      <c r="O89" s="185"/>
      <c r="P89" s="185"/>
      <c r="Q89" s="185"/>
      <c r="R89" s="185"/>
      <c r="S89" s="185"/>
      <c r="T89" s="185"/>
      <c r="U89" s="185"/>
      <c r="V89" s="185"/>
      <c r="W89" s="185"/>
      <c r="X89" s="185"/>
      <c r="Y89" s="185"/>
      <c r="Z89" s="185"/>
      <c r="AA89" s="185"/>
      <c r="AB89" s="185"/>
      <c r="AC89" s="185"/>
      <c r="AD89" s="185"/>
      <c r="AE89" s="185"/>
      <c r="AF89" s="185"/>
      <c r="AG89" s="185"/>
      <c r="AH89" s="185"/>
      <c r="AI89" s="185"/>
      <c r="AJ89" s="185"/>
      <c r="AK89" s="185"/>
      <c r="AL89" s="185"/>
      <c r="AM89" s="185"/>
      <c r="AN89" s="185"/>
      <c r="AO89" s="185"/>
      <c r="AP89" s="185"/>
      <c r="AQ89" s="185"/>
      <c r="AR89" s="185"/>
      <c r="AS89" s="185"/>
      <c r="AT89" s="185"/>
      <c r="AU89" s="185"/>
      <c r="AV89" s="185"/>
      <c r="AW89" s="185"/>
      <c r="AX89" s="185"/>
      <c r="AY89" s="185"/>
      <c r="AZ89" s="185"/>
      <c r="BA89" s="185"/>
      <c r="BB89" s="185"/>
      <c r="BC89" s="185"/>
      <c r="BD89" s="185"/>
      <c r="BE89" s="185"/>
      <c r="BF89" s="185"/>
      <c r="BG89" s="185"/>
      <c r="BH89" s="185"/>
      <c r="BI89" s="185"/>
      <c r="BJ89" s="185"/>
      <c r="BK89" s="185"/>
      <c r="BL89" s="185"/>
      <c r="BM89" s="185"/>
      <c r="BN89" s="186"/>
      <c r="BO89" s="187"/>
    </row>
    <row r="90" spans="2:67">
      <c r="B90" s="184" t="s">
        <v>169</v>
      </c>
      <c r="C90" s="185"/>
      <c r="D90" s="185"/>
      <c r="E90" s="185"/>
      <c r="F90" s="185"/>
      <c r="G90" s="185"/>
      <c r="H90" s="185"/>
      <c r="I90" s="185"/>
      <c r="J90" s="185"/>
      <c r="K90" s="185"/>
      <c r="L90" s="185"/>
      <c r="M90" s="185"/>
      <c r="N90" s="185"/>
      <c r="O90" s="185"/>
      <c r="P90" s="185"/>
      <c r="Q90" s="185"/>
      <c r="R90" s="185"/>
      <c r="S90" s="185"/>
      <c r="T90" s="185"/>
      <c r="U90" s="185"/>
      <c r="V90" s="185"/>
      <c r="W90" s="185"/>
      <c r="X90" s="185"/>
      <c r="Y90" s="185"/>
      <c r="Z90" s="185"/>
      <c r="AA90" s="185"/>
      <c r="AB90" s="185"/>
      <c r="AC90" s="185"/>
      <c r="AD90" s="185"/>
      <c r="AE90" s="185"/>
      <c r="AF90" s="185"/>
      <c r="AG90" s="185"/>
      <c r="AH90" s="185"/>
      <c r="AI90" s="185"/>
      <c r="AJ90" s="185"/>
      <c r="AK90" s="185"/>
      <c r="AL90" s="185"/>
      <c r="AM90" s="185"/>
      <c r="AN90" s="185"/>
      <c r="AO90" s="185"/>
      <c r="AP90" s="185"/>
      <c r="AQ90" s="185"/>
      <c r="AR90" s="185"/>
      <c r="AS90" s="185"/>
      <c r="AT90" s="185"/>
      <c r="AU90" s="185"/>
      <c r="AV90" s="185"/>
      <c r="AW90" s="185"/>
      <c r="AX90" s="185"/>
      <c r="AY90" s="185"/>
      <c r="AZ90" s="185"/>
      <c r="BA90" s="185"/>
      <c r="BB90" s="185"/>
      <c r="BC90" s="185"/>
      <c r="BD90" s="185"/>
      <c r="BE90" s="185"/>
      <c r="BF90" s="185"/>
      <c r="BG90" s="185"/>
      <c r="BH90" s="185"/>
      <c r="BI90" s="185"/>
      <c r="BJ90" s="185"/>
      <c r="BK90" s="185"/>
      <c r="BL90" s="185"/>
      <c r="BM90" s="185"/>
      <c r="BN90" s="186"/>
      <c r="BO90" s="187"/>
    </row>
    <row r="91" spans="2:67" ht="16" thickBot="1">
      <c r="B91" s="184" t="s">
        <v>170</v>
      </c>
      <c r="C91" s="185"/>
      <c r="D91" s="185"/>
      <c r="E91" s="185"/>
      <c r="F91" s="185"/>
      <c r="G91" s="185"/>
      <c r="H91" s="185"/>
      <c r="I91" s="185"/>
      <c r="J91" s="185"/>
      <c r="K91" s="185"/>
      <c r="L91" s="185"/>
      <c r="M91" s="185"/>
      <c r="N91" s="185"/>
      <c r="O91" s="185"/>
      <c r="P91" s="185"/>
      <c r="Q91" s="185"/>
      <c r="R91" s="185"/>
      <c r="S91" s="185"/>
      <c r="T91" s="185"/>
      <c r="U91" s="185"/>
      <c r="V91" s="185"/>
      <c r="W91" s="185"/>
      <c r="X91" s="185"/>
      <c r="Y91" s="185"/>
      <c r="Z91" s="185"/>
      <c r="AA91" s="185"/>
      <c r="AB91" s="185"/>
      <c r="AC91" s="185"/>
      <c r="AD91" s="185"/>
      <c r="AE91" s="185"/>
      <c r="AF91" s="185"/>
      <c r="AG91" s="185"/>
      <c r="AH91" s="185"/>
      <c r="AI91" s="185"/>
      <c r="AJ91" s="185"/>
      <c r="AK91" s="185"/>
      <c r="AL91" s="185"/>
      <c r="AM91" s="185"/>
      <c r="AN91" s="185"/>
      <c r="AO91" s="185"/>
      <c r="AP91" s="185"/>
      <c r="AQ91" s="185"/>
      <c r="AR91" s="185"/>
      <c r="AS91" s="185"/>
      <c r="AT91" s="185"/>
      <c r="AU91" s="185"/>
      <c r="AV91" s="185"/>
      <c r="AW91" s="185"/>
      <c r="AX91" s="185"/>
      <c r="AY91" s="185"/>
      <c r="AZ91" s="185"/>
      <c r="BA91" s="185"/>
      <c r="BB91" s="185"/>
      <c r="BC91" s="185"/>
      <c r="BD91" s="185"/>
      <c r="BE91" s="185"/>
      <c r="BF91" s="185"/>
      <c r="BG91" s="185"/>
      <c r="BH91" s="185"/>
      <c r="BI91" s="185"/>
      <c r="BJ91" s="185"/>
      <c r="BK91" s="185"/>
      <c r="BL91" s="185"/>
      <c r="BM91" s="185"/>
      <c r="BN91" s="186"/>
      <c r="BO91" s="187"/>
    </row>
    <row r="92" spans="2:67" ht="16" thickBot="1">
      <c r="B92" s="188" t="s">
        <v>171</v>
      </c>
      <c r="C92" s="189"/>
      <c r="D92" s="189"/>
      <c r="E92" s="189"/>
      <c r="F92" s="189"/>
      <c r="G92" s="189"/>
      <c r="H92" s="189"/>
      <c r="I92" s="189"/>
      <c r="J92" s="189"/>
      <c r="K92" s="189"/>
      <c r="L92" s="189"/>
      <c r="M92" s="189"/>
      <c r="N92" s="189"/>
      <c r="O92" s="189"/>
      <c r="P92" s="189"/>
      <c r="Q92" s="189"/>
      <c r="R92" s="189"/>
      <c r="S92" s="189"/>
      <c r="T92" s="189"/>
      <c r="U92" s="189"/>
      <c r="V92" s="189"/>
      <c r="W92" s="189"/>
      <c r="X92" s="189"/>
      <c r="Y92" s="189"/>
      <c r="Z92" s="189"/>
      <c r="AA92" s="189"/>
      <c r="AB92" s="189"/>
      <c r="AC92" s="189"/>
      <c r="AD92" s="189"/>
      <c r="AE92" s="189"/>
      <c r="AF92" s="189"/>
      <c r="AG92" s="189"/>
      <c r="AH92" s="189"/>
      <c r="AI92" s="189"/>
      <c r="AJ92" s="189"/>
      <c r="AK92" s="189"/>
      <c r="AL92" s="189"/>
      <c r="AM92" s="189"/>
      <c r="AN92" s="189"/>
      <c r="AO92" s="189"/>
      <c r="AP92" s="189"/>
      <c r="AQ92" s="189"/>
      <c r="AR92" s="189"/>
      <c r="AS92" s="189"/>
      <c r="AT92" s="189"/>
      <c r="AU92" s="189"/>
      <c r="AV92" s="189"/>
      <c r="AW92" s="189"/>
      <c r="AX92" s="189"/>
      <c r="AY92" s="189"/>
      <c r="AZ92" s="189"/>
      <c r="BA92" s="189"/>
      <c r="BB92" s="189"/>
      <c r="BC92" s="189"/>
      <c r="BD92" s="189"/>
      <c r="BE92" s="189"/>
      <c r="BF92" s="189"/>
      <c r="BG92" s="189"/>
      <c r="BH92" s="189"/>
      <c r="BI92" s="189"/>
      <c r="BJ92" s="189"/>
      <c r="BK92" s="189"/>
      <c r="BL92" s="189"/>
      <c r="BM92" s="189"/>
      <c r="BN92" s="190"/>
      <c r="BO92" s="191"/>
    </row>
    <row r="93" spans="2:67">
      <c r="B93" s="184" t="s">
        <v>172</v>
      </c>
      <c r="C93" s="185"/>
      <c r="D93" s="185"/>
      <c r="E93" s="185"/>
      <c r="F93" s="185"/>
      <c r="G93" s="185"/>
      <c r="H93" s="185"/>
      <c r="I93" s="185"/>
      <c r="J93" s="185"/>
      <c r="K93" s="185"/>
      <c r="L93" s="185"/>
      <c r="M93" s="185"/>
      <c r="N93" s="185"/>
      <c r="O93" s="185"/>
      <c r="P93" s="185"/>
      <c r="Q93" s="185"/>
      <c r="R93" s="185"/>
      <c r="S93" s="185"/>
      <c r="T93" s="185"/>
      <c r="U93" s="185"/>
      <c r="V93" s="185"/>
      <c r="W93" s="185"/>
      <c r="X93" s="185"/>
      <c r="Y93" s="185"/>
      <c r="Z93" s="185"/>
      <c r="AA93" s="185"/>
      <c r="AB93" s="185"/>
      <c r="AC93" s="185"/>
      <c r="AD93" s="185"/>
      <c r="AE93" s="185"/>
      <c r="AF93" s="185"/>
      <c r="AG93" s="185"/>
      <c r="AH93" s="185"/>
      <c r="AI93" s="185"/>
      <c r="AJ93" s="185"/>
      <c r="AK93" s="185"/>
      <c r="AL93" s="185"/>
      <c r="AM93" s="185"/>
      <c r="AN93" s="185"/>
      <c r="AO93" s="185"/>
      <c r="AP93" s="185"/>
      <c r="AQ93" s="185"/>
      <c r="AR93" s="185"/>
      <c r="AS93" s="185"/>
      <c r="AT93" s="185"/>
      <c r="AU93" s="185"/>
      <c r="AV93" s="185"/>
      <c r="AW93" s="185"/>
      <c r="AX93" s="185"/>
      <c r="AY93" s="185"/>
      <c r="AZ93" s="185"/>
      <c r="BA93" s="185"/>
      <c r="BB93" s="185"/>
      <c r="BC93" s="185"/>
      <c r="BD93" s="185"/>
      <c r="BE93" s="185"/>
      <c r="BF93" s="185"/>
      <c r="BG93" s="185"/>
      <c r="BH93" s="185"/>
      <c r="BI93" s="185"/>
      <c r="BJ93" s="185"/>
      <c r="BK93" s="185"/>
      <c r="BL93" s="185"/>
      <c r="BM93" s="185"/>
      <c r="BN93" s="186"/>
      <c r="BO93" s="187"/>
    </row>
    <row r="94" spans="2:67">
      <c r="B94" s="184" t="s">
        <v>173</v>
      </c>
      <c r="C94" s="185"/>
      <c r="D94" s="185"/>
      <c r="E94" s="185"/>
      <c r="F94" s="185"/>
      <c r="G94" s="185"/>
      <c r="H94" s="185"/>
      <c r="I94" s="185"/>
      <c r="J94" s="185"/>
      <c r="K94" s="185"/>
      <c r="L94" s="185"/>
      <c r="M94" s="185"/>
      <c r="N94" s="185"/>
      <c r="O94" s="185"/>
      <c r="P94" s="185"/>
      <c r="Q94" s="185"/>
      <c r="R94" s="185"/>
      <c r="S94" s="185"/>
      <c r="T94" s="185"/>
      <c r="U94" s="185"/>
      <c r="V94" s="185"/>
      <c r="W94" s="185"/>
      <c r="X94" s="185"/>
      <c r="Y94" s="185"/>
      <c r="Z94" s="185"/>
      <c r="AA94" s="185"/>
      <c r="AB94" s="185"/>
      <c r="AC94" s="185"/>
      <c r="AD94" s="185"/>
      <c r="AE94" s="185"/>
      <c r="AF94" s="185"/>
      <c r="AG94" s="185"/>
      <c r="AH94" s="185"/>
      <c r="AI94" s="185"/>
      <c r="AJ94" s="185"/>
      <c r="AK94" s="185"/>
      <c r="AL94" s="185"/>
      <c r="AM94" s="185"/>
      <c r="AN94" s="185"/>
      <c r="AO94" s="185"/>
      <c r="AP94" s="185"/>
      <c r="AQ94" s="185"/>
      <c r="AR94" s="185"/>
      <c r="AS94" s="185"/>
      <c r="AT94" s="185"/>
      <c r="AU94" s="185"/>
      <c r="AV94" s="185"/>
      <c r="AW94" s="185"/>
      <c r="AX94" s="185"/>
      <c r="AY94" s="185"/>
      <c r="AZ94" s="185"/>
      <c r="BA94" s="185"/>
      <c r="BB94" s="185"/>
      <c r="BC94" s="185"/>
      <c r="BD94" s="185"/>
      <c r="BE94" s="185"/>
      <c r="BF94" s="185"/>
      <c r="BG94" s="185"/>
      <c r="BH94" s="185"/>
      <c r="BI94" s="185"/>
      <c r="BJ94" s="185"/>
      <c r="BK94" s="185"/>
      <c r="BL94" s="185"/>
      <c r="BM94" s="185"/>
      <c r="BN94" s="186"/>
      <c r="BO94" s="187"/>
    </row>
    <row r="95" spans="2:67">
      <c r="B95" s="184" t="s">
        <v>174</v>
      </c>
      <c r="C95" s="185"/>
      <c r="D95" s="185"/>
      <c r="E95" s="185"/>
      <c r="F95" s="185"/>
      <c r="G95" s="185"/>
      <c r="H95" s="185"/>
      <c r="I95" s="185"/>
      <c r="J95" s="185"/>
      <c r="K95" s="185"/>
      <c r="L95" s="185"/>
      <c r="M95" s="185"/>
      <c r="N95" s="185"/>
      <c r="O95" s="185"/>
      <c r="P95" s="185"/>
      <c r="Q95" s="185"/>
      <c r="R95" s="185"/>
      <c r="S95" s="185"/>
      <c r="T95" s="185"/>
      <c r="U95" s="185"/>
      <c r="V95" s="185"/>
      <c r="W95" s="185"/>
      <c r="X95" s="185"/>
      <c r="Y95" s="185"/>
      <c r="Z95" s="185"/>
      <c r="AA95" s="185"/>
      <c r="AB95" s="185"/>
      <c r="AC95" s="185"/>
      <c r="AD95" s="185"/>
      <c r="AE95" s="185"/>
      <c r="AF95" s="185"/>
      <c r="AG95" s="185"/>
      <c r="AH95" s="185"/>
      <c r="AI95" s="185"/>
      <c r="AJ95" s="185"/>
      <c r="AK95" s="185"/>
      <c r="AL95" s="185"/>
      <c r="AM95" s="185"/>
      <c r="AN95" s="185"/>
      <c r="AO95" s="185"/>
      <c r="AP95" s="185"/>
      <c r="AQ95" s="185"/>
      <c r="AR95" s="185"/>
      <c r="AS95" s="185"/>
      <c r="AT95" s="185"/>
      <c r="AU95" s="185"/>
      <c r="AV95" s="185"/>
      <c r="AW95" s="185"/>
      <c r="AX95" s="185"/>
      <c r="AY95" s="185"/>
      <c r="AZ95" s="185"/>
      <c r="BA95" s="185"/>
      <c r="BB95" s="185"/>
      <c r="BC95" s="185"/>
      <c r="BD95" s="185"/>
      <c r="BE95" s="185"/>
      <c r="BF95" s="185"/>
      <c r="BG95" s="185"/>
      <c r="BH95" s="185"/>
      <c r="BI95" s="185"/>
      <c r="BJ95" s="185"/>
      <c r="BK95" s="185"/>
      <c r="BL95" s="185"/>
      <c r="BM95" s="185"/>
      <c r="BN95" s="186"/>
      <c r="BO95" s="187"/>
    </row>
    <row r="96" spans="2:67" ht="16" thickBot="1">
      <c r="B96" s="184" t="s">
        <v>175</v>
      </c>
      <c r="C96" s="185"/>
      <c r="D96" s="185"/>
      <c r="E96" s="185"/>
      <c r="F96" s="185"/>
      <c r="G96" s="185"/>
      <c r="H96" s="185"/>
      <c r="I96" s="185"/>
      <c r="J96" s="185"/>
      <c r="K96" s="185"/>
      <c r="L96" s="185"/>
      <c r="M96" s="185"/>
      <c r="N96" s="185"/>
      <c r="O96" s="185"/>
      <c r="P96" s="185"/>
      <c r="Q96" s="185"/>
      <c r="R96" s="185"/>
      <c r="S96" s="185"/>
      <c r="T96" s="185"/>
      <c r="U96" s="185"/>
      <c r="V96" s="185"/>
      <c r="W96" s="185"/>
      <c r="X96" s="185"/>
      <c r="Y96" s="185"/>
      <c r="Z96" s="185"/>
      <c r="AA96" s="185"/>
      <c r="AB96" s="185"/>
      <c r="AC96" s="185"/>
      <c r="AD96" s="185"/>
      <c r="AE96" s="185"/>
      <c r="AF96" s="185"/>
      <c r="AG96" s="185"/>
      <c r="AH96" s="185"/>
      <c r="AI96" s="185"/>
      <c r="AJ96" s="185"/>
      <c r="AK96" s="185"/>
      <c r="AL96" s="185"/>
      <c r="AM96" s="185"/>
      <c r="AN96" s="185"/>
      <c r="AO96" s="185"/>
      <c r="AP96" s="185"/>
      <c r="AQ96" s="185"/>
      <c r="AR96" s="185"/>
      <c r="AS96" s="185"/>
      <c r="AT96" s="185"/>
      <c r="AU96" s="185"/>
      <c r="AV96" s="185"/>
      <c r="AW96" s="185"/>
      <c r="AX96" s="185"/>
      <c r="AY96" s="185"/>
      <c r="AZ96" s="185"/>
      <c r="BA96" s="185"/>
      <c r="BB96" s="185"/>
      <c r="BC96" s="185"/>
      <c r="BD96" s="185"/>
      <c r="BE96" s="185"/>
      <c r="BF96" s="185"/>
      <c r="BG96" s="185"/>
      <c r="BH96" s="185"/>
      <c r="BI96" s="185"/>
      <c r="BJ96" s="185"/>
      <c r="BK96" s="185"/>
      <c r="BL96" s="185"/>
      <c r="BM96" s="185"/>
      <c r="BN96" s="186"/>
      <c r="BO96" s="187"/>
    </row>
    <row r="97" spans="2:67" ht="16" thickBot="1">
      <c r="B97" s="188" t="s">
        <v>176</v>
      </c>
      <c r="C97" s="189"/>
      <c r="D97" s="189"/>
      <c r="E97" s="189"/>
      <c r="F97" s="189"/>
      <c r="G97" s="189"/>
      <c r="H97" s="189"/>
      <c r="I97" s="189"/>
      <c r="J97" s="189"/>
      <c r="K97" s="189"/>
      <c r="L97" s="189"/>
      <c r="M97" s="189"/>
      <c r="N97" s="189"/>
      <c r="O97" s="189"/>
      <c r="P97" s="189"/>
      <c r="Q97" s="189"/>
      <c r="R97" s="189"/>
      <c r="S97" s="189"/>
      <c r="T97" s="189"/>
      <c r="U97" s="189"/>
      <c r="V97" s="189"/>
      <c r="W97" s="189"/>
      <c r="X97" s="189"/>
      <c r="Y97" s="189"/>
      <c r="Z97" s="189"/>
      <c r="AA97" s="189"/>
      <c r="AB97" s="189"/>
      <c r="AC97" s="189"/>
      <c r="AD97" s="189"/>
      <c r="AE97" s="189"/>
      <c r="AF97" s="189"/>
      <c r="AG97" s="189"/>
      <c r="AH97" s="189"/>
      <c r="AI97" s="189"/>
      <c r="AJ97" s="189"/>
      <c r="AK97" s="189"/>
      <c r="AL97" s="189"/>
      <c r="AM97" s="189"/>
      <c r="AN97" s="189"/>
      <c r="AO97" s="189"/>
      <c r="AP97" s="189"/>
      <c r="AQ97" s="189"/>
      <c r="AR97" s="189"/>
      <c r="AS97" s="189"/>
      <c r="AT97" s="189"/>
      <c r="AU97" s="189"/>
      <c r="AV97" s="189"/>
      <c r="AW97" s="189"/>
      <c r="AX97" s="189"/>
      <c r="AY97" s="189"/>
      <c r="AZ97" s="189"/>
      <c r="BA97" s="189"/>
      <c r="BB97" s="189"/>
      <c r="BC97" s="189"/>
      <c r="BD97" s="189"/>
      <c r="BE97" s="189"/>
      <c r="BF97" s="189"/>
      <c r="BG97" s="189"/>
      <c r="BH97" s="189"/>
      <c r="BI97" s="189"/>
      <c r="BJ97" s="189"/>
      <c r="BK97" s="189"/>
      <c r="BL97" s="189"/>
      <c r="BM97" s="189"/>
      <c r="BN97" s="190"/>
      <c r="BO97" s="191"/>
    </row>
    <row r="98" spans="2:67">
      <c r="B98" s="184" t="s">
        <v>177</v>
      </c>
      <c r="C98" s="185"/>
      <c r="D98" s="185"/>
      <c r="E98" s="185"/>
      <c r="F98" s="185"/>
      <c r="G98" s="185"/>
      <c r="H98" s="185"/>
      <c r="I98" s="185"/>
      <c r="J98" s="185"/>
      <c r="K98" s="185"/>
      <c r="L98" s="185"/>
      <c r="M98" s="185"/>
      <c r="N98" s="185"/>
      <c r="O98" s="185"/>
      <c r="P98" s="185"/>
      <c r="Q98" s="185"/>
      <c r="R98" s="185"/>
      <c r="S98" s="185"/>
      <c r="T98" s="185"/>
      <c r="U98" s="185"/>
      <c r="V98" s="185"/>
      <c r="W98" s="185"/>
      <c r="X98" s="185"/>
      <c r="Y98" s="185"/>
      <c r="Z98" s="185"/>
      <c r="AA98" s="185"/>
      <c r="AB98" s="185"/>
      <c r="AC98" s="185"/>
      <c r="AD98" s="185"/>
      <c r="AE98" s="185"/>
      <c r="AF98" s="185"/>
      <c r="AG98" s="185"/>
      <c r="AH98" s="185"/>
      <c r="AI98" s="185"/>
      <c r="AJ98" s="185"/>
      <c r="AK98" s="185"/>
      <c r="AL98" s="185"/>
      <c r="AM98" s="185"/>
      <c r="AN98" s="185"/>
      <c r="AO98" s="185"/>
      <c r="AP98" s="185"/>
      <c r="AQ98" s="185"/>
      <c r="AR98" s="185"/>
      <c r="AS98" s="185"/>
      <c r="AT98" s="185"/>
      <c r="AU98" s="185"/>
      <c r="AV98" s="185"/>
      <c r="AW98" s="185"/>
      <c r="AX98" s="185"/>
      <c r="AY98" s="185"/>
      <c r="AZ98" s="185"/>
      <c r="BA98" s="185"/>
      <c r="BB98" s="185"/>
      <c r="BC98" s="185"/>
      <c r="BD98" s="185"/>
      <c r="BE98" s="185"/>
      <c r="BF98" s="185"/>
      <c r="BG98" s="185"/>
      <c r="BH98" s="185"/>
      <c r="BI98" s="185"/>
      <c r="BJ98" s="185"/>
      <c r="BK98" s="185"/>
      <c r="BL98" s="185"/>
      <c r="BM98" s="185"/>
      <c r="BN98" s="186"/>
      <c r="BO98" s="187"/>
    </row>
    <row r="99" spans="2:67">
      <c r="B99" s="184" t="s">
        <v>178</v>
      </c>
      <c r="C99" s="185"/>
      <c r="D99" s="185"/>
      <c r="E99" s="185"/>
      <c r="F99" s="185"/>
      <c r="G99" s="185"/>
      <c r="H99" s="185"/>
      <c r="I99" s="185"/>
      <c r="J99" s="185"/>
      <c r="K99" s="185"/>
      <c r="L99" s="185"/>
      <c r="M99" s="185"/>
      <c r="N99" s="185"/>
      <c r="O99" s="185"/>
      <c r="P99" s="185"/>
      <c r="Q99" s="185"/>
      <c r="R99" s="185"/>
      <c r="S99" s="185"/>
      <c r="T99" s="185"/>
      <c r="U99" s="185"/>
      <c r="V99" s="185"/>
      <c r="W99" s="185"/>
      <c r="X99" s="185"/>
      <c r="Y99" s="185"/>
      <c r="Z99" s="185"/>
      <c r="AA99" s="185"/>
      <c r="AB99" s="185"/>
      <c r="AC99" s="185"/>
      <c r="AD99" s="185"/>
      <c r="AE99" s="185"/>
      <c r="AF99" s="185"/>
      <c r="AG99" s="185"/>
      <c r="AH99" s="185"/>
      <c r="AI99" s="185"/>
      <c r="AJ99" s="185"/>
      <c r="AK99" s="185"/>
      <c r="AL99" s="185"/>
      <c r="AM99" s="185"/>
      <c r="AN99" s="185"/>
      <c r="AO99" s="185"/>
      <c r="AP99" s="185"/>
      <c r="AQ99" s="185"/>
      <c r="AR99" s="185"/>
      <c r="AS99" s="185"/>
      <c r="AT99" s="185"/>
      <c r="AU99" s="185"/>
      <c r="AV99" s="185"/>
      <c r="AW99" s="185"/>
      <c r="AX99" s="185"/>
      <c r="AY99" s="185"/>
      <c r="AZ99" s="185"/>
      <c r="BA99" s="185"/>
      <c r="BB99" s="185"/>
      <c r="BC99" s="185"/>
      <c r="BD99" s="185"/>
      <c r="BE99" s="185"/>
      <c r="BF99" s="185"/>
      <c r="BG99" s="185"/>
      <c r="BH99" s="185"/>
      <c r="BI99" s="185"/>
      <c r="BJ99" s="185"/>
      <c r="BK99" s="185"/>
      <c r="BL99" s="185"/>
      <c r="BM99" s="185"/>
      <c r="BN99" s="186"/>
      <c r="BO99" s="187"/>
    </row>
    <row r="100" spans="2:67">
      <c r="B100" s="184" t="s">
        <v>179</v>
      </c>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c r="AA100" s="185"/>
      <c r="AB100" s="185"/>
      <c r="AC100" s="185"/>
      <c r="AD100" s="185"/>
      <c r="AE100" s="185"/>
      <c r="AF100" s="185"/>
      <c r="AG100" s="185"/>
      <c r="AH100" s="185"/>
      <c r="AI100" s="185"/>
      <c r="AJ100" s="185"/>
      <c r="AK100" s="185"/>
      <c r="AL100" s="185"/>
      <c r="AM100" s="185"/>
      <c r="AN100" s="185"/>
      <c r="AO100" s="185"/>
      <c r="AP100" s="185"/>
      <c r="AQ100" s="185"/>
      <c r="AR100" s="185"/>
      <c r="AS100" s="185"/>
      <c r="AT100" s="185"/>
      <c r="AU100" s="185"/>
      <c r="AV100" s="185"/>
      <c r="AW100" s="185"/>
      <c r="AX100" s="185"/>
      <c r="AY100" s="185"/>
      <c r="AZ100" s="185"/>
      <c r="BA100" s="185"/>
      <c r="BB100" s="185"/>
      <c r="BC100" s="185"/>
      <c r="BD100" s="185"/>
      <c r="BE100" s="185"/>
      <c r="BF100" s="185"/>
      <c r="BG100" s="185"/>
      <c r="BH100" s="185"/>
      <c r="BI100" s="185"/>
      <c r="BJ100" s="185"/>
      <c r="BK100" s="185"/>
      <c r="BL100" s="185"/>
      <c r="BM100" s="185"/>
      <c r="BN100" s="186"/>
      <c r="BO100" s="187"/>
    </row>
    <row r="101" spans="2:67" ht="16" thickBot="1">
      <c r="B101" s="199" t="s">
        <v>180</v>
      </c>
      <c r="C101" s="200"/>
      <c r="D101" s="200"/>
      <c r="E101" s="200"/>
      <c r="F101" s="200"/>
      <c r="G101" s="200"/>
      <c r="H101" s="200"/>
      <c r="I101" s="200"/>
      <c r="J101" s="200"/>
      <c r="K101" s="200"/>
      <c r="L101" s="200"/>
      <c r="M101" s="200"/>
      <c r="N101" s="200"/>
      <c r="O101" s="200"/>
      <c r="P101" s="200"/>
      <c r="Q101" s="200"/>
      <c r="R101" s="200"/>
      <c r="S101" s="200"/>
      <c r="T101" s="200"/>
      <c r="U101" s="200"/>
      <c r="V101" s="200"/>
      <c r="W101" s="200"/>
      <c r="X101" s="200"/>
      <c r="Y101" s="200"/>
      <c r="Z101" s="200"/>
      <c r="AA101" s="200"/>
      <c r="AB101" s="200"/>
      <c r="AC101" s="200"/>
      <c r="AD101" s="200"/>
      <c r="AE101" s="200"/>
      <c r="AF101" s="200"/>
      <c r="AG101" s="200"/>
      <c r="AH101" s="200"/>
      <c r="AI101" s="200"/>
      <c r="AJ101" s="200"/>
      <c r="AK101" s="200"/>
      <c r="AL101" s="200"/>
      <c r="AM101" s="200"/>
      <c r="AN101" s="200"/>
      <c r="AO101" s="200"/>
      <c r="AP101" s="200"/>
      <c r="AQ101" s="200"/>
      <c r="AR101" s="200"/>
      <c r="AS101" s="200"/>
      <c r="AT101" s="200"/>
      <c r="AU101" s="200"/>
      <c r="AV101" s="200"/>
      <c r="AW101" s="200"/>
      <c r="AX101" s="200"/>
      <c r="AY101" s="200"/>
      <c r="AZ101" s="200"/>
      <c r="BA101" s="200"/>
      <c r="BB101" s="200"/>
      <c r="BC101" s="200"/>
      <c r="BD101" s="200"/>
      <c r="BE101" s="200"/>
      <c r="BF101" s="200"/>
      <c r="BG101" s="200"/>
      <c r="BH101" s="200"/>
      <c r="BI101" s="200"/>
      <c r="BJ101" s="200"/>
      <c r="BK101" s="200"/>
      <c r="BL101" s="200"/>
      <c r="BM101" s="200"/>
      <c r="BN101" s="201"/>
      <c r="BO101" s="202"/>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1:M18"/>
  <sheetViews>
    <sheetView workbookViewId="0"/>
  </sheetViews>
  <sheetFormatPr baseColWidth="10" defaultRowHeight="15" x14ac:dyDescent="0"/>
  <cols>
    <col min="1" max="1" width="10.83203125" style="1"/>
    <col min="2" max="2" width="21.6640625" style="1" customWidth="1"/>
    <col min="3" max="3" width="41.1640625" style="1" bestFit="1" customWidth="1"/>
    <col min="4" max="4" width="41.1640625" style="1" hidden="1" customWidth="1"/>
    <col min="5" max="5" width="52.33203125" style="1" bestFit="1" customWidth="1"/>
    <col min="6" max="19" width="14.1640625" style="1" customWidth="1"/>
    <col min="20" max="21" width="20.83203125" style="1" customWidth="1"/>
    <col min="22" max="16384" width="10.83203125" style="1"/>
  </cols>
  <sheetData>
    <row r="1" spans="2:13">
      <c r="E1" s="90"/>
    </row>
    <row r="2" spans="2:13" ht="20">
      <c r="B2" s="81" t="s">
        <v>204</v>
      </c>
      <c r="C2" s="8"/>
      <c r="E2" s="90"/>
    </row>
    <row r="3" spans="2:13">
      <c r="E3" s="90"/>
    </row>
    <row r="4" spans="2:13">
      <c r="B4" s="3" t="s">
        <v>83</v>
      </c>
      <c r="C4" s="4"/>
      <c r="D4" s="4"/>
      <c r="E4" s="276"/>
      <c r="F4" s="8"/>
      <c r="G4" s="8"/>
      <c r="H4" s="8"/>
      <c r="I4" s="8"/>
      <c r="J4" s="8"/>
      <c r="K4" s="8"/>
      <c r="L4" s="8"/>
      <c r="M4" s="8"/>
    </row>
    <row r="5" spans="2:13" ht="60" customHeight="1">
      <c r="B5" s="300" t="s">
        <v>307</v>
      </c>
      <c r="C5" s="301"/>
      <c r="D5" s="301"/>
      <c r="E5" s="276"/>
      <c r="F5" s="45"/>
      <c r="G5" s="45"/>
      <c r="H5" s="45"/>
      <c r="I5" s="45"/>
      <c r="J5" s="45"/>
      <c r="K5" s="45"/>
      <c r="L5" s="45"/>
      <c r="M5" s="45"/>
    </row>
    <row r="6" spans="2:13" ht="16" thickBot="1">
      <c r="B6" s="8"/>
      <c r="C6" s="8"/>
      <c r="D6" s="8"/>
      <c r="E6" s="90"/>
    </row>
    <row r="7" spans="2:13">
      <c r="B7" s="20" t="s">
        <v>282</v>
      </c>
      <c r="C7" s="38"/>
      <c r="D7" s="38"/>
      <c r="E7" s="257"/>
      <c r="F7" s="38"/>
      <c r="G7" s="21"/>
    </row>
    <row r="8" spans="2:13">
      <c r="B8" s="22"/>
      <c r="C8" s="8"/>
      <c r="D8" s="8"/>
      <c r="E8" s="237" t="s">
        <v>270</v>
      </c>
      <c r="F8" s="237" t="s">
        <v>271</v>
      </c>
      <c r="G8" s="23"/>
    </row>
    <row r="9" spans="2:13">
      <c r="B9" s="22"/>
      <c r="C9" s="8"/>
      <c r="D9" s="8"/>
      <c r="E9" s="237"/>
      <c r="F9" s="237" t="s">
        <v>272</v>
      </c>
      <c r="G9" s="23"/>
    </row>
    <row r="10" spans="2:13">
      <c r="B10" s="91" t="s">
        <v>283</v>
      </c>
      <c r="C10" s="92" t="s">
        <v>205</v>
      </c>
      <c r="D10" s="92"/>
      <c r="E10" s="217"/>
      <c r="F10" s="258"/>
      <c r="G10" s="259" t="s">
        <v>284</v>
      </c>
    </row>
    <row r="11" spans="2:13">
      <c r="B11" s="35" t="s">
        <v>285</v>
      </c>
      <c r="C11" s="266"/>
      <c r="D11" s="266"/>
      <c r="E11" s="266"/>
      <c r="F11" s="266"/>
      <c r="G11" s="267"/>
    </row>
    <row r="12" spans="2:13">
      <c r="B12" s="277"/>
      <c r="C12" s="278" t="s">
        <v>308</v>
      </c>
      <c r="D12" s="278"/>
      <c r="E12" s="278" t="s">
        <v>296</v>
      </c>
      <c r="F12" s="279"/>
      <c r="G12" s="280">
        <f>F12</f>
        <v>0</v>
      </c>
    </row>
    <row r="13" spans="2:13">
      <c r="B13" s="277"/>
      <c r="C13" s="278" t="s">
        <v>309</v>
      </c>
      <c r="D13" s="278"/>
      <c r="E13" s="278" t="s">
        <v>297</v>
      </c>
      <c r="F13" s="279"/>
      <c r="G13" s="280">
        <f>F13</f>
        <v>0</v>
      </c>
    </row>
    <row r="14" spans="2:13">
      <c r="B14" s="277"/>
      <c r="C14" s="278" t="s">
        <v>310</v>
      </c>
      <c r="D14" s="278"/>
      <c r="E14" s="278" t="s">
        <v>298</v>
      </c>
      <c r="F14" s="279"/>
      <c r="G14" s="280">
        <f>F14</f>
        <v>0</v>
      </c>
    </row>
    <row r="15" spans="2:13">
      <c r="B15" s="277"/>
      <c r="C15" s="278" t="s">
        <v>311</v>
      </c>
      <c r="D15" s="278"/>
      <c r="E15" s="278" t="s">
        <v>299</v>
      </c>
      <c r="F15" s="279"/>
      <c r="G15" s="280">
        <f>F15</f>
        <v>0</v>
      </c>
    </row>
    <row r="16" spans="2:13" ht="16" thickBot="1">
      <c r="B16" s="85"/>
      <c r="C16" s="86"/>
      <c r="D16" s="86"/>
      <c r="E16" s="260"/>
      <c r="F16" s="86"/>
      <c r="G16" s="87"/>
    </row>
    <row r="17" spans="5:5">
      <c r="E17" s="90"/>
    </row>
    <row r="18" spans="5:5">
      <c r="E18" s="90"/>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Fuel aggregation</vt:lpstr>
      <vt:lpstr>csv_export_to_industry_analysis</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Wouter Terlouw</cp:lastModifiedBy>
  <cp:lastPrinted>2013-07-12T12:54:24Z</cp:lastPrinted>
  <dcterms:created xsi:type="dcterms:W3CDTF">2013-06-25T11:11:29Z</dcterms:created>
  <dcterms:modified xsi:type="dcterms:W3CDTF">2014-02-12T13:46:45Z</dcterms:modified>
  <cp:category/>
</cp:coreProperties>
</file>