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i\OneDrive\Máy tính\"/>
    </mc:Choice>
  </mc:AlternateContent>
  <xr:revisionPtr revIDLastSave="0" documentId="13_ncr:1_{F6C90D8E-0939-4ECD-BD40-F1CA9910D559}" xr6:coauthVersionLast="47" xr6:coauthVersionMax="47" xr10:uidLastSave="{00000000-0000-0000-0000-000000000000}"/>
  <bookViews>
    <workbookView xWindow="-108" yWindow="-108" windowWidth="23256" windowHeight="12576" xr2:uid="{A0CF1F0C-0FB6-4875-91FA-CA33A3A3218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3" i="1" l="1"/>
  <c r="B23" i="1"/>
  <c r="B17" i="1"/>
  <c r="B19" i="1"/>
  <c r="B21" i="1"/>
  <c r="A25" i="1"/>
  <c r="C21" i="1"/>
  <c r="C19" i="1"/>
  <c r="C17" i="1"/>
  <c r="C15" i="1"/>
  <c r="B15" i="1"/>
  <c r="A13" i="1"/>
  <c r="E19" i="1" l="1"/>
  <c r="E17" i="1"/>
  <c r="E21" i="1"/>
  <c r="E15" i="1"/>
  <c r="E23" i="1"/>
</calcChain>
</file>

<file path=xl/sharedStrings.xml><?xml version="1.0" encoding="utf-8"?>
<sst xmlns="http://schemas.openxmlformats.org/spreadsheetml/2006/main" count="17" uniqueCount="16">
  <si>
    <t>Tp</t>
  </si>
  <si>
    <t>Theta</t>
  </si>
  <si>
    <t>mvmin</t>
  </si>
  <si>
    <t>cvmin</t>
  </si>
  <si>
    <t>IMC</t>
  </si>
  <si>
    <t>landa</t>
  </si>
  <si>
    <t>zieg1(PI)</t>
  </si>
  <si>
    <t>Cohen(PI)</t>
  </si>
  <si>
    <t>Halman(PI)</t>
  </si>
  <si>
    <t>Direct Sy</t>
  </si>
  <si>
    <t>DS</t>
  </si>
  <si>
    <t>K</t>
  </si>
  <si>
    <t>THÔNG SỐ BDK PI</t>
  </si>
  <si>
    <t>K_i for matlab</t>
  </si>
  <si>
    <t>T_i for TIA</t>
  </si>
  <si>
    <t>Kc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</si>
</sst>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rgb="FF00206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7" xfId="0" applyFont="1" applyBorder="1"/>
    <xf numFmtId="0" fontId="1" fillId="0" borderId="0" xfId="0" applyFont="1" applyBorder="1"/>
    <xf numFmtId="0" fontId="1" fillId="0" borderId="8" xfId="0" applyFont="1" applyBorder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1" fillId="3" borderId="0" xfId="0" applyFont="1" applyFill="1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4" fillId="0" borderId="7" xfId="0" applyFont="1" applyBorder="1"/>
    <xf numFmtId="0" fontId="4" fillId="0" borderId="0" xfId="0" applyFont="1" applyBorder="1"/>
    <xf numFmtId="0" fontId="4" fillId="0" borderId="8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4" fillId="0" borderId="0" xfId="0" applyFont="1"/>
    <xf numFmtId="0" fontId="1" fillId="4" borderId="0" xfId="0" applyFont="1" applyFill="1"/>
    <xf numFmtId="0" fontId="1" fillId="4" borderId="8" xfId="0" applyFont="1" applyFill="1" applyBorder="1"/>
    <xf numFmtId="0" fontId="1" fillId="4" borderId="0" xfId="0" applyFont="1" applyFill="1" applyBorder="1"/>
    <xf numFmtId="0" fontId="1" fillId="4" borderId="7" xfId="0" applyFont="1" applyFill="1" applyBorder="1"/>
    <xf numFmtId="0" fontId="1" fillId="5" borderId="0" xfId="0" applyFont="1" applyFill="1"/>
    <xf numFmtId="0" fontId="3" fillId="0" borderId="0" xfId="0" applyFont="1" applyFill="1"/>
    <xf numFmtId="0" fontId="3" fillId="0" borderId="0" xfId="0" applyFont="1" applyFill="1" applyAlignment="1">
      <alignment horizontal="center"/>
    </xf>
    <xf numFmtId="0" fontId="5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902762-B4CE-4C5C-BA73-DB150AB2E95E}">
  <dimension ref="A1:J25"/>
  <sheetViews>
    <sheetView tabSelected="1" topLeftCell="A6" workbookViewId="0">
      <selection activeCell="F23" sqref="F23"/>
    </sheetView>
  </sheetViews>
  <sheetFormatPr defaultRowHeight="14.4" x14ac:dyDescent="0.3"/>
  <cols>
    <col min="1" max="1" width="19.6640625" customWidth="1"/>
    <col min="2" max="2" width="19.109375" customWidth="1"/>
    <col min="3" max="3" width="21.77734375" customWidth="1"/>
    <col min="4" max="4" width="15.6640625" customWidth="1"/>
    <col min="5" max="5" width="19.88671875" customWidth="1"/>
    <col min="6" max="6" width="23.33203125" customWidth="1"/>
    <col min="7" max="7" width="15.5546875" customWidth="1"/>
    <col min="10" max="10" width="30.6640625" customWidth="1"/>
  </cols>
  <sheetData>
    <row r="1" spans="1:10" ht="18.600000000000001" thickBot="1" x14ac:dyDescent="0.4">
      <c r="A1" s="1"/>
      <c r="B1" s="1"/>
      <c r="C1" s="1"/>
      <c r="D1" s="1"/>
      <c r="E1" s="1"/>
      <c r="F1" s="1"/>
      <c r="G1" s="1"/>
      <c r="H1" s="1"/>
    </row>
    <row r="2" spans="1:10" ht="18" x14ac:dyDescent="0.35">
      <c r="A2" s="11" t="s">
        <v>11</v>
      </c>
      <c r="B2" s="12" t="s">
        <v>0</v>
      </c>
      <c r="C2" s="12" t="s">
        <v>1</v>
      </c>
      <c r="D2" s="12" t="s">
        <v>2</v>
      </c>
      <c r="E2" s="13" t="s">
        <v>3</v>
      </c>
      <c r="F2" s="14"/>
      <c r="G2" s="1"/>
      <c r="H2" s="1"/>
    </row>
    <row r="3" spans="1:10" ht="18.600000000000001" thickBot="1" x14ac:dyDescent="0.4">
      <c r="A3" s="2">
        <v>0.13025</v>
      </c>
      <c r="B3" s="3">
        <v>0.625</v>
      </c>
      <c r="C3" s="3">
        <v>0.5</v>
      </c>
      <c r="D3" s="3"/>
      <c r="E3" s="4"/>
      <c r="F3" s="1"/>
      <c r="G3" s="1"/>
      <c r="H3" s="1"/>
    </row>
    <row r="4" spans="1:10" ht="18" x14ac:dyDescent="0.35">
      <c r="A4" s="1"/>
      <c r="B4" s="1"/>
      <c r="C4" s="1"/>
      <c r="D4" s="1"/>
      <c r="E4" s="1"/>
      <c r="F4" s="1"/>
      <c r="G4" s="1"/>
      <c r="H4" s="1"/>
    </row>
    <row r="5" spans="1:10" ht="18.600000000000001" thickBot="1" x14ac:dyDescent="0.4">
      <c r="A5" s="30"/>
      <c r="B5" s="31"/>
      <c r="C5" s="31"/>
      <c r="D5" s="31"/>
      <c r="E5" s="31"/>
      <c r="F5" s="31"/>
      <c r="G5" s="30"/>
      <c r="H5" s="30"/>
      <c r="I5" s="31"/>
    </row>
    <row r="6" spans="1:10" ht="18" x14ac:dyDescent="0.35">
      <c r="A6" s="5"/>
      <c r="B6" s="6"/>
      <c r="C6" s="6"/>
      <c r="D6" s="6"/>
      <c r="E6" s="6"/>
      <c r="F6" s="7"/>
      <c r="G6" s="1"/>
      <c r="H6" s="1"/>
    </row>
    <row r="7" spans="1:10" ht="18" x14ac:dyDescent="0.35">
      <c r="A7" s="8"/>
      <c r="B7" s="9"/>
      <c r="C7" s="9"/>
      <c r="D7" s="9"/>
      <c r="E7" s="9"/>
      <c r="F7" s="10"/>
      <c r="G7" s="1"/>
      <c r="H7" s="1"/>
    </row>
    <row r="8" spans="1:10" ht="21" x14ac:dyDescent="0.4">
      <c r="A8" s="8"/>
      <c r="B8" s="9"/>
      <c r="C8" s="9"/>
      <c r="D8" s="9"/>
      <c r="E8" s="9"/>
      <c r="F8" s="10"/>
      <c r="G8" s="1"/>
      <c r="H8" s="1"/>
      <c r="J8" s="32"/>
    </row>
    <row r="9" spans="1:10" ht="18" x14ac:dyDescent="0.35">
      <c r="A9" s="8"/>
      <c r="B9" s="9"/>
      <c r="C9" s="9"/>
      <c r="D9" s="9"/>
      <c r="E9" s="9"/>
      <c r="F9" s="10"/>
      <c r="G9" s="1"/>
      <c r="H9" s="1"/>
    </row>
    <row r="10" spans="1:10" ht="18.600000000000001" thickBot="1" x14ac:dyDescent="0.4">
      <c r="A10" s="2"/>
      <c r="B10" s="3"/>
      <c r="C10" s="3"/>
      <c r="D10" s="3"/>
      <c r="E10" s="3"/>
      <c r="F10" s="4"/>
      <c r="G10" s="1"/>
      <c r="H10" s="1"/>
    </row>
    <row r="11" spans="1:10" ht="18" x14ac:dyDescent="0.35">
      <c r="A11" s="1"/>
      <c r="B11" s="1"/>
      <c r="C11" s="1"/>
      <c r="D11" s="1"/>
      <c r="E11" s="1"/>
      <c r="F11" s="1"/>
      <c r="G11" s="1"/>
      <c r="H11" s="1"/>
    </row>
    <row r="12" spans="1:10" ht="18" x14ac:dyDescent="0.35">
      <c r="A12" s="1" t="s">
        <v>5</v>
      </c>
      <c r="B12" s="1"/>
      <c r="C12" s="1"/>
      <c r="D12" s="1"/>
      <c r="E12" s="1"/>
      <c r="F12" s="1"/>
      <c r="G12" s="1"/>
      <c r="H12" s="1"/>
    </row>
    <row r="13" spans="1:10" ht="18" x14ac:dyDescent="0.35">
      <c r="A13" s="1">
        <f>0.25*C3</f>
        <v>0.125</v>
      </c>
      <c r="B13" s="1"/>
      <c r="C13" s="1"/>
      <c r="D13" s="1"/>
      <c r="E13" s="1"/>
      <c r="F13" s="1"/>
      <c r="G13" s="1"/>
      <c r="H13" s="1"/>
    </row>
    <row r="14" spans="1:10" ht="18.600000000000001" thickBot="1" x14ac:dyDescent="0.4">
      <c r="A14" s="1"/>
      <c r="B14" s="1" t="s">
        <v>15</v>
      </c>
      <c r="C14" s="1" t="s">
        <v>14</v>
      </c>
      <c r="D14" s="1"/>
      <c r="E14" s="1" t="s">
        <v>13</v>
      </c>
      <c r="F14" s="1"/>
      <c r="G14" s="1"/>
      <c r="H14" s="1"/>
    </row>
    <row r="15" spans="1:10" ht="18" x14ac:dyDescent="0.35">
      <c r="A15" s="5" t="s">
        <v>6</v>
      </c>
      <c r="B15" s="6">
        <f>(0.9*B3)/(A3*C3)</f>
        <v>8.6372360844529741</v>
      </c>
      <c r="C15" s="7">
        <f>3.3*C3</f>
        <v>1.65</v>
      </c>
      <c r="D15" s="1"/>
      <c r="E15" s="25">
        <f t="shared" ref="E15" si="0">B15/C15</f>
        <v>5.234688536032106</v>
      </c>
      <c r="F15" s="1"/>
      <c r="G15" s="1"/>
      <c r="H15" s="1"/>
    </row>
    <row r="16" spans="1:10" ht="18" x14ac:dyDescent="0.35">
      <c r="A16" s="8"/>
      <c r="B16" s="9"/>
      <c r="C16" s="10"/>
      <c r="D16" s="1"/>
      <c r="E16" s="25"/>
      <c r="F16" s="1"/>
      <c r="G16" s="1"/>
      <c r="H16" s="1"/>
    </row>
    <row r="17" spans="1:8" ht="18" x14ac:dyDescent="0.35">
      <c r="A17" s="28" t="s">
        <v>7</v>
      </c>
      <c r="B17" s="27">
        <f>B3/(A3*C3)*(0.9+(C3/(12*B3)))</f>
        <v>9.277031349968011</v>
      </c>
      <c r="C17" s="26">
        <f>C3*(30+3*C3/B3)/(9+20*C3/B3)</f>
        <v>0.64800000000000002</v>
      </c>
      <c r="D17" s="1"/>
      <c r="E17" s="25">
        <f>B17/C17</f>
        <v>14.316406404271621</v>
      </c>
      <c r="F17" s="1"/>
      <c r="G17" s="1"/>
      <c r="H17" s="1"/>
    </row>
    <row r="18" spans="1:8" ht="18" x14ac:dyDescent="0.35">
      <c r="A18" s="8"/>
      <c r="B18" s="9"/>
      <c r="C18" s="10"/>
      <c r="D18" s="1"/>
      <c r="E18" s="25"/>
      <c r="F18" s="1"/>
      <c r="G18" s="1"/>
      <c r="H18" s="1"/>
    </row>
    <row r="19" spans="1:8" ht="18" x14ac:dyDescent="0.35">
      <c r="A19" s="8" t="s">
        <v>8</v>
      </c>
      <c r="B19" s="9">
        <f>2*B3/(3*A3*C3)</f>
        <v>6.3979526551503509</v>
      </c>
      <c r="C19" s="10">
        <f>B3</f>
        <v>0.625</v>
      </c>
      <c r="D19" s="1"/>
      <c r="E19" s="25">
        <f t="shared" ref="E19:E23" si="1">B19/C19</f>
        <v>10.236724248240561</v>
      </c>
      <c r="F19" s="29" t="s">
        <v>12</v>
      </c>
      <c r="G19" s="1"/>
      <c r="H19" s="1"/>
    </row>
    <row r="20" spans="1:8" ht="18" x14ac:dyDescent="0.35">
      <c r="A20" s="15"/>
      <c r="B20" s="16"/>
      <c r="C20" s="17"/>
      <c r="E20" s="25"/>
    </row>
    <row r="21" spans="1:8" ht="21" x14ac:dyDescent="0.4">
      <c r="A21" s="18" t="s">
        <v>9</v>
      </c>
      <c r="B21" s="19">
        <f>B3/(A3*(B3/2+C3))</f>
        <v>5.9058024509080163</v>
      </c>
      <c r="C21" s="20">
        <f>B3</f>
        <v>0.625</v>
      </c>
      <c r="D21" t="s">
        <v>10</v>
      </c>
      <c r="E21" s="25">
        <f t="shared" si="1"/>
        <v>9.4492839214528264</v>
      </c>
    </row>
    <row r="22" spans="1:8" ht="21" x14ac:dyDescent="0.4">
      <c r="A22" s="18"/>
      <c r="B22" s="19"/>
      <c r="C22" s="20"/>
      <c r="E22" s="25"/>
    </row>
    <row r="23" spans="1:8" ht="21.6" thickBot="1" x14ac:dyDescent="0.45">
      <c r="A23" s="21" t="s">
        <v>4</v>
      </c>
      <c r="B23" s="22">
        <f>(2*B3+C3)/(2*A3*A25)</f>
        <v>7.9033532798916104</v>
      </c>
      <c r="C23" s="23">
        <f>B3+C3/2</f>
        <v>0.875</v>
      </c>
      <c r="E23" s="25">
        <f t="shared" si="1"/>
        <v>9.032403748447555</v>
      </c>
    </row>
    <row r="24" spans="1:8" ht="21" x14ac:dyDescent="0.4">
      <c r="A24" s="24" t="s">
        <v>5</v>
      </c>
      <c r="B24" s="24"/>
      <c r="C24" s="24"/>
    </row>
    <row r="25" spans="1:8" x14ac:dyDescent="0.3">
      <c r="A25">
        <f>1.7*C3</f>
        <v>0.85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Vũ Lê Minh Vương</dc:creator>
  <cp:lastModifiedBy>Vũ Lê Minh Vương</cp:lastModifiedBy>
  <dcterms:created xsi:type="dcterms:W3CDTF">2023-10-19T07:02:08Z</dcterms:created>
  <dcterms:modified xsi:type="dcterms:W3CDTF">2023-11-16T08:49:38Z</dcterms:modified>
</cp:coreProperties>
</file>