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2A559BB-5AC6-4AC0-8CAB-18CD12ED914C}" xr6:coauthVersionLast="36" xr6:coauthVersionMax="46" xr10:uidLastSave="{00000000-0000-0000-0000-000000000000}"/>
  <bookViews>
    <workbookView xWindow="-28920" yWindow="12" windowWidth="29040" windowHeight="15840" tabRatio="768" activeTab="11"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118" i="15" l="1"/>
  <c r="K118" i="15"/>
  <c r="L118" i="15" a="1"/>
  <c r="L118" i="15" s="1"/>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<sst xmlns="http://schemas.openxmlformats.org/spreadsheetml/2006/main" count="6799" uniqueCount="525">
  <si>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</si>
  <si>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</si>
  <si>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</si>
  <si>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</si>
  <si>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</si>
  <si>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</si>
  <si>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</si>
  <si>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</si>
  <si>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</si>
  <si>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</si>
  <si>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</si>
  <si>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</si>
  <si>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</si>
  <si>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</si>
  <si>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</si>
  <si>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</si>
  <si>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</si>
  <si>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</si>
  <si>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</si>
  <si>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</si>
  <si>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</si>
  <si>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</si>
  <si>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</si>
  <si>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</si>
  <si>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</si>
  <si>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</si>
  <si>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</si>
  <si>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</si>
  <si>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</si>
  <si>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</si>
  <si>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</si>
  <si>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</si>
  <si>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</si>
  <si>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</si>
  <si>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</si>
  <si>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</si>
  <si>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</si>
  <si>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</si>
  <si>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</si>
  <si>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</si>
  <si>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</si>
  <si>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</si>
  <si>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</si>
  <si>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</si>
  <si>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</si>
  <si>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</si>
  <si>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</si>
  <si>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</si>
  <si>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</si>
  <si>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</si>
  <si>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</si>
  <si>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</si>
  <si>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</si>
  <si>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</si>
  <si>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</si>
  <si>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</si>
  <si>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</si>
  <si>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</si>
  <si>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</si>
  <si>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</si>
  <si>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</si>
  <si>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</si>
  <si>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</si>
  <si>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</si>
  <si>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</si>
  <si>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</si>
  <si>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</si>
  <si>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</si>
  <si>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</si>
  <si>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</si>
  <si>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</si>
  <si>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</si>
  <si>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</si>
  <si>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</si>
  <si>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</si>
  <si>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</si>
  <si>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</si>
  <si>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</si>
  <si>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</si>
  <si>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</si>
  <si>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</si>
  <si>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</si>
  <si>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</si>
  <si>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</si>
  <si>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</si>
  <si>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</si>
  <si>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</si>
  <si>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</si>
  <si>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</si>
  <si>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</si>
  <si>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</si>
  <si>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</si>
  <si>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</si>
  <si>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</si>
  <si>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</si>
  <si>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</si>
  <si>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</si>
  <si>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</si>
  <si>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</si>
  <si>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</si>
  <si>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</si>
  <si>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</si>
  <si>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</si>
  <si>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</si>
  <si>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</si>
  <si>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</si>
  <si>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</si>
  <si>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</si>
  <si>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</si>
  <si>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</si>
  <si>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</si>
  <si>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</si>
  <si>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</si>
  <si>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</si>
  <si>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</si>
  <si>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</si>
  <si>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</si>
  <si>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</si>
  <si>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</si>
  <si>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</si>
  <si>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</si>
  <si>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</si>
  <si>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</si>
  <si>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</si>
  <si>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</si>
  <si>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</si>
  <si>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</si>
  <si>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</si>
  <si>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</si>
  <si>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</si>
  <si>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</si>
  <si>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</si>
  <si>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</si>
  <si>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</si>
  <si>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</si>
  <si>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</si>
  <si>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</si>
  <si>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</si>
  <si>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</si>
  <si>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</si>
  <si>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</si>
  <si>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</si>
  <si>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</si>
  <si>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</si>
  <si>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</si>
  <si>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</si>
  <si>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</si>
  <si>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</si>
  <si>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</si>
  <si>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</si>
  <si>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</si>
  <si>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</si>
  <si>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</si>
  <si>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</si>
  <si>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</si>
  <si>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</si>
  <si>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</si>
  <si>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</si>
  <si>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</si>
  <si>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</si>
  <si>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</si>
  <si>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</si>
  <si>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</si>
  <si>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</si>
  <si>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</si>
  <si>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</si>
  <si>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</si>
  <si>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</si>
  <si>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</si>
  <si>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</si>
  <si>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</si>
  <si>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</si>
  <si>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</si>
  <si>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</si>
  <si>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</si>
  <si>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</si>
  <si>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</si>
  <si>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</si>
  <si>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</si>
  <si>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</si>
  <si>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</si>
  <si>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</si>
  <si>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</si>
  <si>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</si>
  <si>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</si>
  <si>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</si>
  <si>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</si>
  <si>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</si>
  <si>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</si>
  <si>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</si>
  <si>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</si>
  <si>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</si>
  <si>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</si>
  <si>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</si>
  <si>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</si>
  <si>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</si>
  <si>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</si>
  <si>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</si>
  <si>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</si>
  <si>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</si>
  <si>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</si>
  <si>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</si>
  <si>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</si>
  <si>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</si>
  <si>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</si>
  <si>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</si>
  <si>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</si>
  <si>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</si>
  <si>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</si>
  <si>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</si>
  <si>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</si>
  <si>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</si>
  <si>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</si>
  <si>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</si>
  <si>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</si>
  <si>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</si>
  <si>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</si>
  <si>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</si>
  <si>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</si>
  <si>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</si>
  <si>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</si>
  <si>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</si>
  <si>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</si>
  <si>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</si>
  <si>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</si>
  <si>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</si>
  <si>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</si>
  <si>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</si>
  <si>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</si>
  <si>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</si>
  <si>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</si>
  <si>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</si>
  <si>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</si>
  <si>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</si>
  <si>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</si>
  <si>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</si>
  <si>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</si>
  <si>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</si>
  <si>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</si>
  <si>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</si>
  <si>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</si>
  <si>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</si>
  <si>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</si>
  <si>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</si>
  <si>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</si>
  <si>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</si>
  <si>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</si>
  <si>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</si>
  <si>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</si>
  <si>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</si>
  <si>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</si>
  <si>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</si>
  <si>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</si>
  <si>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</si>
  <si>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</si>
  <si>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</si>
  <si>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</si>
  <si>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</si>
  <si>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</si>
  <si>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</si>
  <si>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</si>
  <si>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</si>
  <si>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</si>
  <si>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</si>
  <si>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</si>
  <si>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</si>
  <si>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</si>
  <si>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</si>
  <si>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</si>
  <si>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</si>
  <si>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</si>
  <si>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</si>
  <si>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</si>
  <si>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</si>
  <si>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</si>
  <si>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</si>
  <si>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</si>
  <si>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</si>
  <si>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</si>
  <si>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</si>
  <si>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</si>
  <si>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</si>
  <si>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</si>
  <si>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</si>
  <si>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</si>
  <si>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</si>
  <si>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</si>
  <si>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</si>
  <si>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</si>
  <si>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</si>
  <si>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</si>
  <si>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</si>
  <si>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</si>
  <si>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</si>
  <si>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</si>
  <si>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</si>
  <si>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</si>
  <si>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</si>
  <si>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</si>
  <si>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</si>
  <si>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</si>
  <si>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</si>
  <si>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</si>
  <si>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</si>
  <si>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</si>
  <si>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</si>
  <si>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</si>
  <si>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</si>
  <si>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</si>
  <si>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</si>
  <si>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</si>
  <si>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</si>
  <si>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</si>
  <si>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</si>
  <si>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</si>
  <si>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</si>
  <si>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</si>
  <si>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</si>
  <si>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</si>
  <si>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</si>
  <si>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</si>
  <si>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</si>
  <si>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</si>
  <si>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</si>
  <si>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</si>
  <si>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</si>
  <si>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</si>
  <si>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</si>
  <si>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</si>
  <si>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</si>
  <si>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</si>
  <si>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</si>
  <si>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</si>
  <si>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</si>
  <si>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</si>
  <si>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</si>
  <si>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</si>
  <si>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</si>
  <si>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</si>
  <si>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</si>
  <si>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</si>
  <si>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</si>
  <si>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</si>
  <si>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</si>
  <si>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</si>
  <si>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</si>
  <si>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</si>
  <si>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</si>
  <si>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</si>
  <si>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</si>
  <si>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</si>
  <si>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</si>
  <si>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</si>
  <si>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</si>
  <si>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</si>
  <si>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</si>
  <si>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</si>
  <si>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</si>
  <si>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</si>
  <si>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</si>
  <si>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</si>
  <si>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</si>
  <si>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</si>
  <si>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</si>
  <si>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</si>
  <si>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</si>
  <si>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</si>
  <si>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</si>
  <si>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</si>
  <si>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</si>
  <si>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</si>
  <si>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</si>
  <si>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</si>
  <si>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</si>
  <si>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</si>
  <si>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</si>
  <si>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</si>
  <si>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</si>
  <si>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</si>
  <si>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</si>
  <si>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</si>
  <si>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</si>
  <si>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</si>
  <si>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</si>
  <si>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</si>
  <si>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</si>
  <si>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</si>
  <si>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</si>
  <si>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</si>
  <si>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</si>
  <si>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</si>
  <si>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</si>
  <si>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</si>
  <si>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</si>
  <si>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</si>
  <si>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</si>
  <si>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</si>
  <si>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</si>
  <si>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</si>
  <si>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</si>
  <si>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</si>
  <si>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</si>
  <si>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</si>
  <si>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</si>
  <si>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</si>
  <si>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</si>
  <si>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</si>
  <si>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</si>
  <si>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</si>
  <si>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</si>
  <si>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</si>
  <si>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</si>
  <si>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</si>
  <si>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</si>
  <si>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</si>
  <si>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</si>
  <si>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</si>
  <si>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</si>
  <si>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</si>
  <si>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</si>
  <si>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</si>
  <si>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</si>
  <si>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</si>
  <si>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Santiago</t>
  </si>
  <si>
    <t>Vigo</t>
  </si>
  <si>
    <t>Día Valor Superior</t>
  </si>
  <si>
    <t>Valor</t>
  </si>
  <si>
    <t>As Coruña</t>
  </si>
  <si>
    <t>% Incr</t>
  </si>
  <si>
    <t>Incr día Sem Ant</t>
  </si>
  <si>
    <t>Valor Sup</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</si>
  <si>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</si>
  <si>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</si>
  <si>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</si>
  <si>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</si>
  <si>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</si>
  <si>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</si>
  <si>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</si>
  <si>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</si>
  <si>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</si>
  <si>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</si>
  <si>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</si>
  <si>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</si>
  <si>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</si>
  <si>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</si>
  <si>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</si>
  <si>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</si>
  <si>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</si>
  <si>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</si>
  <si>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</si>
  <si>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</si>
  <si>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</si>
  <si>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</si>
  <si>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</si>
  <si>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</si>
  <si>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</si>
  <si>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</si>
  <si>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</si>
  <si>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</si>
  <si>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</si>
  <si>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</si>
  <si>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</si>
  <si>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</si>
  <si>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</si>
  <si>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</si>
  <si>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</si>
  <si>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</si>
  <si>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</si>
  <si>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</si>
  <si>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</si>
  <si>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</si>
  <si>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</si>
  <si>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</si>
  <si>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</si>
  <si>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</si>
  <si>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</si>
  <si>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</si>
  <si>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</si>
  <si>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</si>
  <si>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</si>
  <si>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</si>
  <si>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</si>
  <si>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</si>
  <si>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</si>
  <si>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</si>
  <si>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</si>
  <si>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</si>
  <si>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</si>
  <si>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</si>
  <si>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</si>
  <si>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</si>
  <si>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</si>
  <si>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</si>
  <si>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</si>
  <si>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</si>
  <si>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</si>
  <si>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</si>
  <si>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</si>
  <si>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</si>
  <si>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</si>
  <si>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</si>
  <si>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</si>
  <si>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</si>
  <si>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</si>
  <si>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</si>
  <si>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</si>
  <si>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</si>
  <si>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</si>
  <si>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</si>
  <si>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</si>
  <si>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</si>
  <si>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</si>
  <si>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</si>
  <si>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</si>
  <si>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</si>
  <si>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</si>
  <si>
    <t>2021/07/03</t>
  </si>
  <si>
    <t>2021/07/04</t>
  </si>
  <si>
    <t>2021/07/05</t>
  </si>
  <si>
    <t>2021/07/06</t>
  </si>
  <si>
    <t>2021/07/07</t>
  </si>
  <si>
    <t>2021/07/08</t>
  </si>
  <si>
    <t>2021/07/09</t>
  </si>
  <si>
    <t>2021/07/10</t>
  </si>
  <si>
    <t>2021/07/11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</si>
</sst>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GrafCoruna!$H$28:$H$116</c:f>
              <c:numCache>
                <c:formatCode>General</c:formatCode>
                <c:ptCount val="88"/>
                <c:pt idx="0">
                  <c:v>2507</c:v>
                </c:pt>
                <c:pt idx="1">
                  <c:v>2555</c:v>
                </c:pt>
                <c:pt idx="2">
                  <c:v>2391</c:v>
                </c:pt>
                <c:pt idx="3">
                  <c:v>2261</c:v>
                </c:pt>
                <c:pt idx="4">
                  <c:v>2585</c:v>
                </c:pt>
                <c:pt idx="5">
                  <c:v>2418</c:v>
                </c:pt>
                <c:pt idx="6">
                  <c:v>2084</c:v>
                </c:pt>
                <c:pt idx="7">
                  <c:v>1653</c:v>
                </c:pt>
                <c:pt idx="8">
                  <c:v>2406</c:v>
                </c:pt>
                <c:pt idx="9">
                  <c:v>2413</c:v>
                </c:pt>
                <c:pt idx="10">
                  <c:v>1815</c:v>
                </c:pt>
                <c:pt idx="11">
                  <c:v>2399</c:v>
                </c:pt>
                <c:pt idx="12">
                  <c:v>1293</c:v>
                </c:pt>
                <c:pt idx="13">
                  <c:v>1830</c:v>
                </c:pt>
                <c:pt idx="14">
                  <c:v>3364</c:v>
                </c:pt>
                <c:pt idx="15">
                  <c:v>3011</c:v>
                </c:pt>
                <c:pt idx="16">
                  <c:v>2853</c:v>
                </c:pt>
                <c:pt idx="17">
                  <c:v>2073</c:v>
                </c:pt>
                <c:pt idx="18">
                  <c:v>1532</c:v>
                </c:pt>
                <c:pt idx="19">
                  <c:v>1413</c:v>
                </c:pt>
                <c:pt idx="20">
                  <c:v>2258</c:v>
                </c:pt>
                <c:pt idx="21">
                  <c:v>2083</c:v>
                </c:pt>
                <c:pt idx="22">
                  <c:v>2483</c:v>
                </c:pt>
                <c:pt idx="23">
                  <c:v>2178</c:v>
                </c:pt>
                <c:pt idx="24">
                  <c:v>3362</c:v>
                </c:pt>
                <c:pt idx="25">
                  <c:v>2076</c:v>
                </c:pt>
                <c:pt idx="26">
                  <c:v>3828</c:v>
                </c:pt>
                <c:pt idx="27">
                  <c:v>6781</c:v>
                </c:pt>
                <c:pt idx="28">
                  <c:v>2104</c:v>
                </c:pt>
                <c:pt idx="29">
                  <c:v>2068</c:v>
                </c:pt>
                <c:pt idx="30">
                  <c:v>1803</c:v>
                </c:pt>
                <c:pt idx="31">
                  <c:v>2464</c:v>
                </c:pt>
                <c:pt idx="32">
                  <c:v>2314</c:v>
                </c:pt>
                <c:pt idx="33">
                  <c:v>1765</c:v>
                </c:pt>
                <c:pt idx="34">
                  <c:v>1940</c:v>
                </c:pt>
                <c:pt idx="35">
                  <c:v>1675</c:v>
                </c:pt>
                <c:pt idx="36">
                  <c:v>1748</c:v>
                </c:pt>
                <c:pt idx="37">
                  <c:v>1671</c:v>
                </c:pt>
                <c:pt idx="38">
                  <c:v>2009</c:v>
                </c:pt>
                <c:pt idx="39">
                  <c:v>2045</c:v>
                </c:pt>
                <c:pt idx="40">
                  <c:v>1924</c:v>
                </c:pt>
                <c:pt idx="41">
                  <c:v>1808</c:v>
                </c:pt>
                <c:pt idx="42">
                  <c:v>-107259</c:v>
                </c:pt>
                <c:pt idx="43">
                  <c:v>1626</c:v>
                </c:pt>
                <c:pt idx="44">
                  <c:v>1280</c:v>
                </c:pt>
                <c:pt idx="45">
                  <c:v>783</c:v>
                </c:pt>
                <c:pt idx="46">
                  <c:v>1025</c:v>
                </c:pt>
                <c:pt idx="47">
                  <c:v>1198</c:v>
                </c:pt>
                <c:pt idx="48">
                  <c:v>1357</c:v>
                </c:pt>
                <c:pt idx="49">
                  <c:v>919</c:v>
                </c:pt>
                <c:pt idx="50">
                  <c:v>3184</c:v>
                </c:pt>
                <c:pt idx="51">
                  <c:v>999</c:v>
                </c:pt>
                <c:pt idx="52">
                  <c:v>863</c:v>
                </c:pt>
                <c:pt idx="53">
                  <c:v>1137</c:v>
                </c:pt>
                <c:pt idx="54">
                  <c:v>1187</c:v>
                </c:pt>
                <c:pt idx="55">
                  <c:v>1026</c:v>
                </c:pt>
                <c:pt idx="56">
                  <c:v>1463</c:v>
                </c:pt>
                <c:pt idx="57">
                  <c:v>1285</c:v>
                </c:pt>
                <c:pt idx="58">
                  <c:v>1149</c:v>
                </c:pt>
                <c:pt idx="59">
                  <c:v>871</c:v>
                </c:pt>
                <c:pt idx="60">
                  <c:v>934</c:v>
                </c:pt>
                <c:pt idx="61">
                  <c:v>1259</c:v>
                </c:pt>
                <c:pt idx="62">
                  <c:v>1507</c:v>
                </c:pt>
                <c:pt idx="63">
                  <c:v>1428</c:v>
                </c:pt>
                <c:pt idx="64">
                  <c:v>2933</c:v>
                </c:pt>
                <c:pt idx="65">
                  <c:v>1020</c:v>
                </c:pt>
                <c:pt idx="66">
                  <c:v>1074</c:v>
                </c:pt>
                <c:pt idx="67">
                  <c:v>1270</c:v>
                </c:pt>
                <c:pt idx="68">
                  <c:v>1101</c:v>
                </c:pt>
                <c:pt idx="69">
                  <c:v>1557</c:v>
                </c:pt>
                <c:pt idx="70">
                  <c:v>1042</c:v>
                </c:pt>
                <c:pt idx="71">
                  <c:v>1197</c:v>
                </c:pt>
                <c:pt idx="72">
                  <c:v>984</c:v>
                </c:pt>
                <c:pt idx="73">
                  <c:v>900</c:v>
                </c:pt>
                <c:pt idx="74">
                  <c:v>833</c:v>
                </c:pt>
                <c:pt idx="75">
                  <c:v>1279</c:v>
                </c:pt>
                <c:pt idx="76">
                  <c:v>1451</c:v>
                </c:pt>
                <c:pt idx="77">
                  <c:v>1426</c:v>
                </c:pt>
                <c:pt idx="78">
                  <c:v>1188</c:v>
                </c:pt>
                <c:pt idx="79">
                  <c:v>1361</c:v>
                </c:pt>
                <c:pt idx="80">
                  <c:v>1468</c:v>
                </c:pt>
                <c:pt idx="81">
                  <c:v>864</c:v>
                </c:pt>
                <c:pt idx="82">
                  <c:v>1397</c:v>
                </c:pt>
                <c:pt idx="83">
                  <c:v>1247</c:v>
                </c:pt>
                <c:pt idx="84">
                  <c:v>1509</c:v>
                </c:pt>
                <c:pt idx="85">
                  <c:v>2081</c:v>
                </c:pt>
                <c:pt idx="86">
                  <c:v>2523</c:v>
                </c:pt>
                <c:pt idx="87">
                  <c:v>1074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GrafCoruna!$E$28:$E$116</c:f>
              <c:numCache>
                <c:formatCode>General</c:formatCode>
                <c:ptCount val="88"/>
                <c:pt idx="0">
                  <c:v>47</c:v>
                </c:pt>
                <c:pt idx="1">
                  <c:v>45</c:v>
                </c:pt>
                <c:pt idx="2">
                  <c:v>48</c:v>
                </c:pt>
                <c:pt idx="3">
                  <c:v>50</c:v>
                </c:pt>
                <c:pt idx="4">
                  <c:v>30</c:v>
                </c:pt>
                <c:pt idx="5">
                  <c:v>30</c:v>
                </c:pt>
                <c:pt idx="6">
                  <c:v>33</c:v>
                </c:pt>
                <c:pt idx="7">
                  <c:v>51</c:v>
                </c:pt>
                <c:pt idx="8">
                  <c:v>72</c:v>
                </c:pt>
                <c:pt idx="9">
                  <c:v>33</c:v>
                </c:pt>
                <c:pt idx="10">
                  <c:v>40</c:v>
                </c:pt>
                <c:pt idx="11">
                  <c:v>41</c:v>
                </c:pt>
                <c:pt idx="12">
                  <c:v>32</c:v>
                </c:pt>
                <c:pt idx="13">
                  <c:v>46</c:v>
                </c:pt>
                <c:pt idx="14">
                  <c:v>36</c:v>
                </c:pt>
                <c:pt idx="15">
                  <c:v>49</c:v>
                </c:pt>
                <c:pt idx="16">
                  <c:v>33</c:v>
                </c:pt>
                <c:pt idx="17">
                  <c:v>33</c:v>
                </c:pt>
                <c:pt idx="18">
                  <c:v>29</c:v>
                </c:pt>
                <c:pt idx="19">
                  <c:v>27</c:v>
                </c:pt>
                <c:pt idx="20">
                  <c:v>31</c:v>
                </c:pt>
                <c:pt idx="21">
                  <c:v>59</c:v>
                </c:pt>
                <c:pt idx="22">
                  <c:v>49</c:v>
                </c:pt>
                <c:pt idx="23">
                  <c:v>53</c:v>
                </c:pt>
                <c:pt idx="24">
                  <c:v>29</c:v>
                </c:pt>
                <c:pt idx="25">
                  <c:v>54</c:v>
                </c:pt>
                <c:pt idx="26">
                  <c:v>17</c:v>
                </c:pt>
                <c:pt idx="27">
                  <c:v>51</c:v>
                </c:pt>
                <c:pt idx="28">
                  <c:v>21</c:v>
                </c:pt>
                <c:pt idx="29">
                  <c:v>25</c:v>
                </c:pt>
                <c:pt idx="30">
                  <c:v>30</c:v>
                </c:pt>
                <c:pt idx="31">
                  <c:v>28</c:v>
                </c:pt>
                <c:pt idx="32">
                  <c:v>13</c:v>
                </c:pt>
                <c:pt idx="33">
                  <c:v>29</c:v>
                </c:pt>
                <c:pt idx="34">
                  <c:v>17</c:v>
                </c:pt>
                <c:pt idx="35">
                  <c:v>26</c:v>
                </c:pt>
                <c:pt idx="36">
                  <c:v>42</c:v>
                </c:pt>
                <c:pt idx="37">
                  <c:v>35</c:v>
                </c:pt>
                <c:pt idx="38">
                  <c:v>13</c:v>
                </c:pt>
                <c:pt idx="39">
                  <c:v>11</c:v>
                </c:pt>
                <c:pt idx="40">
                  <c:v>16</c:v>
                </c:pt>
                <c:pt idx="41">
                  <c:v>11</c:v>
                </c:pt>
                <c:pt idx="42">
                  <c:v>12</c:v>
                </c:pt>
                <c:pt idx="43">
                  <c:v>13</c:v>
                </c:pt>
                <c:pt idx="44">
                  <c:v>24</c:v>
                </c:pt>
                <c:pt idx="45">
                  <c:v>9</c:v>
                </c:pt>
                <c:pt idx="46">
                  <c:v>12</c:v>
                </c:pt>
                <c:pt idx="47">
                  <c:v>17</c:v>
                </c:pt>
                <c:pt idx="48">
                  <c:v>18</c:v>
                </c:pt>
                <c:pt idx="49">
                  <c:v>14</c:v>
                </c:pt>
                <c:pt idx="50">
                  <c:v>25</c:v>
                </c:pt>
                <c:pt idx="51">
                  <c:v>21</c:v>
                </c:pt>
                <c:pt idx="52">
                  <c:v>17</c:v>
                </c:pt>
                <c:pt idx="53">
                  <c:v>28</c:v>
                </c:pt>
                <c:pt idx="54">
                  <c:v>16</c:v>
                </c:pt>
                <c:pt idx="55">
                  <c:v>28</c:v>
                </c:pt>
                <c:pt idx="56">
                  <c:v>42</c:v>
                </c:pt>
                <c:pt idx="57">
                  <c:v>23</c:v>
                </c:pt>
                <c:pt idx="58">
                  <c:v>22</c:v>
                </c:pt>
                <c:pt idx="59">
                  <c:v>34</c:v>
                </c:pt>
                <c:pt idx="60">
                  <c:v>18</c:v>
                </c:pt>
                <c:pt idx="61">
                  <c:v>31</c:v>
                </c:pt>
                <c:pt idx="62">
                  <c:v>35</c:v>
                </c:pt>
                <c:pt idx="63">
                  <c:v>33</c:v>
                </c:pt>
                <c:pt idx="64">
                  <c:v>28</c:v>
                </c:pt>
                <c:pt idx="65">
                  <c:v>43</c:v>
                </c:pt>
                <c:pt idx="66">
                  <c:v>22</c:v>
                </c:pt>
                <c:pt idx="67">
                  <c:v>32</c:v>
                </c:pt>
                <c:pt idx="68">
                  <c:v>32</c:v>
                </c:pt>
                <c:pt idx="69">
                  <c:v>29</c:v>
                </c:pt>
                <c:pt idx="70">
                  <c:v>26</c:v>
                </c:pt>
                <c:pt idx="71">
                  <c:v>35</c:v>
                </c:pt>
                <c:pt idx="72">
                  <c:v>11</c:v>
                </c:pt>
                <c:pt idx="73">
                  <c:v>43</c:v>
                </c:pt>
                <c:pt idx="74">
                  <c:v>25</c:v>
                </c:pt>
                <c:pt idx="75">
                  <c:v>34</c:v>
                </c:pt>
                <c:pt idx="76">
                  <c:v>72</c:v>
                </c:pt>
                <c:pt idx="77">
                  <c:v>59</c:v>
                </c:pt>
                <c:pt idx="78">
                  <c:v>46</c:v>
                </c:pt>
                <c:pt idx="79">
                  <c:v>46</c:v>
                </c:pt>
                <c:pt idx="80">
                  <c:v>46</c:v>
                </c:pt>
                <c:pt idx="81">
                  <c:v>36</c:v>
                </c:pt>
                <c:pt idx="82">
                  <c:v>61</c:v>
                </c:pt>
                <c:pt idx="83">
                  <c:v>86</c:v>
                </c:pt>
                <c:pt idx="84">
                  <c:v>55</c:v>
                </c:pt>
                <c:pt idx="85">
                  <c:v>107</c:v>
                </c:pt>
                <c:pt idx="86">
                  <c:v>93</c:v>
                </c:pt>
                <c:pt idx="87">
                  <c:v>105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GrafCoruna!$F$28:$F$116</c:f>
              <c:numCache>
                <c:formatCode>General</c:formatCode>
                <c:ptCount val="88"/>
                <c:pt idx="0">
                  <c:v>52</c:v>
                </c:pt>
                <c:pt idx="1">
                  <c:v>56</c:v>
                </c:pt>
                <c:pt idx="2">
                  <c:v>52</c:v>
                </c:pt>
                <c:pt idx="3">
                  <c:v>54</c:v>
                </c:pt>
                <c:pt idx="4">
                  <c:v>52</c:v>
                </c:pt>
                <c:pt idx="5">
                  <c:v>57</c:v>
                </c:pt>
                <c:pt idx="6">
                  <c:v>55</c:v>
                </c:pt>
                <c:pt idx="7">
                  <c:v>54</c:v>
                </c:pt>
                <c:pt idx="8">
                  <c:v>54</c:v>
                </c:pt>
                <c:pt idx="9">
                  <c:v>46</c:v>
                </c:pt>
                <c:pt idx="10">
                  <c:v>47</c:v>
                </c:pt>
                <c:pt idx="11">
                  <c:v>48</c:v>
                </c:pt>
                <c:pt idx="12">
                  <c:v>50</c:v>
                </c:pt>
                <c:pt idx="13">
                  <c:v>52</c:v>
                </c:pt>
                <c:pt idx="14">
                  <c:v>50</c:v>
                </c:pt>
                <c:pt idx="15">
                  <c:v>57</c:v>
                </c:pt>
                <c:pt idx="16">
                  <c:v>54</c:v>
                </c:pt>
                <c:pt idx="17">
                  <c:v>56</c:v>
                </c:pt>
                <c:pt idx="18">
                  <c:v>51</c:v>
                </c:pt>
                <c:pt idx="19">
                  <c:v>46</c:v>
                </c:pt>
                <c:pt idx="20">
                  <c:v>46</c:v>
                </c:pt>
                <c:pt idx="21">
                  <c:v>43</c:v>
                </c:pt>
                <c:pt idx="22">
                  <c:v>50</c:v>
                </c:pt>
                <c:pt idx="23">
                  <c:v>47</c:v>
                </c:pt>
                <c:pt idx="24">
                  <c:v>51</c:v>
                </c:pt>
                <c:pt idx="25">
                  <c:v>50</c:v>
                </c:pt>
                <c:pt idx="26">
                  <c:v>46</c:v>
                </c:pt>
                <c:pt idx="27">
                  <c:v>46</c:v>
                </c:pt>
                <c:pt idx="28">
                  <c:v>41</c:v>
                </c:pt>
                <c:pt idx="29">
                  <c:v>35</c:v>
                </c:pt>
                <c:pt idx="30">
                  <c:v>38</c:v>
                </c:pt>
                <c:pt idx="31">
                  <c:v>35</c:v>
                </c:pt>
                <c:pt idx="32">
                  <c:v>35</c:v>
                </c:pt>
                <c:pt idx="33">
                  <c:v>31</c:v>
                </c:pt>
                <c:pt idx="34">
                  <c:v>36</c:v>
                </c:pt>
                <c:pt idx="35">
                  <c:v>34</c:v>
                </c:pt>
                <c:pt idx="36">
                  <c:v>32</c:v>
                </c:pt>
                <c:pt idx="37">
                  <c:v>30</c:v>
                </c:pt>
                <c:pt idx="38">
                  <c:v>32</c:v>
                </c:pt>
                <c:pt idx="39">
                  <c:v>29</c:v>
                </c:pt>
                <c:pt idx="40">
                  <c:v>28</c:v>
                </c:pt>
                <c:pt idx="41">
                  <c:v>26</c:v>
                </c:pt>
                <c:pt idx="42">
                  <c:v>25</c:v>
                </c:pt>
                <c:pt idx="43">
                  <c:v>22</c:v>
                </c:pt>
                <c:pt idx="44">
                  <c:v>23</c:v>
                </c:pt>
                <c:pt idx="45">
                  <c:v>23</c:v>
                </c:pt>
                <c:pt idx="46">
                  <c:v>14</c:v>
                </c:pt>
                <c:pt idx="47">
                  <c:v>15</c:v>
                </c:pt>
                <c:pt idx="48">
                  <c:v>18</c:v>
                </c:pt>
                <c:pt idx="49">
                  <c:v>16</c:v>
                </c:pt>
                <c:pt idx="50">
                  <c:v>13</c:v>
                </c:pt>
                <c:pt idx="51">
                  <c:v>13</c:v>
                </c:pt>
                <c:pt idx="52">
                  <c:v>12</c:v>
                </c:pt>
                <c:pt idx="53">
                  <c:v>12</c:v>
                </c:pt>
                <c:pt idx="54">
                  <c:v>16</c:v>
                </c:pt>
                <c:pt idx="55">
                  <c:v>17</c:v>
                </c:pt>
                <c:pt idx="56">
                  <c:v>18</c:v>
                </c:pt>
                <c:pt idx="57">
                  <c:v>19</c:v>
                </c:pt>
                <c:pt idx="58">
                  <c:v>18</c:v>
                </c:pt>
                <c:pt idx="59">
                  <c:v>20</c:v>
                </c:pt>
                <c:pt idx="60">
                  <c:v>22</c:v>
                </c:pt>
                <c:pt idx="61">
                  <c:v>19</c:v>
                </c:pt>
                <c:pt idx="62">
                  <c:v>18</c:v>
                </c:pt>
                <c:pt idx="63">
                  <c:v>19</c:v>
                </c:pt>
                <c:pt idx="64">
                  <c:v>15</c:v>
                </c:pt>
                <c:pt idx="65">
                  <c:v>15</c:v>
                </c:pt>
                <c:pt idx="66">
                  <c:v>15</c:v>
                </c:pt>
                <c:pt idx="67">
                  <c:v>13</c:v>
                </c:pt>
                <c:pt idx="68">
                  <c:v>13</c:v>
                </c:pt>
                <c:pt idx="69">
                  <c:v>16</c:v>
                </c:pt>
                <c:pt idx="70">
                  <c:v>19</c:v>
                </c:pt>
                <c:pt idx="71">
                  <c:v>18</c:v>
                </c:pt>
                <c:pt idx="72">
                  <c:v>21</c:v>
                </c:pt>
                <c:pt idx="73">
                  <c:v>23</c:v>
                </c:pt>
                <c:pt idx="74">
                  <c:v>25</c:v>
                </c:pt>
                <c:pt idx="75">
                  <c:v>27</c:v>
                </c:pt>
                <c:pt idx="76">
                  <c:v>24</c:v>
                </c:pt>
                <c:pt idx="77">
                  <c:v>23</c:v>
                </c:pt>
                <c:pt idx="78">
                  <c:v>18</c:v>
                </c:pt>
                <c:pt idx="79">
                  <c:v>19</c:v>
                </c:pt>
                <c:pt idx="80">
                  <c:v>22</c:v>
                </c:pt>
                <c:pt idx="81">
                  <c:v>23</c:v>
                </c:pt>
                <c:pt idx="82">
                  <c:v>20</c:v>
                </c:pt>
                <c:pt idx="83">
                  <c:v>18</c:v>
                </c:pt>
                <c:pt idx="84">
                  <c:v>18</c:v>
                </c:pt>
                <c:pt idx="85">
                  <c:v>15</c:v>
                </c:pt>
                <c:pt idx="86">
                  <c:v>19</c:v>
                </c:pt>
                <c:pt idx="87">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GrafCoruna!$G$28:$G$116</c:f>
              <c:numCache>
                <c:formatCode>General</c:formatCode>
                <c:ptCount val="88"/>
                <c:pt idx="0">
                  <c:v>7</c:v>
                </c:pt>
                <c:pt idx="1">
                  <c:v>7</c:v>
                </c:pt>
                <c:pt idx="2">
                  <c:v>8</c:v>
                </c:pt>
                <c:pt idx="3">
                  <c:v>8</c:v>
                </c:pt>
                <c:pt idx="4">
                  <c:v>8</c:v>
                </c:pt>
                <c:pt idx="5">
                  <c:v>9</c:v>
                </c:pt>
                <c:pt idx="6">
                  <c:v>10</c:v>
                </c:pt>
                <c:pt idx="7">
                  <c:v>9</c:v>
                </c:pt>
                <c:pt idx="8">
                  <c:v>10</c:v>
                </c:pt>
                <c:pt idx="9">
                  <c:v>9</c:v>
                </c:pt>
                <c:pt idx="10">
                  <c:v>12</c:v>
                </c:pt>
                <c:pt idx="11">
                  <c:v>13</c:v>
                </c:pt>
                <c:pt idx="12">
                  <c:v>13</c:v>
                </c:pt>
                <c:pt idx="13">
                  <c:v>11</c:v>
                </c:pt>
                <c:pt idx="14">
                  <c:v>14</c:v>
                </c:pt>
                <c:pt idx="15">
                  <c:v>12</c:v>
                </c:pt>
                <c:pt idx="16">
                  <c:v>13</c:v>
                </c:pt>
                <c:pt idx="17">
                  <c:v>12</c:v>
                </c:pt>
                <c:pt idx="18">
                  <c:v>13</c:v>
                </c:pt>
                <c:pt idx="19">
                  <c:v>11</c:v>
                </c:pt>
                <c:pt idx="20">
                  <c:v>10</c:v>
                </c:pt>
                <c:pt idx="21">
                  <c:v>13</c:v>
                </c:pt>
                <c:pt idx="22">
                  <c:v>11</c:v>
                </c:pt>
                <c:pt idx="23">
                  <c:v>11</c:v>
                </c:pt>
                <c:pt idx="24">
                  <c:v>11</c:v>
                </c:pt>
                <c:pt idx="25">
                  <c:v>12</c:v>
                </c:pt>
                <c:pt idx="26">
                  <c:v>12</c:v>
                </c:pt>
                <c:pt idx="27">
                  <c:v>10</c:v>
                </c:pt>
                <c:pt idx="28">
                  <c:v>9</c:v>
                </c:pt>
                <c:pt idx="29">
                  <c:v>10</c:v>
                </c:pt>
                <c:pt idx="30">
                  <c:v>8</c:v>
                </c:pt>
                <c:pt idx="31">
                  <c:v>9</c:v>
                </c:pt>
                <c:pt idx="32">
                  <c:v>9</c:v>
                </c:pt>
                <c:pt idx="33">
                  <c:v>9</c:v>
                </c:pt>
                <c:pt idx="34">
                  <c:v>7</c:v>
                </c:pt>
                <c:pt idx="35">
                  <c:v>7</c:v>
                </c:pt>
                <c:pt idx="36">
                  <c:v>6</c:v>
                </c:pt>
                <c:pt idx="37">
                  <c:v>6</c:v>
                </c:pt>
                <c:pt idx="38">
                  <c:v>6</c:v>
                </c:pt>
                <c:pt idx="39">
                  <c:v>7</c:v>
                </c:pt>
                <c:pt idx="40">
                  <c:v>5</c:v>
                </c:pt>
                <c:pt idx="41">
                  <c:v>4</c:v>
                </c:pt>
                <c:pt idx="42">
                  <c:v>5</c:v>
                </c:pt>
                <c:pt idx="43">
                  <c:v>4</c:v>
                </c:pt>
                <c:pt idx="44">
                  <c:v>4</c:v>
                </c:pt>
                <c:pt idx="45">
                  <c:v>4</c:v>
                </c:pt>
                <c:pt idx="46">
                  <c:v>2</c:v>
                </c:pt>
                <c:pt idx="47">
                  <c:v>3</c:v>
                </c:pt>
                <c:pt idx="48">
                  <c:v>2</c:v>
                </c:pt>
                <c:pt idx="49">
                  <c:v>2</c:v>
                </c:pt>
                <c:pt idx="50">
                  <c:v>2</c:v>
                </c:pt>
                <c:pt idx="51">
                  <c:v>2</c:v>
                </c:pt>
                <c:pt idx="52">
                  <c:v>2</c:v>
                </c:pt>
                <c:pt idx="53">
                  <c:v>1</c:v>
                </c:pt>
                <c:pt idx="54">
                  <c:v>2</c:v>
                </c:pt>
                <c:pt idx="55">
                  <c:v>2</c:v>
                </c:pt>
                <c:pt idx="56">
                  <c:v>2</c:v>
                </c:pt>
                <c:pt idx="57">
                  <c:v>3</c:v>
                </c:pt>
                <c:pt idx="58">
                  <c:v>3</c:v>
                </c:pt>
                <c:pt idx="59">
                  <c:v>4</c:v>
                </c:pt>
                <c:pt idx="60">
                  <c:v>4</c:v>
                </c:pt>
                <c:pt idx="61">
                  <c:v>5</c:v>
                </c:pt>
                <c:pt idx="62">
                  <c:v>7</c:v>
                </c:pt>
                <c:pt idx="63">
                  <c:v>7</c:v>
                </c:pt>
                <c:pt idx="64">
                  <c:v>7</c:v>
                </c:pt>
                <c:pt idx="65">
                  <c:v>7</c:v>
                </c:pt>
                <c:pt idx="66">
                  <c:v>7</c:v>
                </c:pt>
                <c:pt idx="67">
                  <c:v>7</c:v>
                </c:pt>
                <c:pt idx="68">
                  <c:v>6</c:v>
                </c:pt>
                <c:pt idx="69">
                  <c:v>6</c:v>
                </c:pt>
                <c:pt idx="70">
                  <c:v>4</c:v>
                </c:pt>
                <c:pt idx="71">
                  <c:v>4</c:v>
                </c:pt>
                <c:pt idx="72">
                  <c:v>4</c:v>
                </c:pt>
                <c:pt idx="73">
                  <c:v>4</c:v>
                </c:pt>
                <c:pt idx="74">
                  <c:v>4</c:v>
                </c:pt>
                <c:pt idx="75">
                  <c:v>3</c:v>
                </c:pt>
                <c:pt idx="76">
                  <c:v>3</c:v>
                </c:pt>
                <c:pt idx="77">
                  <c:v>3</c:v>
                </c:pt>
                <c:pt idx="78">
                  <c:v>3</c:v>
                </c:pt>
                <c:pt idx="79">
                  <c:v>2</c:v>
                </c:pt>
                <c:pt idx="80">
                  <c:v>2</c:v>
                </c:pt>
                <c:pt idx="81">
                  <c:v>2</c:v>
                </c:pt>
                <c:pt idx="82">
                  <c:v>3</c:v>
                </c:pt>
                <c:pt idx="83">
                  <c:v>2</c:v>
                </c:pt>
                <c:pt idx="84">
                  <c:v>3</c:v>
                </c:pt>
                <c:pt idx="85">
                  <c:v>3</c:v>
                </c:pt>
                <c:pt idx="86">
                  <c:v>3</c:v>
                </c:pt>
                <c:pt idx="87">
                  <c:v>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GrafFerrol!$H$28:$H$116</c:f>
              <c:numCache>
                <c:formatCode>General</c:formatCode>
                <c:ptCount val="88"/>
                <c:pt idx="0">
                  <c:v>610</c:v>
                </c:pt>
                <c:pt idx="1">
                  <c:v>511</c:v>
                </c:pt>
                <c:pt idx="2">
                  <c:v>526</c:v>
                </c:pt>
                <c:pt idx="3">
                  <c:v>441</c:v>
                </c:pt>
                <c:pt idx="4">
                  <c:v>329</c:v>
                </c:pt>
                <c:pt idx="5">
                  <c:v>220</c:v>
                </c:pt>
                <c:pt idx="6">
                  <c:v>394</c:v>
                </c:pt>
                <c:pt idx="7">
                  <c:v>349</c:v>
                </c:pt>
                <c:pt idx="8">
                  <c:v>291</c:v>
                </c:pt>
                <c:pt idx="9">
                  <c:v>327</c:v>
                </c:pt>
                <c:pt idx="10">
                  <c:v>315</c:v>
                </c:pt>
                <c:pt idx="11">
                  <c:v>168</c:v>
                </c:pt>
                <c:pt idx="12">
                  <c:v>293</c:v>
                </c:pt>
                <c:pt idx="13">
                  <c:v>429</c:v>
                </c:pt>
                <c:pt idx="14">
                  <c:v>444</c:v>
                </c:pt>
                <c:pt idx="15">
                  <c:v>276</c:v>
                </c:pt>
                <c:pt idx="16">
                  <c:v>415</c:v>
                </c:pt>
                <c:pt idx="17">
                  <c:v>182</c:v>
                </c:pt>
                <c:pt idx="18">
                  <c:v>259</c:v>
                </c:pt>
                <c:pt idx="19">
                  <c:v>311</c:v>
                </c:pt>
                <c:pt idx="20">
                  <c:v>299</c:v>
                </c:pt>
                <c:pt idx="21">
                  <c:v>264</c:v>
                </c:pt>
                <c:pt idx="22">
                  <c:v>334</c:v>
                </c:pt>
                <c:pt idx="23">
                  <c:v>264</c:v>
                </c:pt>
                <c:pt idx="24">
                  <c:v>234</c:v>
                </c:pt>
                <c:pt idx="25">
                  <c:v>198</c:v>
                </c:pt>
                <c:pt idx="26">
                  <c:v>266</c:v>
                </c:pt>
                <c:pt idx="27">
                  <c:v>1152</c:v>
                </c:pt>
                <c:pt idx="28">
                  <c:v>466</c:v>
                </c:pt>
                <c:pt idx="29">
                  <c:v>389</c:v>
                </c:pt>
                <c:pt idx="30">
                  <c:v>411</c:v>
                </c:pt>
                <c:pt idx="31">
                  <c:v>170</c:v>
                </c:pt>
                <c:pt idx="32">
                  <c:v>216</c:v>
                </c:pt>
                <c:pt idx="33">
                  <c:v>285</c:v>
                </c:pt>
                <c:pt idx="34">
                  <c:v>311</c:v>
                </c:pt>
                <c:pt idx="35">
                  <c:v>243</c:v>
                </c:pt>
                <c:pt idx="36">
                  <c:v>284</c:v>
                </c:pt>
                <c:pt idx="37">
                  <c:v>244</c:v>
                </c:pt>
                <c:pt idx="38">
                  <c:v>196</c:v>
                </c:pt>
                <c:pt idx="39">
                  <c:v>274</c:v>
                </c:pt>
                <c:pt idx="40">
                  <c:v>447</c:v>
                </c:pt>
                <c:pt idx="41">
                  <c:v>425</c:v>
                </c:pt>
                <c:pt idx="42">
                  <c:v>14752</c:v>
                </c:pt>
                <c:pt idx="43">
                  <c:v>381</c:v>
                </c:pt>
                <c:pt idx="44">
                  <c:v>417</c:v>
                </c:pt>
                <c:pt idx="45">
                  <c:v>220</c:v>
                </c:pt>
                <c:pt idx="46">
                  <c:v>246</c:v>
                </c:pt>
                <c:pt idx="47">
                  <c:v>414</c:v>
                </c:pt>
                <c:pt idx="48">
                  <c:v>512</c:v>
                </c:pt>
                <c:pt idx="49">
                  <c:v>1224</c:v>
                </c:pt>
                <c:pt idx="50">
                  <c:v>197</c:v>
                </c:pt>
                <c:pt idx="51">
                  <c:v>233</c:v>
                </c:pt>
                <c:pt idx="52">
                  <c:v>160</c:v>
                </c:pt>
                <c:pt idx="53">
                  <c:v>174</c:v>
                </c:pt>
                <c:pt idx="54">
                  <c:v>514</c:v>
                </c:pt>
                <c:pt idx="55">
                  <c:v>513</c:v>
                </c:pt>
                <c:pt idx="56">
                  <c:v>786</c:v>
                </c:pt>
                <c:pt idx="57">
                  <c:v>371</c:v>
                </c:pt>
                <c:pt idx="58">
                  <c:v>538</c:v>
                </c:pt>
                <c:pt idx="59">
                  <c:v>129</c:v>
                </c:pt>
                <c:pt idx="60">
                  <c:v>166</c:v>
                </c:pt>
                <c:pt idx="61">
                  <c:v>225</c:v>
                </c:pt>
                <c:pt idx="62">
                  <c:v>230</c:v>
                </c:pt>
                <c:pt idx="63">
                  <c:v>1164</c:v>
                </c:pt>
                <c:pt idx="64">
                  <c:v>407</c:v>
                </c:pt>
                <c:pt idx="65">
                  <c:v>137</c:v>
                </c:pt>
                <c:pt idx="66">
                  <c:v>232</c:v>
                </c:pt>
                <c:pt idx="67">
                  <c:v>185</c:v>
                </c:pt>
                <c:pt idx="68">
                  <c:v>169</c:v>
                </c:pt>
                <c:pt idx="69">
                  <c:v>231</c:v>
                </c:pt>
                <c:pt idx="70">
                  <c:v>236</c:v>
                </c:pt>
                <c:pt idx="71">
                  <c:v>150</c:v>
                </c:pt>
                <c:pt idx="72">
                  <c:v>170</c:v>
                </c:pt>
                <c:pt idx="73">
                  <c:v>156</c:v>
                </c:pt>
                <c:pt idx="74">
                  <c:v>136</c:v>
                </c:pt>
                <c:pt idx="75">
                  <c:v>237</c:v>
                </c:pt>
                <c:pt idx="76">
                  <c:v>241</c:v>
                </c:pt>
                <c:pt idx="77">
                  <c:v>179</c:v>
                </c:pt>
                <c:pt idx="78">
                  <c:v>181</c:v>
                </c:pt>
                <c:pt idx="79">
                  <c:v>226</c:v>
                </c:pt>
                <c:pt idx="80">
                  <c:v>140</c:v>
                </c:pt>
                <c:pt idx="81">
                  <c:v>219</c:v>
                </c:pt>
                <c:pt idx="82">
                  <c:v>266</c:v>
                </c:pt>
                <c:pt idx="83">
                  <c:v>318</c:v>
                </c:pt>
                <c:pt idx="84">
                  <c:v>695</c:v>
                </c:pt>
                <c:pt idx="85">
                  <c:v>836</c:v>
                </c:pt>
                <c:pt idx="86">
                  <c:v>232</c:v>
                </c:pt>
                <c:pt idx="87">
                  <c:v>269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GrafFerrol!$E$28:$E$116</c:f>
              <c:numCache>
                <c:formatCode>General</c:formatCode>
                <c:ptCount val="88"/>
                <c:pt idx="0">
                  <c:v>8</c:v>
                </c:pt>
                <c:pt idx="1">
                  <c:v>9</c:v>
                </c:pt>
                <c:pt idx="2">
                  <c:v>9</c:v>
                </c:pt>
                <c:pt idx="3">
                  <c:v>6</c:v>
                </c:pt>
                <c:pt idx="4">
                  <c:v>6</c:v>
                </c:pt>
                <c:pt idx="5">
                  <c:v>4</c:v>
                </c:pt>
                <c:pt idx="6">
                  <c:v>4</c:v>
                </c:pt>
                <c:pt idx="7">
                  <c:v>3</c:v>
                </c:pt>
                <c:pt idx="8">
                  <c:v>10</c:v>
                </c:pt>
                <c:pt idx="9">
                  <c:v>13</c:v>
                </c:pt>
                <c:pt idx="10">
                  <c:v>3</c:v>
                </c:pt>
                <c:pt idx="11">
                  <c:v>5</c:v>
                </c:pt>
                <c:pt idx="12">
                  <c:v>1</c:v>
                </c:pt>
                <c:pt idx="13">
                  <c:v>3</c:v>
                </c:pt>
                <c:pt idx="14">
                  <c:v>8</c:v>
                </c:pt>
                <c:pt idx="15">
                  <c:v>5</c:v>
                </c:pt>
                <c:pt idx="16">
                  <c:v>11</c:v>
                </c:pt>
                <c:pt idx="17">
                  <c:v>4</c:v>
                </c:pt>
                <c:pt idx="18">
                  <c:v>2</c:v>
                </c:pt>
                <c:pt idx="19">
                  <c:v>2</c:v>
                </c:pt>
                <c:pt idx="20">
                  <c:v>5</c:v>
                </c:pt>
                <c:pt idx="21">
                  <c:v>3</c:v>
                </c:pt>
                <c:pt idx="22">
                  <c:v>4</c:v>
                </c:pt>
                <c:pt idx="23">
                  <c:v>9</c:v>
                </c:pt>
                <c:pt idx="24">
                  <c:v>2</c:v>
                </c:pt>
                <c:pt idx="25">
                  <c:v>9</c:v>
                </c:pt>
                <c:pt idx="26">
                  <c:v>4</c:v>
                </c:pt>
                <c:pt idx="27">
                  <c:v>23</c:v>
                </c:pt>
                <c:pt idx="28">
                  <c:v>5</c:v>
                </c:pt>
                <c:pt idx="29">
                  <c:v>3</c:v>
                </c:pt>
                <c:pt idx="30">
                  <c:v>7</c:v>
                </c:pt>
                <c:pt idx="31">
                  <c:v>0</c:v>
                </c:pt>
                <c:pt idx="32">
                  <c:v>3</c:v>
                </c:pt>
                <c:pt idx="33">
                  <c:v>4</c:v>
                </c:pt>
                <c:pt idx="34">
                  <c:v>7</c:v>
                </c:pt>
                <c:pt idx="35">
                  <c:v>4</c:v>
                </c:pt>
                <c:pt idx="36">
                  <c:v>6</c:v>
                </c:pt>
                <c:pt idx="37">
                  <c:v>3</c:v>
                </c:pt>
                <c:pt idx="38">
                  <c:v>6</c:v>
                </c:pt>
                <c:pt idx="39">
                  <c:v>3</c:v>
                </c:pt>
                <c:pt idx="40">
                  <c:v>9</c:v>
                </c:pt>
                <c:pt idx="41">
                  <c:v>3</c:v>
                </c:pt>
                <c:pt idx="42">
                  <c:v>10</c:v>
                </c:pt>
                <c:pt idx="43">
                  <c:v>7</c:v>
                </c:pt>
                <c:pt idx="44">
                  <c:v>10</c:v>
                </c:pt>
                <c:pt idx="45">
                  <c:v>6</c:v>
                </c:pt>
                <c:pt idx="46">
                  <c:v>3</c:v>
                </c:pt>
                <c:pt idx="47">
                  <c:v>10</c:v>
                </c:pt>
                <c:pt idx="48">
                  <c:v>18</c:v>
                </c:pt>
                <c:pt idx="49">
                  <c:v>5</c:v>
                </c:pt>
                <c:pt idx="50">
                  <c:v>2</c:v>
                </c:pt>
                <c:pt idx="51">
                  <c:v>2</c:v>
                </c:pt>
                <c:pt idx="52">
                  <c:v>2</c:v>
                </c:pt>
                <c:pt idx="53">
                  <c:v>7</c:v>
                </c:pt>
                <c:pt idx="54">
                  <c:v>6</c:v>
                </c:pt>
                <c:pt idx="55">
                  <c:v>6</c:v>
                </c:pt>
                <c:pt idx="56">
                  <c:v>16</c:v>
                </c:pt>
                <c:pt idx="57">
                  <c:v>6</c:v>
                </c:pt>
                <c:pt idx="58">
                  <c:v>2</c:v>
                </c:pt>
                <c:pt idx="59">
                  <c:v>0</c:v>
                </c:pt>
                <c:pt idx="60">
                  <c:v>6</c:v>
                </c:pt>
                <c:pt idx="61">
                  <c:v>6</c:v>
                </c:pt>
                <c:pt idx="62">
                  <c:v>8</c:v>
                </c:pt>
                <c:pt idx="63">
                  <c:v>12</c:v>
                </c:pt>
                <c:pt idx="64">
                  <c:v>10</c:v>
                </c:pt>
                <c:pt idx="65">
                  <c:v>1</c:v>
                </c:pt>
                <c:pt idx="66">
                  <c:v>3</c:v>
                </c:pt>
                <c:pt idx="67">
                  <c:v>0</c:v>
                </c:pt>
                <c:pt idx="68">
                  <c:v>0</c:v>
                </c:pt>
                <c:pt idx="69">
                  <c:v>-2</c:v>
                </c:pt>
                <c:pt idx="70">
                  <c:v>2</c:v>
                </c:pt>
                <c:pt idx="71">
                  <c:v>2</c:v>
                </c:pt>
                <c:pt idx="72">
                  <c:v>5</c:v>
                </c:pt>
                <c:pt idx="73">
                  <c:v>7</c:v>
                </c:pt>
                <c:pt idx="74">
                  <c:v>4</c:v>
                </c:pt>
                <c:pt idx="75">
                  <c:v>9</c:v>
                </c:pt>
                <c:pt idx="76">
                  <c:v>11</c:v>
                </c:pt>
                <c:pt idx="77">
                  <c:v>12</c:v>
                </c:pt>
                <c:pt idx="78">
                  <c:v>7</c:v>
                </c:pt>
                <c:pt idx="79">
                  <c:v>15</c:v>
                </c:pt>
                <c:pt idx="80">
                  <c:v>2</c:v>
                </c:pt>
                <c:pt idx="81">
                  <c:v>21</c:v>
                </c:pt>
                <c:pt idx="82">
                  <c:v>5</c:v>
                </c:pt>
                <c:pt idx="83">
                  <c:v>16</c:v>
                </c:pt>
                <c:pt idx="84">
                  <c:v>20</c:v>
                </c:pt>
                <c:pt idx="85">
                  <c:v>24</c:v>
                </c:pt>
                <c:pt idx="86">
                  <c:v>20</c:v>
                </c:pt>
                <c:pt idx="87">
                  <c:v>19</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GrafFerrol!$F$28:$F$116</c:f>
              <c:numCache>
                <c:formatCode>General</c:formatCode>
                <c:ptCount val="88"/>
                <c:pt idx="0">
                  <c:v>9</c:v>
                </c:pt>
                <c:pt idx="1">
                  <c:v>8</c:v>
                </c:pt>
                <c:pt idx="2">
                  <c:v>6</c:v>
                </c:pt>
                <c:pt idx="3">
                  <c:v>8</c:v>
                </c:pt>
                <c:pt idx="4">
                  <c:v>9</c:v>
                </c:pt>
                <c:pt idx="5">
                  <c:v>10</c:v>
                </c:pt>
                <c:pt idx="6">
                  <c:v>10</c:v>
                </c:pt>
                <c:pt idx="7">
                  <c:v>9</c:v>
                </c:pt>
                <c:pt idx="8">
                  <c:v>9</c:v>
                </c:pt>
                <c:pt idx="9">
                  <c:v>9</c:v>
                </c:pt>
                <c:pt idx="10">
                  <c:v>11</c:v>
                </c:pt>
                <c:pt idx="11">
                  <c:v>11</c:v>
                </c:pt>
                <c:pt idx="12">
                  <c:v>11</c:v>
                </c:pt>
                <c:pt idx="13">
                  <c:v>8</c:v>
                </c:pt>
                <c:pt idx="14">
                  <c:v>8</c:v>
                </c:pt>
                <c:pt idx="15">
                  <c:v>8</c:v>
                </c:pt>
                <c:pt idx="16">
                  <c:v>7</c:v>
                </c:pt>
                <c:pt idx="17">
                  <c:v>8</c:v>
                </c:pt>
                <c:pt idx="18">
                  <c:v>9</c:v>
                </c:pt>
                <c:pt idx="19">
                  <c:v>7</c:v>
                </c:pt>
                <c:pt idx="20">
                  <c:v>8</c:v>
                </c:pt>
                <c:pt idx="21">
                  <c:v>8</c:v>
                </c:pt>
                <c:pt idx="22">
                  <c:v>8</c:v>
                </c:pt>
                <c:pt idx="23">
                  <c:v>7</c:v>
                </c:pt>
                <c:pt idx="24">
                  <c:v>7</c:v>
                </c:pt>
                <c:pt idx="25">
                  <c:v>7</c:v>
                </c:pt>
                <c:pt idx="26">
                  <c:v>7</c:v>
                </c:pt>
                <c:pt idx="27">
                  <c:v>2</c:v>
                </c:pt>
                <c:pt idx="28">
                  <c:v>4</c:v>
                </c:pt>
                <c:pt idx="29">
                  <c:v>5</c:v>
                </c:pt>
                <c:pt idx="30">
                  <c:v>5</c:v>
                </c:pt>
                <c:pt idx="31">
                  <c:v>3</c:v>
                </c:pt>
                <c:pt idx="32">
                  <c:v>3</c:v>
                </c:pt>
                <c:pt idx="33">
                  <c:v>2</c:v>
                </c:pt>
                <c:pt idx="34">
                  <c:v>3</c:v>
                </c:pt>
                <c:pt idx="35">
                  <c:v>5</c:v>
                </c:pt>
                <c:pt idx="36">
                  <c:v>2</c:v>
                </c:pt>
                <c:pt idx="37">
                  <c:v>3</c:v>
                </c:pt>
                <c:pt idx="38">
                  <c:v>3</c:v>
                </c:pt>
                <c:pt idx="39">
                  <c:v>4</c:v>
                </c:pt>
                <c:pt idx="40">
                  <c:v>4</c:v>
                </c:pt>
                <c:pt idx="41">
                  <c:v>4</c:v>
                </c:pt>
                <c:pt idx="42">
                  <c:v>3</c:v>
                </c:pt>
                <c:pt idx="43">
                  <c:v>1</c:v>
                </c:pt>
                <c:pt idx="44">
                  <c:v>3</c:v>
                </c:pt>
                <c:pt idx="45">
                  <c:v>2</c:v>
                </c:pt>
                <c:pt idx="46">
                  <c:v>5</c:v>
                </c:pt>
                <c:pt idx="47">
                  <c:v>6</c:v>
                </c:pt>
                <c:pt idx="48">
                  <c:v>5</c:v>
                </c:pt>
                <c:pt idx="49">
                  <c:v>7</c:v>
                </c:pt>
                <c:pt idx="50">
                  <c:v>6</c:v>
                </c:pt>
                <c:pt idx="51">
                  <c:v>8</c:v>
                </c:pt>
                <c:pt idx="52">
                  <c:v>8</c:v>
                </c:pt>
                <c:pt idx="53">
                  <c:v>8</c:v>
                </c:pt>
                <c:pt idx="54">
                  <c:v>6</c:v>
                </c:pt>
                <c:pt idx="55">
                  <c:v>3</c:v>
                </c:pt>
                <c:pt idx="56">
                  <c:v>4</c:v>
                </c:pt>
                <c:pt idx="57">
                  <c:v>5</c:v>
                </c:pt>
                <c:pt idx="58">
                  <c:v>5</c:v>
                </c:pt>
                <c:pt idx="59">
                  <c:v>6</c:v>
                </c:pt>
                <c:pt idx="60">
                  <c:v>6</c:v>
                </c:pt>
                <c:pt idx="61">
                  <c:v>4</c:v>
                </c:pt>
                <c:pt idx="62">
                  <c:v>4</c:v>
                </c:pt>
                <c:pt idx="63">
                  <c:v>4</c:v>
                </c:pt>
                <c:pt idx="64">
                  <c:v>5</c:v>
                </c:pt>
                <c:pt idx="65">
                  <c:v>6</c:v>
                </c:pt>
                <c:pt idx="66">
                  <c:v>5</c:v>
                </c:pt>
                <c:pt idx="67">
                  <c:v>4</c:v>
                </c:pt>
                <c:pt idx="68">
                  <c:v>4</c:v>
                </c:pt>
                <c:pt idx="69">
                  <c:v>2</c:v>
                </c:pt>
                <c:pt idx="70">
                  <c:v>0</c:v>
                </c:pt>
                <c:pt idx="71">
                  <c:v>0</c:v>
                </c:pt>
                <c:pt idx="72">
                  <c:v>0</c:v>
                </c:pt>
                <c:pt idx="73">
                  <c:v>0</c:v>
                </c:pt>
                <c:pt idx="74">
                  <c:v>1</c:v>
                </c:pt>
                <c:pt idx="75">
                  <c:v>1</c:v>
                </c:pt>
                <c:pt idx="76">
                  <c:v>2</c:v>
                </c:pt>
                <c:pt idx="77">
                  <c:v>3</c:v>
                </c:pt>
                <c:pt idx="78">
                  <c:v>2</c:v>
                </c:pt>
                <c:pt idx="79">
                  <c:v>2</c:v>
                </c:pt>
                <c:pt idx="80">
                  <c:v>2</c:v>
                </c:pt>
                <c:pt idx="81">
                  <c:v>2</c:v>
                </c:pt>
                <c:pt idx="82">
                  <c:v>2</c:v>
                </c:pt>
                <c:pt idx="83">
                  <c:v>4</c:v>
                </c:pt>
                <c:pt idx="84">
                  <c:v>5</c:v>
                </c:pt>
                <c:pt idx="85">
                  <c:v>4</c:v>
                </c:pt>
                <c:pt idx="86">
                  <c:v>5</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GrafFerrol!$G$28:$G$116</c:f>
              <c:numCache>
                <c:formatCode>General</c:formatCode>
                <c:ptCount val="88"/>
                <c:pt idx="0">
                  <c:v>0</c:v>
                </c:pt>
                <c:pt idx="1">
                  <c:v>0</c:v>
                </c:pt>
                <c:pt idx="2">
                  <c:v>0</c:v>
                </c:pt>
                <c:pt idx="3">
                  <c:v>0</c:v>
                </c:pt>
                <c:pt idx="4">
                  <c:v>1</c:v>
                </c:pt>
                <c:pt idx="5">
                  <c:v>1</c:v>
                </c:pt>
                <c:pt idx="6">
                  <c:v>1</c:v>
                </c:pt>
                <c:pt idx="7">
                  <c:v>2</c:v>
                </c:pt>
                <c:pt idx="8">
                  <c:v>2</c:v>
                </c:pt>
                <c:pt idx="9">
                  <c:v>2</c:v>
                </c:pt>
                <c:pt idx="10">
                  <c:v>2</c:v>
                </c:pt>
                <c:pt idx="11">
                  <c:v>2</c:v>
                </c:pt>
                <c:pt idx="12">
                  <c:v>1</c:v>
                </c:pt>
                <c:pt idx="13">
                  <c:v>2</c:v>
                </c:pt>
                <c:pt idx="14">
                  <c:v>2</c:v>
                </c:pt>
                <c:pt idx="15">
                  <c:v>2</c:v>
                </c:pt>
                <c:pt idx="16">
                  <c:v>2</c:v>
                </c:pt>
                <c:pt idx="17">
                  <c:v>2</c:v>
                </c:pt>
                <c:pt idx="18">
                  <c:v>2</c:v>
                </c:pt>
                <c:pt idx="19">
                  <c:v>2</c:v>
                </c:pt>
                <c:pt idx="20">
                  <c:v>2</c:v>
                </c:pt>
                <c:pt idx="21">
                  <c:v>2</c:v>
                </c:pt>
                <c:pt idx="22">
                  <c:v>2</c:v>
                </c:pt>
                <c:pt idx="23">
                  <c:v>2</c:v>
                </c:pt>
                <c:pt idx="24">
                  <c:v>2</c:v>
                </c:pt>
                <c:pt idx="25">
                  <c:v>2</c:v>
                </c:pt>
                <c:pt idx="26">
                  <c:v>1</c:v>
                </c:pt>
                <c:pt idx="27">
                  <c:v>1</c:v>
                </c:pt>
                <c:pt idx="28">
                  <c:v>1</c:v>
                </c:pt>
                <c:pt idx="29">
                  <c:v>1</c:v>
                </c:pt>
                <c:pt idx="30">
                  <c:v>1</c:v>
                </c:pt>
                <c:pt idx="31">
                  <c:v>2</c:v>
                </c:pt>
                <c:pt idx="32">
                  <c:v>2</c:v>
                </c:pt>
                <c:pt idx="33">
                  <c:v>2</c:v>
                </c:pt>
                <c:pt idx="34">
                  <c:v>1</c:v>
                </c:pt>
                <c:pt idx="35">
                  <c:v>0</c:v>
                </c:pt>
                <c:pt idx="36">
                  <c:v>2</c:v>
                </c:pt>
                <c:pt idx="37">
                  <c:v>2</c:v>
                </c:pt>
                <c:pt idx="38">
                  <c:v>2</c:v>
                </c:pt>
                <c:pt idx="39">
                  <c:v>1</c:v>
                </c:pt>
                <c:pt idx="40">
                  <c:v>3</c:v>
                </c:pt>
                <c:pt idx="41">
                  <c:v>3</c:v>
                </c:pt>
                <c:pt idx="42">
                  <c:v>2</c:v>
                </c:pt>
                <c:pt idx="43">
                  <c:v>2</c:v>
                </c:pt>
                <c:pt idx="44">
                  <c:v>1</c:v>
                </c:pt>
                <c:pt idx="45">
                  <c:v>2</c:v>
                </c:pt>
                <c:pt idx="46">
                  <c:v>2</c:v>
                </c:pt>
                <c:pt idx="47">
                  <c:v>2</c:v>
                </c:pt>
                <c:pt idx="48">
                  <c:v>2</c:v>
                </c:pt>
                <c:pt idx="49">
                  <c:v>1</c:v>
                </c:pt>
                <c:pt idx="50">
                  <c:v>1</c:v>
                </c:pt>
                <c:pt idx="51">
                  <c:v>1</c:v>
                </c:pt>
                <c:pt idx="52">
                  <c:v>1</c:v>
                </c:pt>
                <c:pt idx="53">
                  <c:v>1</c:v>
                </c:pt>
                <c:pt idx="54">
                  <c:v>3</c:v>
                </c:pt>
                <c:pt idx="55">
                  <c:v>3</c:v>
                </c:pt>
                <c:pt idx="56">
                  <c:v>3</c:v>
                </c:pt>
                <c:pt idx="57">
                  <c:v>3</c:v>
                </c:pt>
                <c:pt idx="58">
                  <c:v>3</c:v>
                </c:pt>
                <c:pt idx="59">
                  <c:v>3</c:v>
                </c:pt>
                <c:pt idx="60">
                  <c:v>2</c:v>
                </c:pt>
                <c:pt idx="61">
                  <c:v>3</c:v>
                </c:pt>
                <c:pt idx="62">
                  <c:v>3</c:v>
                </c:pt>
                <c:pt idx="63">
                  <c:v>3</c:v>
                </c:pt>
                <c:pt idx="64">
                  <c:v>3</c:v>
                </c:pt>
                <c:pt idx="65">
                  <c:v>2</c:v>
                </c:pt>
                <c:pt idx="66">
                  <c:v>3</c:v>
                </c:pt>
                <c:pt idx="67">
                  <c:v>2</c:v>
                </c:pt>
                <c:pt idx="68">
                  <c:v>2</c:v>
                </c:pt>
                <c:pt idx="69">
                  <c:v>1</c:v>
                </c:pt>
                <c:pt idx="70">
                  <c:v>2</c:v>
                </c:pt>
                <c:pt idx="71">
                  <c:v>2</c:v>
                </c:pt>
                <c:pt idx="72">
                  <c:v>2</c:v>
                </c:pt>
                <c:pt idx="73">
                  <c:v>2</c:v>
                </c:pt>
                <c:pt idx="74">
                  <c:v>1</c:v>
                </c:pt>
                <c:pt idx="75">
                  <c:v>1</c:v>
                </c:pt>
                <c:pt idx="76">
                  <c:v>1</c:v>
                </c:pt>
                <c:pt idx="77">
                  <c:v>0</c:v>
                </c:pt>
                <c:pt idx="78">
                  <c:v>2</c:v>
                </c:pt>
                <c:pt idx="79">
                  <c:v>2</c:v>
                </c:pt>
                <c:pt idx="80">
                  <c:v>2</c:v>
                </c:pt>
                <c:pt idx="81">
                  <c:v>2</c:v>
                </c:pt>
                <c:pt idx="82">
                  <c:v>2</c:v>
                </c:pt>
                <c:pt idx="83">
                  <c:v>2</c:v>
                </c:pt>
                <c:pt idx="84">
                  <c:v>2</c:v>
                </c:pt>
                <c:pt idx="85">
                  <c:v>4</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GrafLugo!$H$28:$H$116</c:f>
              <c:numCache>
                <c:formatCode>General</c:formatCode>
                <c:ptCount val="88"/>
                <c:pt idx="0">
                  <c:v>1350</c:v>
                </c:pt>
                <c:pt idx="1">
                  <c:v>1249</c:v>
                </c:pt>
                <c:pt idx="2">
                  <c:v>820</c:v>
                </c:pt>
                <c:pt idx="3">
                  <c:v>533</c:v>
                </c:pt>
                <c:pt idx="4">
                  <c:v>873</c:v>
                </c:pt>
                <c:pt idx="5">
                  <c:v>805</c:v>
                </c:pt>
                <c:pt idx="6">
                  <c:v>1039</c:v>
                </c:pt>
                <c:pt idx="7">
                  <c:v>838</c:v>
                </c:pt>
                <c:pt idx="8">
                  <c:v>1005</c:v>
                </c:pt>
                <c:pt idx="9">
                  <c:v>921</c:v>
                </c:pt>
                <c:pt idx="10">
                  <c:v>901</c:v>
                </c:pt>
                <c:pt idx="11">
                  <c:v>540</c:v>
                </c:pt>
                <c:pt idx="12">
                  <c:v>729</c:v>
                </c:pt>
                <c:pt idx="13">
                  <c:v>969</c:v>
                </c:pt>
                <c:pt idx="14">
                  <c:v>1037</c:v>
                </c:pt>
                <c:pt idx="15">
                  <c:v>1334</c:v>
                </c:pt>
                <c:pt idx="16">
                  <c:v>1165</c:v>
                </c:pt>
                <c:pt idx="17">
                  <c:v>878</c:v>
                </c:pt>
                <c:pt idx="18">
                  <c:v>524</c:v>
                </c:pt>
                <c:pt idx="19">
                  <c:v>747</c:v>
                </c:pt>
                <c:pt idx="20">
                  <c:v>1128</c:v>
                </c:pt>
                <c:pt idx="21">
                  <c:v>734</c:v>
                </c:pt>
                <c:pt idx="22">
                  <c:v>926</c:v>
                </c:pt>
                <c:pt idx="23">
                  <c:v>827</c:v>
                </c:pt>
                <c:pt idx="24">
                  <c:v>989</c:v>
                </c:pt>
                <c:pt idx="25">
                  <c:v>1209</c:v>
                </c:pt>
                <c:pt idx="26">
                  <c:v>733</c:v>
                </c:pt>
                <c:pt idx="27">
                  <c:v>1416</c:v>
                </c:pt>
                <c:pt idx="28">
                  <c:v>764</c:v>
                </c:pt>
                <c:pt idx="29">
                  <c:v>1018</c:v>
                </c:pt>
                <c:pt idx="30">
                  <c:v>799</c:v>
                </c:pt>
                <c:pt idx="31">
                  <c:v>369</c:v>
                </c:pt>
                <c:pt idx="32">
                  <c:v>523</c:v>
                </c:pt>
                <c:pt idx="33">
                  <c:v>738</c:v>
                </c:pt>
                <c:pt idx="34">
                  <c:v>776</c:v>
                </c:pt>
                <c:pt idx="35">
                  <c:v>982</c:v>
                </c:pt>
                <c:pt idx="36">
                  <c:v>1129</c:v>
                </c:pt>
                <c:pt idx="37">
                  <c:v>699</c:v>
                </c:pt>
                <c:pt idx="38">
                  <c:v>471</c:v>
                </c:pt>
                <c:pt idx="39">
                  <c:v>703</c:v>
                </c:pt>
                <c:pt idx="40">
                  <c:v>895</c:v>
                </c:pt>
                <c:pt idx="41">
                  <c:v>1120</c:v>
                </c:pt>
                <c:pt idx="42">
                  <c:v>20730</c:v>
                </c:pt>
                <c:pt idx="43">
                  <c:v>1061</c:v>
                </c:pt>
                <c:pt idx="44">
                  <c:v>1061</c:v>
                </c:pt>
                <c:pt idx="45">
                  <c:v>488</c:v>
                </c:pt>
                <c:pt idx="46">
                  <c:v>565</c:v>
                </c:pt>
                <c:pt idx="47">
                  <c:v>922</c:v>
                </c:pt>
                <c:pt idx="48">
                  <c:v>1707</c:v>
                </c:pt>
                <c:pt idx="49">
                  <c:v>1865</c:v>
                </c:pt>
                <c:pt idx="50">
                  <c:v>1585</c:v>
                </c:pt>
                <c:pt idx="51">
                  <c:v>498</c:v>
                </c:pt>
                <c:pt idx="52">
                  <c:v>245</c:v>
                </c:pt>
                <c:pt idx="53">
                  <c:v>481</c:v>
                </c:pt>
                <c:pt idx="54">
                  <c:v>828</c:v>
                </c:pt>
                <c:pt idx="55">
                  <c:v>646</c:v>
                </c:pt>
                <c:pt idx="56">
                  <c:v>547</c:v>
                </c:pt>
                <c:pt idx="57">
                  <c:v>515</c:v>
                </c:pt>
                <c:pt idx="58">
                  <c:v>412</c:v>
                </c:pt>
                <c:pt idx="59">
                  <c:v>394</c:v>
                </c:pt>
                <c:pt idx="60">
                  <c:v>429</c:v>
                </c:pt>
                <c:pt idx="61">
                  <c:v>408</c:v>
                </c:pt>
                <c:pt idx="62">
                  <c:v>1558</c:v>
                </c:pt>
                <c:pt idx="63">
                  <c:v>1240</c:v>
                </c:pt>
                <c:pt idx="64">
                  <c:v>972</c:v>
                </c:pt>
                <c:pt idx="65">
                  <c:v>514</c:v>
                </c:pt>
                <c:pt idx="66">
                  <c:v>481</c:v>
                </c:pt>
                <c:pt idx="67">
                  <c:v>394</c:v>
                </c:pt>
                <c:pt idx="68">
                  <c:v>561</c:v>
                </c:pt>
                <c:pt idx="69">
                  <c:v>521</c:v>
                </c:pt>
                <c:pt idx="70">
                  <c:v>396</c:v>
                </c:pt>
                <c:pt idx="71">
                  <c:v>527</c:v>
                </c:pt>
                <c:pt idx="72">
                  <c:v>434</c:v>
                </c:pt>
                <c:pt idx="73">
                  <c:v>445</c:v>
                </c:pt>
                <c:pt idx="74">
                  <c:v>304</c:v>
                </c:pt>
                <c:pt idx="75">
                  <c:v>1187</c:v>
                </c:pt>
                <c:pt idx="76">
                  <c:v>700</c:v>
                </c:pt>
                <c:pt idx="77">
                  <c:v>546</c:v>
                </c:pt>
                <c:pt idx="78">
                  <c:v>475</c:v>
                </c:pt>
                <c:pt idx="79">
                  <c:v>387</c:v>
                </c:pt>
                <c:pt idx="80">
                  <c:v>666</c:v>
                </c:pt>
                <c:pt idx="81">
                  <c:v>537</c:v>
                </c:pt>
                <c:pt idx="82">
                  <c:v>524</c:v>
                </c:pt>
                <c:pt idx="83">
                  <c:v>961</c:v>
                </c:pt>
                <c:pt idx="84">
                  <c:v>1499</c:v>
                </c:pt>
                <c:pt idx="85">
                  <c:v>1390</c:v>
                </c:pt>
                <c:pt idx="86">
                  <c:v>1093</c:v>
                </c:pt>
                <c:pt idx="87">
                  <c:v>563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GrafLugo!$E$28:$E$116</c:f>
              <c:numCache>
                <c:formatCode>General</c:formatCode>
                <c:ptCount val="88"/>
                <c:pt idx="0">
                  <c:v>14</c:v>
                </c:pt>
                <c:pt idx="1">
                  <c:v>15</c:v>
                </c:pt>
                <c:pt idx="2">
                  <c:v>26</c:v>
                </c:pt>
                <c:pt idx="3">
                  <c:v>13</c:v>
                </c:pt>
                <c:pt idx="4">
                  <c:v>16</c:v>
                </c:pt>
                <c:pt idx="5">
                  <c:v>8</c:v>
                </c:pt>
                <c:pt idx="6">
                  <c:v>19</c:v>
                </c:pt>
                <c:pt idx="7">
                  <c:v>9</c:v>
                </c:pt>
                <c:pt idx="8">
                  <c:v>15</c:v>
                </c:pt>
                <c:pt idx="9">
                  <c:v>15</c:v>
                </c:pt>
                <c:pt idx="10">
                  <c:v>13</c:v>
                </c:pt>
                <c:pt idx="11">
                  <c:v>10</c:v>
                </c:pt>
                <c:pt idx="12">
                  <c:v>14</c:v>
                </c:pt>
                <c:pt idx="13">
                  <c:v>20</c:v>
                </c:pt>
                <c:pt idx="14">
                  <c:v>21</c:v>
                </c:pt>
                <c:pt idx="15">
                  <c:v>23</c:v>
                </c:pt>
                <c:pt idx="16">
                  <c:v>18</c:v>
                </c:pt>
                <c:pt idx="17">
                  <c:v>11</c:v>
                </c:pt>
                <c:pt idx="18">
                  <c:v>2</c:v>
                </c:pt>
                <c:pt idx="19">
                  <c:v>14</c:v>
                </c:pt>
                <c:pt idx="20">
                  <c:v>15</c:v>
                </c:pt>
                <c:pt idx="21">
                  <c:v>8</c:v>
                </c:pt>
                <c:pt idx="22">
                  <c:v>10</c:v>
                </c:pt>
                <c:pt idx="23">
                  <c:v>15</c:v>
                </c:pt>
                <c:pt idx="24">
                  <c:v>13</c:v>
                </c:pt>
                <c:pt idx="25">
                  <c:v>9</c:v>
                </c:pt>
                <c:pt idx="26">
                  <c:v>13</c:v>
                </c:pt>
                <c:pt idx="27">
                  <c:v>19</c:v>
                </c:pt>
                <c:pt idx="28">
                  <c:v>14</c:v>
                </c:pt>
                <c:pt idx="29">
                  <c:v>11</c:v>
                </c:pt>
                <c:pt idx="30">
                  <c:v>10</c:v>
                </c:pt>
                <c:pt idx="31">
                  <c:v>5</c:v>
                </c:pt>
                <c:pt idx="32">
                  <c:v>7</c:v>
                </c:pt>
                <c:pt idx="33">
                  <c:v>15</c:v>
                </c:pt>
                <c:pt idx="34">
                  <c:v>11</c:v>
                </c:pt>
                <c:pt idx="35">
                  <c:v>30</c:v>
                </c:pt>
                <c:pt idx="36">
                  <c:v>23</c:v>
                </c:pt>
                <c:pt idx="37">
                  <c:v>26</c:v>
                </c:pt>
                <c:pt idx="38">
                  <c:v>18</c:v>
                </c:pt>
                <c:pt idx="39">
                  <c:v>13</c:v>
                </c:pt>
                <c:pt idx="40">
                  <c:v>11</c:v>
                </c:pt>
                <c:pt idx="41">
                  <c:v>14</c:v>
                </c:pt>
                <c:pt idx="42">
                  <c:v>21</c:v>
                </c:pt>
                <c:pt idx="43">
                  <c:v>15</c:v>
                </c:pt>
                <c:pt idx="44">
                  <c:v>18</c:v>
                </c:pt>
                <c:pt idx="45">
                  <c:v>16</c:v>
                </c:pt>
                <c:pt idx="46">
                  <c:v>17</c:v>
                </c:pt>
                <c:pt idx="47">
                  <c:v>12</c:v>
                </c:pt>
                <c:pt idx="48">
                  <c:v>15</c:v>
                </c:pt>
                <c:pt idx="49">
                  <c:v>7</c:v>
                </c:pt>
                <c:pt idx="50">
                  <c:v>19</c:v>
                </c:pt>
                <c:pt idx="51">
                  <c:v>14</c:v>
                </c:pt>
                <c:pt idx="52">
                  <c:v>7</c:v>
                </c:pt>
                <c:pt idx="53">
                  <c:v>7</c:v>
                </c:pt>
                <c:pt idx="54">
                  <c:v>7</c:v>
                </c:pt>
                <c:pt idx="55">
                  <c:v>12</c:v>
                </c:pt>
                <c:pt idx="56">
                  <c:v>10</c:v>
                </c:pt>
                <c:pt idx="57">
                  <c:v>19</c:v>
                </c:pt>
                <c:pt idx="58">
                  <c:v>16</c:v>
                </c:pt>
                <c:pt idx="59">
                  <c:v>4</c:v>
                </c:pt>
                <c:pt idx="60">
                  <c:v>3</c:v>
                </c:pt>
                <c:pt idx="61">
                  <c:v>5</c:v>
                </c:pt>
                <c:pt idx="62">
                  <c:v>18</c:v>
                </c:pt>
                <c:pt idx="63">
                  <c:v>13</c:v>
                </c:pt>
                <c:pt idx="64">
                  <c:v>4</c:v>
                </c:pt>
                <c:pt idx="65">
                  <c:v>7</c:v>
                </c:pt>
                <c:pt idx="66">
                  <c:v>9</c:v>
                </c:pt>
                <c:pt idx="67">
                  <c:v>16</c:v>
                </c:pt>
                <c:pt idx="68">
                  <c:v>7</c:v>
                </c:pt>
                <c:pt idx="69">
                  <c:v>15</c:v>
                </c:pt>
                <c:pt idx="70">
                  <c:v>27</c:v>
                </c:pt>
                <c:pt idx="71">
                  <c:v>19</c:v>
                </c:pt>
                <c:pt idx="72">
                  <c:v>16</c:v>
                </c:pt>
                <c:pt idx="73">
                  <c:v>13</c:v>
                </c:pt>
                <c:pt idx="74">
                  <c:v>10</c:v>
                </c:pt>
                <c:pt idx="75">
                  <c:v>20</c:v>
                </c:pt>
                <c:pt idx="76">
                  <c:v>23</c:v>
                </c:pt>
                <c:pt idx="77">
                  <c:v>26</c:v>
                </c:pt>
                <c:pt idx="78">
                  <c:v>14</c:v>
                </c:pt>
                <c:pt idx="79">
                  <c:v>16</c:v>
                </c:pt>
                <c:pt idx="80">
                  <c:v>34</c:v>
                </c:pt>
                <c:pt idx="81">
                  <c:v>27</c:v>
                </c:pt>
                <c:pt idx="82">
                  <c:v>44</c:v>
                </c:pt>
                <c:pt idx="83">
                  <c:v>46</c:v>
                </c:pt>
                <c:pt idx="84">
                  <c:v>61</c:v>
                </c:pt>
                <c:pt idx="85">
                  <c:v>54</c:v>
                </c:pt>
                <c:pt idx="86">
                  <c:v>46</c:v>
                </c:pt>
                <c:pt idx="87">
                  <c:v>33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GrafLugo!$F$28:$F$116</c:f>
              <c:numCache>
                <c:formatCode>General</c:formatCode>
                <c:ptCount val="88"/>
                <c:pt idx="0">
                  <c:v>8</c:v>
                </c:pt>
                <c:pt idx="1">
                  <c:v>8</c:v>
                </c:pt>
                <c:pt idx="2">
                  <c:v>7</c:v>
                </c:pt>
                <c:pt idx="3">
                  <c:v>7</c:v>
                </c:pt>
                <c:pt idx="4">
                  <c:v>8</c:v>
                </c:pt>
                <c:pt idx="5">
                  <c:v>8</c:v>
                </c:pt>
                <c:pt idx="6">
                  <c:v>7</c:v>
                </c:pt>
                <c:pt idx="7">
                  <c:v>9</c:v>
                </c:pt>
                <c:pt idx="8">
                  <c:v>8</c:v>
                </c:pt>
                <c:pt idx="9">
                  <c:v>7</c:v>
                </c:pt>
                <c:pt idx="10">
                  <c:v>9</c:v>
                </c:pt>
                <c:pt idx="11">
                  <c:v>11</c:v>
                </c:pt>
                <c:pt idx="12">
                  <c:v>12</c:v>
                </c:pt>
                <c:pt idx="13">
                  <c:v>11</c:v>
                </c:pt>
                <c:pt idx="14">
                  <c:v>11</c:v>
                </c:pt>
                <c:pt idx="15">
                  <c:v>15</c:v>
                </c:pt>
                <c:pt idx="16">
                  <c:v>15</c:v>
                </c:pt>
                <c:pt idx="17">
                  <c:v>13</c:v>
                </c:pt>
                <c:pt idx="18">
                  <c:v>12</c:v>
                </c:pt>
                <c:pt idx="19">
                  <c:v>10</c:v>
                </c:pt>
                <c:pt idx="20">
                  <c:v>7</c:v>
                </c:pt>
                <c:pt idx="21">
                  <c:v>5</c:v>
                </c:pt>
                <c:pt idx="22">
                  <c:v>5</c:v>
                </c:pt>
                <c:pt idx="23">
                  <c:v>6</c:v>
                </c:pt>
                <c:pt idx="24">
                  <c:v>7</c:v>
                </c:pt>
                <c:pt idx="25">
                  <c:v>9</c:v>
                </c:pt>
                <c:pt idx="26">
                  <c:v>7</c:v>
                </c:pt>
                <c:pt idx="27">
                  <c:v>6</c:v>
                </c:pt>
                <c:pt idx="28">
                  <c:v>9</c:v>
                </c:pt>
                <c:pt idx="29">
                  <c:v>8</c:v>
                </c:pt>
                <c:pt idx="30">
                  <c:v>8</c:v>
                </c:pt>
                <c:pt idx="31">
                  <c:v>8</c:v>
                </c:pt>
                <c:pt idx="32">
                  <c:v>7</c:v>
                </c:pt>
                <c:pt idx="33">
                  <c:v>9</c:v>
                </c:pt>
                <c:pt idx="34">
                  <c:v>8</c:v>
                </c:pt>
                <c:pt idx="35">
                  <c:v>6</c:v>
                </c:pt>
                <c:pt idx="36">
                  <c:v>7</c:v>
                </c:pt>
                <c:pt idx="37">
                  <c:v>8</c:v>
                </c:pt>
                <c:pt idx="38">
                  <c:v>10</c:v>
                </c:pt>
                <c:pt idx="39">
                  <c:v>10</c:v>
                </c:pt>
                <c:pt idx="40">
                  <c:v>11</c:v>
                </c:pt>
                <c:pt idx="41">
                  <c:v>11</c:v>
                </c:pt>
                <c:pt idx="42">
                  <c:v>11</c:v>
                </c:pt>
                <c:pt idx="43">
                  <c:v>9</c:v>
                </c:pt>
                <c:pt idx="44">
                  <c:v>9</c:v>
                </c:pt>
                <c:pt idx="45">
                  <c:v>12</c:v>
                </c:pt>
                <c:pt idx="46">
                  <c:v>9</c:v>
                </c:pt>
                <c:pt idx="47">
                  <c:v>11</c:v>
                </c:pt>
                <c:pt idx="48">
                  <c:v>10</c:v>
                </c:pt>
                <c:pt idx="49">
                  <c:v>8</c:v>
                </c:pt>
                <c:pt idx="50">
                  <c:v>8</c:v>
                </c:pt>
                <c:pt idx="51">
                  <c:v>6</c:v>
                </c:pt>
                <c:pt idx="52">
                  <c:v>6</c:v>
                </c:pt>
                <c:pt idx="53">
                  <c:v>6</c:v>
                </c:pt>
                <c:pt idx="54">
                  <c:v>4</c:v>
                </c:pt>
                <c:pt idx="55">
                  <c:v>5</c:v>
                </c:pt>
                <c:pt idx="56">
                  <c:v>5</c:v>
                </c:pt>
                <c:pt idx="57">
                  <c:v>2</c:v>
                </c:pt>
                <c:pt idx="58">
                  <c:v>0</c:v>
                </c:pt>
                <c:pt idx="59">
                  <c:v>4</c:v>
                </c:pt>
                <c:pt idx="60">
                  <c:v>4</c:v>
                </c:pt>
                <c:pt idx="61">
                  <c:v>4</c:v>
                </c:pt>
                <c:pt idx="62">
                  <c:v>2</c:v>
                </c:pt>
                <c:pt idx="63">
                  <c:v>2</c:v>
                </c:pt>
                <c:pt idx="64">
                  <c:v>2</c:v>
                </c:pt>
                <c:pt idx="65">
                  <c:v>3</c:v>
                </c:pt>
                <c:pt idx="66">
                  <c:v>3</c:v>
                </c:pt>
                <c:pt idx="67">
                  <c:v>4</c:v>
                </c:pt>
                <c:pt idx="68">
                  <c:v>4</c:v>
                </c:pt>
                <c:pt idx="69">
                  <c:v>2</c:v>
                </c:pt>
                <c:pt idx="70">
                  <c:v>2</c:v>
                </c:pt>
                <c:pt idx="71">
                  <c:v>3</c:v>
                </c:pt>
                <c:pt idx="72">
                  <c:v>4</c:v>
                </c:pt>
                <c:pt idx="73">
                  <c:v>2</c:v>
                </c:pt>
                <c:pt idx="74">
                  <c:v>2</c:v>
                </c:pt>
                <c:pt idx="75">
                  <c:v>3</c:v>
                </c:pt>
                <c:pt idx="76">
                  <c:v>3</c:v>
                </c:pt>
                <c:pt idx="77">
                  <c:v>3</c:v>
                </c:pt>
                <c:pt idx="78">
                  <c:v>2</c:v>
                </c:pt>
                <c:pt idx="79">
                  <c:v>2</c:v>
                </c:pt>
                <c:pt idx="80">
                  <c:v>3</c:v>
                </c:pt>
                <c:pt idx="81">
                  <c:v>3</c:v>
                </c:pt>
                <c:pt idx="82">
                  <c:v>3</c:v>
                </c:pt>
                <c:pt idx="83">
                  <c:v>4</c:v>
                </c:pt>
                <c:pt idx="84">
                  <c:v>4</c:v>
                </c:pt>
                <c:pt idx="85">
                  <c:v>5</c:v>
                </c:pt>
                <c:pt idx="86">
                  <c:v>5</c:v>
                </c:pt>
                <c:pt idx="87">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GrafLugo!$G$28:$G$116</c:f>
              <c:numCache>
                <c:formatCode>General</c:formatCode>
                <c:ptCount val="88"/>
                <c:pt idx="0">
                  <c:v>3</c:v>
                </c:pt>
                <c:pt idx="1">
                  <c:v>3</c:v>
                </c:pt>
                <c:pt idx="2">
                  <c:v>3</c:v>
                </c:pt>
                <c:pt idx="3">
                  <c:v>3</c:v>
                </c:pt>
                <c:pt idx="4">
                  <c:v>3</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3</c:v>
                </c:pt>
                <c:pt idx="20">
                  <c:v>3</c:v>
                </c:pt>
                <c:pt idx="21">
                  <c:v>2</c:v>
                </c:pt>
                <c:pt idx="22">
                  <c:v>1</c:v>
                </c:pt>
                <c:pt idx="23">
                  <c:v>1</c:v>
                </c:pt>
                <c:pt idx="24">
                  <c:v>1</c:v>
                </c:pt>
                <c:pt idx="25">
                  <c:v>1</c:v>
                </c:pt>
                <c:pt idx="26">
                  <c:v>1</c:v>
                </c:pt>
                <c:pt idx="27">
                  <c:v>2</c:v>
                </c:pt>
                <c:pt idx="28">
                  <c:v>2</c:v>
                </c:pt>
                <c:pt idx="29">
                  <c:v>2</c:v>
                </c:pt>
                <c:pt idx="30">
                  <c:v>2</c:v>
                </c:pt>
                <c:pt idx="31">
                  <c:v>2</c:v>
                </c:pt>
                <c:pt idx="32">
                  <c:v>2</c:v>
                </c:pt>
                <c:pt idx="33">
                  <c:v>1</c:v>
                </c:pt>
                <c:pt idx="34">
                  <c:v>1</c:v>
                </c:pt>
                <c:pt idx="35">
                  <c:v>1</c:v>
                </c:pt>
                <c:pt idx="36">
                  <c:v>1</c:v>
                </c:pt>
                <c:pt idx="37">
                  <c:v>1</c:v>
                </c:pt>
                <c:pt idx="38">
                  <c:v>1</c:v>
                </c:pt>
                <c:pt idx="39">
                  <c:v>1</c:v>
                </c:pt>
                <c:pt idx="40">
                  <c:v>1</c:v>
                </c:pt>
                <c:pt idx="41">
                  <c:v>2</c:v>
                </c:pt>
                <c:pt idx="42">
                  <c:v>2</c:v>
                </c:pt>
                <c:pt idx="43">
                  <c:v>3</c:v>
                </c:pt>
                <c:pt idx="44">
                  <c:v>3</c:v>
                </c:pt>
                <c:pt idx="45">
                  <c:v>3</c:v>
                </c:pt>
                <c:pt idx="46">
                  <c:v>2</c:v>
                </c:pt>
                <c:pt idx="47">
                  <c:v>1</c:v>
                </c:pt>
                <c:pt idx="48">
                  <c:v>2</c:v>
                </c:pt>
                <c:pt idx="49">
                  <c:v>2</c:v>
                </c:pt>
                <c:pt idx="50">
                  <c:v>2</c:v>
                </c:pt>
                <c:pt idx="51">
                  <c:v>2</c:v>
                </c:pt>
                <c:pt idx="52">
                  <c:v>2</c:v>
                </c:pt>
                <c:pt idx="53">
                  <c:v>2</c:v>
                </c:pt>
                <c:pt idx="54">
                  <c:v>2</c:v>
                </c:pt>
                <c:pt idx="55">
                  <c:v>2</c:v>
                </c:pt>
                <c:pt idx="56">
                  <c:v>2</c:v>
                </c:pt>
                <c:pt idx="57">
                  <c:v>2</c:v>
                </c:pt>
                <c:pt idx="58">
                  <c:v>0</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2</c:v>
                </c:pt>
                <c:pt idx="74">
                  <c:v>2</c:v>
                </c:pt>
                <c:pt idx="75">
                  <c:v>2</c:v>
                </c:pt>
                <c:pt idx="76">
                  <c:v>2</c:v>
                </c:pt>
                <c:pt idx="77">
                  <c:v>2</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GrafOurense!$H$28:$H$116</c:f>
              <c:numCache>
                <c:formatCode>General</c:formatCode>
                <c:ptCount val="88"/>
                <c:pt idx="0">
                  <c:v>849</c:v>
                </c:pt>
                <c:pt idx="1">
                  <c:v>737</c:v>
                </c:pt>
                <c:pt idx="2">
                  <c:v>843</c:v>
                </c:pt>
                <c:pt idx="3">
                  <c:v>716</c:v>
                </c:pt>
                <c:pt idx="4">
                  <c:v>2457</c:v>
                </c:pt>
                <c:pt idx="5">
                  <c:v>994</c:v>
                </c:pt>
                <c:pt idx="6">
                  <c:v>1229</c:v>
                </c:pt>
                <c:pt idx="7">
                  <c:v>921</c:v>
                </c:pt>
                <c:pt idx="8">
                  <c:v>844</c:v>
                </c:pt>
                <c:pt idx="9">
                  <c:v>927</c:v>
                </c:pt>
                <c:pt idx="10">
                  <c:v>1263</c:v>
                </c:pt>
                <c:pt idx="11">
                  <c:v>1803</c:v>
                </c:pt>
                <c:pt idx="12">
                  <c:v>987</c:v>
                </c:pt>
                <c:pt idx="13">
                  <c:v>743</c:v>
                </c:pt>
                <c:pt idx="14">
                  <c:v>795</c:v>
                </c:pt>
                <c:pt idx="15">
                  <c:v>1097</c:v>
                </c:pt>
                <c:pt idx="16">
                  <c:v>1210</c:v>
                </c:pt>
                <c:pt idx="17">
                  <c:v>1127</c:v>
                </c:pt>
                <c:pt idx="18">
                  <c:v>2318</c:v>
                </c:pt>
                <c:pt idx="19">
                  <c:v>851</c:v>
                </c:pt>
                <c:pt idx="20">
                  <c:v>1229</c:v>
                </c:pt>
                <c:pt idx="21">
                  <c:v>731</c:v>
                </c:pt>
                <c:pt idx="22">
                  <c:v>828</c:v>
                </c:pt>
                <c:pt idx="23">
                  <c:v>1270</c:v>
                </c:pt>
                <c:pt idx="24">
                  <c:v>707</c:v>
                </c:pt>
                <c:pt idx="25">
                  <c:v>1960</c:v>
                </c:pt>
                <c:pt idx="26">
                  <c:v>824</c:v>
                </c:pt>
                <c:pt idx="27">
                  <c:v>1513</c:v>
                </c:pt>
                <c:pt idx="28">
                  <c:v>819</c:v>
                </c:pt>
                <c:pt idx="29">
                  <c:v>805</c:v>
                </c:pt>
                <c:pt idx="30">
                  <c:v>878</c:v>
                </c:pt>
                <c:pt idx="31">
                  <c:v>961</c:v>
                </c:pt>
                <c:pt idx="32">
                  <c:v>725</c:v>
                </c:pt>
                <c:pt idx="33">
                  <c:v>756</c:v>
                </c:pt>
                <c:pt idx="34">
                  <c:v>784</c:v>
                </c:pt>
                <c:pt idx="35">
                  <c:v>861</c:v>
                </c:pt>
                <c:pt idx="36">
                  <c:v>927</c:v>
                </c:pt>
                <c:pt idx="37">
                  <c:v>646</c:v>
                </c:pt>
                <c:pt idx="38">
                  <c:v>529</c:v>
                </c:pt>
                <c:pt idx="39">
                  <c:v>743</c:v>
                </c:pt>
                <c:pt idx="40">
                  <c:v>898</c:v>
                </c:pt>
                <c:pt idx="41">
                  <c:v>612</c:v>
                </c:pt>
                <c:pt idx="42">
                  <c:v>-6049</c:v>
                </c:pt>
                <c:pt idx="43">
                  <c:v>506</c:v>
                </c:pt>
                <c:pt idx="44">
                  <c:v>573</c:v>
                </c:pt>
                <c:pt idx="45">
                  <c:v>321</c:v>
                </c:pt>
                <c:pt idx="46">
                  <c:v>352</c:v>
                </c:pt>
                <c:pt idx="47">
                  <c:v>516</c:v>
                </c:pt>
                <c:pt idx="48">
                  <c:v>2791</c:v>
                </c:pt>
                <c:pt idx="49">
                  <c:v>641</c:v>
                </c:pt>
                <c:pt idx="50">
                  <c:v>912</c:v>
                </c:pt>
                <c:pt idx="51">
                  <c:v>469</c:v>
                </c:pt>
                <c:pt idx="52">
                  <c:v>429</c:v>
                </c:pt>
                <c:pt idx="53">
                  <c:v>386</c:v>
                </c:pt>
                <c:pt idx="54">
                  <c:v>483</c:v>
                </c:pt>
                <c:pt idx="55">
                  <c:v>542</c:v>
                </c:pt>
                <c:pt idx="56">
                  <c:v>446</c:v>
                </c:pt>
                <c:pt idx="57">
                  <c:v>440</c:v>
                </c:pt>
                <c:pt idx="58">
                  <c:v>677</c:v>
                </c:pt>
                <c:pt idx="59">
                  <c:v>444</c:v>
                </c:pt>
                <c:pt idx="60">
                  <c:v>187</c:v>
                </c:pt>
                <c:pt idx="61">
                  <c:v>566</c:v>
                </c:pt>
                <c:pt idx="62">
                  <c:v>2771</c:v>
                </c:pt>
                <c:pt idx="63">
                  <c:v>332</c:v>
                </c:pt>
                <c:pt idx="64">
                  <c:v>466</c:v>
                </c:pt>
                <c:pt idx="65">
                  <c:v>478</c:v>
                </c:pt>
                <c:pt idx="66">
                  <c:v>209</c:v>
                </c:pt>
                <c:pt idx="67">
                  <c:v>399</c:v>
                </c:pt>
                <c:pt idx="68">
                  <c:v>365</c:v>
                </c:pt>
                <c:pt idx="69">
                  <c:v>582</c:v>
                </c:pt>
                <c:pt idx="70">
                  <c:v>296</c:v>
                </c:pt>
                <c:pt idx="71">
                  <c:v>398</c:v>
                </c:pt>
                <c:pt idx="72">
                  <c:v>468</c:v>
                </c:pt>
                <c:pt idx="73">
                  <c:v>320</c:v>
                </c:pt>
                <c:pt idx="74">
                  <c:v>235</c:v>
                </c:pt>
                <c:pt idx="75">
                  <c:v>534</c:v>
                </c:pt>
                <c:pt idx="76">
                  <c:v>504</c:v>
                </c:pt>
                <c:pt idx="77">
                  <c:v>447</c:v>
                </c:pt>
                <c:pt idx="78">
                  <c:v>405</c:v>
                </c:pt>
                <c:pt idx="79">
                  <c:v>507</c:v>
                </c:pt>
                <c:pt idx="80">
                  <c:v>322</c:v>
                </c:pt>
                <c:pt idx="81">
                  <c:v>503</c:v>
                </c:pt>
                <c:pt idx="82">
                  <c:v>662</c:v>
                </c:pt>
                <c:pt idx="83">
                  <c:v>2560</c:v>
                </c:pt>
                <c:pt idx="84">
                  <c:v>752</c:v>
                </c:pt>
                <c:pt idx="85">
                  <c:v>1106</c:v>
                </c:pt>
                <c:pt idx="86">
                  <c:v>963</c:v>
                </c:pt>
                <c:pt idx="87">
                  <c:v>932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GrafOurense!$E$28:$E$116</c:f>
              <c:numCache>
                <c:formatCode>General</c:formatCode>
                <c:ptCount val="88"/>
                <c:pt idx="0">
                  <c:v>28</c:v>
                </c:pt>
                <c:pt idx="1">
                  <c:v>23</c:v>
                </c:pt>
                <c:pt idx="2">
                  <c:v>15</c:v>
                </c:pt>
                <c:pt idx="3">
                  <c:v>6</c:v>
                </c:pt>
                <c:pt idx="4">
                  <c:v>12</c:v>
                </c:pt>
                <c:pt idx="5">
                  <c:v>17</c:v>
                </c:pt>
                <c:pt idx="6">
                  <c:v>21</c:v>
                </c:pt>
                <c:pt idx="7">
                  <c:v>25</c:v>
                </c:pt>
                <c:pt idx="8">
                  <c:v>18</c:v>
                </c:pt>
                <c:pt idx="9">
                  <c:v>18</c:v>
                </c:pt>
                <c:pt idx="10">
                  <c:v>18</c:v>
                </c:pt>
                <c:pt idx="11">
                  <c:v>14</c:v>
                </c:pt>
                <c:pt idx="12">
                  <c:v>15</c:v>
                </c:pt>
                <c:pt idx="13">
                  <c:v>13</c:v>
                </c:pt>
                <c:pt idx="14">
                  <c:v>27</c:v>
                </c:pt>
                <c:pt idx="15">
                  <c:v>26</c:v>
                </c:pt>
                <c:pt idx="16">
                  <c:v>19</c:v>
                </c:pt>
                <c:pt idx="17">
                  <c:v>12</c:v>
                </c:pt>
                <c:pt idx="18">
                  <c:v>7</c:v>
                </c:pt>
                <c:pt idx="19">
                  <c:v>10</c:v>
                </c:pt>
                <c:pt idx="20">
                  <c:v>28</c:v>
                </c:pt>
                <c:pt idx="21">
                  <c:v>15</c:v>
                </c:pt>
                <c:pt idx="22">
                  <c:v>20</c:v>
                </c:pt>
                <c:pt idx="23">
                  <c:v>10</c:v>
                </c:pt>
                <c:pt idx="24">
                  <c:v>14</c:v>
                </c:pt>
                <c:pt idx="25">
                  <c:v>6</c:v>
                </c:pt>
                <c:pt idx="26">
                  <c:v>9</c:v>
                </c:pt>
                <c:pt idx="27">
                  <c:v>24</c:v>
                </c:pt>
                <c:pt idx="28">
                  <c:v>12</c:v>
                </c:pt>
                <c:pt idx="29">
                  <c:v>15</c:v>
                </c:pt>
                <c:pt idx="30">
                  <c:v>16</c:v>
                </c:pt>
                <c:pt idx="31">
                  <c:v>19</c:v>
                </c:pt>
                <c:pt idx="32">
                  <c:v>6</c:v>
                </c:pt>
                <c:pt idx="33">
                  <c:v>12</c:v>
                </c:pt>
                <c:pt idx="34">
                  <c:v>18</c:v>
                </c:pt>
                <c:pt idx="35">
                  <c:v>14</c:v>
                </c:pt>
                <c:pt idx="36">
                  <c:v>7</c:v>
                </c:pt>
                <c:pt idx="37">
                  <c:v>8</c:v>
                </c:pt>
                <c:pt idx="38">
                  <c:v>12</c:v>
                </c:pt>
                <c:pt idx="39">
                  <c:v>5</c:v>
                </c:pt>
                <c:pt idx="40">
                  <c:v>10</c:v>
                </c:pt>
                <c:pt idx="41">
                  <c:v>11</c:v>
                </c:pt>
                <c:pt idx="42">
                  <c:v>17</c:v>
                </c:pt>
                <c:pt idx="43">
                  <c:v>8</c:v>
                </c:pt>
                <c:pt idx="44">
                  <c:v>5</c:v>
                </c:pt>
                <c:pt idx="45">
                  <c:v>5</c:v>
                </c:pt>
                <c:pt idx="46">
                  <c:v>12</c:v>
                </c:pt>
                <c:pt idx="47">
                  <c:v>9</c:v>
                </c:pt>
                <c:pt idx="48">
                  <c:v>12</c:v>
                </c:pt>
                <c:pt idx="49">
                  <c:v>18</c:v>
                </c:pt>
                <c:pt idx="50">
                  <c:v>9</c:v>
                </c:pt>
                <c:pt idx="51">
                  <c:v>11</c:v>
                </c:pt>
                <c:pt idx="52">
                  <c:v>9</c:v>
                </c:pt>
                <c:pt idx="53">
                  <c:v>8</c:v>
                </c:pt>
                <c:pt idx="54">
                  <c:v>9</c:v>
                </c:pt>
                <c:pt idx="55">
                  <c:v>7</c:v>
                </c:pt>
                <c:pt idx="56">
                  <c:v>5</c:v>
                </c:pt>
                <c:pt idx="57">
                  <c:v>13</c:v>
                </c:pt>
                <c:pt idx="58">
                  <c:v>10</c:v>
                </c:pt>
                <c:pt idx="59">
                  <c:v>9</c:v>
                </c:pt>
                <c:pt idx="60">
                  <c:v>12</c:v>
                </c:pt>
                <c:pt idx="61">
                  <c:v>6</c:v>
                </c:pt>
                <c:pt idx="62">
                  <c:v>25</c:v>
                </c:pt>
                <c:pt idx="63">
                  <c:v>8</c:v>
                </c:pt>
                <c:pt idx="64">
                  <c:v>9</c:v>
                </c:pt>
                <c:pt idx="65">
                  <c:v>6</c:v>
                </c:pt>
                <c:pt idx="66">
                  <c:v>8</c:v>
                </c:pt>
                <c:pt idx="67">
                  <c:v>6</c:v>
                </c:pt>
                <c:pt idx="68">
                  <c:v>6</c:v>
                </c:pt>
                <c:pt idx="69">
                  <c:v>21</c:v>
                </c:pt>
                <c:pt idx="70">
                  <c:v>8</c:v>
                </c:pt>
                <c:pt idx="71">
                  <c:v>15</c:v>
                </c:pt>
                <c:pt idx="72">
                  <c:v>14</c:v>
                </c:pt>
                <c:pt idx="73">
                  <c:v>9</c:v>
                </c:pt>
                <c:pt idx="74">
                  <c:v>8</c:v>
                </c:pt>
                <c:pt idx="75">
                  <c:v>15</c:v>
                </c:pt>
                <c:pt idx="76">
                  <c:v>43</c:v>
                </c:pt>
                <c:pt idx="77">
                  <c:v>43</c:v>
                </c:pt>
                <c:pt idx="78">
                  <c:v>32</c:v>
                </c:pt>
                <c:pt idx="79">
                  <c:v>37</c:v>
                </c:pt>
                <c:pt idx="80">
                  <c:v>34</c:v>
                </c:pt>
                <c:pt idx="81">
                  <c:v>34</c:v>
                </c:pt>
                <c:pt idx="82">
                  <c:v>71</c:v>
                </c:pt>
                <c:pt idx="83">
                  <c:v>90</c:v>
                </c:pt>
                <c:pt idx="84">
                  <c:v>141</c:v>
                </c:pt>
                <c:pt idx="85">
                  <c:v>128</c:v>
                </c:pt>
                <c:pt idx="86">
                  <c:v>110</c:v>
                </c:pt>
                <c:pt idx="87">
                  <c:v>186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GrafOurense!$F$28:$F$116</c:f>
              <c:numCache>
                <c:formatCode>General</c:formatCode>
                <c:ptCount val="88"/>
                <c:pt idx="0">
                  <c:v>15</c:v>
                </c:pt>
                <c:pt idx="1">
                  <c:v>16</c:v>
                </c:pt>
                <c:pt idx="2">
                  <c:v>14</c:v>
                </c:pt>
                <c:pt idx="3">
                  <c:v>14</c:v>
                </c:pt>
                <c:pt idx="4">
                  <c:v>15</c:v>
                </c:pt>
                <c:pt idx="5">
                  <c:v>14</c:v>
                </c:pt>
                <c:pt idx="6">
                  <c:v>18</c:v>
                </c:pt>
                <c:pt idx="7">
                  <c:v>16</c:v>
                </c:pt>
                <c:pt idx="8">
                  <c:v>17</c:v>
                </c:pt>
                <c:pt idx="9">
                  <c:v>17</c:v>
                </c:pt>
                <c:pt idx="10">
                  <c:v>18</c:v>
                </c:pt>
                <c:pt idx="11">
                  <c:v>20</c:v>
                </c:pt>
                <c:pt idx="12">
                  <c:v>23</c:v>
                </c:pt>
                <c:pt idx="13">
                  <c:v>19</c:v>
                </c:pt>
                <c:pt idx="14">
                  <c:v>20</c:v>
                </c:pt>
                <c:pt idx="15">
                  <c:v>18</c:v>
                </c:pt>
                <c:pt idx="16">
                  <c:v>16</c:v>
                </c:pt>
                <c:pt idx="17">
                  <c:v>16</c:v>
                </c:pt>
                <c:pt idx="18">
                  <c:v>18</c:v>
                </c:pt>
                <c:pt idx="19">
                  <c:v>18</c:v>
                </c:pt>
                <c:pt idx="20">
                  <c:v>17</c:v>
                </c:pt>
                <c:pt idx="21">
                  <c:v>15</c:v>
                </c:pt>
                <c:pt idx="22">
                  <c:v>12</c:v>
                </c:pt>
                <c:pt idx="23">
                  <c:v>13</c:v>
                </c:pt>
                <c:pt idx="24">
                  <c:v>13</c:v>
                </c:pt>
                <c:pt idx="25">
                  <c:v>15</c:v>
                </c:pt>
                <c:pt idx="26">
                  <c:v>13</c:v>
                </c:pt>
                <c:pt idx="27">
                  <c:v>11</c:v>
                </c:pt>
                <c:pt idx="28">
                  <c:v>10</c:v>
                </c:pt>
                <c:pt idx="29">
                  <c:v>10</c:v>
                </c:pt>
                <c:pt idx="30">
                  <c:v>12</c:v>
                </c:pt>
                <c:pt idx="31">
                  <c:v>14</c:v>
                </c:pt>
                <c:pt idx="32">
                  <c:v>13</c:v>
                </c:pt>
                <c:pt idx="33">
                  <c:v>10</c:v>
                </c:pt>
                <c:pt idx="34">
                  <c:v>10</c:v>
                </c:pt>
                <c:pt idx="35">
                  <c:v>8</c:v>
                </c:pt>
                <c:pt idx="36">
                  <c:v>7</c:v>
                </c:pt>
                <c:pt idx="37">
                  <c:v>7</c:v>
                </c:pt>
                <c:pt idx="38">
                  <c:v>7</c:v>
                </c:pt>
                <c:pt idx="39">
                  <c:v>8</c:v>
                </c:pt>
                <c:pt idx="40">
                  <c:v>8</c:v>
                </c:pt>
                <c:pt idx="41">
                  <c:v>6</c:v>
                </c:pt>
                <c:pt idx="42">
                  <c:v>4</c:v>
                </c:pt>
                <c:pt idx="43">
                  <c:v>5</c:v>
                </c:pt>
                <c:pt idx="44">
                  <c:v>6</c:v>
                </c:pt>
                <c:pt idx="45">
                  <c:v>7</c:v>
                </c:pt>
                <c:pt idx="46">
                  <c:v>7</c:v>
                </c:pt>
                <c:pt idx="47">
                  <c:v>7</c:v>
                </c:pt>
                <c:pt idx="48">
                  <c:v>6</c:v>
                </c:pt>
                <c:pt idx="49">
                  <c:v>7</c:v>
                </c:pt>
                <c:pt idx="50">
                  <c:v>7</c:v>
                </c:pt>
                <c:pt idx="51">
                  <c:v>7</c:v>
                </c:pt>
                <c:pt idx="52">
                  <c:v>7</c:v>
                </c:pt>
                <c:pt idx="53">
                  <c:v>7</c:v>
                </c:pt>
                <c:pt idx="54">
                  <c:v>4</c:v>
                </c:pt>
                <c:pt idx="55">
                  <c:v>5</c:v>
                </c:pt>
                <c:pt idx="56">
                  <c:v>7</c:v>
                </c:pt>
                <c:pt idx="57">
                  <c:v>6</c:v>
                </c:pt>
                <c:pt idx="58">
                  <c:v>4</c:v>
                </c:pt>
                <c:pt idx="59">
                  <c:v>3</c:v>
                </c:pt>
                <c:pt idx="60">
                  <c:v>3</c:v>
                </c:pt>
                <c:pt idx="61">
                  <c:v>3</c:v>
                </c:pt>
                <c:pt idx="62">
                  <c:v>3</c:v>
                </c:pt>
                <c:pt idx="63">
                  <c:v>2</c:v>
                </c:pt>
                <c:pt idx="64">
                  <c:v>3</c:v>
                </c:pt>
                <c:pt idx="65">
                  <c:v>3</c:v>
                </c:pt>
                <c:pt idx="66">
                  <c:v>2</c:v>
                </c:pt>
                <c:pt idx="67">
                  <c:v>1</c:v>
                </c:pt>
                <c:pt idx="68">
                  <c:v>1</c:v>
                </c:pt>
                <c:pt idx="69">
                  <c:v>2</c:v>
                </c:pt>
                <c:pt idx="70">
                  <c:v>3</c:v>
                </c:pt>
                <c:pt idx="71">
                  <c:v>4</c:v>
                </c:pt>
                <c:pt idx="72">
                  <c:v>5</c:v>
                </c:pt>
                <c:pt idx="73">
                  <c:v>5</c:v>
                </c:pt>
                <c:pt idx="74">
                  <c:v>4</c:v>
                </c:pt>
                <c:pt idx="75">
                  <c:v>5</c:v>
                </c:pt>
                <c:pt idx="76">
                  <c:v>5</c:v>
                </c:pt>
                <c:pt idx="77">
                  <c:v>6</c:v>
                </c:pt>
                <c:pt idx="78">
                  <c:v>6</c:v>
                </c:pt>
                <c:pt idx="79">
                  <c:v>6</c:v>
                </c:pt>
                <c:pt idx="80">
                  <c:v>7</c:v>
                </c:pt>
                <c:pt idx="81">
                  <c:v>4</c:v>
                </c:pt>
                <c:pt idx="82">
                  <c:v>3</c:v>
                </c:pt>
                <c:pt idx="83">
                  <c:v>4</c:v>
                </c:pt>
                <c:pt idx="84">
                  <c:v>7</c:v>
                </c:pt>
                <c:pt idx="85">
                  <c:v>7</c:v>
                </c:pt>
                <c:pt idx="86">
                  <c:v>9</c:v>
                </c:pt>
                <c:pt idx="87">
                  <c:v>10</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GrafOurense!$G$28:$G$116</c:f>
              <c:numCache>
                <c:formatCode>General</c:formatCode>
                <c:ptCount val="88"/>
                <c:pt idx="0">
                  <c:v>3</c:v>
                </c:pt>
                <c:pt idx="1">
                  <c:v>5</c:v>
                </c:pt>
                <c:pt idx="2">
                  <c:v>6</c:v>
                </c:pt>
                <c:pt idx="3">
                  <c:v>6</c:v>
                </c:pt>
                <c:pt idx="4">
                  <c:v>6</c:v>
                </c:pt>
                <c:pt idx="5">
                  <c:v>7</c:v>
                </c:pt>
                <c:pt idx="6">
                  <c:v>8</c:v>
                </c:pt>
                <c:pt idx="7">
                  <c:v>9</c:v>
                </c:pt>
                <c:pt idx="8">
                  <c:v>10</c:v>
                </c:pt>
                <c:pt idx="9">
                  <c:v>10</c:v>
                </c:pt>
                <c:pt idx="10">
                  <c:v>11</c:v>
                </c:pt>
                <c:pt idx="11">
                  <c:v>9</c:v>
                </c:pt>
                <c:pt idx="12">
                  <c:v>9</c:v>
                </c:pt>
                <c:pt idx="13">
                  <c:v>10</c:v>
                </c:pt>
                <c:pt idx="14">
                  <c:v>11</c:v>
                </c:pt>
                <c:pt idx="15">
                  <c:v>11</c:v>
                </c:pt>
                <c:pt idx="16">
                  <c:v>10</c:v>
                </c:pt>
                <c:pt idx="17">
                  <c:v>12</c:v>
                </c:pt>
                <c:pt idx="18">
                  <c:v>9</c:v>
                </c:pt>
                <c:pt idx="19">
                  <c:v>7</c:v>
                </c:pt>
                <c:pt idx="20">
                  <c:v>8</c:v>
                </c:pt>
                <c:pt idx="21">
                  <c:v>7</c:v>
                </c:pt>
                <c:pt idx="22">
                  <c:v>7</c:v>
                </c:pt>
                <c:pt idx="23">
                  <c:v>5</c:v>
                </c:pt>
                <c:pt idx="24">
                  <c:v>5</c:v>
                </c:pt>
                <c:pt idx="25">
                  <c:v>5</c:v>
                </c:pt>
                <c:pt idx="26">
                  <c:v>3</c:v>
                </c:pt>
                <c:pt idx="27">
                  <c:v>3</c:v>
                </c:pt>
                <c:pt idx="28">
                  <c:v>2</c:v>
                </c:pt>
                <c:pt idx="29">
                  <c:v>2</c:v>
                </c:pt>
                <c:pt idx="30">
                  <c:v>2</c:v>
                </c:pt>
                <c:pt idx="31">
                  <c:v>2</c:v>
                </c:pt>
                <c:pt idx="32">
                  <c:v>1</c:v>
                </c:pt>
                <c:pt idx="33">
                  <c:v>3</c:v>
                </c:pt>
                <c:pt idx="34">
                  <c:v>3</c:v>
                </c:pt>
                <c:pt idx="35">
                  <c:v>3</c:v>
                </c:pt>
                <c:pt idx="36">
                  <c:v>4</c:v>
                </c:pt>
                <c:pt idx="37">
                  <c:v>4</c:v>
                </c:pt>
                <c:pt idx="38">
                  <c:v>4</c:v>
                </c:pt>
                <c:pt idx="39">
                  <c:v>5</c:v>
                </c:pt>
                <c:pt idx="40">
                  <c:v>5</c:v>
                </c:pt>
                <c:pt idx="41">
                  <c:v>6</c:v>
                </c:pt>
                <c:pt idx="42">
                  <c:v>6</c:v>
                </c:pt>
                <c:pt idx="43">
                  <c:v>6</c:v>
                </c:pt>
                <c:pt idx="44">
                  <c:v>6</c:v>
                </c:pt>
                <c:pt idx="45">
                  <c:v>6</c:v>
                </c:pt>
                <c:pt idx="46">
                  <c:v>4</c:v>
                </c:pt>
                <c:pt idx="47">
                  <c:v>3</c:v>
                </c:pt>
                <c:pt idx="48">
                  <c:v>3</c:v>
                </c:pt>
                <c:pt idx="49">
                  <c:v>1</c:v>
                </c:pt>
                <c:pt idx="50">
                  <c:v>0</c:v>
                </c:pt>
                <c:pt idx="51">
                  <c:v>0</c:v>
                </c:pt>
                <c:pt idx="52">
                  <c:v>0</c:v>
                </c:pt>
                <c:pt idx="53">
                  <c:v>1</c:v>
                </c:pt>
                <c:pt idx="54">
                  <c:v>1</c:v>
                </c:pt>
                <c:pt idx="55">
                  <c:v>1</c:v>
                </c:pt>
                <c:pt idx="56">
                  <c:v>0</c:v>
                </c:pt>
                <c:pt idx="57">
                  <c:v>0</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GrafPontevedra!$H$28:$H$116</c:f>
              <c:numCache>
                <c:formatCode>General</c:formatCode>
                <c:ptCount val="88"/>
                <c:pt idx="0">
                  <c:v>1748</c:v>
                </c:pt>
                <c:pt idx="1">
                  <c:v>1718</c:v>
                </c:pt>
                <c:pt idx="2">
                  <c:v>1301</c:v>
                </c:pt>
                <c:pt idx="3">
                  <c:v>1548</c:v>
                </c:pt>
                <c:pt idx="4">
                  <c:v>1511</c:v>
                </c:pt>
                <c:pt idx="5">
                  <c:v>1439</c:v>
                </c:pt>
                <c:pt idx="6">
                  <c:v>1512</c:v>
                </c:pt>
                <c:pt idx="7">
                  <c:v>1514</c:v>
                </c:pt>
                <c:pt idx="8">
                  <c:v>1762</c:v>
                </c:pt>
                <c:pt idx="9">
                  <c:v>1842</c:v>
                </c:pt>
                <c:pt idx="10">
                  <c:v>1320</c:v>
                </c:pt>
                <c:pt idx="11">
                  <c:v>565</c:v>
                </c:pt>
                <c:pt idx="12">
                  <c:v>1568</c:v>
                </c:pt>
                <c:pt idx="13">
                  <c:v>1833</c:v>
                </c:pt>
                <c:pt idx="14">
                  <c:v>1689</c:v>
                </c:pt>
                <c:pt idx="15">
                  <c:v>1799</c:v>
                </c:pt>
                <c:pt idx="16">
                  <c:v>1563</c:v>
                </c:pt>
                <c:pt idx="17">
                  <c:v>1622</c:v>
                </c:pt>
                <c:pt idx="18">
                  <c:v>730</c:v>
                </c:pt>
                <c:pt idx="19">
                  <c:v>1754</c:v>
                </c:pt>
                <c:pt idx="20">
                  <c:v>1737</c:v>
                </c:pt>
                <c:pt idx="21">
                  <c:v>1587</c:v>
                </c:pt>
                <c:pt idx="22">
                  <c:v>1292</c:v>
                </c:pt>
                <c:pt idx="23">
                  <c:v>2019</c:v>
                </c:pt>
                <c:pt idx="24">
                  <c:v>1608</c:v>
                </c:pt>
                <c:pt idx="25">
                  <c:v>1735</c:v>
                </c:pt>
                <c:pt idx="26">
                  <c:v>1707</c:v>
                </c:pt>
                <c:pt idx="27">
                  <c:v>2517</c:v>
                </c:pt>
                <c:pt idx="28">
                  <c:v>1156</c:v>
                </c:pt>
                <c:pt idx="29">
                  <c:v>1507</c:v>
                </c:pt>
                <c:pt idx="30">
                  <c:v>1177</c:v>
                </c:pt>
                <c:pt idx="31">
                  <c:v>1338</c:v>
                </c:pt>
                <c:pt idx="32">
                  <c:v>1257</c:v>
                </c:pt>
                <c:pt idx="33">
                  <c:v>1236</c:v>
                </c:pt>
                <c:pt idx="34">
                  <c:v>796</c:v>
                </c:pt>
                <c:pt idx="35">
                  <c:v>685</c:v>
                </c:pt>
                <c:pt idx="36">
                  <c:v>1371</c:v>
                </c:pt>
                <c:pt idx="37">
                  <c:v>977</c:v>
                </c:pt>
                <c:pt idx="38">
                  <c:v>594</c:v>
                </c:pt>
                <c:pt idx="39">
                  <c:v>640</c:v>
                </c:pt>
                <c:pt idx="40">
                  <c:v>898</c:v>
                </c:pt>
                <c:pt idx="41">
                  <c:v>792</c:v>
                </c:pt>
                <c:pt idx="42">
                  <c:v>-28862</c:v>
                </c:pt>
                <c:pt idx="43">
                  <c:v>914</c:v>
                </c:pt>
                <c:pt idx="44">
                  <c:v>583</c:v>
                </c:pt>
                <c:pt idx="45">
                  <c:v>282</c:v>
                </c:pt>
                <c:pt idx="46">
                  <c:v>438</c:v>
                </c:pt>
                <c:pt idx="47">
                  <c:v>901</c:v>
                </c:pt>
                <c:pt idx="48">
                  <c:v>1009</c:v>
                </c:pt>
                <c:pt idx="49">
                  <c:v>585</c:v>
                </c:pt>
                <c:pt idx="50">
                  <c:v>1090</c:v>
                </c:pt>
                <c:pt idx="51">
                  <c:v>738</c:v>
                </c:pt>
                <c:pt idx="52">
                  <c:v>600</c:v>
                </c:pt>
                <c:pt idx="53">
                  <c:v>262</c:v>
                </c:pt>
                <c:pt idx="54">
                  <c:v>891</c:v>
                </c:pt>
                <c:pt idx="55">
                  <c:v>640</c:v>
                </c:pt>
                <c:pt idx="56">
                  <c:v>832</c:v>
                </c:pt>
                <c:pt idx="57">
                  <c:v>619</c:v>
                </c:pt>
                <c:pt idx="58">
                  <c:v>361</c:v>
                </c:pt>
                <c:pt idx="59">
                  <c:v>695</c:v>
                </c:pt>
                <c:pt idx="60">
                  <c:v>277</c:v>
                </c:pt>
                <c:pt idx="61">
                  <c:v>303</c:v>
                </c:pt>
                <c:pt idx="62">
                  <c:v>440</c:v>
                </c:pt>
                <c:pt idx="63">
                  <c:v>621</c:v>
                </c:pt>
                <c:pt idx="64">
                  <c:v>496</c:v>
                </c:pt>
                <c:pt idx="65">
                  <c:v>222</c:v>
                </c:pt>
                <c:pt idx="66">
                  <c:v>197</c:v>
                </c:pt>
                <c:pt idx="67">
                  <c:v>317</c:v>
                </c:pt>
                <c:pt idx="68">
                  <c:v>601</c:v>
                </c:pt>
                <c:pt idx="69">
                  <c:v>505</c:v>
                </c:pt>
                <c:pt idx="70">
                  <c:v>561</c:v>
                </c:pt>
                <c:pt idx="71">
                  <c:v>443</c:v>
                </c:pt>
                <c:pt idx="72">
                  <c:v>427</c:v>
                </c:pt>
                <c:pt idx="73">
                  <c:v>347</c:v>
                </c:pt>
                <c:pt idx="74">
                  <c:v>420</c:v>
                </c:pt>
                <c:pt idx="75">
                  <c:v>545</c:v>
                </c:pt>
                <c:pt idx="76">
                  <c:v>471</c:v>
                </c:pt>
                <c:pt idx="77">
                  <c:v>675</c:v>
                </c:pt>
                <c:pt idx="78">
                  <c:v>885</c:v>
                </c:pt>
                <c:pt idx="79">
                  <c:v>622</c:v>
                </c:pt>
                <c:pt idx="80">
                  <c:v>806</c:v>
                </c:pt>
                <c:pt idx="81">
                  <c:v>1012</c:v>
                </c:pt>
                <c:pt idx="82">
                  <c:v>1234</c:v>
                </c:pt>
                <c:pt idx="83">
                  <c:v>1019</c:v>
                </c:pt>
                <c:pt idx="84">
                  <c:v>1463</c:v>
                </c:pt>
                <c:pt idx="85">
                  <c:v>1729</c:v>
                </c:pt>
                <c:pt idx="86">
                  <c:v>1369</c:v>
                </c:pt>
                <c:pt idx="87">
                  <c:v>1517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GrafPontevedra!$E$28:$E$116</c:f>
              <c:numCache>
                <c:formatCode>General</c:formatCode>
                <c:ptCount val="88"/>
                <c:pt idx="0">
                  <c:v>24</c:v>
                </c:pt>
                <c:pt idx="1">
                  <c:v>47</c:v>
                </c:pt>
                <c:pt idx="2">
                  <c:v>32</c:v>
                </c:pt>
                <c:pt idx="3">
                  <c:v>27</c:v>
                </c:pt>
                <c:pt idx="4">
                  <c:v>34</c:v>
                </c:pt>
                <c:pt idx="5">
                  <c:v>29</c:v>
                </c:pt>
                <c:pt idx="6">
                  <c:v>21</c:v>
                </c:pt>
                <c:pt idx="7">
                  <c:v>35</c:v>
                </c:pt>
                <c:pt idx="8">
                  <c:v>37</c:v>
                </c:pt>
                <c:pt idx="9">
                  <c:v>22</c:v>
                </c:pt>
                <c:pt idx="10">
                  <c:v>35</c:v>
                </c:pt>
                <c:pt idx="11">
                  <c:v>28</c:v>
                </c:pt>
                <c:pt idx="12">
                  <c:v>16</c:v>
                </c:pt>
                <c:pt idx="13">
                  <c:v>39</c:v>
                </c:pt>
                <c:pt idx="14">
                  <c:v>31</c:v>
                </c:pt>
                <c:pt idx="15">
                  <c:v>27</c:v>
                </c:pt>
                <c:pt idx="16">
                  <c:v>30</c:v>
                </c:pt>
                <c:pt idx="17">
                  <c:v>42</c:v>
                </c:pt>
                <c:pt idx="18">
                  <c:v>25</c:v>
                </c:pt>
                <c:pt idx="19">
                  <c:v>23</c:v>
                </c:pt>
                <c:pt idx="20">
                  <c:v>24</c:v>
                </c:pt>
                <c:pt idx="21">
                  <c:v>39</c:v>
                </c:pt>
                <c:pt idx="22">
                  <c:v>36</c:v>
                </c:pt>
                <c:pt idx="23">
                  <c:v>29</c:v>
                </c:pt>
                <c:pt idx="24">
                  <c:v>35</c:v>
                </c:pt>
                <c:pt idx="25">
                  <c:v>18</c:v>
                </c:pt>
                <c:pt idx="26">
                  <c:v>23</c:v>
                </c:pt>
                <c:pt idx="27">
                  <c:v>58</c:v>
                </c:pt>
                <c:pt idx="28">
                  <c:v>15</c:v>
                </c:pt>
                <c:pt idx="29">
                  <c:v>30</c:v>
                </c:pt>
                <c:pt idx="30">
                  <c:v>9</c:v>
                </c:pt>
                <c:pt idx="31">
                  <c:v>10</c:v>
                </c:pt>
                <c:pt idx="32">
                  <c:v>29</c:v>
                </c:pt>
                <c:pt idx="33">
                  <c:v>14</c:v>
                </c:pt>
                <c:pt idx="34">
                  <c:v>19</c:v>
                </c:pt>
                <c:pt idx="35">
                  <c:v>10</c:v>
                </c:pt>
                <c:pt idx="36">
                  <c:v>22</c:v>
                </c:pt>
                <c:pt idx="37">
                  <c:v>13</c:v>
                </c:pt>
                <c:pt idx="38">
                  <c:v>17</c:v>
                </c:pt>
                <c:pt idx="39">
                  <c:v>15</c:v>
                </c:pt>
                <c:pt idx="40">
                  <c:v>17</c:v>
                </c:pt>
                <c:pt idx="41">
                  <c:v>22</c:v>
                </c:pt>
                <c:pt idx="42">
                  <c:v>12</c:v>
                </c:pt>
                <c:pt idx="43">
                  <c:v>21</c:v>
                </c:pt>
                <c:pt idx="44">
                  <c:v>8</c:v>
                </c:pt>
                <c:pt idx="45">
                  <c:v>10</c:v>
                </c:pt>
                <c:pt idx="46">
                  <c:v>8</c:v>
                </c:pt>
                <c:pt idx="47">
                  <c:v>3</c:v>
                </c:pt>
                <c:pt idx="48">
                  <c:v>17</c:v>
                </c:pt>
                <c:pt idx="49">
                  <c:v>12</c:v>
                </c:pt>
                <c:pt idx="50">
                  <c:v>11</c:v>
                </c:pt>
                <c:pt idx="51">
                  <c:v>5</c:v>
                </c:pt>
                <c:pt idx="52">
                  <c:v>6</c:v>
                </c:pt>
                <c:pt idx="53">
                  <c:v>6</c:v>
                </c:pt>
                <c:pt idx="54">
                  <c:v>8</c:v>
                </c:pt>
                <c:pt idx="55">
                  <c:v>7</c:v>
                </c:pt>
                <c:pt idx="56">
                  <c:v>7</c:v>
                </c:pt>
                <c:pt idx="57">
                  <c:v>5</c:v>
                </c:pt>
                <c:pt idx="58">
                  <c:v>4</c:v>
                </c:pt>
                <c:pt idx="59">
                  <c:v>2</c:v>
                </c:pt>
                <c:pt idx="60">
                  <c:v>10</c:v>
                </c:pt>
                <c:pt idx="61">
                  <c:v>6</c:v>
                </c:pt>
                <c:pt idx="62">
                  <c:v>7</c:v>
                </c:pt>
                <c:pt idx="63">
                  <c:v>11</c:v>
                </c:pt>
                <c:pt idx="64">
                  <c:v>12</c:v>
                </c:pt>
                <c:pt idx="65">
                  <c:v>9</c:v>
                </c:pt>
                <c:pt idx="66">
                  <c:v>3</c:v>
                </c:pt>
                <c:pt idx="67">
                  <c:v>13</c:v>
                </c:pt>
                <c:pt idx="68">
                  <c:v>9</c:v>
                </c:pt>
                <c:pt idx="69">
                  <c:v>27</c:v>
                </c:pt>
                <c:pt idx="70">
                  <c:v>39</c:v>
                </c:pt>
                <c:pt idx="71">
                  <c:v>30</c:v>
                </c:pt>
                <c:pt idx="72">
                  <c:v>35</c:v>
                </c:pt>
                <c:pt idx="73">
                  <c:v>20</c:v>
                </c:pt>
                <c:pt idx="74">
                  <c:v>13</c:v>
                </c:pt>
                <c:pt idx="75">
                  <c:v>34</c:v>
                </c:pt>
                <c:pt idx="76">
                  <c:v>64</c:v>
                </c:pt>
                <c:pt idx="77">
                  <c:v>60</c:v>
                </c:pt>
                <c:pt idx="78">
                  <c:v>62</c:v>
                </c:pt>
                <c:pt idx="79">
                  <c:v>55</c:v>
                </c:pt>
                <c:pt idx="80">
                  <c:v>55</c:v>
                </c:pt>
                <c:pt idx="81">
                  <c:v>43</c:v>
                </c:pt>
                <c:pt idx="82">
                  <c:v>43</c:v>
                </c:pt>
                <c:pt idx="83">
                  <c:v>50</c:v>
                </c:pt>
                <c:pt idx="84">
                  <c:v>66</c:v>
                </c:pt>
                <c:pt idx="85">
                  <c:v>119</c:v>
                </c:pt>
                <c:pt idx="86">
                  <c:v>73</c:v>
                </c:pt>
                <c:pt idx="87">
                  <c:v>109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GrafPontevedra!$F$28:$F$116</c:f>
              <c:numCache>
                <c:formatCode>General</c:formatCode>
                <c:ptCount val="88"/>
                <c:pt idx="0">
                  <c:v>22</c:v>
                </c:pt>
                <c:pt idx="1">
                  <c:v>21</c:v>
                </c:pt>
                <c:pt idx="2">
                  <c:v>23</c:v>
                </c:pt>
                <c:pt idx="3">
                  <c:v>26</c:v>
                </c:pt>
                <c:pt idx="4">
                  <c:v>27</c:v>
                </c:pt>
                <c:pt idx="5">
                  <c:v>24</c:v>
                </c:pt>
                <c:pt idx="6">
                  <c:v>24</c:v>
                </c:pt>
                <c:pt idx="7">
                  <c:v>23</c:v>
                </c:pt>
                <c:pt idx="8">
                  <c:v>20</c:v>
                </c:pt>
                <c:pt idx="9">
                  <c:v>16</c:v>
                </c:pt>
                <c:pt idx="10">
                  <c:v>19</c:v>
                </c:pt>
                <c:pt idx="11">
                  <c:v>18</c:v>
                </c:pt>
                <c:pt idx="12">
                  <c:v>22</c:v>
                </c:pt>
                <c:pt idx="13">
                  <c:v>20</c:v>
                </c:pt>
                <c:pt idx="14">
                  <c:v>21</c:v>
                </c:pt>
                <c:pt idx="15">
                  <c:v>19</c:v>
                </c:pt>
                <c:pt idx="16">
                  <c:v>20</c:v>
                </c:pt>
                <c:pt idx="17">
                  <c:v>21</c:v>
                </c:pt>
                <c:pt idx="18">
                  <c:v>24</c:v>
                </c:pt>
                <c:pt idx="19">
                  <c:v>27</c:v>
                </c:pt>
                <c:pt idx="20">
                  <c:v>20</c:v>
                </c:pt>
                <c:pt idx="21">
                  <c:v>21</c:v>
                </c:pt>
                <c:pt idx="22">
                  <c:v>22</c:v>
                </c:pt>
                <c:pt idx="23">
                  <c:v>24</c:v>
                </c:pt>
                <c:pt idx="24">
                  <c:v>26</c:v>
                </c:pt>
                <c:pt idx="25">
                  <c:v>26</c:v>
                </c:pt>
                <c:pt idx="26">
                  <c:v>27</c:v>
                </c:pt>
                <c:pt idx="27">
                  <c:v>26</c:v>
                </c:pt>
                <c:pt idx="28">
                  <c:v>23</c:v>
                </c:pt>
                <c:pt idx="29">
                  <c:v>20</c:v>
                </c:pt>
                <c:pt idx="30">
                  <c:v>18</c:v>
                </c:pt>
                <c:pt idx="31">
                  <c:v>20</c:v>
                </c:pt>
                <c:pt idx="32">
                  <c:v>20</c:v>
                </c:pt>
                <c:pt idx="33">
                  <c:v>20</c:v>
                </c:pt>
                <c:pt idx="34">
                  <c:v>19</c:v>
                </c:pt>
                <c:pt idx="35">
                  <c:v>13</c:v>
                </c:pt>
                <c:pt idx="36">
                  <c:v>16</c:v>
                </c:pt>
                <c:pt idx="37">
                  <c:v>14</c:v>
                </c:pt>
                <c:pt idx="38">
                  <c:v>14</c:v>
                </c:pt>
                <c:pt idx="39">
                  <c:v>14</c:v>
                </c:pt>
                <c:pt idx="40">
                  <c:v>14</c:v>
                </c:pt>
                <c:pt idx="41">
                  <c:v>11</c:v>
                </c:pt>
                <c:pt idx="42">
                  <c:v>9</c:v>
                </c:pt>
                <c:pt idx="43">
                  <c:v>8</c:v>
                </c:pt>
                <c:pt idx="44">
                  <c:v>10</c:v>
                </c:pt>
                <c:pt idx="45">
                  <c:v>11</c:v>
                </c:pt>
                <c:pt idx="46">
                  <c:v>10</c:v>
                </c:pt>
                <c:pt idx="47">
                  <c:v>13</c:v>
                </c:pt>
                <c:pt idx="48">
                  <c:v>14</c:v>
                </c:pt>
                <c:pt idx="49">
                  <c:v>14</c:v>
                </c:pt>
                <c:pt idx="50">
                  <c:v>13</c:v>
                </c:pt>
                <c:pt idx="51">
                  <c:v>13</c:v>
                </c:pt>
                <c:pt idx="52">
                  <c:v>13</c:v>
                </c:pt>
                <c:pt idx="53">
                  <c:v>14</c:v>
                </c:pt>
                <c:pt idx="54">
                  <c:v>9</c:v>
                </c:pt>
                <c:pt idx="55">
                  <c:v>7</c:v>
                </c:pt>
                <c:pt idx="56">
                  <c:v>5</c:v>
                </c:pt>
                <c:pt idx="57">
                  <c:v>6</c:v>
                </c:pt>
                <c:pt idx="58">
                  <c:v>6</c:v>
                </c:pt>
                <c:pt idx="59">
                  <c:v>5</c:v>
                </c:pt>
                <c:pt idx="60">
                  <c:v>6</c:v>
                </c:pt>
                <c:pt idx="61">
                  <c:v>6</c:v>
                </c:pt>
                <c:pt idx="62">
                  <c:v>6</c:v>
                </c:pt>
                <c:pt idx="63">
                  <c:v>7</c:v>
                </c:pt>
                <c:pt idx="64">
                  <c:v>8</c:v>
                </c:pt>
                <c:pt idx="65">
                  <c:v>7</c:v>
                </c:pt>
                <c:pt idx="66">
                  <c:v>7</c:v>
                </c:pt>
                <c:pt idx="67">
                  <c:v>6</c:v>
                </c:pt>
                <c:pt idx="68">
                  <c:v>6</c:v>
                </c:pt>
                <c:pt idx="69">
                  <c:v>4</c:v>
                </c:pt>
                <c:pt idx="70">
                  <c:v>7</c:v>
                </c:pt>
                <c:pt idx="71">
                  <c:v>5</c:v>
                </c:pt>
                <c:pt idx="72">
                  <c:v>6</c:v>
                </c:pt>
                <c:pt idx="73">
                  <c:v>7</c:v>
                </c:pt>
                <c:pt idx="74">
                  <c:v>6</c:v>
                </c:pt>
                <c:pt idx="75">
                  <c:v>6</c:v>
                </c:pt>
                <c:pt idx="76">
                  <c:v>7</c:v>
                </c:pt>
                <c:pt idx="77">
                  <c:v>8</c:v>
                </c:pt>
                <c:pt idx="78">
                  <c:v>8</c:v>
                </c:pt>
                <c:pt idx="79">
                  <c:v>7</c:v>
                </c:pt>
                <c:pt idx="80">
                  <c:v>9</c:v>
                </c:pt>
                <c:pt idx="81">
                  <c:v>9</c:v>
                </c:pt>
                <c:pt idx="82">
                  <c:v>11</c:v>
                </c:pt>
                <c:pt idx="83">
                  <c:v>11</c:v>
                </c:pt>
                <c:pt idx="84">
                  <c:v>10</c:v>
                </c:pt>
                <c:pt idx="85">
                  <c:v>8</c:v>
                </c:pt>
                <c:pt idx="86">
                  <c:v>8</c:v>
                </c:pt>
                <c:pt idx="87">
                  <c:v>8</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GrafPontevedra!$G$28:$G$116</c:f>
              <c:numCache>
                <c:formatCode>General</c:formatCode>
                <c:ptCount val="88"/>
                <c:pt idx="0">
                  <c:v>4</c:v>
                </c:pt>
                <c:pt idx="1">
                  <c:v>4</c:v>
                </c:pt>
                <c:pt idx="2">
                  <c:v>6</c:v>
                </c:pt>
                <c:pt idx="3">
                  <c:v>5</c:v>
                </c:pt>
                <c:pt idx="4">
                  <c:v>5</c:v>
                </c:pt>
                <c:pt idx="5">
                  <c:v>5</c:v>
                </c:pt>
                <c:pt idx="6">
                  <c:v>6</c:v>
                </c:pt>
                <c:pt idx="7">
                  <c:v>5</c:v>
                </c:pt>
                <c:pt idx="8">
                  <c:v>5</c:v>
                </c:pt>
                <c:pt idx="9">
                  <c:v>5</c:v>
                </c:pt>
                <c:pt idx="10">
                  <c:v>5</c:v>
                </c:pt>
                <c:pt idx="11">
                  <c:v>5</c:v>
                </c:pt>
                <c:pt idx="12">
                  <c:v>5</c:v>
                </c:pt>
                <c:pt idx="13">
                  <c:v>4</c:v>
                </c:pt>
                <c:pt idx="14">
                  <c:v>3</c:v>
                </c:pt>
                <c:pt idx="15">
                  <c:v>4</c:v>
                </c:pt>
                <c:pt idx="16">
                  <c:v>5</c:v>
                </c:pt>
                <c:pt idx="17">
                  <c:v>5</c:v>
                </c:pt>
                <c:pt idx="18">
                  <c:v>5</c:v>
                </c:pt>
                <c:pt idx="19">
                  <c:v>7</c:v>
                </c:pt>
                <c:pt idx="20">
                  <c:v>8</c:v>
                </c:pt>
                <c:pt idx="21">
                  <c:v>8</c:v>
                </c:pt>
                <c:pt idx="22">
                  <c:v>8</c:v>
                </c:pt>
                <c:pt idx="23">
                  <c:v>8</c:v>
                </c:pt>
                <c:pt idx="24">
                  <c:v>8</c:v>
                </c:pt>
                <c:pt idx="25">
                  <c:v>9</c:v>
                </c:pt>
                <c:pt idx="26">
                  <c:v>9</c:v>
                </c:pt>
                <c:pt idx="27">
                  <c:v>8</c:v>
                </c:pt>
                <c:pt idx="28">
                  <c:v>9</c:v>
                </c:pt>
                <c:pt idx="29">
                  <c:v>9</c:v>
                </c:pt>
                <c:pt idx="30">
                  <c:v>9</c:v>
                </c:pt>
                <c:pt idx="31">
                  <c:v>9</c:v>
                </c:pt>
                <c:pt idx="32">
                  <c:v>9</c:v>
                </c:pt>
                <c:pt idx="33">
                  <c:v>7</c:v>
                </c:pt>
                <c:pt idx="34">
                  <c:v>7</c:v>
                </c:pt>
                <c:pt idx="35">
                  <c:v>7</c:v>
                </c:pt>
                <c:pt idx="36">
                  <c:v>6</c:v>
                </c:pt>
                <c:pt idx="37">
                  <c:v>5</c:v>
                </c:pt>
                <c:pt idx="38">
                  <c:v>5</c:v>
                </c:pt>
                <c:pt idx="39">
                  <c:v>4</c:v>
                </c:pt>
                <c:pt idx="40">
                  <c:v>4</c:v>
                </c:pt>
                <c:pt idx="41">
                  <c:v>4</c:v>
                </c:pt>
                <c:pt idx="42">
                  <c:v>4</c:v>
                </c:pt>
                <c:pt idx="43">
                  <c:v>4</c:v>
                </c:pt>
                <c:pt idx="44">
                  <c:v>4</c:v>
                </c:pt>
                <c:pt idx="45">
                  <c:v>4</c:v>
                </c:pt>
                <c:pt idx="46">
                  <c:v>3</c:v>
                </c:pt>
                <c:pt idx="47">
                  <c:v>2</c:v>
                </c:pt>
                <c:pt idx="48">
                  <c:v>2</c:v>
                </c:pt>
                <c:pt idx="49">
                  <c:v>2</c:v>
                </c:pt>
                <c:pt idx="50">
                  <c:v>2</c:v>
                </c:pt>
                <c:pt idx="51">
                  <c:v>2</c:v>
                </c:pt>
                <c:pt idx="52">
                  <c:v>2</c:v>
                </c:pt>
                <c:pt idx="53">
                  <c:v>1</c:v>
                </c:pt>
                <c:pt idx="54">
                  <c:v>1</c:v>
                </c:pt>
                <c:pt idx="55">
                  <c:v>1</c:v>
                </c:pt>
                <c:pt idx="56">
                  <c:v>2</c:v>
                </c:pt>
                <c:pt idx="57">
                  <c:v>2</c:v>
                </c:pt>
                <c:pt idx="58">
                  <c:v>2</c:v>
                </c:pt>
                <c:pt idx="59">
                  <c:v>2</c:v>
                </c:pt>
                <c:pt idx="60">
                  <c:v>2</c:v>
                </c:pt>
                <c:pt idx="61">
                  <c:v>2</c:v>
                </c:pt>
                <c:pt idx="62">
                  <c:v>1</c:v>
                </c:pt>
                <c:pt idx="63">
                  <c:v>1</c:v>
                </c:pt>
                <c:pt idx="64">
                  <c:v>1</c:v>
                </c:pt>
                <c:pt idx="65">
                  <c:v>1</c:v>
                </c:pt>
                <c:pt idx="66">
                  <c:v>1</c:v>
                </c:pt>
                <c:pt idx="67">
                  <c:v>1</c:v>
                </c:pt>
                <c:pt idx="68">
                  <c:v>1</c:v>
                </c:pt>
                <c:pt idx="69">
                  <c:v>1</c:v>
                </c:pt>
                <c:pt idx="70">
                  <c:v>1</c:v>
                </c:pt>
                <c:pt idx="71">
                  <c:v>2</c:v>
                </c:pt>
                <c:pt idx="72">
                  <c:v>2</c:v>
                </c:pt>
                <c:pt idx="73">
                  <c:v>3</c:v>
                </c:pt>
                <c:pt idx="74">
                  <c:v>2</c:v>
                </c:pt>
                <c:pt idx="75">
                  <c:v>3</c:v>
                </c:pt>
                <c:pt idx="76">
                  <c:v>3</c:v>
                </c:pt>
                <c:pt idx="77">
                  <c:v>3</c:v>
                </c:pt>
                <c:pt idx="78">
                  <c:v>4</c:v>
                </c:pt>
                <c:pt idx="79">
                  <c:v>4</c:v>
                </c:pt>
                <c:pt idx="80">
                  <c:v>5</c:v>
                </c:pt>
                <c:pt idx="81">
                  <c:v>6</c:v>
                </c:pt>
                <c:pt idx="82">
                  <c:v>5</c:v>
                </c:pt>
                <c:pt idx="83">
                  <c:v>3</c:v>
                </c:pt>
                <c:pt idx="84">
                  <c:v>4</c:v>
                </c:pt>
                <c:pt idx="85">
                  <c:v>4</c:v>
                </c:pt>
                <c:pt idx="86">
                  <c:v>4</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GrafVigo!$H$28:$H$116</c:f>
              <c:numCache>
                <c:formatCode>General</c:formatCode>
                <c:ptCount val="88"/>
                <c:pt idx="0">
                  <c:v>1065</c:v>
                </c:pt>
                <c:pt idx="1">
                  <c:v>937</c:v>
                </c:pt>
                <c:pt idx="2">
                  <c:v>1465</c:v>
                </c:pt>
                <c:pt idx="3">
                  <c:v>1309</c:v>
                </c:pt>
                <c:pt idx="4">
                  <c:v>949</c:v>
                </c:pt>
                <c:pt idx="5">
                  <c:v>1099</c:v>
                </c:pt>
                <c:pt idx="6">
                  <c:v>2622</c:v>
                </c:pt>
                <c:pt idx="7">
                  <c:v>3108</c:v>
                </c:pt>
                <c:pt idx="8">
                  <c:v>3266</c:v>
                </c:pt>
                <c:pt idx="9">
                  <c:v>3429</c:v>
                </c:pt>
                <c:pt idx="10">
                  <c:v>4082</c:v>
                </c:pt>
                <c:pt idx="11">
                  <c:v>2169</c:v>
                </c:pt>
                <c:pt idx="12">
                  <c:v>3223</c:v>
                </c:pt>
                <c:pt idx="13">
                  <c:v>2172</c:v>
                </c:pt>
                <c:pt idx="14">
                  <c:v>3035</c:v>
                </c:pt>
                <c:pt idx="15">
                  <c:v>2146</c:v>
                </c:pt>
                <c:pt idx="16">
                  <c:v>2943</c:v>
                </c:pt>
                <c:pt idx="17">
                  <c:v>3268</c:v>
                </c:pt>
                <c:pt idx="18">
                  <c:v>1412</c:v>
                </c:pt>
                <c:pt idx="19">
                  <c:v>1595</c:v>
                </c:pt>
                <c:pt idx="20">
                  <c:v>2425</c:v>
                </c:pt>
                <c:pt idx="21">
                  <c:v>2198</c:v>
                </c:pt>
                <c:pt idx="22">
                  <c:v>2498</c:v>
                </c:pt>
                <c:pt idx="23">
                  <c:v>2666</c:v>
                </c:pt>
                <c:pt idx="24">
                  <c:v>2280</c:v>
                </c:pt>
                <c:pt idx="25">
                  <c:v>1343</c:v>
                </c:pt>
                <c:pt idx="26">
                  <c:v>1466</c:v>
                </c:pt>
                <c:pt idx="27">
                  <c:v>4051</c:v>
                </c:pt>
                <c:pt idx="28">
                  <c:v>2495</c:v>
                </c:pt>
                <c:pt idx="29">
                  <c:v>2273</c:v>
                </c:pt>
                <c:pt idx="30">
                  <c:v>2112</c:v>
                </c:pt>
                <c:pt idx="31">
                  <c:v>1280</c:v>
                </c:pt>
                <c:pt idx="32">
                  <c:v>1089</c:v>
                </c:pt>
                <c:pt idx="33">
                  <c:v>1087</c:v>
                </c:pt>
                <c:pt idx="34">
                  <c:v>2175</c:v>
                </c:pt>
                <c:pt idx="35">
                  <c:v>1815</c:v>
                </c:pt>
                <c:pt idx="36">
                  <c:v>2125</c:v>
                </c:pt>
                <c:pt idx="37">
                  <c:v>2039</c:v>
                </c:pt>
                <c:pt idx="38">
                  <c:v>1253</c:v>
                </c:pt>
                <c:pt idx="39">
                  <c:v>1144</c:v>
                </c:pt>
                <c:pt idx="40">
                  <c:v>2533</c:v>
                </c:pt>
                <c:pt idx="41">
                  <c:v>2048</c:v>
                </c:pt>
                <c:pt idx="42">
                  <c:v>146409</c:v>
                </c:pt>
                <c:pt idx="43">
                  <c:v>1541</c:v>
                </c:pt>
                <c:pt idx="44">
                  <c:v>2197</c:v>
                </c:pt>
                <c:pt idx="45">
                  <c:v>965</c:v>
                </c:pt>
                <c:pt idx="46">
                  <c:v>698</c:v>
                </c:pt>
                <c:pt idx="47">
                  <c:v>1244</c:v>
                </c:pt>
                <c:pt idx="48">
                  <c:v>2473</c:v>
                </c:pt>
                <c:pt idx="49">
                  <c:v>1684</c:v>
                </c:pt>
                <c:pt idx="50">
                  <c:v>1847</c:v>
                </c:pt>
                <c:pt idx="51">
                  <c:v>564</c:v>
                </c:pt>
                <c:pt idx="52">
                  <c:v>383</c:v>
                </c:pt>
                <c:pt idx="53">
                  <c:v>486</c:v>
                </c:pt>
                <c:pt idx="54">
                  <c:v>723</c:v>
                </c:pt>
                <c:pt idx="55">
                  <c:v>741</c:v>
                </c:pt>
                <c:pt idx="56">
                  <c:v>750</c:v>
                </c:pt>
                <c:pt idx="57">
                  <c:v>706</c:v>
                </c:pt>
                <c:pt idx="58">
                  <c:v>740</c:v>
                </c:pt>
                <c:pt idx="59">
                  <c:v>309</c:v>
                </c:pt>
                <c:pt idx="60">
                  <c:v>331</c:v>
                </c:pt>
                <c:pt idx="61">
                  <c:v>655</c:v>
                </c:pt>
                <c:pt idx="62">
                  <c:v>1897</c:v>
                </c:pt>
                <c:pt idx="63">
                  <c:v>1148</c:v>
                </c:pt>
                <c:pt idx="64">
                  <c:v>916</c:v>
                </c:pt>
                <c:pt idx="65">
                  <c:v>492</c:v>
                </c:pt>
                <c:pt idx="66">
                  <c:v>304</c:v>
                </c:pt>
                <c:pt idx="67">
                  <c:v>323</c:v>
                </c:pt>
                <c:pt idx="68">
                  <c:v>547</c:v>
                </c:pt>
                <c:pt idx="69">
                  <c:v>674</c:v>
                </c:pt>
                <c:pt idx="70">
                  <c:v>729</c:v>
                </c:pt>
                <c:pt idx="71">
                  <c:v>655</c:v>
                </c:pt>
                <c:pt idx="72">
                  <c:v>814</c:v>
                </c:pt>
                <c:pt idx="73">
                  <c:v>425</c:v>
                </c:pt>
                <c:pt idx="74">
                  <c:v>471</c:v>
                </c:pt>
                <c:pt idx="75">
                  <c:v>689</c:v>
                </c:pt>
                <c:pt idx="76">
                  <c:v>1034</c:v>
                </c:pt>
                <c:pt idx="77">
                  <c:v>705</c:v>
                </c:pt>
                <c:pt idx="78">
                  <c:v>834</c:v>
                </c:pt>
                <c:pt idx="79">
                  <c:v>592</c:v>
                </c:pt>
                <c:pt idx="80">
                  <c:v>746</c:v>
                </c:pt>
                <c:pt idx="81">
                  <c:v>527</c:v>
                </c:pt>
                <c:pt idx="82">
                  <c:v>1237</c:v>
                </c:pt>
                <c:pt idx="83">
                  <c:v>2259</c:v>
                </c:pt>
                <c:pt idx="84">
                  <c:v>1491</c:v>
                </c:pt>
                <c:pt idx="85">
                  <c:v>2422</c:v>
                </c:pt>
                <c:pt idx="86">
                  <c:v>1593</c:v>
                </c:pt>
                <c:pt idx="87">
                  <c:v>1743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GrafVigo!$E$28:$E$116</c:f>
              <c:numCache>
                <c:formatCode>General</c:formatCode>
                <c:ptCount val="88"/>
                <c:pt idx="0">
                  <c:v>56</c:v>
                </c:pt>
                <c:pt idx="1">
                  <c:v>58</c:v>
                </c:pt>
                <c:pt idx="2">
                  <c:v>46</c:v>
                </c:pt>
                <c:pt idx="3">
                  <c:v>70</c:v>
                </c:pt>
                <c:pt idx="4">
                  <c:v>41</c:v>
                </c:pt>
                <c:pt idx="5">
                  <c:v>29</c:v>
                </c:pt>
                <c:pt idx="6">
                  <c:v>67</c:v>
                </c:pt>
                <c:pt idx="7">
                  <c:v>87</c:v>
                </c:pt>
                <c:pt idx="8">
                  <c:v>85</c:v>
                </c:pt>
                <c:pt idx="9">
                  <c:v>76</c:v>
                </c:pt>
                <c:pt idx="10">
                  <c:v>72</c:v>
                </c:pt>
                <c:pt idx="11">
                  <c:v>36</c:v>
                </c:pt>
                <c:pt idx="12">
                  <c:v>28</c:v>
                </c:pt>
                <c:pt idx="13">
                  <c:v>52</c:v>
                </c:pt>
                <c:pt idx="14">
                  <c:v>74</c:v>
                </c:pt>
                <c:pt idx="15">
                  <c:v>52</c:v>
                </c:pt>
                <c:pt idx="16">
                  <c:v>54</c:v>
                </c:pt>
                <c:pt idx="17">
                  <c:v>46</c:v>
                </c:pt>
                <c:pt idx="18">
                  <c:v>24</c:v>
                </c:pt>
                <c:pt idx="19">
                  <c:v>25</c:v>
                </c:pt>
                <c:pt idx="20">
                  <c:v>62</c:v>
                </c:pt>
                <c:pt idx="21">
                  <c:v>71</c:v>
                </c:pt>
                <c:pt idx="22">
                  <c:v>51</c:v>
                </c:pt>
                <c:pt idx="23">
                  <c:v>57</c:v>
                </c:pt>
                <c:pt idx="24">
                  <c:v>64</c:v>
                </c:pt>
                <c:pt idx="25">
                  <c:v>28</c:v>
                </c:pt>
                <c:pt idx="26">
                  <c:v>22</c:v>
                </c:pt>
                <c:pt idx="27">
                  <c:v>132</c:v>
                </c:pt>
                <c:pt idx="28">
                  <c:v>57</c:v>
                </c:pt>
                <c:pt idx="29">
                  <c:v>65</c:v>
                </c:pt>
                <c:pt idx="30">
                  <c:v>34</c:v>
                </c:pt>
                <c:pt idx="31">
                  <c:v>23</c:v>
                </c:pt>
                <c:pt idx="32">
                  <c:v>36</c:v>
                </c:pt>
                <c:pt idx="33">
                  <c:v>18</c:v>
                </c:pt>
                <c:pt idx="34">
                  <c:v>88</c:v>
                </c:pt>
                <c:pt idx="35">
                  <c:v>70</c:v>
                </c:pt>
                <c:pt idx="36">
                  <c:v>54</c:v>
                </c:pt>
                <c:pt idx="37">
                  <c:v>55</c:v>
                </c:pt>
                <c:pt idx="38">
                  <c:v>34</c:v>
                </c:pt>
                <c:pt idx="39">
                  <c:v>14</c:v>
                </c:pt>
                <c:pt idx="40">
                  <c:v>40</c:v>
                </c:pt>
                <c:pt idx="41">
                  <c:v>39</c:v>
                </c:pt>
                <c:pt idx="42">
                  <c:v>42</c:v>
                </c:pt>
                <c:pt idx="43">
                  <c:v>30</c:v>
                </c:pt>
                <c:pt idx="44">
                  <c:v>39</c:v>
                </c:pt>
                <c:pt idx="45">
                  <c:v>20</c:v>
                </c:pt>
                <c:pt idx="46">
                  <c:v>23</c:v>
                </c:pt>
                <c:pt idx="47">
                  <c:v>17</c:v>
                </c:pt>
                <c:pt idx="48">
                  <c:v>14</c:v>
                </c:pt>
                <c:pt idx="49">
                  <c:v>19</c:v>
                </c:pt>
                <c:pt idx="50">
                  <c:v>30</c:v>
                </c:pt>
                <c:pt idx="51">
                  <c:v>6</c:v>
                </c:pt>
                <c:pt idx="52">
                  <c:v>7</c:v>
                </c:pt>
                <c:pt idx="53">
                  <c:v>20</c:v>
                </c:pt>
                <c:pt idx="54">
                  <c:v>21</c:v>
                </c:pt>
                <c:pt idx="55">
                  <c:v>14</c:v>
                </c:pt>
                <c:pt idx="56">
                  <c:v>15</c:v>
                </c:pt>
                <c:pt idx="57">
                  <c:v>10</c:v>
                </c:pt>
                <c:pt idx="58">
                  <c:v>20</c:v>
                </c:pt>
                <c:pt idx="59">
                  <c:v>2</c:v>
                </c:pt>
                <c:pt idx="60">
                  <c:v>6</c:v>
                </c:pt>
                <c:pt idx="61">
                  <c:v>8</c:v>
                </c:pt>
                <c:pt idx="62">
                  <c:v>8</c:v>
                </c:pt>
                <c:pt idx="63">
                  <c:v>3</c:v>
                </c:pt>
                <c:pt idx="64">
                  <c:v>20</c:v>
                </c:pt>
                <c:pt idx="65">
                  <c:v>6</c:v>
                </c:pt>
                <c:pt idx="66">
                  <c:v>3</c:v>
                </c:pt>
                <c:pt idx="67">
                  <c:v>9</c:v>
                </c:pt>
                <c:pt idx="68">
                  <c:v>18</c:v>
                </c:pt>
                <c:pt idx="69">
                  <c:v>19</c:v>
                </c:pt>
                <c:pt idx="70">
                  <c:v>31</c:v>
                </c:pt>
                <c:pt idx="71">
                  <c:v>18</c:v>
                </c:pt>
                <c:pt idx="72">
                  <c:v>22</c:v>
                </c:pt>
                <c:pt idx="73">
                  <c:v>22</c:v>
                </c:pt>
                <c:pt idx="74">
                  <c:v>53</c:v>
                </c:pt>
                <c:pt idx="75">
                  <c:v>35</c:v>
                </c:pt>
                <c:pt idx="76">
                  <c:v>29</c:v>
                </c:pt>
                <c:pt idx="77">
                  <c:v>46</c:v>
                </c:pt>
                <c:pt idx="78">
                  <c:v>42</c:v>
                </c:pt>
                <c:pt idx="79">
                  <c:v>38</c:v>
                </c:pt>
                <c:pt idx="80">
                  <c:v>50</c:v>
                </c:pt>
                <c:pt idx="81">
                  <c:v>54</c:v>
                </c:pt>
                <c:pt idx="82">
                  <c:v>106</c:v>
                </c:pt>
                <c:pt idx="83">
                  <c:v>76</c:v>
                </c:pt>
                <c:pt idx="84">
                  <c:v>127</c:v>
                </c:pt>
                <c:pt idx="85">
                  <c:v>161</c:v>
                </c:pt>
                <c:pt idx="86">
                  <c:v>111</c:v>
                </c:pt>
                <c:pt idx="87">
                  <c:v>117</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GrafVigo!$F$28:$F$116</c:f>
              <c:numCache>
                <c:formatCode>General</c:formatCode>
                <c:ptCount val="88"/>
                <c:pt idx="0">
                  <c:v>30</c:v>
                </c:pt>
                <c:pt idx="1">
                  <c:v>34</c:v>
                </c:pt>
                <c:pt idx="2">
                  <c:v>29</c:v>
                </c:pt>
                <c:pt idx="3">
                  <c:v>32</c:v>
                </c:pt>
                <c:pt idx="4">
                  <c:v>33</c:v>
                </c:pt>
                <c:pt idx="5">
                  <c:v>31</c:v>
                </c:pt>
                <c:pt idx="6">
                  <c:v>31</c:v>
                </c:pt>
                <c:pt idx="7">
                  <c:v>33</c:v>
                </c:pt>
                <c:pt idx="8">
                  <c:v>29</c:v>
                </c:pt>
                <c:pt idx="9">
                  <c:v>32</c:v>
                </c:pt>
                <c:pt idx="10">
                  <c:v>35</c:v>
                </c:pt>
                <c:pt idx="11">
                  <c:v>39</c:v>
                </c:pt>
                <c:pt idx="12">
                  <c:v>37</c:v>
                </c:pt>
                <c:pt idx="13">
                  <c:v>33</c:v>
                </c:pt>
                <c:pt idx="14">
                  <c:v>33</c:v>
                </c:pt>
                <c:pt idx="15">
                  <c:v>29</c:v>
                </c:pt>
                <c:pt idx="16">
                  <c:v>29</c:v>
                </c:pt>
                <c:pt idx="17">
                  <c:v>29</c:v>
                </c:pt>
                <c:pt idx="18">
                  <c:v>28</c:v>
                </c:pt>
                <c:pt idx="19">
                  <c:v>32</c:v>
                </c:pt>
                <c:pt idx="20">
                  <c:v>30</c:v>
                </c:pt>
                <c:pt idx="21">
                  <c:v>35</c:v>
                </c:pt>
                <c:pt idx="22">
                  <c:v>38</c:v>
                </c:pt>
                <c:pt idx="23">
                  <c:v>36</c:v>
                </c:pt>
                <c:pt idx="24">
                  <c:v>38</c:v>
                </c:pt>
                <c:pt idx="25">
                  <c:v>40</c:v>
                </c:pt>
                <c:pt idx="26">
                  <c:v>31</c:v>
                </c:pt>
                <c:pt idx="27">
                  <c:v>37</c:v>
                </c:pt>
                <c:pt idx="28">
                  <c:v>40</c:v>
                </c:pt>
                <c:pt idx="29">
                  <c:v>37</c:v>
                </c:pt>
                <c:pt idx="30">
                  <c:v>40</c:v>
                </c:pt>
                <c:pt idx="31">
                  <c:v>39</c:v>
                </c:pt>
                <c:pt idx="32">
                  <c:v>40</c:v>
                </c:pt>
                <c:pt idx="33">
                  <c:v>33</c:v>
                </c:pt>
                <c:pt idx="34">
                  <c:v>33</c:v>
                </c:pt>
                <c:pt idx="35">
                  <c:v>32</c:v>
                </c:pt>
                <c:pt idx="36">
                  <c:v>30</c:v>
                </c:pt>
                <c:pt idx="37">
                  <c:v>32</c:v>
                </c:pt>
                <c:pt idx="38">
                  <c:v>34</c:v>
                </c:pt>
                <c:pt idx="39">
                  <c:v>30</c:v>
                </c:pt>
                <c:pt idx="40">
                  <c:v>27</c:v>
                </c:pt>
                <c:pt idx="41">
                  <c:v>21</c:v>
                </c:pt>
                <c:pt idx="42">
                  <c:v>23</c:v>
                </c:pt>
                <c:pt idx="43">
                  <c:v>19</c:v>
                </c:pt>
                <c:pt idx="44">
                  <c:v>20</c:v>
                </c:pt>
                <c:pt idx="45">
                  <c:v>18</c:v>
                </c:pt>
                <c:pt idx="46">
                  <c:v>17</c:v>
                </c:pt>
                <c:pt idx="47">
                  <c:v>15</c:v>
                </c:pt>
                <c:pt idx="48">
                  <c:v>13</c:v>
                </c:pt>
                <c:pt idx="49">
                  <c:v>10</c:v>
                </c:pt>
                <c:pt idx="50">
                  <c:v>8</c:v>
                </c:pt>
                <c:pt idx="51">
                  <c:v>7</c:v>
                </c:pt>
                <c:pt idx="52">
                  <c:v>7</c:v>
                </c:pt>
                <c:pt idx="53">
                  <c:v>6</c:v>
                </c:pt>
                <c:pt idx="54">
                  <c:v>4</c:v>
                </c:pt>
                <c:pt idx="55">
                  <c:v>4</c:v>
                </c:pt>
                <c:pt idx="56">
                  <c:v>6</c:v>
                </c:pt>
                <c:pt idx="57">
                  <c:v>8</c:v>
                </c:pt>
                <c:pt idx="58">
                  <c:v>10</c:v>
                </c:pt>
                <c:pt idx="59">
                  <c:v>8</c:v>
                </c:pt>
                <c:pt idx="60">
                  <c:v>6</c:v>
                </c:pt>
                <c:pt idx="61">
                  <c:v>7</c:v>
                </c:pt>
                <c:pt idx="62">
                  <c:v>8</c:v>
                </c:pt>
                <c:pt idx="63">
                  <c:v>7</c:v>
                </c:pt>
                <c:pt idx="64">
                  <c:v>8</c:v>
                </c:pt>
                <c:pt idx="65">
                  <c:v>8</c:v>
                </c:pt>
                <c:pt idx="66">
                  <c:v>9</c:v>
                </c:pt>
                <c:pt idx="67">
                  <c:v>6</c:v>
                </c:pt>
                <c:pt idx="68">
                  <c:v>7</c:v>
                </c:pt>
                <c:pt idx="69">
                  <c:v>6</c:v>
                </c:pt>
                <c:pt idx="70">
                  <c:v>4</c:v>
                </c:pt>
                <c:pt idx="71">
                  <c:v>0</c:v>
                </c:pt>
                <c:pt idx="72">
                  <c:v>0</c:v>
                </c:pt>
                <c:pt idx="73">
                  <c:v>0</c:v>
                </c:pt>
                <c:pt idx="74">
                  <c:v>1</c:v>
                </c:pt>
                <c:pt idx="75">
                  <c:v>1</c:v>
                </c:pt>
                <c:pt idx="76">
                  <c:v>1</c:v>
                </c:pt>
                <c:pt idx="77">
                  <c:v>2</c:v>
                </c:pt>
                <c:pt idx="78">
                  <c:v>3</c:v>
                </c:pt>
                <c:pt idx="79">
                  <c:v>2</c:v>
                </c:pt>
                <c:pt idx="80">
                  <c:v>4</c:v>
                </c:pt>
                <c:pt idx="81">
                  <c:v>4</c:v>
                </c:pt>
                <c:pt idx="82">
                  <c:v>5</c:v>
                </c:pt>
                <c:pt idx="83">
                  <c:v>7</c:v>
                </c:pt>
                <c:pt idx="84">
                  <c:v>5</c:v>
                </c:pt>
                <c:pt idx="85">
                  <c:v>5</c:v>
                </c:pt>
                <c:pt idx="86">
                  <c:v>8</c:v>
                </c:pt>
                <c:pt idx="87">
                  <c:v>5</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GrafVigo!$G$28:$G$116</c:f>
              <c:numCache>
                <c:formatCode>General</c:formatCode>
                <c:ptCount val="88"/>
                <c:pt idx="0">
                  <c:v>4</c:v>
                </c:pt>
                <c:pt idx="1">
                  <c:v>4</c:v>
                </c:pt>
                <c:pt idx="2">
                  <c:v>5</c:v>
                </c:pt>
                <c:pt idx="3">
                  <c:v>4</c:v>
                </c:pt>
                <c:pt idx="4">
                  <c:v>5</c:v>
                </c:pt>
                <c:pt idx="5">
                  <c:v>6</c:v>
                </c:pt>
                <c:pt idx="6">
                  <c:v>6</c:v>
                </c:pt>
                <c:pt idx="7">
                  <c:v>8</c:v>
                </c:pt>
                <c:pt idx="8">
                  <c:v>8</c:v>
                </c:pt>
                <c:pt idx="9">
                  <c:v>8</c:v>
                </c:pt>
                <c:pt idx="10">
                  <c:v>8</c:v>
                </c:pt>
                <c:pt idx="11">
                  <c:v>8</c:v>
                </c:pt>
                <c:pt idx="12">
                  <c:v>9</c:v>
                </c:pt>
                <c:pt idx="13">
                  <c:v>9</c:v>
                </c:pt>
                <c:pt idx="14">
                  <c:v>10</c:v>
                </c:pt>
                <c:pt idx="15">
                  <c:v>11</c:v>
                </c:pt>
                <c:pt idx="16">
                  <c:v>12</c:v>
                </c:pt>
                <c:pt idx="17">
                  <c:v>12</c:v>
                </c:pt>
                <c:pt idx="18">
                  <c:v>12</c:v>
                </c:pt>
                <c:pt idx="19">
                  <c:v>12</c:v>
                </c:pt>
                <c:pt idx="20">
                  <c:v>13</c:v>
                </c:pt>
                <c:pt idx="21">
                  <c:v>12</c:v>
                </c:pt>
                <c:pt idx="22">
                  <c:v>12</c:v>
                </c:pt>
                <c:pt idx="23">
                  <c:v>13</c:v>
                </c:pt>
                <c:pt idx="24">
                  <c:v>14</c:v>
                </c:pt>
                <c:pt idx="25">
                  <c:v>14</c:v>
                </c:pt>
                <c:pt idx="26">
                  <c:v>14</c:v>
                </c:pt>
                <c:pt idx="27">
                  <c:v>13</c:v>
                </c:pt>
                <c:pt idx="28">
                  <c:v>11</c:v>
                </c:pt>
                <c:pt idx="29">
                  <c:v>11</c:v>
                </c:pt>
                <c:pt idx="30">
                  <c:v>10</c:v>
                </c:pt>
                <c:pt idx="31">
                  <c:v>10</c:v>
                </c:pt>
                <c:pt idx="32">
                  <c:v>10</c:v>
                </c:pt>
                <c:pt idx="33">
                  <c:v>11</c:v>
                </c:pt>
                <c:pt idx="34">
                  <c:v>8</c:v>
                </c:pt>
                <c:pt idx="35">
                  <c:v>8</c:v>
                </c:pt>
                <c:pt idx="36">
                  <c:v>9</c:v>
                </c:pt>
                <c:pt idx="37">
                  <c:v>9</c:v>
                </c:pt>
                <c:pt idx="38">
                  <c:v>9</c:v>
                </c:pt>
                <c:pt idx="39">
                  <c:v>8</c:v>
                </c:pt>
                <c:pt idx="40">
                  <c:v>9</c:v>
                </c:pt>
                <c:pt idx="41">
                  <c:v>6</c:v>
                </c:pt>
                <c:pt idx="42">
                  <c:v>5</c:v>
                </c:pt>
                <c:pt idx="43">
                  <c:v>5</c:v>
                </c:pt>
                <c:pt idx="44">
                  <c:v>5</c:v>
                </c:pt>
                <c:pt idx="45">
                  <c:v>7</c:v>
                </c:pt>
                <c:pt idx="46">
                  <c:v>7</c:v>
                </c:pt>
                <c:pt idx="47">
                  <c:v>6</c:v>
                </c:pt>
                <c:pt idx="48">
                  <c:v>5</c:v>
                </c:pt>
                <c:pt idx="49">
                  <c:v>4</c:v>
                </c:pt>
                <c:pt idx="50">
                  <c:v>4</c:v>
                </c:pt>
                <c:pt idx="51">
                  <c:v>5</c:v>
                </c:pt>
                <c:pt idx="52">
                  <c:v>5</c:v>
                </c:pt>
                <c:pt idx="53">
                  <c:v>5</c:v>
                </c:pt>
                <c:pt idx="54">
                  <c:v>4</c:v>
                </c:pt>
                <c:pt idx="55">
                  <c:v>4</c:v>
                </c:pt>
                <c:pt idx="56">
                  <c:v>3</c:v>
                </c:pt>
                <c:pt idx="57">
                  <c:v>3</c:v>
                </c:pt>
                <c:pt idx="58">
                  <c:v>3</c:v>
                </c:pt>
                <c:pt idx="59">
                  <c:v>4</c:v>
                </c:pt>
                <c:pt idx="60">
                  <c:v>4</c:v>
                </c:pt>
                <c:pt idx="61">
                  <c:v>2</c:v>
                </c:pt>
                <c:pt idx="62">
                  <c:v>2</c:v>
                </c:pt>
                <c:pt idx="63">
                  <c:v>2</c:v>
                </c:pt>
                <c:pt idx="64">
                  <c:v>2</c:v>
                </c:pt>
                <c:pt idx="65">
                  <c:v>2</c:v>
                </c:pt>
                <c:pt idx="66">
                  <c:v>2</c:v>
                </c:pt>
                <c:pt idx="67">
                  <c:v>2</c:v>
                </c:pt>
                <c:pt idx="68">
                  <c:v>1</c:v>
                </c:pt>
                <c:pt idx="69">
                  <c:v>1</c:v>
                </c:pt>
                <c:pt idx="70">
                  <c:v>1</c:v>
                </c:pt>
                <c:pt idx="71">
                  <c:v>1</c:v>
                </c:pt>
                <c:pt idx="72">
                  <c:v>1</c:v>
                </c:pt>
                <c:pt idx="73">
                  <c:v>1</c:v>
                </c:pt>
                <c:pt idx="74">
                  <c:v>1</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GrafSantiago!$H$28:$H$116</c:f>
              <c:numCache>
                <c:formatCode>General</c:formatCode>
                <c:ptCount val="88"/>
                <c:pt idx="0">
                  <c:v>1437</c:v>
                </c:pt>
                <c:pt idx="1">
                  <c:v>2453</c:v>
                </c:pt>
                <c:pt idx="2">
                  <c:v>1742</c:v>
                </c:pt>
                <c:pt idx="3">
                  <c:v>2336</c:v>
                </c:pt>
                <c:pt idx="4">
                  <c:v>1113</c:v>
                </c:pt>
                <c:pt idx="5">
                  <c:v>853</c:v>
                </c:pt>
                <c:pt idx="6">
                  <c:v>1124</c:v>
                </c:pt>
                <c:pt idx="7">
                  <c:v>914</c:v>
                </c:pt>
                <c:pt idx="8">
                  <c:v>1019</c:v>
                </c:pt>
                <c:pt idx="9">
                  <c:v>869</c:v>
                </c:pt>
                <c:pt idx="10">
                  <c:v>989</c:v>
                </c:pt>
                <c:pt idx="11">
                  <c:v>801</c:v>
                </c:pt>
                <c:pt idx="12">
                  <c:v>1760</c:v>
                </c:pt>
                <c:pt idx="13">
                  <c:v>1144</c:v>
                </c:pt>
                <c:pt idx="14">
                  <c:v>1139</c:v>
                </c:pt>
                <c:pt idx="15">
                  <c:v>1240</c:v>
                </c:pt>
                <c:pt idx="16">
                  <c:v>1362</c:v>
                </c:pt>
                <c:pt idx="17">
                  <c:v>1150</c:v>
                </c:pt>
                <c:pt idx="18">
                  <c:v>1068</c:v>
                </c:pt>
                <c:pt idx="19">
                  <c:v>1115</c:v>
                </c:pt>
                <c:pt idx="20">
                  <c:v>1191</c:v>
                </c:pt>
                <c:pt idx="21">
                  <c:v>1272</c:v>
                </c:pt>
                <c:pt idx="22">
                  <c:v>1067</c:v>
                </c:pt>
                <c:pt idx="23">
                  <c:v>1893</c:v>
                </c:pt>
                <c:pt idx="24">
                  <c:v>1550</c:v>
                </c:pt>
                <c:pt idx="25">
                  <c:v>1893</c:v>
                </c:pt>
                <c:pt idx="26">
                  <c:v>2018</c:v>
                </c:pt>
                <c:pt idx="27">
                  <c:v>2139</c:v>
                </c:pt>
                <c:pt idx="28">
                  <c:v>867</c:v>
                </c:pt>
                <c:pt idx="29">
                  <c:v>999</c:v>
                </c:pt>
                <c:pt idx="30">
                  <c:v>738</c:v>
                </c:pt>
                <c:pt idx="31">
                  <c:v>1115</c:v>
                </c:pt>
                <c:pt idx="32">
                  <c:v>908</c:v>
                </c:pt>
                <c:pt idx="33">
                  <c:v>1176</c:v>
                </c:pt>
                <c:pt idx="34">
                  <c:v>1265</c:v>
                </c:pt>
                <c:pt idx="35">
                  <c:v>1182</c:v>
                </c:pt>
                <c:pt idx="36">
                  <c:v>1135</c:v>
                </c:pt>
                <c:pt idx="37">
                  <c:v>1154</c:v>
                </c:pt>
                <c:pt idx="38">
                  <c:v>1433</c:v>
                </c:pt>
                <c:pt idx="39">
                  <c:v>1678</c:v>
                </c:pt>
                <c:pt idx="40">
                  <c:v>1156</c:v>
                </c:pt>
                <c:pt idx="41">
                  <c:v>1221</c:v>
                </c:pt>
                <c:pt idx="42">
                  <c:v>-38381</c:v>
                </c:pt>
                <c:pt idx="43">
                  <c:v>649</c:v>
                </c:pt>
                <c:pt idx="44">
                  <c:v>896</c:v>
                </c:pt>
                <c:pt idx="45">
                  <c:v>480</c:v>
                </c:pt>
                <c:pt idx="46">
                  <c:v>490</c:v>
                </c:pt>
                <c:pt idx="47">
                  <c:v>769</c:v>
                </c:pt>
                <c:pt idx="48">
                  <c:v>839</c:v>
                </c:pt>
                <c:pt idx="49">
                  <c:v>2009</c:v>
                </c:pt>
                <c:pt idx="50">
                  <c:v>523</c:v>
                </c:pt>
                <c:pt idx="51">
                  <c:v>598</c:v>
                </c:pt>
                <c:pt idx="52">
                  <c:v>479</c:v>
                </c:pt>
                <c:pt idx="53">
                  <c:v>432</c:v>
                </c:pt>
                <c:pt idx="54">
                  <c:v>672</c:v>
                </c:pt>
                <c:pt idx="55">
                  <c:v>622</c:v>
                </c:pt>
                <c:pt idx="56">
                  <c:v>597</c:v>
                </c:pt>
                <c:pt idx="57">
                  <c:v>493</c:v>
                </c:pt>
                <c:pt idx="58">
                  <c:v>592</c:v>
                </c:pt>
                <c:pt idx="59">
                  <c:v>353</c:v>
                </c:pt>
                <c:pt idx="60">
                  <c:v>392</c:v>
                </c:pt>
                <c:pt idx="61">
                  <c:v>673</c:v>
                </c:pt>
                <c:pt idx="62">
                  <c:v>639</c:v>
                </c:pt>
                <c:pt idx="63">
                  <c:v>1981</c:v>
                </c:pt>
                <c:pt idx="64">
                  <c:v>409</c:v>
                </c:pt>
                <c:pt idx="65">
                  <c:v>406</c:v>
                </c:pt>
                <c:pt idx="66">
                  <c:v>436</c:v>
                </c:pt>
                <c:pt idx="67">
                  <c:v>477</c:v>
                </c:pt>
                <c:pt idx="68">
                  <c:v>557</c:v>
                </c:pt>
                <c:pt idx="69">
                  <c:v>709</c:v>
                </c:pt>
                <c:pt idx="70">
                  <c:v>482</c:v>
                </c:pt>
                <c:pt idx="71">
                  <c:v>462</c:v>
                </c:pt>
                <c:pt idx="72">
                  <c:v>493</c:v>
                </c:pt>
                <c:pt idx="73">
                  <c:v>541</c:v>
                </c:pt>
                <c:pt idx="74">
                  <c:v>459</c:v>
                </c:pt>
                <c:pt idx="75">
                  <c:v>534</c:v>
                </c:pt>
                <c:pt idx="76">
                  <c:v>752</c:v>
                </c:pt>
                <c:pt idx="77">
                  <c:v>498</c:v>
                </c:pt>
                <c:pt idx="78">
                  <c:v>503</c:v>
                </c:pt>
                <c:pt idx="79">
                  <c:v>595</c:v>
                </c:pt>
                <c:pt idx="80">
                  <c:v>679</c:v>
                </c:pt>
                <c:pt idx="81">
                  <c:v>367</c:v>
                </c:pt>
                <c:pt idx="82">
                  <c:v>609</c:v>
                </c:pt>
                <c:pt idx="83">
                  <c:v>569</c:v>
                </c:pt>
                <c:pt idx="84">
                  <c:v>874</c:v>
                </c:pt>
                <c:pt idx="85">
                  <c:v>1906</c:v>
                </c:pt>
                <c:pt idx="86">
                  <c:v>782</c:v>
                </c:pt>
                <c:pt idx="87">
                  <c:v>851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GrafSantiago!$E$28:$E$116</c:f>
              <c:numCache>
                <c:formatCode>General</c:formatCode>
                <c:ptCount val="88"/>
                <c:pt idx="0">
                  <c:v>22</c:v>
                </c:pt>
                <c:pt idx="1">
                  <c:v>32</c:v>
                </c:pt>
                <c:pt idx="2">
                  <c:v>18</c:v>
                </c:pt>
                <c:pt idx="3">
                  <c:v>16</c:v>
                </c:pt>
                <c:pt idx="4">
                  <c:v>15</c:v>
                </c:pt>
                <c:pt idx="5">
                  <c:v>14</c:v>
                </c:pt>
                <c:pt idx="6">
                  <c:v>23</c:v>
                </c:pt>
                <c:pt idx="7">
                  <c:v>10</c:v>
                </c:pt>
                <c:pt idx="8">
                  <c:v>16</c:v>
                </c:pt>
                <c:pt idx="9">
                  <c:v>27</c:v>
                </c:pt>
                <c:pt idx="10">
                  <c:v>30</c:v>
                </c:pt>
                <c:pt idx="11">
                  <c:v>25</c:v>
                </c:pt>
                <c:pt idx="12">
                  <c:v>21</c:v>
                </c:pt>
                <c:pt idx="13">
                  <c:v>23</c:v>
                </c:pt>
                <c:pt idx="14">
                  <c:v>33</c:v>
                </c:pt>
                <c:pt idx="15">
                  <c:v>29</c:v>
                </c:pt>
                <c:pt idx="16">
                  <c:v>26</c:v>
                </c:pt>
                <c:pt idx="17">
                  <c:v>26</c:v>
                </c:pt>
                <c:pt idx="18">
                  <c:v>14</c:v>
                </c:pt>
                <c:pt idx="19">
                  <c:v>24</c:v>
                </c:pt>
                <c:pt idx="20">
                  <c:v>24</c:v>
                </c:pt>
                <c:pt idx="21">
                  <c:v>30</c:v>
                </c:pt>
                <c:pt idx="22">
                  <c:v>25</c:v>
                </c:pt>
                <c:pt idx="23">
                  <c:v>18</c:v>
                </c:pt>
                <c:pt idx="24">
                  <c:v>32</c:v>
                </c:pt>
                <c:pt idx="25">
                  <c:v>28</c:v>
                </c:pt>
                <c:pt idx="26">
                  <c:v>33</c:v>
                </c:pt>
                <c:pt idx="27">
                  <c:v>61</c:v>
                </c:pt>
                <c:pt idx="28">
                  <c:v>35</c:v>
                </c:pt>
                <c:pt idx="29">
                  <c:v>27</c:v>
                </c:pt>
                <c:pt idx="30">
                  <c:v>20</c:v>
                </c:pt>
                <c:pt idx="31">
                  <c:v>22</c:v>
                </c:pt>
                <c:pt idx="32">
                  <c:v>22</c:v>
                </c:pt>
                <c:pt idx="33">
                  <c:v>36</c:v>
                </c:pt>
                <c:pt idx="34">
                  <c:v>23</c:v>
                </c:pt>
                <c:pt idx="35">
                  <c:v>22</c:v>
                </c:pt>
                <c:pt idx="36">
                  <c:v>30</c:v>
                </c:pt>
                <c:pt idx="37">
                  <c:v>33</c:v>
                </c:pt>
                <c:pt idx="38">
                  <c:v>23</c:v>
                </c:pt>
                <c:pt idx="39">
                  <c:v>28</c:v>
                </c:pt>
                <c:pt idx="40">
                  <c:v>27</c:v>
                </c:pt>
                <c:pt idx="41">
                  <c:v>30</c:v>
                </c:pt>
                <c:pt idx="42">
                  <c:v>29</c:v>
                </c:pt>
                <c:pt idx="43">
                  <c:v>16</c:v>
                </c:pt>
                <c:pt idx="44">
                  <c:v>20</c:v>
                </c:pt>
                <c:pt idx="45">
                  <c:v>10</c:v>
                </c:pt>
                <c:pt idx="46">
                  <c:v>15</c:v>
                </c:pt>
                <c:pt idx="47">
                  <c:v>14</c:v>
                </c:pt>
                <c:pt idx="48">
                  <c:v>12</c:v>
                </c:pt>
                <c:pt idx="49">
                  <c:v>16</c:v>
                </c:pt>
                <c:pt idx="50">
                  <c:v>10</c:v>
                </c:pt>
                <c:pt idx="51">
                  <c:v>10</c:v>
                </c:pt>
                <c:pt idx="52">
                  <c:v>6</c:v>
                </c:pt>
                <c:pt idx="53">
                  <c:v>6</c:v>
                </c:pt>
                <c:pt idx="54">
                  <c:v>4</c:v>
                </c:pt>
                <c:pt idx="55">
                  <c:v>11</c:v>
                </c:pt>
                <c:pt idx="56">
                  <c:v>10</c:v>
                </c:pt>
                <c:pt idx="57">
                  <c:v>5</c:v>
                </c:pt>
                <c:pt idx="58">
                  <c:v>5</c:v>
                </c:pt>
                <c:pt idx="59">
                  <c:v>5</c:v>
                </c:pt>
                <c:pt idx="60">
                  <c:v>5</c:v>
                </c:pt>
                <c:pt idx="61">
                  <c:v>3</c:v>
                </c:pt>
                <c:pt idx="62">
                  <c:v>10</c:v>
                </c:pt>
                <c:pt idx="63">
                  <c:v>7</c:v>
                </c:pt>
                <c:pt idx="64">
                  <c:v>11</c:v>
                </c:pt>
                <c:pt idx="65">
                  <c:v>3</c:v>
                </c:pt>
                <c:pt idx="66">
                  <c:v>8</c:v>
                </c:pt>
                <c:pt idx="67">
                  <c:v>9</c:v>
                </c:pt>
                <c:pt idx="68">
                  <c:v>9</c:v>
                </c:pt>
                <c:pt idx="69">
                  <c:v>11</c:v>
                </c:pt>
                <c:pt idx="70">
                  <c:v>21</c:v>
                </c:pt>
                <c:pt idx="71">
                  <c:v>17</c:v>
                </c:pt>
                <c:pt idx="72">
                  <c:v>23</c:v>
                </c:pt>
                <c:pt idx="73">
                  <c:v>9</c:v>
                </c:pt>
                <c:pt idx="74">
                  <c:v>8</c:v>
                </c:pt>
                <c:pt idx="75">
                  <c:v>15</c:v>
                </c:pt>
                <c:pt idx="76">
                  <c:v>16</c:v>
                </c:pt>
                <c:pt idx="77">
                  <c:v>25</c:v>
                </c:pt>
                <c:pt idx="78">
                  <c:v>27</c:v>
                </c:pt>
                <c:pt idx="79">
                  <c:v>22</c:v>
                </c:pt>
                <c:pt idx="80">
                  <c:v>23</c:v>
                </c:pt>
                <c:pt idx="81">
                  <c:v>20</c:v>
                </c:pt>
                <c:pt idx="82">
                  <c:v>37</c:v>
                </c:pt>
                <c:pt idx="83">
                  <c:v>48</c:v>
                </c:pt>
                <c:pt idx="84">
                  <c:v>89</c:v>
                </c:pt>
                <c:pt idx="85">
                  <c:v>62</c:v>
                </c:pt>
                <c:pt idx="86">
                  <c:v>66</c:v>
                </c:pt>
                <c:pt idx="87">
                  <c:v>61</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GrafSantiago!$F$28:$F$116</c:f>
              <c:numCache>
                <c:formatCode>General</c:formatCode>
                <c:ptCount val="88"/>
                <c:pt idx="0">
                  <c:v>21</c:v>
                </c:pt>
                <c:pt idx="1">
                  <c:v>26</c:v>
                </c:pt>
                <c:pt idx="2">
                  <c:v>21</c:v>
                </c:pt>
                <c:pt idx="3">
                  <c:v>21</c:v>
                </c:pt>
                <c:pt idx="4">
                  <c:v>22</c:v>
                </c:pt>
                <c:pt idx="5">
                  <c:v>17</c:v>
                </c:pt>
                <c:pt idx="6">
                  <c:v>17</c:v>
                </c:pt>
                <c:pt idx="7">
                  <c:v>19</c:v>
                </c:pt>
                <c:pt idx="8">
                  <c:v>19</c:v>
                </c:pt>
                <c:pt idx="9">
                  <c:v>19</c:v>
                </c:pt>
                <c:pt idx="10">
                  <c:v>19</c:v>
                </c:pt>
                <c:pt idx="11">
                  <c:v>22</c:v>
                </c:pt>
                <c:pt idx="12">
                  <c:v>19</c:v>
                </c:pt>
                <c:pt idx="13">
                  <c:v>20</c:v>
                </c:pt>
                <c:pt idx="14">
                  <c:v>21</c:v>
                </c:pt>
                <c:pt idx="15">
                  <c:v>19</c:v>
                </c:pt>
                <c:pt idx="16">
                  <c:v>19</c:v>
                </c:pt>
                <c:pt idx="17">
                  <c:v>20</c:v>
                </c:pt>
                <c:pt idx="18">
                  <c:v>22</c:v>
                </c:pt>
                <c:pt idx="19">
                  <c:v>25</c:v>
                </c:pt>
                <c:pt idx="20">
                  <c:v>24</c:v>
                </c:pt>
                <c:pt idx="21">
                  <c:v>22</c:v>
                </c:pt>
                <c:pt idx="22">
                  <c:v>17</c:v>
                </c:pt>
                <c:pt idx="23">
                  <c:v>16</c:v>
                </c:pt>
                <c:pt idx="24">
                  <c:v>16</c:v>
                </c:pt>
                <c:pt idx="25">
                  <c:v>16</c:v>
                </c:pt>
                <c:pt idx="26">
                  <c:v>16</c:v>
                </c:pt>
                <c:pt idx="27">
                  <c:v>20</c:v>
                </c:pt>
                <c:pt idx="28">
                  <c:v>19</c:v>
                </c:pt>
                <c:pt idx="29">
                  <c:v>19</c:v>
                </c:pt>
                <c:pt idx="30">
                  <c:v>17</c:v>
                </c:pt>
                <c:pt idx="31">
                  <c:v>20</c:v>
                </c:pt>
                <c:pt idx="32">
                  <c:v>21</c:v>
                </c:pt>
                <c:pt idx="33">
                  <c:v>19</c:v>
                </c:pt>
                <c:pt idx="34">
                  <c:v>19</c:v>
                </c:pt>
                <c:pt idx="35">
                  <c:v>18</c:v>
                </c:pt>
                <c:pt idx="36">
                  <c:v>14</c:v>
                </c:pt>
                <c:pt idx="37">
                  <c:v>14</c:v>
                </c:pt>
                <c:pt idx="38">
                  <c:v>12</c:v>
                </c:pt>
                <c:pt idx="39">
                  <c:v>14</c:v>
                </c:pt>
                <c:pt idx="40">
                  <c:v>15</c:v>
                </c:pt>
                <c:pt idx="41">
                  <c:v>17</c:v>
                </c:pt>
                <c:pt idx="42">
                  <c:v>18</c:v>
                </c:pt>
                <c:pt idx="43">
                  <c:v>15</c:v>
                </c:pt>
                <c:pt idx="44">
                  <c:v>18</c:v>
                </c:pt>
                <c:pt idx="45">
                  <c:v>21</c:v>
                </c:pt>
                <c:pt idx="46">
                  <c:v>22</c:v>
                </c:pt>
                <c:pt idx="47">
                  <c:v>23</c:v>
                </c:pt>
                <c:pt idx="48">
                  <c:v>21</c:v>
                </c:pt>
                <c:pt idx="49">
                  <c:v>21</c:v>
                </c:pt>
                <c:pt idx="50">
                  <c:v>16</c:v>
                </c:pt>
                <c:pt idx="51">
                  <c:v>15</c:v>
                </c:pt>
                <c:pt idx="52">
                  <c:v>15</c:v>
                </c:pt>
                <c:pt idx="53">
                  <c:v>12</c:v>
                </c:pt>
                <c:pt idx="54">
                  <c:v>13</c:v>
                </c:pt>
                <c:pt idx="55">
                  <c:v>10</c:v>
                </c:pt>
                <c:pt idx="56">
                  <c:v>10</c:v>
                </c:pt>
                <c:pt idx="57">
                  <c:v>6</c:v>
                </c:pt>
                <c:pt idx="58">
                  <c:v>7</c:v>
                </c:pt>
                <c:pt idx="59">
                  <c:v>5</c:v>
                </c:pt>
                <c:pt idx="60">
                  <c:v>5</c:v>
                </c:pt>
                <c:pt idx="61">
                  <c:v>4</c:v>
                </c:pt>
                <c:pt idx="62">
                  <c:v>4</c:v>
                </c:pt>
                <c:pt idx="63">
                  <c:v>4</c:v>
                </c:pt>
                <c:pt idx="64">
                  <c:v>4</c:v>
                </c:pt>
                <c:pt idx="65">
                  <c:v>3</c:v>
                </c:pt>
                <c:pt idx="66">
                  <c:v>2</c:v>
                </c:pt>
                <c:pt idx="67">
                  <c:v>1</c:v>
                </c:pt>
                <c:pt idx="68">
                  <c:v>1</c:v>
                </c:pt>
                <c:pt idx="69">
                  <c:v>1</c:v>
                </c:pt>
                <c:pt idx="70">
                  <c:v>0</c:v>
                </c:pt>
                <c:pt idx="71">
                  <c:v>0</c:v>
                </c:pt>
                <c:pt idx="72">
                  <c:v>0</c:v>
                </c:pt>
                <c:pt idx="73">
                  <c:v>1</c:v>
                </c:pt>
                <c:pt idx="74">
                  <c:v>1</c:v>
                </c:pt>
                <c:pt idx="75">
                  <c:v>1</c:v>
                </c:pt>
                <c:pt idx="76">
                  <c:v>1</c:v>
                </c:pt>
                <c:pt idx="77">
                  <c:v>1</c:v>
                </c:pt>
                <c:pt idx="78">
                  <c:v>3</c:v>
                </c:pt>
                <c:pt idx="79">
                  <c:v>3</c:v>
                </c:pt>
                <c:pt idx="80">
                  <c:v>3</c:v>
                </c:pt>
                <c:pt idx="81">
                  <c:v>2</c:v>
                </c:pt>
                <c:pt idx="82">
                  <c:v>2</c:v>
                </c:pt>
                <c:pt idx="83">
                  <c:v>1</c:v>
                </c:pt>
                <c:pt idx="84">
                  <c:v>1</c:v>
                </c:pt>
                <c:pt idx="85">
                  <c:v>3</c:v>
                </c:pt>
                <c:pt idx="86">
                  <c:v>2</c:v>
                </c:pt>
                <c:pt idx="87">
                  <c:v>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GrafSantiago!$G$28:$G$116</c:f>
              <c:numCache>
                <c:formatCode>General</c:formatCode>
                <c:ptCount val="88"/>
                <c:pt idx="0">
                  <c:v>4</c:v>
                </c:pt>
                <c:pt idx="1">
                  <c:v>3</c:v>
                </c:pt>
                <c:pt idx="2">
                  <c:v>3</c:v>
                </c:pt>
                <c:pt idx="3">
                  <c:v>4</c:v>
                </c:pt>
                <c:pt idx="4">
                  <c:v>5</c:v>
                </c:pt>
                <c:pt idx="5">
                  <c:v>5</c:v>
                </c:pt>
                <c:pt idx="6">
                  <c:v>5</c:v>
                </c:pt>
                <c:pt idx="7">
                  <c:v>4</c:v>
                </c:pt>
                <c:pt idx="8">
                  <c:v>4</c:v>
                </c:pt>
                <c:pt idx="9">
                  <c:v>5</c:v>
                </c:pt>
                <c:pt idx="10">
                  <c:v>4</c:v>
                </c:pt>
                <c:pt idx="11">
                  <c:v>4</c:v>
                </c:pt>
                <c:pt idx="12">
                  <c:v>5</c:v>
                </c:pt>
                <c:pt idx="13">
                  <c:v>4</c:v>
                </c:pt>
                <c:pt idx="14">
                  <c:v>3</c:v>
                </c:pt>
                <c:pt idx="15">
                  <c:v>5</c:v>
                </c:pt>
                <c:pt idx="16">
                  <c:v>4</c:v>
                </c:pt>
                <c:pt idx="17">
                  <c:v>4</c:v>
                </c:pt>
                <c:pt idx="18">
                  <c:v>5</c:v>
                </c:pt>
                <c:pt idx="19">
                  <c:v>5</c:v>
                </c:pt>
                <c:pt idx="20">
                  <c:v>4</c:v>
                </c:pt>
                <c:pt idx="21">
                  <c:v>4</c:v>
                </c:pt>
                <c:pt idx="22">
                  <c:v>4</c:v>
                </c:pt>
                <c:pt idx="23">
                  <c:v>3</c:v>
                </c:pt>
                <c:pt idx="24">
                  <c:v>3</c:v>
                </c:pt>
                <c:pt idx="25">
                  <c:v>3</c:v>
                </c:pt>
                <c:pt idx="26">
                  <c:v>3</c:v>
                </c:pt>
                <c:pt idx="27">
                  <c:v>3</c:v>
                </c:pt>
                <c:pt idx="28">
                  <c:v>4</c:v>
                </c:pt>
                <c:pt idx="29">
                  <c:v>3</c:v>
                </c:pt>
                <c:pt idx="30">
                  <c:v>3</c:v>
                </c:pt>
                <c:pt idx="31">
                  <c:v>3</c:v>
                </c:pt>
                <c:pt idx="32">
                  <c:v>4</c:v>
                </c:pt>
                <c:pt idx="33">
                  <c:v>5</c:v>
                </c:pt>
                <c:pt idx="34">
                  <c:v>5</c:v>
                </c:pt>
                <c:pt idx="35">
                  <c:v>4</c:v>
                </c:pt>
                <c:pt idx="36">
                  <c:v>3</c:v>
                </c:pt>
                <c:pt idx="37">
                  <c:v>3</c:v>
                </c:pt>
                <c:pt idx="38">
                  <c:v>5</c:v>
                </c:pt>
                <c:pt idx="39">
                  <c:v>5</c:v>
                </c:pt>
                <c:pt idx="40">
                  <c:v>4</c:v>
                </c:pt>
                <c:pt idx="41">
                  <c:v>3</c:v>
                </c:pt>
                <c:pt idx="42">
                  <c:v>4</c:v>
                </c:pt>
                <c:pt idx="43">
                  <c:v>4</c:v>
                </c:pt>
                <c:pt idx="44">
                  <c:v>5</c:v>
                </c:pt>
                <c:pt idx="45">
                  <c:v>5</c:v>
                </c:pt>
                <c:pt idx="46">
                  <c:v>5</c:v>
                </c:pt>
                <c:pt idx="47">
                  <c:v>4</c:v>
                </c:pt>
                <c:pt idx="48">
                  <c:v>4</c:v>
                </c:pt>
                <c:pt idx="49">
                  <c:v>3</c:v>
                </c:pt>
                <c:pt idx="50">
                  <c:v>2</c:v>
                </c:pt>
                <c:pt idx="51">
                  <c:v>3</c:v>
                </c:pt>
                <c:pt idx="52">
                  <c:v>3</c:v>
                </c:pt>
                <c:pt idx="53">
                  <c:v>3</c:v>
                </c:pt>
                <c:pt idx="54">
                  <c:v>2</c:v>
                </c:pt>
                <c:pt idx="55">
                  <c:v>2</c:v>
                </c:pt>
                <c:pt idx="56">
                  <c:v>2</c:v>
                </c:pt>
                <c:pt idx="57">
                  <c:v>3</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0</c:v>
                </c:pt>
                <c:pt idx="85">
                  <c:v>0</c:v>
                </c:pt>
                <c:pt idx="86">
                  <c:v>0</c:v>
                </c:pt>
                <c:pt idx="87">
                  <c:v>0</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GrafGalicia!$H$28:$H$116</c:f>
              <c:numCache>
                <c:formatCode>General</c:formatCode>
                <c:ptCount val="88"/>
                <c:pt idx="0">
                  <c:v>9566</c:v>
                </c:pt>
                <c:pt idx="1">
                  <c:v>10160</c:v>
                </c:pt>
                <c:pt idx="2">
                  <c:v>9088</c:v>
                </c:pt>
                <c:pt idx="3">
                  <c:v>9144</c:v>
                </c:pt>
                <c:pt idx="4">
                  <c:v>9817</c:v>
                </c:pt>
                <c:pt idx="5">
                  <c:v>7828</c:v>
                </c:pt>
                <c:pt idx="6">
                  <c:v>10004</c:v>
                </c:pt>
                <c:pt idx="7">
                  <c:v>9297</c:v>
                </c:pt>
                <c:pt idx="8">
                  <c:v>10593</c:v>
                </c:pt>
                <c:pt idx="9">
                  <c:v>10728</c:v>
                </c:pt>
                <c:pt idx="10">
                  <c:v>10685</c:v>
                </c:pt>
                <c:pt idx="11">
                  <c:v>8445</c:v>
                </c:pt>
                <c:pt idx="12">
                  <c:v>9853</c:v>
                </c:pt>
                <c:pt idx="13">
                  <c:v>9120</c:v>
                </c:pt>
                <c:pt idx="14">
                  <c:v>11503</c:v>
                </c:pt>
                <c:pt idx="15">
                  <c:v>10903</c:v>
                </c:pt>
                <c:pt idx="16">
                  <c:v>11511</c:v>
                </c:pt>
                <c:pt idx="17">
                  <c:v>10300</c:v>
                </c:pt>
                <c:pt idx="18">
                  <c:v>7843</c:v>
                </c:pt>
                <c:pt idx="19">
                  <c:v>7786</c:v>
                </c:pt>
                <c:pt idx="20">
                  <c:v>10267</c:v>
                </c:pt>
                <c:pt idx="21">
                  <c:v>8869</c:v>
                </c:pt>
                <c:pt idx="22">
                  <c:v>9428</c:v>
                </c:pt>
                <c:pt idx="23">
                  <c:v>11117</c:v>
                </c:pt>
                <c:pt idx="24">
                  <c:v>10730</c:v>
                </c:pt>
                <c:pt idx="25">
                  <c:v>10414</c:v>
                </c:pt>
                <c:pt idx="26">
                  <c:v>10842</c:v>
                </c:pt>
                <c:pt idx="27">
                  <c:v>19569</c:v>
                </c:pt>
                <c:pt idx="28">
                  <c:v>8671</c:v>
                </c:pt>
                <c:pt idx="29">
                  <c:v>9059</c:v>
                </c:pt>
                <c:pt idx="30">
                  <c:v>7918</c:v>
                </c:pt>
                <c:pt idx="31">
                  <c:v>7697</c:v>
                </c:pt>
                <c:pt idx="32">
                  <c:v>7032</c:v>
                </c:pt>
                <c:pt idx="33">
                  <c:v>7043</c:v>
                </c:pt>
                <c:pt idx="34">
                  <c:v>8047</c:v>
                </c:pt>
                <c:pt idx="35">
                  <c:v>7443</c:v>
                </c:pt>
                <c:pt idx="36">
                  <c:v>8719</c:v>
                </c:pt>
                <c:pt idx="37">
                  <c:v>7430</c:v>
                </c:pt>
                <c:pt idx="38">
                  <c:v>6485</c:v>
                </c:pt>
                <c:pt idx="39">
                  <c:v>7227</c:v>
                </c:pt>
                <c:pt idx="40">
                  <c:v>8751</c:v>
                </c:pt>
                <c:pt idx="41">
                  <c:v>8026</c:v>
                </c:pt>
                <c:pt idx="42">
                  <c:v>1340</c:v>
                </c:pt>
                <c:pt idx="43">
                  <c:v>6678</c:v>
                </c:pt>
                <c:pt idx="44">
                  <c:v>7007</c:v>
                </c:pt>
                <c:pt idx="45">
                  <c:v>3539</c:v>
                </c:pt>
                <c:pt idx="46">
                  <c:v>3814</c:v>
                </c:pt>
                <c:pt idx="47">
                  <c:v>5964</c:v>
                </c:pt>
                <c:pt idx="48">
                  <c:v>10688</c:v>
                </c:pt>
                <c:pt idx="49">
                  <c:v>8927</c:v>
                </c:pt>
                <c:pt idx="50">
                  <c:v>9338</c:v>
                </c:pt>
                <c:pt idx="51">
                  <c:v>4099</c:v>
                </c:pt>
                <c:pt idx="52">
                  <c:v>3159</c:v>
                </c:pt>
                <c:pt idx="53">
                  <c:v>3358</c:v>
                </c:pt>
                <c:pt idx="54">
                  <c:v>5298</c:v>
                </c:pt>
                <c:pt idx="55">
                  <c:v>4730</c:v>
                </c:pt>
                <c:pt idx="56">
                  <c:v>5421</c:v>
                </c:pt>
                <c:pt idx="57">
                  <c:v>4429</c:v>
                </c:pt>
                <c:pt idx="58">
                  <c:v>4469</c:v>
                </c:pt>
                <c:pt idx="59">
                  <c:v>3195</c:v>
                </c:pt>
                <c:pt idx="60">
                  <c:v>2716</c:v>
                </c:pt>
                <c:pt idx="61">
                  <c:v>4089</c:v>
                </c:pt>
                <c:pt idx="62">
                  <c:v>9042</c:v>
                </c:pt>
                <c:pt idx="63">
                  <c:v>7914</c:v>
                </c:pt>
                <c:pt idx="64">
                  <c:v>6599</c:v>
                </c:pt>
                <c:pt idx="65">
                  <c:v>3269</c:v>
                </c:pt>
                <c:pt idx="66">
                  <c:v>2933</c:v>
                </c:pt>
                <c:pt idx="67">
                  <c:v>3365</c:v>
                </c:pt>
                <c:pt idx="68">
                  <c:v>3901</c:v>
                </c:pt>
                <c:pt idx="69">
                  <c:v>4779</c:v>
                </c:pt>
                <c:pt idx="70">
                  <c:v>3742</c:v>
                </c:pt>
                <c:pt idx="71">
                  <c:v>3832</c:v>
                </c:pt>
                <c:pt idx="72">
                  <c:v>3790</c:v>
                </c:pt>
                <c:pt idx="73">
                  <c:v>3134</c:v>
                </c:pt>
                <c:pt idx="74">
                  <c:v>2858</c:v>
                </c:pt>
                <c:pt idx="75">
                  <c:v>5005</c:v>
                </c:pt>
                <c:pt idx="76">
                  <c:v>5153</c:v>
                </c:pt>
                <c:pt idx="77">
                  <c:v>4476</c:v>
                </c:pt>
                <c:pt idx="78">
                  <c:v>4471</c:v>
                </c:pt>
                <c:pt idx="79">
                  <c:v>4290</c:v>
                </c:pt>
                <c:pt idx="80">
                  <c:v>4827</c:v>
                </c:pt>
                <c:pt idx="81">
                  <c:v>4029</c:v>
                </c:pt>
                <c:pt idx="82">
                  <c:v>5929</c:v>
                </c:pt>
                <c:pt idx="83">
                  <c:v>8933</c:v>
                </c:pt>
                <c:pt idx="84">
                  <c:v>8283</c:v>
                </c:pt>
                <c:pt idx="85">
                  <c:v>11470</c:v>
                </c:pt>
                <c:pt idx="86">
                  <c:v>8555</c:v>
                </c:pt>
                <c:pt idx="87">
                  <c:v>6949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GrafGalicia!$E$28:$E$116</c:f>
              <c:numCache>
                <c:formatCode>General</c:formatCode>
                <c:ptCount val="88"/>
                <c:pt idx="0">
                  <c:v>199</c:v>
                </c:pt>
                <c:pt idx="1">
                  <c:v>229</c:v>
                </c:pt>
                <c:pt idx="2">
                  <c:v>194</c:v>
                </c:pt>
                <c:pt idx="3">
                  <c:v>188</c:v>
                </c:pt>
                <c:pt idx="4">
                  <c:v>154</c:v>
                </c:pt>
                <c:pt idx="5">
                  <c:v>131</c:v>
                </c:pt>
                <c:pt idx="6">
                  <c:v>188</c:v>
                </c:pt>
                <c:pt idx="7">
                  <c:v>220</c:v>
                </c:pt>
                <c:pt idx="8">
                  <c:v>253</c:v>
                </c:pt>
                <c:pt idx="9">
                  <c:v>204</c:v>
                </c:pt>
                <c:pt idx="10">
                  <c:v>211</c:v>
                </c:pt>
                <c:pt idx="11">
                  <c:v>159</c:v>
                </c:pt>
                <c:pt idx="12">
                  <c:v>127</c:v>
                </c:pt>
                <c:pt idx="13">
                  <c:v>196</c:v>
                </c:pt>
                <c:pt idx="14">
                  <c:v>230</c:v>
                </c:pt>
                <c:pt idx="15">
                  <c:v>211</c:v>
                </c:pt>
                <c:pt idx="16">
                  <c:v>191</c:v>
                </c:pt>
                <c:pt idx="17">
                  <c:v>174</c:v>
                </c:pt>
                <c:pt idx="18">
                  <c:v>103</c:v>
                </c:pt>
                <c:pt idx="19">
                  <c:v>125</c:v>
                </c:pt>
                <c:pt idx="20">
                  <c:v>189</c:v>
                </c:pt>
                <c:pt idx="21">
                  <c:v>225</c:v>
                </c:pt>
                <c:pt idx="22">
                  <c:v>195</c:v>
                </c:pt>
                <c:pt idx="23">
                  <c:v>191</c:v>
                </c:pt>
                <c:pt idx="24">
                  <c:v>189</c:v>
                </c:pt>
                <c:pt idx="25">
                  <c:v>152</c:v>
                </c:pt>
                <c:pt idx="26">
                  <c:v>121</c:v>
                </c:pt>
                <c:pt idx="27">
                  <c:v>368</c:v>
                </c:pt>
                <c:pt idx="28">
                  <c:v>159</c:v>
                </c:pt>
                <c:pt idx="29">
                  <c:v>176</c:v>
                </c:pt>
                <c:pt idx="30">
                  <c:v>126</c:v>
                </c:pt>
                <c:pt idx="31">
                  <c:v>107</c:v>
                </c:pt>
                <c:pt idx="32">
                  <c:v>116</c:v>
                </c:pt>
                <c:pt idx="33">
                  <c:v>128</c:v>
                </c:pt>
                <c:pt idx="34">
                  <c:v>183</c:v>
                </c:pt>
                <c:pt idx="35">
                  <c:v>176</c:v>
                </c:pt>
                <c:pt idx="36">
                  <c:v>184</c:v>
                </c:pt>
                <c:pt idx="37">
                  <c:v>173</c:v>
                </c:pt>
                <c:pt idx="38">
                  <c:v>123</c:v>
                </c:pt>
                <c:pt idx="39">
                  <c:v>89</c:v>
                </c:pt>
                <c:pt idx="40">
                  <c:v>130</c:v>
                </c:pt>
                <c:pt idx="41">
                  <c:v>130</c:v>
                </c:pt>
                <c:pt idx="42">
                  <c:v>143</c:v>
                </c:pt>
                <c:pt idx="43">
                  <c:v>110</c:v>
                </c:pt>
                <c:pt idx="44">
                  <c:v>124</c:v>
                </c:pt>
                <c:pt idx="45">
                  <c:v>76</c:v>
                </c:pt>
                <c:pt idx="46">
                  <c:v>90</c:v>
                </c:pt>
                <c:pt idx="47">
                  <c:v>82</c:v>
                </c:pt>
                <c:pt idx="48">
                  <c:v>106</c:v>
                </c:pt>
                <c:pt idx="49">
                  <c:v>91</c:v>
                </c:pt>
                <c:pt idx="50">
                  <c:v>106</c:v>
                </c:pt>
                <c:pt idx="51">
                  <c:v>69</c:v>
                </c:pt>
                <c:pt idx="52">
                  <c:v>54</c:v>
                </c:pt>
                <c:pt idx="53">
                  <c:v>82</c:v>
                </c:pt>
                <c:pt idx="54">
                  <c:v>71</c:v>
                </c:pt>
                <c:pt idx="55">
                  <c:v>85</c:v>
                </c:pt>
                <c:pt idx="56">
                  <c:v>105</c:v>
                </c:pt>
                <c:pt idx="57">
                  <c:v>81</c:v>
                </c:pt>
                <c:pt idx="58">
                  <c:v>79</c:v>
                </c:pt>
                <c:pt idx="59">
                  <c:v>56</c:v>
                </c:pt>
                <c:pt idx="60">
                  <c:v>60</c:v>
                </c:pt>
                <c:pt idx="61">
                  <c:v>65</c:v>
                </c:pt>
                <c:pt idx="62">
                  <c:v>111</c:v>
                </c:pt>
                <c:pt idx="63">
                  <c:v>87</c:v>
                </c:pt>
                <c:pt idx="64">
                  <c:v>94</c:v>
                </c:pt>
                <c:pt idx="65">
                  <c:v>75</c:v>
                </c:pt>
                <c:pt idx="66">
                  <c:v>56</c:v>
                </c:pt>
                <c:pt idx="67">
                  <c:v>85</c:v>
                </c:pt>
                <c:pt idx="68">
                  <c:v>81</c:v>
                </c:pt>
                <c:pt idx="69">
                  <c:v>120</c:v>
                </c:pt>
                <c:pt idx="70">
                  <c:v>154</c:v>
                </c:pt>
                <c:pt idx="71">
                  <c:v>136</c:v>
                </c:pt>
                <c:pt idx="72">
                  <c:v>126</c:v>
                </c:pt>
                <c:pt idx="73">
                  <c:v>123</c:v>
                </c:pt>
                <c:pt idx="74">
                  <c:v>121</c:v>
                </c:pt>
                <c:pt idx="75">
                  <c:v>162</c:v>
                </c:pt>
                <c:pt idx="76">
                  <c:v>258</c:v>
                </c:pt>
                <c:pt idx="77">
                  <c:v>271</c:v>
                </c:pt>
                <c:pt idx="78">
                  <c:v>230</c:v>
                </c:pt>
                <c:pt idx="79">
                  <c:v>229</c:v>
                </c:pt>
                <c:pt idx="80">
                  <c:v>244</c:v>
                </c:pt>
                <c:pt idx="81">
                  <c:v>235</c:v>
                </c:pt>
                <c:pt idx="82">
                  <c:v>367</c:v>
                </c:pt>
                <c:pt idx="83">
                  <c:v>412</c:v>
                </c:pt>
                <c:pt idx="84">
                  <c:v>559</c:v>
                </c:pt>
                <c:pt idx="85">
                  <c:v>655</c:v>
                </c:pt>
                <c:pt idx="86">
                  <c:v>519</c:v>
                </c:pt>
                <c:pt idx="87">
                  <c:v>630</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GrafGalicia!$F$28:$F$116</c:f>
              <c:numCache>
                <c:formatCode>General</c:formatCode>
                <c:ptCount val="88"/>
                <c:pt idx="0">
                  <c:v>157</c:v>
                </c:pt>
                <c:pt idx="1">
                  <c:v>169</c:v>
                </c:pt>
                <c:pt idx="2">
                  <c:v>152</c:v>
                </c:pt>
                <c:pt idx="3">
                  <c:v>162</c:v>
                </c:pt>
                <c:pt idx="4">
                  <c:v>166</c:v>
                </c:pt>
                <c:pt idx="5">
                  <c:v>161</c:v>
                </c:pt>
                <c:pt idx="6">
                  <c:v>162</c:v>
                </c:pt>
                <c:pt idx="7">
                  <c:v>163</c:v>
                </c:pt>
                <c:pt idx="8">
                  <c:v>156</c:v>
                </c:pt>
                <c:pt idx="9">
                  <c:v>146</c:v>
                </c:pt>
                <c:pt idx="10">
                  <c:v>158</c:v>
                </c:pt>
                <c:pt idx="11">
                  <c:v>169</c:v>
                </c:pt>
                <c:pt idx="12">
                  <c:v>174</c:v>
                </c:pt>
                <c:pt idx="13">
                  <c:v>163</c:v>
                </c:pt>
                <c:pt idx="14">
                  <c:v>164</c:v>
                </c:pt>
                <c:pt idx="15">
                  <c:v>165</c:v>
                </c:pt>
                <c:pt idx="16">
                  <c:v>160</c:v>
                </c:pt>
                <c:pt idx="17">
                  <c:v>163</c:v>
                </c:pt>
                <c:pt idx="18">
                  <c:v>164</c:v>
                </c:pt>
                <c:pt idx="19">
                  <c:v>165</c:v>
                </c:pt>
                <c:pt idx="20">
                  <c:v>152</c:v>
                </c:pt>
                <c:pt idx="21">
                  <c:v>149</c:v>
                </c:pt>
                <c:pt idx="22">
                  <c:v>152</c:v>
                </c:pt>
                <c:pt idx="23">
                  <c:v>149</c:v>
                </c:pt>
                <c:pt idx="24">
                  <c:v>158</c:v>
                </c:pt>
                <c:pt idx="25">
                  <c:v>163</c:v>
                </c:pt>
                <c:pt idx="26">
                  <c:v>147</c:v>
                </c:pt>
                <c:pt idx="27">
                  <c:v>148</c:v>
                </c:pt>
                <c:pt idx="28">
                  <c:v>146</c:v>
                </c:pt>
                <c:pt idx="29">
                  <c:v>134</c:v>
                </c:pt>
                <c:pt idx="30">
                  <c:v>138</c:v>
                </c:pt>
                <c:pt idx="31">
                  <c:v>139</c:v>
                </c:pt>
                <c:pt idx="32">
                  <c:v>139</c:v>
                </c:pt>
                <c:pt idx="33">
                  <c:v>124</c:v>
                </c:pt>
                <c:pt idx="34">
                  <c:v>128</c:v>
                </c:pt>
                <c:pt idx="35">
                  <c:v>116</c:v>
                </c:pt>
                <c:pt idx="36">
                  <c:v>108</c:v>
                </c:pt>
                <c:pt idx="37">
                  <c:v>108</c:v>
                </c:pt>
                <c:pt idx="38">
                  <c:v>112</c:v>
                </c:pt>
                <c:pt idx="39">
                  <c:v>109</c:v>
                </c:pt>
                <c:pt idx="40">
                  <c:v>107</c:v>
                </c:pt>
                <c:pt idx="41">
                  <c:v>96</c:v>
                </c:pt>
                <c:pt idx="42">
                  <c:v>93</c:v>
                </c:pt>
                <c:pt idx="43">
                  <c:v>79</c:v>
                </c:pt>
                <c:pt idx="44">
                  <c:v>89</c:v>
                </c:pt>
                <c:pt idx="45">
                  <c:v>94</c:v>
                </c:pt>
                <c:pt idx="46">
                  <c:v>84</c:v>
                </c:pt>
                <c:pt idx="47">
                  <c:v>90</c:v>
                </c:pt>
                <c:pt idx="48">
                  <c:v>87</c:v>
                </c:pt>
                <c:pt idx="49">
                  <c:v>83</c:v>
                </c:pt>
                <c:pt idx="50">
                  <c:v>71</c:v>
                </c:pt>
                <c:pt idx="51">
                  <c:v>69</c:v>
                </c:pt>
                <c:pt idx="52">
                  <c:v>68</c:v>
                </c:pt>
                <c:pt idx="53">
                  <c:v>65</c:v>
                </c:pt>
                <c:pt idx="54">
                  <c:v>56</c:v>
                </c:pt>
                <c:pt idx="55">
                  <c:v>51</c:v>
                </c:pt>
                <c:pt idx="56">
                  <c:v>55</c:v>
                </c:pt>
                <c:pt idx="57">
                  <c:v>52</c:v>
                </c:pt>
                <c:pt idx="58">
                  <c:v>50</c:v>
                </c:pt>
                <c:pt idx="59">
                  <c:v>51</c:v>
                </c:pt>
                <c:pt idx="60">
                  <c:v>52</c:v>
                </c:pt>
                <c:pt idx="61">
                  <c:v>47</c:v>
                </c:pt>
                <c:pt idx="62">
                  <c:v>45</c:v>
                </c:pt>
                <c:pt idx="63">
                  <c:v>45</c:v>
                </c:pt>
                <c:pt idx="64">
                  <c:v>45</c:v>
                </c:pt>
                <c:pt idx="65">
                  <c:v>45</c:v>
                </c:pt>
                <c:pt idx="66">
                  <c:v>43</c:v>
                </c:pt>
                <c:pt idx="67">
                  <c:v>35</c:v>
                </c:pt>
                <c:pt idx="68">
                  <c:v>36</c:v>
                </c:pt>
                <c:pt idx="69">
                  <c:v>33</c:v>
                </c:pt>
                <c:pt idx="70">
                  <c:v>35</c:v>
                </c:pt>
                <c:pt idx="71">
                  <c:v>30</c:v>
                </c:pt>
                <c:pt idx="72">
                  <c:v>36</c:v>
                </c:pt>
                <c:pt idx="73">
                  <c:v>38</c:v>
                </c:pt>
                <c:pt idx="74">
                  <c:v>40</c:v>
                </c:pt>
                <c:pt idx="75">
                  <c:v>44</c:v>
                </c:pt>
                <c:pt idx="76">
                  <c:v>43</c:v>
                </c:pt>
                <c:pt idx="77">
                  <c:v>46</c:v>
                </c:pt>
                <c:pt idx="78">
                  <c:v>42</c:v>
                </c:pt>
                <c:pt idx="79">
                  <c:v>41</c:v>
                </c:pt>
                <c:pt idx="80">
                  <c:v>50</c:v>
                </c:pt>
                <c:pt idx="81">
                  <c:v>47</c:v>
                </c:pt>
                <c:pt idx="82">
                  <c:v>46</c:v>
                </c:pt>
                <c:pt idx="83">
                  <c:v>49</c:v>
                </c:pt>
                <c:pt idx="84">
                  <c:v>50</c:v>
                </c:pt>
                <c:pt idx="85">
                  <c:v>47</c:v>
                </c:pt>
                <c:pt idx="86">
                  <c:v>56</c:v>
                </c:pt>
                <c:pt idx="87">
                  <c:v>55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GrafGalicia!$G$28:$G$116</c:f>
              <c:numCache>
                <c:formatCode>General</c:formatCode>
                <c:ptCount val="88"/>
                <c:pt idx="0">
                  <c:v>25</c:v>
                </c:pt>
                <c:pt idx="1">
                  <c:v>26</c:v>
                </c:pt>
                <c:pt idx="2">
                  <c:v>31</c:v>
                </c:pt>
                <c:pt idx="3">
                  <c:v>30</c:v>
                </c:pt>
                <c:pt idx="4">
                  <c:v>33</c:v>
                </c:pt>
                <c:pt idx="5">
                  <c:v>37</c:v>
                </c:pt>
                <c:pt idx="6">
                  <c:v>40</c:v>
                </c:pt>
                <c:pt idx="7">
                  <c:v>41</c:v>
                </c:pt>
                <c:pt idx="8">
                  <c:v>43</c:v>
                </c:pt>
                <c:pt idx="9">
                  <c:v>43</c:v>
                </c:pt>
                <c:pt idx="10">
                  <c:v>46</c:v>
                </c:pt>
                <c:pt idx="11">
                  <c:v>45</c:v>
                </c:pt>
                <c:pt idx="12">
                  <c:v>46</c:v>
                </c:pt>
                <c:pt idx="13">
                  <c:v>44</c:v>
                </c:pt>
                <c:pt idx="14">
                  <c:v>47</c:v>
                </c:pt>
                <c:pt idx="15">
                  <c:v>49</c:v>
                </c:pt>
                <c:pt idx="16">
                  <c:v>50</c:v>
                </c:pt>
                <c:pt idx="17">
                  <c:v>51</c:v>
                </c:pt>
                <c:pt idx="18">
                  <c:v>50</c:v>
                </c:pt>
                <c:pt idx="19">
                  <c:v>47</c:v>
                </c:pt>
                <c:pt idx="20">
                  <c:v>48</c:v>
                </c:pt>
                <c:pt idx="21">
                  <c:v>48</c:v>
                </c:pt>
                <c:pt idx="22">
                  <c:v>45</c:v>
                </c:pt>
                <c:pt idx="23">
                  <c:v>43</c:v>
                </c:pt>
                <c:pt idx="24">
                  <c:v>44</c:v>
                </c:pt>
                <c:pt idx="25">
                  <c:v>46</c:v>
                </c:pt>
                <c:pt idx="26">
                  <c:v>43</c:v>
                </c:pt>
                <c:pt idx="27">
                  <c:v>40</c:v>
                </c:pt>
                <c:pt idx="28">
                  <c:v>38</c:v>
                </c:pt>
                <c:pt idx="29">
                  <c:v>38</c:v>
                </c:pt>
                <c:pt idx="30">
                  <c:v>35</c:v>
                </c:pt>
                <c:pt idx="31">
                  <c:v>37</c:v>
                </c:pt>
                <c:pt idx="32">
                  <c:v>37</c:v>
                </c:pt>
                <c:pt idx="33">
                  <c:v>38</c:v>
                </c:pt>
                <c:pt idx="34">
                  <c:v>32</c:v>
                </c:pt>
                <c:pt idx="35">
                  <c:v>30</c:v>
                </c:pt>
                <c:pt idx="36">
                  <c:v>31</c:v>
                </c:pt>
                <c:pt idx="37">
                  <c:v>30</c:v>
                </c:pt>
                <c:pt idx="38">
                  <c:v>32</c:v>
                </c:pt>
                <c:pt idx="39">
                  <c:v>31</c:v>
                </c:pt>
                <c:pt idx="40">
                  <c:v>31</c:v>
                </c:pt>
                <c:pt idx="41">
                  <c:v>28</c:v>
                </c:pt>
                <c:pt idx="42">
                  <c:v>28</c:v>
                </c:pt>
                <c:pt idx="43">
                  <c:v>28</c:v>
                </c:pt>
                <c:pt idx="44">
                  <c:v>28</c:v>
                </c:pt>
                <c:pt idx="45">
                  <c:v>31</c:v>
                </c:pt>
                <c:pt idx="46">
                  <c:v>25</c:v>
                </c:pt>
                <c:pt idx="47">
                  <c:v>21</c:v>
                </c:pt>
                <c:pt idx="48">
                  <c:v>20</c:v>
                </c:pt>
                <c:pt idx="49">
                  <c:v>15</c:v>
                </c:pt>
                <c:pt idx="50">
                  <c:v>13</c:v>
                </c:pt>
                <c:pt idx="51">
                  <c:v>15</c:v>
                </c:pt>
                <c:pt idx="52">
                  <c:v>15</c:v>
                </c:pt>
                <c:pt idx="53">
                  <c:v>14</c:v>
                </c:pt>
                <c:pt idx="54">
                  <c:v>15</c:v>
                </c:pt>
                <c:pt idx="55">
                  <c:v>15</c:v>
                </c:pt>
                <c:pt idx="56">
                  <c:v>14</c:v>
                </c:pt>
                <c:pt idx="57">
                  <c:v>16</c:v>
                </c:pt>
                <c:pt idx="58">
                  <c:v>14</c:v>
                </c:pt>
                <c:pt idx="59">
                  <c:v>18</c:v>
                </c:pt>
                <c:pt idx="60">
                  <c:v>15</c:v>
                </c:pt>
                <c:pt idx="61">
                  <c:v>15</c:v>
                </c:pt>
                <c:pt idx="62">
                  <c:v>16</c:v>
                </c:pt>
                <c:pt idx="63">
                  <c:v>16</c:v>
                </c:pt>
                <c:pt idx="64">
                  <c:v>16</c:v>
                </c:pt>
                <c:pt idx="65">
                  <c:v>15</c:v>
                </c:pt>
                <c:pt idx="66">
                  <c:v>16</c:v>
                </c:pt>
                <c:pt idx="67">
                  <c:v>15</c:v>
                </c:pt>
                <c:pt idx="68">
                  <c:v>13</c:v>
                </c:pt>
                <c:pt idx="69">
                  <c:v>12</c:v>
                </c:pt>
                <c:pt idx="70">
                  <c:v>11</c:v>
                </c:pt>
                <c:pt idx="71">
                  <c:v>12</c:v>
                </c:pt>
                <c:pt idx="72">
                  <c:v>12</c:v>
                </c:pt>
                <c:pt idx="73">
                  <c:v>14</c:v>
                </c:pt>
                <c:pt idx="74">
                  <c:v>12</c:v>
                </c:pt>
                <c:pt idx="75">
                  <c:v>10</c:v>
                </c:pt>
                <c:pt idx="76">
                  <c:v>10</c:v>
                </c:pt>
                <c:pt idx="77">
                  <c:v>9</c:v>
                </c:pt>
                <c:pt idx="78">
                  <c:v>11</c:v>
                </c:pt>
                <c:pt idx="79">
                  <c:v>10</c:v>
                </c:pt>
                <c:pt idx="80">
                  <c:v>11</c:v>
                </c:pt>
                <c:pt idx="81">
                  <c:v>12</c:v>
                </c:pt>
                <c:pt idx="82">
                  <c:v>12</c:v>
                </c:pt>
                <c:pt idx="83">
                  <c:v>9</c:v>
                </c:pt>
                <c:pt idx="84">
                  <c:v>10</c:v>
                </c:pt>
                <c:pt idx="85">
                  <c:v>12</c:v>
                </c:pt>
                <c:pt idx="86">
                  <c:v>11</c:v>
                </c:pt>
                <c:pt idx="87">
                  <c:v>11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IA!$B$27:$B$74</c:f>
              <c:strCache>
                <c:ptCount val="47"/>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strCache>
            </c:strRef>
          </c:cat>
          <c:val>
            <c:numRef>
              <c:f>IA!$E$27:$E$74</c:f>
              <c:numCache>
                <c:formatCode>General</c:formatCode>
                <c:ptCount val="47"/>
                <c:pt idx="0">
                  <c:v>0</c:v>
                </c:pt>
                <c:pt idx="1">
                  <c:v>0</c:v>
                </c:pt>
                <c:pt idx="2">
                  <c:v>0</c:v>
                </c:pt>
                <c:pt idx="3">
                  <c:v>0</c:v>
                </c:pt>
                <c:pt idx="4">
                  <c:v>0</c:v>
                </c:pt>
                <c:pt idx="5">
                  <c:v>0</c:v>
                </c:pt>
                <c:pt idx="6">
                  <c:v>0</c:v>
                </c:pt>
                <c:pt idx="7">
                  <c:v>4</c:v>
                </c:pt>
                <c:pt idx="8">
                  <c:v>27</c:v>
                </c:pt>
                <c:pt idx="9">
                  <c:v>-15</c:v>
                </c:pt>
                <c:pt idx="10">
                  <c:v>-10</c:v>
                </c:pt>
                <c:pt idx="11">
                  <c:v>11</c:v>
                </c:pt>
                <c:pt idx="12">
                  <c:v>2</c:v>
                </c:pt>
                <c:pt idx="13">
                  <c:v>13</c:v>
                </c:pt>
                <c:pt idx="14">
                  <c:v>-15</c:v>
                </c:pt>
                <c:pt idx="15">
                  <c:v>-23</c:v>
                </c:pt>
                <c:pt idx="16">
                  <c:v>0</c:v>
                </c:pt>
                <c:pt idx="17">
                  <c:v>-7</c:v>
                </c:pt>
                <c:pt idx="18">
                  <c:v>-12</c:v>
                </c:pt>
                <c:pt idx="19">
                  <c:v>-5</c:v>
                </c:pt>
                <c:pt idx="20">
                  <c:v>-15</c:v>
                </c:pt>
                <c:pt idx="21">
                  <c:v>23</c:v>
                </c:pt>
                <c:pt idx="22">
                  <c:v>0</c:v>
                </c:pt>
                <c:pt idx="23">
                  <c:v>20</c:v>
                </c:pt>
                <c:pt idx="24">
                  <c:v>-4</c:v>
                </c:pt>
                <c:pt idx="25">
                  <c:v>25</c:v>
                </c:pt>
                <c:pt idx="26">
                  <c:v>-10</c:v>
                </c:pt>
                <c:pt idx="27">
                  <c:v>-8</c:v>
                </c:pt>
                <c:pt idx="28">
                  <c:v>-28</c:v>
                </c:pt>
                <c:pt idx="29">
                  <c:v>-28</c:v>
                </c:pt>
                <c:pt idx="30">
                  <c:v>1</c:v>
                </c:pt>
                <c:pt idx="31">
                  <c:v>-26</c:v>
                </c:pt>
                <c:pt idx="32">
                  <c:v>-4</c:v>
                </c:pt>
                <c:pt idx="33">
                  <c:v>29</c:v>
                </c:pt>
                <c:pt idx="34">
                  <c:v>-34</c:v>
                </c:pt>
                <c:pt idx="35">
                  <c:v>5</c:v>
                </c:pt>
                <c:pt idx="36">
                  <c:v>17</c:v>
                </c:pt>
                <c:pt idx="37">
                  <c:v>5</c:v>
                </c:pt>
                <c:pt idx="38">
                  <c:v>-15</c:v>
                </c:pt>
                <c:pt idx="39">
                  <c:v>-2</c:v>
                </c:pt>
                <c:pt idx="40">
                  <c:v>-13</c:v>
                </c:pt>
                <c:pt idx="41">
                  <c:v>-6</c:v>
                </c:pt>
                <c:pt idx="42">
                  <c:v>-14</c:v>
                </c:pt>
                <c:pt idx="43">
                  <c:v>-29</c:v>
                </c:pt>
                <c:pt idx="44">
                  <c:v>-11</c:v>
                </c:pt>
                <c:pt idx="45">
                  <c:v>-4</c:v>
                </c:pt>
                <c:pt idx="46">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IA!$B$27:$B$74</c:f>
              <c:strCache>
                <c:ptCount val="47"/>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strCache>
            </c:strRef>
          </c:cat>
          <c:val>
            <c:numRef>
              <c:f>IA!$C$27:$C$74</c:f>
              <c:numCache>
                <c:formatCode>General</c:formatCode>
                <c:ptCount val="47"/>
                <c:pt idx="0">
                  <c:v>0</c:v>
                </c:pt>
                <c:pt idx="1">
                  <c:v>0</c:v>
                </c:pt>
                <c:pt idx="2">
                  <c:v>0</c:v>
                </c:pt>
                <c:pt idx="3">
                  <c:v>0</c:v>
                </c:pt>
                <c:pt idx="4">
                  <c:v>0</c:v>
                </c:pt>
                <c:pt idx="5">
                  <c:v>0</c:v>
                </c:pt>
                <c:pt idx="6">
                  <c:v>0.52117863720073665</c:v>
                </c:pt>
                <c:pt idx="7">
                  <c:v>0.52854511970534068</c:v>
                </c:pt>
                <c:pt idx="8">
                  <c:v>0.57826887661141801</c:v>
                </c:pt>
                <c:pt idx="9">
                  <c:v>0.55064456721915289</c:v>
                </c:pt>
                <c:pt idx="10">
                  <c:v>0.5322283609576427</c:v>
                </c:pt>
                <c:pt idx="11">
                  <c:v>0.5524861878453039</c:v>
                </c:pt>
                <c:pt idx="12">
                  <c:v>0.55616942909760592</c:v>
                </c:pt>
                <c:pt idx="13">
                  <c:v>0.58011049723756902</c:v>
                </c:pt>
                <c:pt idx="14">
                  <c:v>0.5524861878453039</c:v>
                </c:pt>
                <c:pt idx="15">
                  <c:v>0.5101289134438306</c:v>
                </c:pt>
                <c:pt idx="16">
                  <c:v>0.5101289134438306</c:v>
                </c:pt>
                <c:pt idx="17">
                  <c:v>0.49723756906077349</c:v>
                </c:pt>
                <c:pt idx="18">
                  <c:v>0.47513812154696133</c:v>
                </c:pt>
                <c:pt idx="19">
                  <c:v>0.46593001841620624</c:v>
                </c:pt>
                <c:pt idx="20">
                  <c:v>0.43830570902394106</c:v>
                </c:pt>
                <c:pt idx="21">
                  <c:v>0.48066298342541436</c:v>
                </c:pt>
                <c:pt idx="22">
                  <c:v>0.48066298342541436</c:v>
                </c:pt>
                <c:pt idx="23">
                  <c:v>0.51749539594843463</c:v>
                </c:pt>
                <c:pt idx="24">
                  <c:v>0.5101289134438306</c:v>
                </c:pt>
                <c:pt idx="25">
                  <c:v>0.55616942909760592</c:v>
                </c:pt>
                <c:pt idx="26">
                  <c:v>0.53775322283609572</c:v>
                </c:pt>
                <c:pt idx="27">
                  <c:v>0.46593001841620624</c:v>
                </c:pt>
                <c:pt idx="28">
                  <c:v>0.36279926335174956</c:v>
                </c:pt>
                <c:pt idx="29">
                  <c:v>0.4143646408839779</c:v>
                </c:pt>
                <c:pt idx="30">
                  <c:v>0.36464088397790057</c:v>
                </c:pt>
                <c:pt idx="31">
                  <c:v>0.31675874769797424</c:v>
                </c:pt>
                <c:pt idx="32">
                  <c:v>0.30939226519337015</c:v>
                </c:pt>
                <c:pt idx="33">
                  <c:v>0.36279926335174956</c:v>
                </c:pt>
                <c:pt idx="34">
                  <c:v>0.30018416206261511</c:v>
                </c:pt>
                <c:pt idx="35">
                  <c:v>0.30939226519337015</c:v>
                </c:pt>
                <c:pt idx="36">
                  <c:v>0.3406998158379374</c:v>
                </c:pt>
                <c:pt idx="37">
                  <c:v>0.34990791896869244</c:v>
                </c:pt>
                <c:pt idx="38">
                  <c:v>0.32228360957642727</c:v>
                </c:pt>
                <c:pt idx="39">
                  <c:v>0.31860036832412525</c:v>
                </c:pt>
                <c:pt idx="40">
                  <c:v>0.29465930018416209</c:v>
                </c:pt>
                <c:pt idx="41">
                  <c:v>0.28360957642725598</c:v>
                </c:pt>
                <c:pt idx="42">
                  <c:v>0.25782688766114181</c:v>
                </c:pt>
                <c:pt idx="43">
                  <c:v>0.20441988950276244</c:v>
                </c:pt>
                <c:pt idx="44">
                  <c:v>0.18416206261510129</c:v>
                </c:pt>
                <c:pt idx="45">
                  <c:v>0.17679558011049723</c:v>
                </c:pt>
                <c:pt idx="46">
                  <c:v>0.17863720073664824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IA!$B$27:$B$74</c:f>
              <c:strCache>
                <c:ptCount val="47"/>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strCache>
            </c:strRef>
          </c:cat>
          <c:val>
            <c:numRef>
              <c:f>IA!$D$27:$D$74</c:f>
              <c:numCache>
                <c:formatCode>General</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0.68656716417910446</c:v>
                </c:pt>
                <c:pt idx="14">
                  <c:v>0.67393800229621126</c:v>
                </c:pt>
                <c:pt idx="15">
                  <c:v>0.67853042479908154</c:v>
                </c:pt>
                <c:pt idx="16">
                  <c:v>0.66130884041331806</c:v>
                </c:pt>
                <c:pt idx="17">
                  <c:v>0.64179104477611937</c:v>
                </c:pt>
                <c:pt idx="18">
                  <c:v>0.64064293915040182</c:v>
                </c:pt>
                <c:pt idx="19">
                  <c:v>0.63719862227324919</c:v>
                </c:pt>
                <c:pt idx="20">
                  <c:v>0.63490241102181399</c:v>
                </c:pt>
                <c:pt idx="21">
                  <c:v>0.64408725602755457</c:v>
                </c:pt>
                <c:pt idx="22">
                  <c:v>0.61768082663605051</c:v>
                </c:pt>
                <c:pt idx="23">
                  <c:v>0.64064293915040182</c:v>
                </c:pt>
                <c:pt idx="24">
                  <c:v>0.62801377726750862</c:v>
                </c:pt>
                <c:pt idx="25">
                  <c:v>0.64293915040183702</c:v>
                </c:pt>
                <c:pt idx="26">
                  <c:v>0.62571756601607353</c:v>
                </c:pt>
                <c:pt idx="27">
                  <c:v>0.5901262916188289</c:v>
                </c:pt>
                <c:pt idx="28">
                  <c:v>0.54879448909299655</c:v>
                </c:pt>
                <c:pt idx="29">
                  <c:v>0.55797933409873712</c:v>
                </c:pt>
                <c:pt idx="30">
                  <c:v>0.54535017221584381</c:v>
                </c:pt>
                <c:pt idx="31">
                  <c:v>0.54420206659012627</c:v>
                </c:pt>
                <c:pt idx="32">
                  <c:v>0.52812858783008032</c:v>
                </c:pt>
                <c:pt idx="33">
                  <c:v>0.52583237657864523</c:v>
                </c:pt>
                <c:pt idx="34">
                  <c:v>0.47761194029850745</c:v>
                </c:pt>
                <c:pt idx="35">
                  <c:v>0.45120551090700345</c:v>
                </c:pt>
                <c:pt idx="36">
                  <c:v>0.43857634902411025</c:v>
                </c:pt>
                <c:pt idx="37">
                  <c:v>0.44546498277841562</c:v>
                </c:pt>
                <c:pt idx="38">
                  <c:v>0.39839265212399538</c:v>
                </c:pt>
                <c:pt idx="39">
                  <c:v>0.39150401836969001</c:v>
                </c:pt>
                <c:pt idx="40">
                  <c:v>0.40987370838117104</c:v>
                </c:pt>
                <c:pt idx="41">
                  <c:v>0.36394948335246841</c:v>
                </c:pt>
                <c:pt idx="42">
                  <c:v>0.35361653272101035</c:v>
                </c:pt>
                <c:pt idx="43">
                  <c:v>0.33983926521239954</c:v>
                </c:pt>
                <c:pt idx="44">
                  <c:v>0.33295063145809417</c:v>
                </c:pt>
                <c:pt idx="45">
                  <c:v>0.3111366245694604</c:v>
                </c:pt>
                <c:pt idx="46">
                  <c:v>0.3099885189437428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'Coruña-Descuadre'!$C$23:$C$111</c:f>
              <c:numCache>
                <c:formatCode>General</c:formatCode>
                <c:ptCount val="88"/>
                <c:pt idx="0">
                  <c:v>47</c:v>
                </c:pt>
                <c:pt idx="1">
                  <c:v>45</c:v>
                </c:pt>
                <c:pt idx="2">
                  <c:v>48</c:v>
                </c:pt>
                <c:pt idx="3">
                  <c:v>50</c:v>
                </c:pt>
                <c:pt idx="4">
                  <c:v>30</c:v>
                </c:pt>
                <c:pt idx="5">
                  <c:v>30</c:v>
                </c:pt>
                <c:pt idx="6">
                  <c:v>33</c:v>
                </c:pt>
                <c:pt idx="7">
                  <c:v>51</c:v>
                </c:pt>
                <c:pt idx="8">
                  <c:v>72</c:v>
                </c:pt>
                <c:pt idx="9">
                  <c:v>33</c:v>
                </c:pt>
                <c:pt idx="10">
                  <c:v>40</c:v>
                </c:pt>
                <c:pt idx="11">
                  <c:v>41</c:v>
                </c:pt>
                <c:pt idx="12">
                  <c:v>32</c:v>
                </c:pt>
                <c:pt idx="13">
                  <c:v>46</c:v>
                </c:pt>
                <c:pt idx="14">
                  <c:v>36</c:v>
                </c:pt>
                <c:pt idx="15">
                  <c:v>49</c:v>
                </c:pt>
                <c:pt idx="16">
                  <c:v>33</c:v>
                </c:pt>
                <c:pt idx="17">
                  <c:v>33</c:v>
                </c:pt>
                <c:pt idx="18">
                  <c:v>29</c:v>
                </c:pt>
                <c:pt idx="19">
                  <c:v>27</c:v>
                </c:pt>
                <c:pt idx="20">
                  <c:v>31</c:v>
                </c:pt>
                <c:pt idx="21">
                  <c:v>59</c:v>
                </c:pt>
                <c:pt idx="22">
                  <c:v>49</c:v>
                </c:pt>
                <c:pt idx="23">
                  <c:v>53</c:v>
                </c:pt>
                <c:pt idx="24">
                  <c:v>29</c:v>
                </c:pt>
                <c:pt idx="25">
                  <c:v>54</c:v>
                </c:pt>
                <c:pt idx="26">
                  <c:v>17</c:v>
                </c:pt>
                <c:pt idx="27">
                  <c:v>51</c:v>
                </c:pt>
                <c:pt idx="28">
                  <c:v>25</c:v>
                </c:pt>
                <c:pt idx="29">
                  <c:v>21</c:v>
                </c:pt>
                <c:pt idx="30">
                  <c:v>30</c:v>
                </c:pt>
                <c:pt idx="31">
                  <c:v>28</c:v>
                </c:pt>
                <c:pt idx="32">
                  <c:v>13</c:v>
                </c:pt>
                <c:pt idx="33">
                  <c:v>29</c:v>
                </c:pt>
                <c:pt idx="34">
                  <c:v>17</c:v>
                </c:pt>
                <c:pt idx="35">
                  <c:v>26</c:v>
                </c:pt>
                <c:pt idx="36">
                  <c:v>42</c:v>
                </c:pt>
                <c:pt idx="37">
                  <c:v>35</c:v>
                </c:pt>
                <c:pt idx="38">
                  <c:v>13</c:v>
                </c:pt>
                <c:pt idx="39">
                  <c:v>11</c:v>
                </c:pt>
                <c:pt idx="40">
                  <c:v>16</c:v>
                </c:pt>
                <c:pt idx="41">
                  <c:v>11</c:v>
                </c:pt>
                <c:pt idx="42">
                  <c:v>12</c:v>
                </c:pt>
                <c:pt idx="43">
                  <c:v>13</c:v>
                </c:pt>
                <c:pt idx="44">
                  <c:v>24</c:v>
                </c:pt>
                <c:pt idx="45">
                  <c:v>9</c:v>
                </c:pt>
                <c:pt idx="46">
                  <c:v>12</c:v>
                </c:pt>
                <c:pt idx="47">
                  <c:v>17</c:v>
                </c:pt>
                <c:pt idx="48">
                  <c:v>18</c:v>
                </c:pt>
                <c:pt idx="49">
                  <c:v>14</c:v>
                </c:pt>
                <c:pt idx="50">
                  <c:v>25</c:v>
                </c:pt>
                <c:pt idx="51">
                  <c:v>21</c:v>
                </c:pt>
                <c:pt idx="52">
                  <c:v>17</c:v>
                </c:pt>
                <c:pt idx="53">
                  <c:v>28</c:v>
                </c:pt>
                <c:pt idx="54">
                  <c:v>16</c:v>
                </c:pt>
                <c:pt idx="55">
                  <c:v>28</c:v>
                </c:pt>
                <c:pt idx="56">
                  <c:v>42</c:v>
                </c:pt>
                <c:pt idx="57">
                  <c:v>23</c:v>
                </c:pt>
                <c:pt idx="58">
                  <c:v>22</c:v>
                </c:pt>
                <c:pt idx="59">
                  <c:v>34</c:v>
                </c:pt>
                <c:pt idx="60">
                  <c:v>18</c:v>
                </c:pt>
                <c:pt idx="61">
                  <c:v>31</c:v>
                </c:pt>
                <c:pt idx="62">
                  <c:v>35</c:v>
                </c:pt>
                <c:pt idx="63">
                  <c:v>33</c:v>
                </c:pt>
                <c:pt idx="64">
                  <c:v>28</c:v>
                </c:pt>
                <c:pt idx="65">
                  <c:v>43</c:v>
                </c:pt>
                <c:pt idx="66">
                  <c:v>22</c:v>
                </c:pt>
                <c:pt idx="67">
                  <c:v>32</c:v>
                </c:pt>
                <c:pt idx="68">
                  <c:v>32</c:v>
                </c:pt>
                <c:pt idx="69">
                  <c:v>29</c:v>
                </c:pt>
                <c:pt idx="70">
                  <c:v>26</c:v>
                </c:pt>
                <c:pt idx="71">
                  <c:v>35</c:v>
                </c:pt>
                <c:pt idx="72">
                  <c:v>11</c:v>
                </c:pt>
                <c:pt idx="73">
                  <c:v>43</c:v>
                </c:pt>
                <c:pt idx="74">
                  <c:v>25</c:v>
                </c:pt>
                <c:pt idx="75">
                  <c:v>34</c:v>
                </c:pt>
                <c:pt idx="76">
                  <c:v>72</c:v>
                </c:pt>
                <c:pt idx="77">
                  <c:v>59</c:v>
                </c:pt>
                <c:pt idx="78">
                  <c:v>46</c:v>
                </c:pt>
                <c:pt idx="79">
                  <c:v>46</c:v>
                </c:pt>
                <c:pt idx="80">
                  <c:v>46</c:v>
                </c:pt>
                <c:pt idx="81">
                  <c:v>36</c:v>
                </c:pt>
                <c:pt idx="82">
                  <c:v>61</c:v>
                </c:pt>
                <c:pt idx="83">
                  <c:v>86</c:v>
                </c:pt>
                <c:pt idx="84">
                  <c:v>55</c:v>
                </c:pt>
                <c:pt idx="85">
                  <c:v>107</c:v>
                </c:pt>
                <c:pt idx="86">
                  <c:v>93</c:v>
                </c:pt>
                <c:pt idx="87">
                  <c:v>105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'Coruña-Descuadre'!$D$23:$D$111</c:f>
              <c:numCache>
                <c:formatCode>General</c:formatCode>
                <c:ptCount val="88"/>
                <c:pt idx="0">
                  <c:v>39</c:v>
                </c:pt>
                <c:pt idx="1">
                  <c:v>45</c:v>
                </c:pt>
                <c:pt idx="2">
                  <c:v>45</c:v>
                </c:pt>
                <c:pt idx="3">
                  <c:v>49</c:v>
                </c:pt>
                <c:pt idx="4">
                  <c:v>31</c:v>
                </c:pt>
                <c:pt idx="5">
                  <c:v>24</c:v>
                </c:pt>
                <c:pt idx="6">
                  <c:v>30</c:v>
                </c:pt>
                <c:pt idx="7">
                  <c:v>47</c:v>
                </c:pt>
                <c:pt idx="8">
                  <c:v>65</c:v>
                </c:pt>
                <c:pt idx="9">
                  <c:v>38</c:v>
                </c:pt>
                <c:pt idx="10">
                  <c:v>29</c:v>
                </c:pt>
                <c:pt idx="11">
                  <c:v>45</c:v>
                </c:pt>
                <c:pt idx="12">
                  <c:v>25</c:v>
                </c:pt>
                <c:pt idx="13">
                  <c:v>42</c:v>
                </c:pt>
                <c:pt idx="14">
                  <c:v>33</c:v>
                </c:pt>
                <c:pt idx="15">
                  <c:v>45</c:v>
                </c:pt>
                <c:pt idx="16">
                  <c:v>31</c:v>
                </c:pt>
                <c:pt idx="17">
                  <c:v>29</c:v>
                </c:pt>
                <c:pt idx="18">
                  <c:v>27</c:v>
                </c:pt>
                <c:pt idx="19">
                  <c:v>25</c:v>
                </c:pt>
                <c:pt idx="20">
                  <c:v>23</c:v>
                </c:pt>
                <c:pt idx="21">
                  <c:v>50</c:v>
                </c:pt>
                <c:pt idx="22">
                  <c:v>45</c:v>
                </c:pt>
                <c:pt idx="23">
                  <c:v>51</c:v>
                </c:pt>
                <c:pt idx="24">
                  <c:v>29</c:v>
                </c:pt>
                <c:pt idx="25">
                  <c:v>51</c:v>
                </c:pt>
                <c:pt idx="26">
                  <c:v>15</c:v>
                </c:pt>
                <c:pt idx="27">
                  <c:v>21</c:v>
                </c:pt>
                <c:pt idx="28">
                  <c:v>23</c:v>
                </c:pt>
                <c:pt idx="29">
                  <c:v>19</c:v>
                </c:pt>
                <c:pt idx="30">
                  <c:v>32</c:v>
                </c:pt>
                <c:pt idx="31">
                  <c:v>27</c:v>
                </c:pt>
                <c:pt idx="32">
                  <c:v>14</c:v>
                </c:pt>
                <c:pt idx="33">
                  <c:v>29</c:v>
                </c:pt>
                <c:pt idx="34">
                  <c:v>21</c:v>
                </c:pt>
                <c:pt idx="35">
                  <c:v>21</c:v>
                </c:pt>
                <c:pt idx="36">
                  <c:v>40</c:v>
                </c:pt>
                <c:pt idx="37">
                  <c:v>34</c:v>
                </c:pt>
                <c:pt idx="38">
                  <c:v>10</c:v>
                </c:pt>
                <c:pt idx="39">
                  <c:v>9</c:v>
                </c:pt>
                <c:pt idx="40">
                  <c:v>14</c:v>
                </c:pt>
                <c:pt idx="41">
                  <c:v>10</c:v>
                </c:pt>
                <c:pt idx="42">
                  <c:v>12</c:v>
                </c:pt>
                <c:pt idx="43">
                  <c:v>10</c:v>
                </c:pt>
                <c:pt idx="44">
                  <c:v>26</c:v>
                </c:pt>
                <c:pt idx="45">
                  <c:v>9</c:v>
                </c:pt>
                <c:pt idx="46">
                  <c:v>13</c:v>
                </c:pt>
                <c:pt idx="47">
                  <c:v>18</c:v>
                </c:pt>
                <c:pt idx="48">
                  <c:v>18</c:v>
                </c:pt>
                <c:pt idx="49">
                  <c:v>17</c:v>
                </c:pt>
                <c:pt idx="50">
                  <c:v>25</c:v>
                </c:pt>
                <c:pt idx="51">
                  <c:v>21</c:v>
                </c:pt>
                <c:pt idx="52">
                  <c:v>17</c:v>
                </c:pt>
                <c:pt idx="53">
                  <c:v>28</c:v>
                </c:pt>
                <c:pt idx="54">
                  <c:v>15</c:v>
                </c:pt>
                <c:pt idx="55">
                  <c:v>28</c:v>
                </c:pt>
                <c:pt idx="56">
                  <c:v>43</c:v>
                </c:pt>
                <c:pt idx="57">
                  <c:v>22</c:v>
                </c:pt>
                <c:pt idx="58">
                  <c:v>22</c:v>
                </c:pt>
                <c:pt idx="59">
                  <c:v>34</c:v>
                </c:pt>
                <c:pt idx="60">
                  <c:v>18</c:v>
                </c:pt>
                <c:pt idx="61">
                  <c:v>30</c:v>
                </c:pt>
                <c:pt idx="62">
                  <c:v>38</c:v>
                </c:pt>
                <c:pt idx="63">
                  <c:v>30</c:v>
                </c:pt>
                <c:pt idx="64">
                  <c:v>26</c:v>
                </c:pt>
                <c:pt idx="65">
                  <c:v>44</c:v>
                </c:pt>
                <c:pt idx="66">
                  <c:v>23</c:v>
                </c:pt>
                <c:pt idx="67">
                  <c:v>34</c:v>
                </c:pt>
                <c:pt idx="68">
                  <c:v>32</c:v>
                </c:pt>
                <c:pt idx="69">
                  <c:v>27</c:v>
                </c:pt>
                <c:pt idx="70">
                  <c:v>27</c:v>
                </c:pt>
                <c:pt idx="71">
                  <c:v>34</c:v>
                </c:pt>
                <c:pt idx="72">
                  <c:v>11</c:v>
                </c:pt>
                <c:pt idx="73">
                  <c:v>43</c:v>
                </c:pt>
                <c:pt idx="74">
                  <c:v>25</c:v>
                </c:pt>
                <c:pt idx="75">
                  <c:v>34</c:v>
                </c:pt>
                <c:pt idx="76">
                  <c:v>70</c:v>
                </c:pt>
                <c:pt idx="77">
                  <c:v>60</c:v>
                </c:pt>
                <c:pt idx="78">
                  <c:v>52</c:v>
                </c:pt>
                <c:pt idx="79">
                  <c:v>44</c:v>
                </c:pt>
                <c:pt idx="80">
                  <c:v>46</c:v>
                </c:pt>
                <c:pt idx="81">
                  <c:v>42</c:v>
                </c:pt>
                <c:pt idx="82">
                  <c:v>58</c:v>
                </c:pt>
                <c:pt idx="83">
                  <c:v>85</c:v>
                </c:pt>
                <c:pt idx="84">
                  <c:v>56</c:v>
                </c:pt>
                <c:pt idx="85">
                  <c:v>101</c:v>
                </c:pt>
                <c:pt idx="86">
                  <c:v>92</c:v>
                </c:pt>
                <c:pt idx="87">
                  <c:v>90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TotalesIncDiario!$C$27:$C$115</c:f>
              <c:numCache>
                <c:formatCode>#,##0.00</c:formatCode>
                <c:ptCount val="88"/>
                <c:pt idx="0">
                  <c:v>2439</c:v>
                </c:pt>
                <c:pt idx="1">
                  <c:v>2523</c:v>
                </c:pt>
                <c:pt idx="2">
                  <c:v>2590</c:v>
                </c:pt>
                <c:pt idx="3">
                  <c:v>2693</c:v>
                </c:pt>
                <c:pt idx="4">
                  <c:v>2767</c:v>
                </c:pt>
                <c:pt idx="5">
                  <c:v>2763</c:v>
                </c:pt>
                <c:pt idx="6">
                  <c:v>2811</c:v>
                </c:pt>
                <c:pt idx="7">
                  <c:v>2875</c:v>
                </c:pt>
                <c:pt idx="8">
                  <c:v>2939</c:v>
                </c:pt>
                <c:pt idx="9">
                  <c:v>2977</c:v>
                </c:pt>
                <c:pt idx="10">
                  <c:v>3016</c:v>
                </c:pt>
                <c:pt idx="11">
                  <c:v>3015</c:v>
                </c:pt>
                <c:pt idx="12">
                  <c:v>3022</c:v>
                </c:pt>
                <c:pt idx="13">
                  <c:v>3048</c:v>
                </c:pt>
                <c:pt idx="14">
                  <c:v>3122</c:v>
                </c:pt>
                <c:pt idx="15">
                  <c:v>3113</c:v>
                </c:pt>
                <c:pt idx="16">
                  <c:v>3099</c:v>
                </c:pt>
                <c:pt idx="17">
                  <c:v>3106</c:v>
                </c:pt>
                <c:pt idx="18">
                  <c:v>3030</c:v>
                </c:pt>
                <c:pt idx="19">
                  <c:v>3027</c:v>
                </c:pt>
                <c:pt idx="20">
                  <c:v>3061</c:v>
                </c:pt>
                <c:pt idx="21">
                  <c:v>3072</c:v>
                </c:pt>
                <c:pt idx="22">
                  <c:v>3064</c:v>
                </c:pt>
                <c:pt idx="23">
                  <c:v>3023</c:v>
                </c:pt>
                <c:pt idx="24">
                  <c:v>2987</c:v>
                </c:pt>
                <c:pt idx="25">
                  <c:v>2984</c:v>
                </c:pt>
                <c:pt idx="26">
                  <c:v>2977</c:v>
                </c:pt>
                <c:pt idx="27">
                  <c:v>2954</c:v>
                </c:pt>
                <c:pt idx="28">
                  <c:v>2865</c:v>
                </c:pt>
                <c:pt idx="29">
                  <c:v>2933</c:v>
                </c:pt>
                <c:pt idx="30">
                  <c:v>2832</c:v>
                </c:pt>
                <c:pt idx="31">
                  <c:v>2789</c:v>
                </c:pt>
                <c:pt idx="32">
                  <c:v>2805</c:v>
                </c:pt>
                <c:pt idx="33">
                  <c:v>2744</c:v>
                </c:pt>
                <c:pt idx="34">
                  <c:v>2701</c:v>
                </c:pt>
                <c:pt idx="35">
                  <c:v>2675</c:v>
                </c:pt>
                <c:pt idx="36">
                  <c:v>2685</c:v>
                </c:pt>
                <c:pt idx="37">
                  <c:v>2656</c:v>
                </c:pt>
                <c:pt idx="38">
                  <c:v>2624</c:v>
                </c:pt>
                <c:pt idx="39">
                  <c:v>2553</c:v>
                </c:pt>
                <c:pt idx="40">
                  <c:v>2498</c:v>
                </c:pt>
                <c:pt idx="41">
                  <c:v>2420</c:v>
                </c:pt>
                <c:pt idx="42">
                  <c:v>2400</c:v>
                </c:pt>
                <c:pt idx="43">
                  <c:v>2350</c:v>
                </c:pt>
                <c:pt idx="44">
                  <c:v>2300</c:v>
                </c:pt>
                <c:pt idx="45">
                  <c:v>2262</c:v>
                </c:pt>
                <c:pt idx="46">
                  <c:v>2208</c:v>
                </c:pt>
                <c:pt idx="47">
                  <c:v>2206</c:v>
                </c:pt>
                <c:pt idx="48">
                  <c:v>2156</c:v>
                </c:pt>
                <c:pt idx="49">
                  <c:v>2052</c:v>
                </c:pt>
                <c:pt idx="50">
                  <c:v>1945</c:v>
                </c:pt>
                <c:pt idx="51">
                  <c:v>1851</c:v>
                </c:pt>
                <c:pt idx="52">
                  <c:v>1734</c:v>
                </c:pt>
                <c:pt idx="53">
                  <c:v>1729</c:v>
                </c:pt>
                <c:pt idx="54">
                  <c:v>1679</c:v>
                </c:pt>
                <c:pt idx="55">
                  <c:v>1613</c:v>
                </c:pt>
                <c:pt idx="56">
                  <c:v>1581</c:v>
                </c:pt>
                <c:pt idx="57">
                  <c:v>1517</c:v>
                </c:pt>
                <c:pt idx="58">
                  <c:v>1462</c:v>
                </c:pt>
                <c:pt idx="59">
                  <c:v>1401</c:v>
                </c:pt>
                <c:pt idx="60">
                  <c:v>1379</c:v>
                </c:pt>
                <c:pt idx="61">
                  <c:v>1346</c:v>
                </c:pt>
                <c:pt idx="62">
                  <c:v>1355</c:v>
                </c:pt>
                <c:pt idx="63">
                  <c:v>1344</c:v>
                </c:pt>
                <c:pt idx="64">
                  <c:v>1302</c:v>
                </c:pt>
                <c:pt idx="65">
                  <c:v>1270</c:v>
                </c:pt>
                <c:pt idx="66">
                  <c:v>1250</c:v>
                </c:pt>
                <c:pt idx="67">
                  <c:v>1274</c:v>
                </c:pt>
                <c:pt idx="68">
                  <c:v>1269</c:v>
                </c:pt>
                <c:pt idx="69">
                  <c:v>1305</c:v>
                </c:pt>
                <c:pt idx="70">
                  <c:v>1377</c:v>
                </c:pt>
                <c:pt idx="71">
                  <c:v>1413</c:v>
                </c:pt>
                <c:pt idx="72">
                  <c:v>1451</c:v>
                </c:pt>
                <c:pt idx="73">
                  <c:v>1507</c:v>
                </c:pt>
                <c:pt idx="74">
                  <c:v>1579</c:v>
                </c:pt>
                <c:pt idx="75">
                  <c:v>1673</c:v>
                </c:pt>
                <c:pt idx="76">
                  <c:v>1837</c:v>
                </c:pt>
                <c:pt idx="77">
                  <c:v>1994</c:v>
                </c:pt>
                <c:pt idx="78">
                  <c:v>2136</c:v>
                </c:pt>
                <c:pt idx="79">
                  <c:v>2285</c:v>
                </c:pt>
                <c:pt idx="80">
                  <c:v>2466</c:v>
                </c:pt>
                <c:pt idx="81">
                  <c:v>2638</c:v>
                </c:pt>
                <c:pt idx="82">
                  <c:v>2917</c:v>
                </c:pt>
                <c:pt idx="83">
                  <c:v>3231</c:v>
                </c:pt>
                <c:pt idx="84">
                  <c:v>3670</c:v>
                </c:pt>
                <c:pt idx="85">
                  <c:v>4168</c:v>
                </c:pt>
                <c:pt idx="86">
                  <c:v>4561</c:v>
                </c:pt>
                <c:pt idx="87">
                  <c:v>5058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TotalesIncDiario!$D$27:$D$115</c:f>
              <c:numCache>
                <c:formatCode>#,##0.00</c:formatCode>
                <c:ptCount val="88"/>
                <c:pt idx="0">
                  <c:v>1.0162500000000001</c:v>
                </c:pt>
                <c:pt idx="1">
                  <c:v>1.034440344403444</c:v>
                </c:pt>
                <c:pt idx="2">
                  <c:v>1.0265556876734048</c:v>
                </c:pt>
                <c:pt idx="3">
                  <c:v>1.0397683397683397</c:v>
                </c:pt>
                <c:pt idx="4">
                  <c:v>1.0274786483475677</c:v>
                </c:pt>
                <c:pt idx="5">
                  <c:v>0.99855439103722443</c:v>
                </c:pt>
                <c:pt idx="6">
                  <c:v>1.0173724212812161</c:v>
                </c:pt>
                <c:pt idx="7">
                  <c:v>1.0227676983279972</c:v>
                </c:pt>
                <c:pt idx="8">
                  <c:v>1.0222608695652173</c:v>
                </c:pt>
                <c:pt idx="9">
                  <c:v>1.0129295678802315</c:v>
                </c:pt>
                <c:pt idx="10">
                  <c:v>1.0131004366812226</c:v>
                </c:pt>
                <c:pt idx="11">
                  <c:v>0.99966843501326264</c:v>
                </c:pt>
                <c:pt idx="12">
                  <c:v>1.0023217247097844</c:v>
                </c:pt>
                <c:pt idx="13">
                  <c:v>1.0086035737921906</c:v>
                </c:pt>
                <c:pt idx="14">
                  <c:v>1.0242782152230971</c:v>
                </c:pt>
                <c:pt idx="15">
                  <c:v>0.99711723254324147</c:v>
                </c:pt>
                <c:pt idx="16">
                  <c:v>0.99550273048506266</c:v>
                </c:pt>
                <c:pt idx="17">
                  <c:v>1.0022587931590836</c:v>
                </c:pt>
                <c:pt idx="18">
                  <c:v>0.97553122987765617</c:v>
                </c:pt>
                <c:pt idx="19">
                  <c:v>0.99900990099009901</c:v>
                </c:pt>
                <c:pt idx="20">
                  <c:v>1.011232243145028</c:v>
                </c:pt>
                <c:pt idx="21">
                  <c:v>1.0035935968637699</c:v>
                </c:pt>
                <c:pt idx="22">
                  <c:v>0.99739583333333337</c:v>
                </c:pt>
                <c:pt idx="23">
                  <c:v>0.98661879895561355</c:v>
                </c:pt>
                <c:pt idx="24">
                  <c:v>0.98809130003307977</c:v>
                </c:pt>
                <c:pt idx="25">
                  <c:v>0.99899564780716443</c:v>
                </c:pt>
                <c:pt idx="26">
                  <c:v>0.99765415549597858</c:v>
                </c:pt>
                <c:pt idx="27">
                  <c:v>0.99227410144440709</c:v>
                </c:pt>
                <c:pt idx="28">
                  <c:v>0.97681554722127517</c:v>
                </c:pt>
                <c:pt idx="29">
                  <c:v>0.99289099526066349</c:v>
                </c:pt>
                <c:pt idx="30">
                  <c:v>0.98848167539267018</c:v>
                </c:pt>
                <c:pt idx="31">
                  <c:v>0.98481638418079098</c:v>
                </c:pt>
                <c:pt idx="32">
                  <c:v>1.0057368232341342</c:v>
                </c:pt>
                <c:pt idx="33">
                  <c:v>0.97825311942959003</c:v>
                </c:pt>
                <c:pt idx="34">
                  <c:v>0.98432944606413997</c:v>
                </c:pt>
                <c:pt idx="35">
                  <c:v>0.990373935579415</c:v>
                </c:pt>
                <c:pt idx="36">
                  <c:v>1.0037383177570094</c:v>
                </c:pt>
                <c:pt idx="37">
                  <c:v>0.98919925512104279</c:v>
                </c:pt>
                <c:pt idx="38">
                  <c:v>0.98795180722891562</c:v>
                </c:pt>
                <c:pt idx="39">
                  <c:v>0.97294207317073167</c:v>
                </c:pt>
                <c:pt idx="40">
                  <c:v>0.97845671758715236</c:v>
                </c:pt>
                <c:pt idx="41">
                  <c:v>0.96877502001601279</c:v>
                </c:pt>
                <c:pt idx="42">
                  <c:v>0.99173553719008267</c:v>
                </c:pt>
                <c:pt idx="43">
                  <c:v>0.97916666666666663</c:v>
                </c:pt>
                <c:pt idx="44">
                  <c:v>0.97872340425531912</c:v>
                </c:pt>
                <c:pt idx="45">
                  <c:v>0.98347826086956525</c:v>
                </c:pt>
                <c:pt idx="46">
                  <c:v>0.97612732095490717</c:v>
                </c:pt>
                <c:pt idx="47">
                  <c:v>0.99909420289855078</c:v>
                </c:pt>
                <c:pt idx="48">
                  <c:v>0.97733454215775162</c:v>
                </c:pt>
                <c:pt idx="49">
                  <c:v>0.95176252319109467</c:v>
                </c:pt>
                <c:pt idx="50">
                  <c:v>0.9478557504873294</c:v>
                </c:pt>
                <c:pt idx="51">
                  <c:v>0.95167095115681233</c:v>
                </c:pt>
                <c:pt idx="52">
                  <c:v>0.93679092382495943</c:v>
                </c:pt>
                <c:pt idx="53">
                  <c:v>0.99711649365628607</c:v>
                </c:pt>
                <c:pt idx="54">
                  <c:v>0.97108155002891849</c:v>
                </c:pt>
                <c:pt idx="55">
                  <c:v>0.9606908874329958</c:v>
                </c:pt>
                <c:pt idx="56">
                  <c:v>0.98016119032858029</c:v>
                </c:pt>
                <c:pt idx="57">
                  <c:v>0.95951929158760274</c:v>
                </c:pt>
                <c:pt idx="58">
                  <c:v>0.96374423203691495</c:v>
                </c:pt>
                <c:pt idx="59">
                  <c:v>0.95827633378932964</c:v>
                </c:pt>
                <c:pt idx="60">
                  <c:v>0.98429693076374014</c:v>
                </c:pt>
                <c:pt idx="61">
                  <c:v>0.97606961566352435</c:v>
                </c:pt>
                <c:pt idx="62">
                  <c:v>1.0066864784546805</c:v>
                </c:pt>
                <c:pt idx="63">
                  <c:v>0.99188191881918819</c:v>
                </c:pt>
                <c:pt idx="64">
                  <c:v>0.96875</c:v>
                </c:pt>
                <c:pt idx="65">
                  <c:v>0.97542242703533022</c:v>
                </c:pt>
                <c:pt idx="66">
                  <c:v>0.98425196850393704</c:v>
                </c:pt>
                <c:pt idx="67">
                  <c:v>1.0192000000000001</c:v>
                </c:pt>
                <c:pt idx="68">
                  <c:v>0.99607535321821039</c:v>
                </c:pt>
                <c:pt idx="69">
                  <c:v>1.0283687943262412</c:v>
                </c:pt>
                <c:pt idx="70">
                  <c:v>1.0551724137931036</c:v>
                </c:pt>
                <c:pt idx="71">
                  <c:v>1.0261437908496731</c:v>
                </c:pt>
                <c:pt idx="72">
                  <c:v>1.0268931351733899</c:v>
                </c:pt>
                <c:pt idx="73">
                  <c:v>1.0385940730530669</c:v>
                </c:pt>
                <c:pt idx="74">
                  <c:v>1.0477770404777704</c:v>
                </c:pt>
                <c:pt idx="75">
                  <c:v>1.0595313489550349</c:v>
                </c:pt>
                <c:pt idx="76">
                  <c:v>1.0980274955170353</c:v>
                </c:pt>
                <c:pt idx="77">
                  <c:v>1.085465432770822</c:v>
                </c:pt>
                <c:pt idx="78">
                  <c:v>1.0712136409227684</c:v>
                </c:pt>
                <c:pt idx="79">
                  <c:v>1.0697565543071161</c:v>
                </c:pt>
                <c:pt idx="80">
                  <c:v>1.0792122538293216</c:v>
                </c:pt>
                <c:pt idx="81">
                  <c:v>1.0697485806974858</c:v>
                </c:pt>
                <c:pt idx="82">
                  <c:v>1.1057619408642911</c:v>
                </c:pt>
                <c:pt idx="83">
                  <c:v>1.1076448405896469</c:v>
                </c:pt>
                <c:pt idx="84">
                  <c:v>1.1358712472918602</c:v>
                </c:pt>
                <c:pt idx="85">
                  <c:v>1.1356948228882833</c:v>
                </c:pt>
                <c:pt idx="86">
                  <c:v>1.0942898272552783</c:v>
                </c:pt>
                <c:pt idx="87">
                  <c:v>1.1089673317254989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Camas_Hospital!$C$27:$C$115</c:f>
              <c:numCache>
                <c:formatCode>General</c:formatCode>
                <c:ptCount val="88"/>
                <c:pt idx="0">
                  <c:v>52</c:v>
                </c:pt>
                <c:pt idx="1">
                  <c:v>56</c:v>
                </c:pt>
                <c:pt idx="2">
                  <c:v>52</c:v>
                </c:pt>
                <c:pt idx="3">
                  <c:v>54</c:v>
                </c:pt>
                <c:pt idx="4">
                  <c:v>52</c:v>
                </c:pt>
                <c:pt idx="5">
                  <c:v>57</c:v>
                </c:pt>
                <c:pt idx="6">
                  <c:v>55</c:v>
                </c:pt>
                <c:pt idx="7">
                  <c:v>54</c:v>
                </c:pt>
                <c:pt idx="8">
                  <c:v>54</c:v>
                </c:pt>
                <c:pt idx="9">
                  <c:v>46</c:v>
                </c:pt>
                <c:pt idx="10">
                  <c:v>47</c:v>
                </c:pt>
                <c:pt idx="11">
                  <c:v>48</c:v>
                </c:pt>
                <c:pt idx="12">
                  <c:v>50</c:v>
                </c:pt>
                <c:pt idx="13">
                  <c:v>52</c:v>
                </c:pt>
                <c:pt idx="14">
                  <c:v>50</c:v>
                </c:pt>
                <c:pt idx="15">
                  <c:v>57</c:v>
                </c:pt>
                <c:pt idx="16">
                  <c:v>54</c:v>
                </c:pt>
                <c:pt idx="17">
                  <c:v>56</c:v>
                </c:pt>
                <c:pt idx="18">
                  <c:v>51</c:v>
                </c:pt>
                <c:pt idx="19">
                  <c:v>46</c:v>
                </c:pt>
                <c:pt idx="20">
                  <c:v>46</c:v>
                </c:pt>
                <c:pt idx="21">
                  <c:v>43</c:v>
                </c:pt>
                <c:pt idx="22">
                  <c:v>50</c:v>
                </c:pt>
                <c:pt idx="23">
                  <c:v>47</c:v>
                </c:pt>
                <c:pt idx="24">
                  <c:v>51</c:v>
                </c:pt>
                <c:pt idx="25">
                  <c:v>50</c:v>
                </c:pt>
                <c:pt idx="26">
                  <c:v>46</c:v>
                </c:pt>
                <c:pt idx="27">
                  <c:v>46</c:v>
                </c:pt>
                <c:pt idx="28">
                  <c:v>35</c:v>
                </c:pt>
                <c:pt idx="29">
                  <c:v>41</c:v>
                </c:pt>
                <c:pt idx="30">
                  <c:v>38</c:v>
                </c:pt>
                <c:pt idx="31">
                  <c:v>35</c:v>
                </c:pt>
                <c:pt idx="32">
                  <c:v>35</c:v>
                </c:pt>
                <c:pt idx="33">
                  <c:v>31</c:v>
                </c:pt>
                <c:pt idx="34">
                  <c:v>36</c:v>
                </c:pt>
                <c:pt idx="35">
                  <c:v>34</c:v>
                </c:pt>
                <c:pt idx="36">
                  <c:v>32</c:v>
                </c:pt>
                <c:pt idx="37">
                  <c:v>30</c:v>
                </c:pt>
                <c:pt idx="38">
                  <c:v>32</c:v>
                </c:pt>
                <c:pt idx="39">
                  <c:v>29</c:v>
                </c:pt>
                <c:pt idx="40">
                  <c:v>28</c:v>
                </c:pt>
                <c:pt idx="41">
                  <c:v>26</c:v>
                </c:pt>
                <c:pt idx="42">
                  <c:v>25</c:v>
                </c:pt>
                <c:pt idx="43">
                  <c:v>22</c:v>
                </c:pt>
                <c:pt idx="44">
                  <c:v>23</c:v>
                </c:pt>
                <c:pt idx="45">
                  <c:v>23</c:v>
                </c:pt>
                <c:pt idx="46">
                  <c:v>14</c:v>
                </c:pt>
                <c:pt idx="47">
                  <c:v>15</c:v>
                </c:pt>
                <c:pt idx="48">
                  <c:v>18</c:v>
                </c:pt>
                <c:pt idx="49">
                  <c:v>16</c:v>
                </c:pt>
                <c:pt idx="50">
                  <c:v>13</c:v>
                </c:pt>
                <c:pt idx="51">
                  <c:v>13</c:v>
                </c:pt>
                <c:pt idx="52">
                  <c:v>12</c:v>
                </c:pt>
                <c:pt idx="53">
                  <c:v>12</c:v>
                </c:pt>
                <c:pt idx="54">
                  <c:v>16</c:v>
                </c:pt>
                <c:pt idx="55">
                  <c:v>17</c:v>
                </c:pt>
                <c:pt idx="56">
                  <c:v>18</c:v>
                </c:pt>
                <c:pt idx="57">
                  <c:v>19</c:v>
                </c:pt>
                <c:pt idx="58">
                  <c:v>18</c:v>
                </c:pt>
                <c:pt idx="59">
                  <c:v>20</c:v>
                </c:pt>
                <c:pt idx="60">
                  <c:v>22</c:v>
                </c:pt>
                <c:pt idx="61">
                  <c:v>19</c:v>
                </c:pt>
                <c:pt idx="62">
                  <c:v>18</c:v>
                </c:pt>
                <c:pt idx="63">
                  <c:v>19</c:v>
                </c:pt>
                <c:pt idx="64">
                  <c:v>15</c:v>
                </c:pt>
                <c:pt idx="65">
                  <c:v>15</c:v>
                </c:pt>
                <c:pt idx="66">
                  <c:v>15</c:v>
                </c:pt>
                <c:pt idx="67">
                  <c:v>13</c:v>
                </c:pt>
                <c:pt idx="68">
                  <c:v>13</c:v>
                </c:pt>
                <c:pt idx="69">
                  <c:v>16</c:v>
                </c:pt>
                <c:pt idx="70">
                  <c:v>19</c:v>
                </c:pt>
                <c:pt idx="71">
                  <c:v>18</c:v>
                </c:pt>
                <c:pt idx="72">
                  <c:v>21</c:v>
                </c:pt>
                <c:pt idx="73">
                  <c:v>23</c:v>
                </c:pt>
                <c:pt idx="74">
                  <c:v>25</c:v>
                </c:pt>
                <c:pt idx="75">
                  <c:v>27</c:v>
                </c:pt>
                <c:pt idx="76">
                  <c:v>24</c:v>
                </c:pt>
                <c:pt idx="77">
                  <c:v>23</c:v>
                </c:pt>
                <c:pt idx="78">
                  <c:v>18</c:v>
                </c:pt>
                <c:pt idx="79">
                  <c:v>19</c:v>
                </c:pt>
                <c:pt idx="80">
                  <c:v>22</c:v>
                </c:pt>
                <c:pt idx="81">
                  <c:v>23</c:v>
                </c:pt>
                <c:pt idx="82">
                  <c:v>20</c:v>
                </c:pt>
                <c:pt idx="83">
                  <c:v>18</c:v>
                </c:pt>
                <c:pt idx="84">
                  <c:v>18</c:v>
                </c:pt>
                <c:pt idx="85">
                  <c:v>15</c:v>
                </c:pt>
                <c:pt idx="86">
                  <c:v>19</c:v>
                </c:pt>
                <c:pt idx="87">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Camas_Hospital!$D$27:$D$115</c:f>
              <c:numCache>
                <c:formatCode>General</c:formatCode>
                <c:ptCount val="88"/>
                <c:pt idx="0">
                  <c:v>7</c:v>
                </c:pt>
                <c:pt idx="1">
                  <c:v>7</c:v>
                </c:pt>
                <c:pt idx="2">
                  <c:v>8</c:v>
                </c:pt>
                <c:pt idx="3">
                  <c:v>8</c:v>
                </c:pt>
                <c:pt idx="4">
                  <c:v>8</c:v>
                </c:pt>
                <c:pt idx="5">
                  <c:v>9</c:v>
                </c:pt>
                <c:pt idx="6">
                  <c:v>10</c:v>
                </c:pt>
                <c:pt idx="7">
                  <c:v>9</c:v>
                </c:pt>
                <c:pt idx="8">
                  <c:v>10</c:v>
                </c:pt>
                <c:pt idx="9">
                  <c:v>9</c:v>
                </c:pt>
                <c:pt idx="10">
                  <c:v>12</c:v>
                </c:pt>
                <c:pt idx="11">
                  <c:v>13</c:v>
                </c:pt>
                <c:pt idx="12">
                  <c:v>13</c:v>
                </c:pt>
                <c:pt idx="13">
                  <c:v>11</c:v>
                </c:pt>
                <c:pt idx="14">
                  <c:v>14</c:v>
                </c:pt>
                <c:pt idx="15">
                  <c:v>12</c:v>
                </c:pt>
                <c:pt idx="16">
                  <c:v>13</c:v>
                </c:pt>
                <c:pt idx="17">
                  <c:v>12</c:v>
                </c:pt>
                <c:pt idx="18">
                  <c:v>13</c:v>
                </c:pt>
                <c:pt idx="19">
                  <c:v>11</c:v>
                </c:pt>
                <c:pt idx="20">
                  <c:v>10</c:v>
                </c:pt>
                <c:pt idx="21">
                  <c:v>13</c:v>
                </c:pt>
                <c:pt idx="22">
                  <c:v>11</c:v>
                </c:pt>
                <c:pt idx="23">
                  <c:v>11</c:v>
                </c:pt>
                <c:pt idx="24">
                  <c:v>11</c:v>
                </c:pt>
                <c:pt idx="25">
                  <c:v>12</c:v>
                </c:pt>
                <c:pt idx="26">
                  <c:v>12</c:v>
                </c:pt>
                <c:pt idx="27">
                  <c:v>10</c:v>
                </c:pt>
                <c:pt idx="28">
                  <c:v>10</c:v>
                </c:pt>
                <c:pt idx="29">
                  <c:v>9</c:v>
                </c:pt>
                <c:pt idx="30">
                  <c:v>8</c:v>
                </c:pt>
                <c:pt idx="31">
                  <c:v>9</c:v>
                </c:pt>
                <c:pt idx="32">
                  <c:v>9</c:v>
                </c:pt>
                <c:pt idx="33">
                  <c:v>9</c:v>
                </c:pt>
                <c:pt idx="34">
                  <c:v>7</c:v>
                </c:pt>
                <c:pt idx="35">
                  <c:v>7</c:v>
                </c:pt>
                <c:pt idx="36">
                  <c:v>6</c:v>
                </c:pt>
                <c:pt idx="37">
                  <c:v>6</c:v>
                </c:pt>
                <c:pt idx="38">
                  <c:v>6</c:v>
                </c:pt>
                <c:pt idx="39">
                  <c:v>7</c:v>
                </c:pt>
                <c:pt idx="40">
                  <c:v>5</c:v>
                </c:pt>
                <c:pt idx="41">
                  <c:v>4</c:v>
                </c:pt>
                <c:pt idx="42">
                  <c:v>5</c:v>
                </c:pt>
                <c:pt idx="43">
                  <c:v>4</c:v>
                </c:pt>
                <c:pt idx="44">
                  <c:v>4</c:v>
                </c:pt>
                <c:pt idx="45">
                  <c:v>4</c:v>
                </c:pt>
                <c:pt idx="46">
                  <c:v>2</c:v>
                </c:pt>
                <c:pt idx="47">
                  <c:v>3</c:v>
                </c:pt>
                <c:pt idx="48">
                  <c:v>2</c:v>
                </c:pt>
                <c:pt idx="49">
                  <c:v>2</c:v>
                </c:pt>
                <c:pt idx="50">
                  <c:v>2</c:v>
                </c:pt>
                <c:pt idx="51">
                  <c:v>2</c:v>
                </c:pt>
                <c:pt idx="52">
                  <c:v>2</c:v>
                </c:pt>
                <c:pt idx="53">
                  <c:v>1</c:v>
                </c:pt>
                <c:pt idx="54">
                  <c:v>2</c:v>
                </c:pt>
                <c:pt idx="55">
                  <c:v>2</c:v>
                </c:pt>
                <c:pt idx="56">
                  <c:v>2</c:v>
                </c:pt>
                <c:pt idx="57">
                  <c:v>3</c:v>
                </c:pt>
                <c:pt idx="58">
                  <c:v>3</c:v>
                </c:pt>
                <c:pt idx="59">
                  <c:v>4</c:v>
                </c:pt>
                <c:pt idx="60">
                  <c:v>4</c:v>
                </c:pt>
                <c:pt idx="61">
                  <c:v>5</c:v>
                </c:pt>
                <c:pt idx="62">
                  <c:v>7</c:v>
                </c:pt>
                <c:pt idx="63">
                  <c:v>7</c:v>
                </c:pt>
                <c:pt idx="64">
                  <c:v>7</c:v>
                </c:pt>
                <c:pt idx="65">
                  <c:v>7</c:v>
                </c:pt>
                <c:pt idx="66">
                  <c:v>7</c:v>
                </c:pt>
                <c:pt idx="67">
                  <c:v>7</c:v>
                </c:pt>
                <c:pt idx="68">
                  <c:v>6</c:v>
                </c:pt>
                <c:pt idx="69">
                  <c:v>6</c:v>
                </c:pt>
                <c:pt idx="70">
                  <c:v>4</c:v>
                </c:pt>
                <c:pt idx="71">
                  <c:v>4</c:v>
                </c:pt>
                <c:pt idx="72">
                  <c:v>4</c:v>
                </c:pt>
                <c:pt idx="73">
                  <c:v>4</c:v>
                </c:pt>
                <c:pt idx="74">
                  <c:v>4</c:v>
                </c:pt>
                <c:pt idx="75">
                  <c:v>3</c:v>
                </c:pt>
                <c:pt idx="76">
                  <c:v>3</c:v>
                </c:pt>
                <c:pt idx="77">
                  <c:v>3</c:v>
                </c:pt>
                <c:pt idx="78">
                  <c:v>3</c:v>
                </c:pt>
                <c:pt idx="79">
                  <c:v>2</c:v>
                </c:pt>
                <c:pt idx="80">
                  <c:v>2</c:v>
                </c:pt>
                <c:pt idx="81">
                  <c:v>2</c:v>
                </c:pt>
                <c:pt idx="82">
                  <c:v>3</c:v>
                </c:pt>
                <c:pt idx="83">
                  <c:v>2</c:v>
                </c:pt>
                <c:pt idx="84">
                  <c:v>3</c:v>
                </c:pt>
                <c:pt idx="85">
                  <c:v>3</c:v>
                </c:pt>
                <c:pt idx="86">
                  <c:v>3</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Camas_Hospital!$F$27:$F$115</c:f>
              <c:numCache>
                <c:formatCode>General</c:formatCode>
                <c:ptCount val="88"/>
                <c:pt idx="0">
                  <c:v>43</c:v>
                </c:pt>
                <c:pt idx="1">
                  <c:v>39</c:v>
                </c:pt>
                <c:pt idx="2">
                  <c:v>28</c:v>
                </c:pt>
                <c:pt idx="3">
                  <c:v>5</c:v>
                </c:pt>
                <c:pt idx="4">
                  <c:v>24</c:v>
                </c:pt>
                <c:pt idx="5">
                  <c:v>17</c:v>
                </c:pt>
                <c:pt idx="6">
                  <c:v>41</c:v>
                </c:pt>
                <c:pt idx="7">
                  <c:v>32</c:v>
                </c:pt>
                <c:pt idx="8">
                  <c:v>43</c:v>
                </c:pt>
                <c:pt idx="9">
                  <c:v>31</c:v>
                </c:pt>
                <c:pt idx="10">
                  <c:v>30</c:v>
                </c:pt>
                <c:pt idx="11">
                  <c:v>46</c:v>
                </c:pt>
                <c:pt idx="12">
                  <c:v>24</c:v>
                </c:pt>
                <c:pt idx="13">
                  <c:v>37</c:v>
                </c:pt>
                <c:pt idx="14">
                  <c:v>43</c:v>
                </c:pt>
                <c:pt idx="15">
                  <c:v>48</c:v>
                </c:pt>
                <c:pt idx="16">
                  <c:v>55</c:v>
                </c:pt>
                <c:pt idx="17">
                  <c:v>44</c:v>
                </c:pt>
                <c:pt idx="18">
                  <c:v>44</c:v>
                </c:pt>
                <c:pt idx="19">
                  <c:v>35</c:v>
                </c:pt>
                <c:pt idx="20">
                  <c:v>33</c:v>
                </c:pt>
                <c:pt idx="21">
                  <c:v>42</c:v>
                </c:pt>
                <c:pt idx="22">
                  <c:v>46</c:v>
                </c:pt>
                <c:pt idx="23">
                  <c:v>55</c:v>
                </c:pt>
                <c:pt idx="24">
                  <c:v>45</c:v>
                </c:pt>
                <c:pt idx="25">
                  <c:v>31</c:v>
                </c:pt>
                <c:pt idx="26">
                  <c:v>36</c:v>
                </c:pt>
                <c:pt idx="27">
                  <c:v>71</c:v>
                </c:pt>
                <c:pt idx="28">
                  <c:v>35</c:v>
                </c:pt>
                <c:pt idx="29">
                  <c:v>38</c:v>
                </c:pt>
                <c:pt idx="30">
                  <c:v>44</c:v>
                </c:pt>
                <c:pt idx="31">
                  <c:v>29</c:v>
                </c:pt>
                <c:pt idx="32">
                  <c:v>33</c:v>
                </c:pt>
                <c:pt idx="33">
                  <c:v>36</c:v>
                </c:pt>
                <c:pt idx="34">
                  <c:v>47</c:v>
                </c:pt>
                <c:pt idx="35">
                  <c:v>41</c:v>
                </c:pt>
                <c:pt idx="36">
                  <c:v>40</c:v>
                </c:pt>
                <c:pt idx="37">
                  <c:v>51</c:v>
                </c:pt>
                <c:pt idx="38">
                  <c:v>32</c:v>
                </c:pt>
                <c:pt idx="39">
                  <c:v>44</c:v>
                </c:pt>
                <c:pt idx="40">
                  <c:v>20</c:v>
                </c:pt>
                <c:pt idx="41">
                  <c:v>33</c:v>
                </c:pt>
                <c:pt idx="42">
                  <c:v>27</c:v>
                </c:pt>
                <c:pt idx="43">
                  <c:v>33</c:v>
                </c:pt>
                <c:pt idx="44">
                  <c:v>32</c:v>
                </c:pt>
                <c:pt idx="45">
                  <c:v>25</c:v>
                </c:pt>
                <c:pt idx="46">
                  <c:v>46</c:v>
                </c:pt>
                <c:pt idx="47">
                  <c:v>23</c:v>
                </c:pt>
                <c:pt idx="48">
                  <c:v>22</c:v>
                </c:pt>
                <c:pt idx="49">
                  <c:v>15</c:v>
                </c:pt>
                <c:pt idx="50">
                  <c:v>38</c:v>
                </c:pt>
                <c:pt idx="51">
                  <c:v>30</c:v>
                </c:pt>
                <c:pt idx="52">
                  <c:v>26</c:v>
                </c:pt>
                <c:pt idx="53">
                  <c:v>17</c:v>
                </c:pt>
                <c:pt idx="54">
                  <c:v>20</c:v>
                </c:pt>
                <c:pt idx="55">
                  <c:v>25</c:v>
                </c:pt>
                <c:pt idx="56">
                  <c:v>15</c:v>
                </c:pt>
                <c:pt idx="57">
                  <c:v>16</c:v>
                </c:pt>
                <c:pt idx="58">
                  <c:v>18</c:v>
                </c:pt>
                <c:pt idx="59">
                  <c:v>26</c:v>
                </c:pt>
                <c:pt idx="60">
                  <c:v>14</c:v>
                </c:pt>
                <c:pt idx="61">
                  <c:v>14</c:v>
                </c:pt>
                <c:pt idx="62">
                  <c:v>26</c:v>
                </c:pt>
                <c:pt idx="63">
                  <c:v>11</c:v>
                </c:pt>
                <c:pt idx="64">
                  <c:v>46</c:v>
                </c:pt>
                <c:pt idx="65">
                  <c:v>20</c:v>
                </c:pt>
                <c:pt idx="66">
                  <c:v>16</c:v>
                </c:pt>
                <c:pt idx="67">
                  <c:v>13</c:v>
                </c:pt>
                <c:pt idx="68">
                  <c:v>26</c:v>
                </c:pt>
                <c:pt idx="69">
                  <c:v>15</c:v>
                </c:pt>
                <c:pt idx="70">
                  <c:v>19</c:v>
                </c:pt>
                <c:pt idx="71">
                  <c:v>33</c:v>
                </c:pt>
                <c:pt idx="72">
                  <c:v>26</c:v>
                </c:pt>
                <c:pt idx="73">
                  <c:v>607</c:v>
                </c:pt>
                <c:pt idx="74">
                  <c:v>-568</c:v>
                </c:pt>
                <c:pt idx="75">
                  <c:v>21</c:v>
                </c:pt>
                <c:pt idx="76">
                  <c:v>40</c:v>
                </c:pt>
                <c:pt idx="77">
                  <c:v>29</c:v>
                </c:pt>
                <c:pt idx="78">
                  <c:v>23</c:v>
                </c:pt>
                <c:pt idx="79">
                  <c:v>33</c:v>
                </c:pt>
                <c:pt idx="80">
                  <c:v>29</c:v>
                </c:pt>
                <c:pt idx="81">
                  <c:v>20</c:v>
                </c:pt>
                <c:pt idx="82">
                  <c:v>34</c:v>
                </c:pt>
                <c:pt idx="83">
                  <c:v>45</c:v>
                </c:pt>
                <c:pt idx="84">
                  <c:v>19</c:v>
                </c:pt>
                <c:pt idx="85">
                  <c:v>31</c:v>
                </c:pt>
                <c:pt idx="86">
                  <c:v>31</c:v>
                </c:pt>
                <c:pt idx="87">
                  <c:v>31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Camas_Hospital!$G$27:$G$115</c:f>
              <c:numCache>
                <c:formatCode>General</c:formatCode>
                <c:ptCount val="88"/>
                <c:pt idx="0">
                  <c:v>47</c:v>
                </c:pt>
                <c:pt idx="1">
                  <c:v>45</c:v>
                </c:pt>
                <c:pt idx="2">
                  <c:v>48</c:v>
                </c:pt>
                <c:pt idx="3">
                  <c:v>50</c:v>
                </c:pt>
                <c:pt idx="4">
                  <c:v>30</c:v>
                </c:pt>
                <c:pt idx="5">
                  <c:v>30</c:v>
                </c:pt>
                <c:pt idx="6">
                  <c:v>33</c:v>
                </c:pt>
                <c:pt idx="7">
                  <c:v>51</c:v>
                </c:pt>
                <c:pt idx="8">
                  <c:v>72</c:v>
                </c:pt>
                <c:pt idx="9">
                  <c:v>33</c:v>
                </c:pt>
                <c:pt idx="10">
                  <c:v>40</c:v>
                </c:pt>
                <c:pt idx="11">
                  <c:v>41</c:v>
                </c:pt>
                <c:pt idx="12">
                  <c:v>32</c:v>
                </c:pt>
                <c:pt idx="13">
                  <c:v>46</c:v>
                </c:pt>
                <c:pt idx="14">
                  <c:v>36</c:v>
                </c:pt>
                <c:pt idx="15">
                  <c:v>49</c:v>
                </c:pt>
                <c:pt idx="16">
                  <c:v>33</c:v>
                </c:pt>
                <c:pt idx="17">
                  <c:v>33</c:v>
                </c:pt>
                <c:pt idx="18">
                  <c:v>29</c:v>
                </c:pt>
                <c:pt idx="19">
                  <c:v>27</c:v>
                </c:pt>
                <c:pt idx="20">
                  <c:v>31</c:v>
                </c:pt>
                <c:pt idx="21">
                  <c:v>59</c:v>
                </c:pt>
                <c:pt idx="22">
                  <c:v>49</c:v>
                </c:pt>
                <c:pt idx="23">
                  <c:v>53</c:v>
                </c:pt>
                <c:pt idx="24">
                  <c:v>29</c:v>
                </c:pt>
                <c:pt idx="25">
                  <c:v>54</c:v>
                </c:pt>
                <c:pt idx="26">
                  <c:v>17</c:v>
                </c:pt>
                <c:pt idx="27">
                  <c:v>51</c:v>
                </c:pt>
                <c:pt idx="28">
                  <c:v>25</c:v>
                </c:pt>
                <c:pt idx="29">
                  <c:v>21</c:v>
                </c:pt>
                <c:pt idx="30">
                  <c:v>30</c:v>
                </c:pt>
                <c:pt idx="31">
                  <c:v>28</c:v>
                </c:pt>
                <c:pt idx="32">
                  <c:v>13</c:v>
                </c:pt>
                <c:pt idx="33">
                  <c:v>29</c:v>
                </c:pt>
                <c:pt idx="34">
                  <c:v>17</c:v>
                </c:pt>
                <c:pt idx="35">
                  <c:v>26</c:v>
                </c:pt>
                <c:pt idx="36">
                  <c:v>42</c:v>
                </c:pt>
                <c:pt idx="37">
                  <c:v>35</c:v>
                </c:pt>
                <c:pt idx="38">
                  <c:v>13</c:v>
                </c:pt>
                <c:pt idx="39">
                  <c:v>11</c:v>
                </c:pt>
                <c:pt idx="40">
                  <c:v>16</c:v>
                </c:pt>
                <c:pt idx="41">
                  <c:v>11</c:v>
                </c:pt>
                <c:pt idx="42">
                  <c:v>12</c:v>
                </c:pt>
                <c:pt idx="43">
                  <c:v>13</c:v>
                </c:pt>
                <c:pt idx="44">
                  <c:v>24</c:v>
                </c:pt>
                <c:pt idx="45">
                  <c:v>9</c:v>
                </c:pt>
                <c:pt idx="46">
                  <c:v>12</c:v>
                </c:pt>
                <c:pt idx="47">
                  <c:v>17</c:v>
                </c:pt>
                <c:pt idx="48">
                  <c:v>18</c:v>
                </c:pt>
                <c:pt idx="49">
                  <c:v>14</c:v>
                </c:pt>
                <c:pt idx="50">
                  <c:v>25</c:v>
                </c:pt>
                <c:pt idx="51">
                  <c:v>21</c:v>
                </c:pt>
                <c:pt idx="52">
                  <c:v>17</c:v>
                </c:pt>
                <c:pt idx="53">
                  <c:v>28</c:v>
                </c:pt>
                <c:pt idx="54">
                  <c:v>16</c:v>
                </c:pt>
                <c:pt idx="55">
                  <c:v>28</c:v>
                </c:pt>
                <c:pt idx="56">
                  <c:v>42</c:v>
                </c:pt>
                <c:pt idx="57">
                  <c:v>23</c:v>
                </c:pt>
                <c:pt idx="58">
                  <c:v>22</c:v>
                </c:pt>
                <c:pt idx="59">
                  <c:v>34</c:v>
                </c:pt>
                <c:pt idx="60">
                  <c:v>18</c:v>
                </c:pt>
                <c:pt idx="61">
                  <c:v>31</c:v>
                </c:pt>
                <c:pt idx="62">
                  <c:v>35</c:v>
                </c:pt>
                <c:pt idx="63">
                  <c:v>33</c:v>
                </c:pt>
                <c:pt idx="64">
                  <c:v>28</c:v>
                </c:pt>
                <c:pt idx="65">
                  <c:v>43</c:v>
                </c:pt>
                <c:pt idx="66">
                  <c:v>22</c:v>
                </c:pt>
                <c:pt idx="67">
                  <c:v>32</c:v>
                </c:pt>
                <c:pt idx="68">
                  <c:v>32</c:v>
                </c:pt>
                <c:pt idx="69">
                  <c:v>29</c:v>
                </c:pt>
                <c:pt idx="70">
                  <c:v>26</c:v>
                </c:pt>
                <c:pt idx="71">
                  <c:v>35</c:v>
                </c:pt>
                <c:pt idx="72">
                  <c:v>11</c:v>
                </c:pt>
                <c:pt idx="73">
                  <c:v>43</c:v>
                </c:pt>
                <c:pt idx="74">
                  <c:v>25</c:v>
                </c:pt>
                <c:pt idx="75">
                  <c:v>34</c:v>
                </c:pt>
                <c:pt idx="76">
                  <c:v>72</c:v>
                </c:pt>
                <c:pt idx="77">
                  <c:v>59</c:v>
                </c:pt>
                <c:pt idx="78">
                  <c:v>46</c:v>
                </c:pt>
                <c:pt idx="79">
                  <c:v>46</c:v>
                </c:pt>
                <c:pt idx="80">
                  <c:v>46</c:v>
                </c:pt>
                <c:pt idx="81">
                  <c:v>36</c:v>
                </c:pt>
                <c:pt idx="82">
                  <c:v>61</c:v>
                </c:pt>
                <c:pt idx="83">
                  <c:v>86</c:v>
                </c:pt>
                <c:pt idx="84">
                  <c:v>55</c:v>
                </c:pt>
                <c:pt idx="85">
                  <c:v>107</c:v>
                </c:pt>
                <c:pt idx="86">
                  <c:v>93</c:v>
                </c:pt>
                <c:pt idx="87">
                  <c:v>105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Camas_Hospital!$E$27:$E$115</c:f>
              <c:numCache>
                <c:formatCode>General</c:formatCode>
                <c:ptCount val="88"/>
                <c:pt idx="0">
                  <c:v>1</c:v>
                </c:pt>
                <c:pt idx="1">
                  <c:v>0</c:v>
                </c:pt>
                <c:pt idx="2">
                  <c:v>0</c:v>
                </c:pt>
                <c:pt idx="3">
                  <c:v>0</c:v>
                </c:pt>
                <c:pt idx="4">
                  <c:v>2</c:v>
                </c:pt>
                <c:pt idx="5">
                  <c:v>1</c:v>
                </c:pt>
                <c:pt idx="6">
                  <c:v>0</c:v>
                </c:pt>
                <c:pt idx="7">
                  <c:v>1</c:v>
                </c:pt>
                <c:pt idx="8">
                  <c:v>0</c:v>
                </c:pt>
                <c:pt idx="9">
                  <c:v>1</c:v>
                </c:pt>
                <c:pt idx="10">
                  <c:v>1</c:v>
                </c:pt>
                <c:pt idx="11">
                  <c:v>0</c:v>
                </c:pt>
                <c:pt idx="12">
                  <c:v>0</c:v>
                </c:pt>
                <c:pt idx="13">
                  <c:v>0</c:v>
                </c:pt>
                <c:pt idx="14">
                  <c:v>0</c:v>
                </c:pt>
                <c:pt idx="15">
                  <c:v>0</c:v>
                </c:pt>
                <c:pt idx="16">
                  <c:v>1</c:v>
                </c:pt>
                <c:pt idx="17">
                  <c:v>0</c:v>
                </c:pt>
                <c:pt idx="18">
                  <c:v>0</c:v>
                </c:pt>
                <c:pt idx="19">
                  <c:v>0</c:v>
                </c:pt>
                <c:pt idx="20">
                  <c:v>0</c:v>
                </c:pt>
                <c:pt idx="21">
                  <c:v>0</c:v>
                </c:pt>
                <c:pt idx="22">
                  <c:v>0</c:v>
                </c:pt>
                <c:pt idx="23">
                  <c:v>0</c:v>
                </c:pt>
                <c:pt idx="24">
                  <c:v>1</c:v>
                </c:pt>
                <c:pt idx="25">
                  <c:v>0</c:v>
                </c:pt>
                <c:pt idx="26">
                  <c:v>0</c:v>
                </c:pt>
                <c:pt idx="27">
                  <c:v>0</c:v>
                </c:pt>
                <c:pt idx="28">
                  <c:v>0</c:v>
                </c:pt>
                <c:pt idx="29">
                  <c:v>1</c:v>
                </c:pt>
                <c:pt idx="30">
                  <c:v>0</c:v>
                </c:pt>
                <c:pt idx="31">
                  <c:v>1</c:v>
                </c:pt>
                <c:pt idx="32">
                  <c:v>1</c:v>
                </c:pt>
                <c:pt idx="33">
                  <c:v>0</c:v>
                </c:pt>
                <c:pt idx="34">
                  <c:v>0</c:v>
                </c:pt>
                <c:pt idx="35">
                  <c:v>0</c:v>
                </c:pt>
                <c:pt idx="36">
                  <c:v>0</c:v>
                </c:pt>
                <c:pt idx="37">
                  <c:v>0</c:v>
                </c:pt>
                <c:pt idx="38">
                  <c:v>0</c:v>
                </c:pt>
                <c:pt idx="39">
                  <c:v>1</c:v>
                </c:pt>
                <c:pt idx="40">
                  <c:v>0</c:v>
                </c:pt>
                <c:pt idx="41">
                  <c:v>0</c:v>
                </c:pt>
                <c:pt idx="42">
                  <c:v>0</c:v>
                </c:pt>
                <c:pt idx="43">
                  <c:v>0</c:v>
                </c:pt>
                <c:pt idx="44">
                  <c:v>0</c:v>
                </c:pt>
                <c:pt idx="45">
                  <c:v>0</c:v>
                </c:pt>
                <c:pt idx="46">
                  <c:v>1</c:v>
                </c:pt>
                <c:pt idx="47">
                  <c:v>0</c:v>
                </c:pt>
                <c:pt idx="48">
                  <c:v>0</c:v>
                </c:pt>
                <c:pt idx="49">
                  <c:v>0</c:v>
                </c:pt>
                <c:pt idx="50">
                  <c:v>1</c:v>
                </c:pt>
                <c:pt idx="51">
                  <c:v>0</c:v>
                </c:pt>
                <c:pt idx="52">
                  <c:v>0</c:v>
                </c:pt>
                <c:pt idx="53">
                  <c:v>0</c:v>
                </c:pt>
                <c:pt idx="54">
                  <c:v>0</c:v>
                </c:pt>
                <c:pt idx="55">
                  <c:v>0</c:v>
                </c:pt>
                <c:pt idx="56">
                  <c:v>0</c:v>
                </c:pt>
                <c:pt idx="57">
                  <c:v>1</c:v>
                </c:pt>
                <c:pt idx="58">
                  <c:v>0</c:v>
                </c:pt>
                <c:pt idx="59">
                  <c:v>0</c:v>
                </c:pt>
                <c:pt idx="60">
                  <c:v>0</c:v>
                </c:pt>
                <c:pt idx="61">
                  <c:v>0</c:v>
                </c:pt>
                <c:pt idx="62">
                  <c:v>0</c:v>
                </c:pt>
                <c:pt idx="63">
                  <c:v>1</c:v>
                </c:pt>
                <c:pt idx="64">
                  <c:v>2</c:v>
                </c:pt>
                <c:pt idx="65">
                  <c:v>0</c:v>
                </c:pt>
                <c:pt idx="66">
                  <c:v>1</c:v>
                </c:pt>
                <c:pt idx="67">
                  <c:v>0</c:v>
                </c:pt>
                <c:pt idx="68">
                  <c:v>0</c:v>
                </c:pt>
                <c:pt idx="69">
                  <c:v>0</c:v>
                </c:pt>
                <c:pt idx="70">
                  <c:v>1</c:v>
                </c:pt>
                <c:pt idx="71">
                  <c:v>0</c:v>
                </c:pt>
                <c:pt idx="72">
                  <c:v>0</c:v>
                </c:pt>
                <c:pt idx="73">
                  <c:v>0</c:v>
                </c:pt>
                <c:pt idx="74">
                  <c:v>1</c:v>
                </c:pt>
                <c:pt idx="75">
                  <c:v>0</c:v>
                </c:pt>
                <c:pt idx="76">
                  <c:v>0</c:v>
                </c:pt>
                <c:pt idx="77">
                  <c:v>0</c:v>
                </c:pt>
                <c:pt idx="78">
                  <c:v>0</c:v>
                </c:pt>
                <c:pt idx="79">
                  <c:v>0</c:v>
                </c:pt>
                <c:pt idx="80">
                  <c:v>0</c:v>
                </c:pt>
                <c:pt idx="81">
                  <c:v>0</c:v>
                </c:pt>
                <c:pt idx="82">
                  <c:v>1</c:v>
                </c:pt>
                <c:pt idx="83">
                  <c:v>1</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GrafGalicia!$H$28:$H$116</c:f>
              <c:numCache>
                <c:formatCode>General</c:formatCode>
                <c:ptCount val="88"/>
                <c:pt idx="0">
                  <c:v>9566</c:v>
                </c:pt>
                <c:pt idx="1">
                  <c:v>10160</c:v>
                </c:pt>
                <c:pt idx="2">
                  <c:v>9088</c:v>
                </c:pt>
                <c:pt idx="3">
                  <c:v>9144</c:v>
                </c:pt>
                <c:pt idx="4">
                  <c:v>9817</c:v>
                </c:pt>
                <c:pt idx="5">
                  <c:v>7828</c:v>
                </c:pt>
                <c:pt idx="6">
                  <c:v>10004</c:v>
                </c:pt>
                <c:pt idx="7">
                  <c:v>9297</c:v>
                </c:pt>
                <c:pt idx="8">
                  <c:v>10593</c:v>
                </c:pt>
                <c:pt idx="9">
                  <c:v>10728</c:v>
                </c:pt>
                <c:pt idx="10">
                  <c:v>10685</c:v>
                </c:pt>
                <c:pt idx="11">
                  <c:v>8445</c:v>
                </c:pt>
                <c:pt idx="12">
                  <c:v>9853</c:v>
                </c:pt>
                <c:pt idx="13">
                  <c:v>9120</c:v>
                </c:pt>
                <c:pt idx="14">
                  <c:v>11503</c:v>
                </c:pt>
                <c:pt idx="15">
                  <c:v>10903</c:v>
                </c:pt>
                <c:pt idx="16">
                  <c:v>11511</c:v>
                </c:pt>
                <c:pt idx="17">
                  <c:v>10300</c:v>
                </c:pt>
                <c:pt idx="18">
                  <c:v>7843</c:v>
                </c:pt>
                <c:pt idx="19">
                  <c:v>7786</c:v>
                </c:pt>
                <c:pt idx="20">
                  <c:v>10267</c:v>
                </c:pt>
                <c:pt idx="21">
                  <c:v>8869</c:v>
                </c:pt>
                <c:pt idx="22">
                  <c:v>9428</c:v>
                </c:pt>
                <c:pt idx="23">
                  <c:v>11117</c:v>
                </c:pt>
                <c:pt idx="24">
                  <c:v>10730</c:v>
                </c:pt>
                <c:pt idx="25">
                  <c:v>10414</c:v>
                </c:pt>
                <c:pt idx="26">
                  <c:v>10842</c:v>
                </c:pt>
                <c:pt idx="27">
                  <c:v>19569</c:v>
                </c:pt>
                <c:pt idx="28">
                  <c:v>8671</c:v>
                </c:pt>
                <c:pt idx="29">
                  <c:v>9059</c:v>
                </c:pt>
                <c:pt idx="30">
                  <c:v>7918</c:v>
                </c:pt>
                <c:pt idx="31">
                  <c:v>7697</c:v>
                </c:pt>
                <c:pt idx="32">
                  <c:v>7032</c:v>
                </c:pt>
                <c:pt idx="33">
                  <c:v>7043</c:v>
                </c:pt>
                <c:pt idx="34">
                  <c:v>8047</c:v>
                </c:pt>
                <c:pt idx="35">
                  <c:v>7443</c:v>
                </c:pt>
                <c:pt idx="36">
                  <c:v>8719</c:v>
                </c:pt>
                <c:pt idx="37">
                  <c:v>7430</c:v>
                </c:pt>
                <c:pt idx="38">
                  <c:v>6485</c:v>
                </c:pt>
                <c:pt idx="39">
                  <c:v>7227</c:v>
                </c:pt>
                <c:pt idx="40">
                  <c:v>8751</c:v>
                </c:pt>
                <c:pt idx="41">
                  <c:v>8026</c:v>
                </c:pt>
                <c:pt idx="42">
                  <c:v>1340</c:v>
                </c:pt>
                <c:pt idx="43">
                  <c:v>6678</c:v>
                </c:pt>
                <c:pt idx="44">
                  <c:v>7007</c:v>
                </c:pt>
                <c:pt idx="45">
                  <c:v>3539</c:v>
                </c:pt>
                <c:pt idx="46">
                  <c:v>3814</c:v>
                </c:pt>
                <c:pt idx="47">
                  <c:v>5964</c:v>
                </c:pt>
                <c:pt idx="48">
                  <c:v>10688</c:v>
                </c:pt>
                <c:pt idx="49">
                  <c:v>8927</c:v>
                </c:pt>
                <c:pt idx="50">
                  <c:v>9338</c:v>
                </c:pt>
                <c:pt idx="51">
                  <c:v>4099</c:v>
                </c:pt>
                <c:pt idx="52">
                  <c:v>3159</c:v>
                </c:pt>
                <c:pt idx="53">
                  <c:v>3358</c:v>
                </c:pt>
                <c:pt idx="54">
                  <c:v>5298</c:v>
                </c:pt>
                <c:pt idx="55">
                  <c:v>4730</c:v>
                </c:pt>
                <c:pt idx="56">
                  <c:v>5421</c:v>
                </c:pt>
                <c:pt idx="57">
                  <c:v>4429</c:v>
                </c:pt>
                <c:pt idx="58">
                  <c:v>4469</c:v>
                </c:pt>
                <c:pt idx="59">
                  <c:v>3195</c:v>
                </c:pt>
                <c:pt idx="60">
                  <c:v>2716</c:v>
                </c:pt>
                <c:pt idx="61">
                  <c:v>4089</c:v>
                </c:pt>
                <c:pt idx="62">
                  <c:v>9042</c:v>
                </c:pt>
                <c:pt idx="63">
                  <c:v>7914</c:v>
                </c:pt>
                <c:pt idx="64">
                  <c:v>6599</c:v>
                </c:pt>
                <c:pt idx="65">
                  <c:v>3269</c:v>
                </c:pt>
                <c:pt idx="66">
                  <c:v>2933</c:v>
                </c:pt>
                <c:pt idx="67">
                  <c:v>3365</c:v>
                </c:pt>
                <c:pt idx="68">
                  <c:v>3901</c:v>
                </c:pt>
                <c:pt idx="69">
                  <c:v>4779</c:v>
                </c:pt>
                <c:pt idx="70">
                  <c:v>3742</c:v>
                </c:pt>
                <c:pt idx="71">
                  <c:v>3832</c:v>
                </c:pt>
                <c:pt idx="72">
                  <c:v>3790</c:v>
                </c:pt>
                <c:pt idx="73">
                  <c:v>3134</c:v>
                </c:pt>
                <c:pt idx="74">
                  <c:v>2858</c:v>
                </c:pt>
                <c:pt idx="75">
                  <c:v>5005</c:v>
                </c:pt>
                <c:pt idx="76">
                  <c:v>5153</c:v>
                </c:pt>
                <c:pt idx="77">
                  <c:v>4476</c:v>
                </c:pt>
                <c:pt idx="78">
                  <c:v>4471</c:v>
                </c:pt>
                <c:pt idx="79">
                  <c:v>4290</c:v>
                </c:pt>
                <c:pt idx="80">
                  <c:v>4827</c:v>
                </c:pt>
                <c:pt idx="81">
                  <c:v>4029</c:v>
                </c:pt>
                <c:pt idx="82">
                  <c:v>5929</c:v>
                </c:pt>
                <c:pt idx="83">
                  <c:v>8933</c:v>
                </c:pt>
                <c:pt idx="84">
                  <c:v>8283</c:v>
                </c:pt>
                <c:pt idx="85">
                  <c:v>11470</c:v>
                </c:pt>
                <c:pt idx="86">
                  <c:v>8555</c:v>
                </c:pt>
                <c:pt idx="87">
                  <c:v>6949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GrafGalicia!$E$28:$E$116</c:f>
              <c:numCache>
                <c:formatCode>General</c:formatCode>
                <c:ptCount val="88"/>
                <c:pt idx="0">
                  <c:v>199</c:v>
                </c:pt>
                <c:pt idx="1">
                  <c:v>229</c:v>
                </c:pt>
                <c:pt idx="2">
                  <c:v>194</c:v>
                </c:pt>
                <c:pt idx="3">
                  <c:v>188</c:v>
                </c:pt>
                <c:pt idx="4">
                  <c:v>154</c:v>
                </c:pt>
                <c:pt idx="5">
                  <c:v>131</c:v>
                </c:pt>
                <c:pt idx="6">
                  <c:v>188</c:v>
                </c:pt>
                <c:pt idx="7">
                  <c:v>220</c:v>
                </c:pt>
                <c:pt idx="8">
                  <c:v>253</c:v>
                </c:pt>
                <c:pt idx="9">
                  <c:v>204</c:v>
                </c:pt>
                <c:pt idx="10">
                  <c:v>211</c:v>
                </c:pt>
                <c:pt idx="11">
                  <c:v>159</c:v>
                </c:pt>
                <c:pt idx="12">
                  <c:v>127</c:v>
                </c:pt>
                <c:pt idx="13">
                  <c:v>196</c:v>
                </c:pt>
                <c:pt idx="14">
                  <c:v>230</c:v>
                </c:pt>
                <c:pt idx="15">
                  <c:v>211</c:v>
                </c:pt>
                <c:pt idx="16">
                  <c:v>191</c:v>
                </c:pt>
                <c:pt idx="17">
                  <c:v>174</c:v>
                </c:pt>
                <c:pt idx="18">
                  <c:v>103</c:v>
                </c:pt>
                <c:pt idx="19">
                  <c:v>125</c:v>
                </c:pt>
                <c:pt idx="20">
                  <c:v>189</c:v>
                </c:pt>
                <c:pt idx="21">
                  <c:v>225</c:v>
                </c:pt>
                <c:pt idx="22">
                  <c:v>195</c:v>
                </c:pt>
                <c:pt idx="23">
                  <c:v>191</c:v>
                </c:pt>
                <c:pt idx="24">
                  <c:v>189</c:v>
                </c:pt>
                <c:pt idx="25">
                  <c:v>152</c:v>
                </c:pt>
                <c:pt idx="26">
                  <c:v>121</c:v>
                </c:pt>
                <c:pt idx="27">
                  <c:v>368</c:v>
                </c:pt>
                <c:pt idx="28">
                  <c:v>159</c:v>
                </c:pt>
                <c:pt idx="29">
                  <c:v>176</c:v>
                </c:pt>
                <c:pt idx="30">
                  <c:v>126</c:v>
                </c:pt>
                <c:pt idx="31">
                  <c:v>107</c:v>
                </c:pt>
                <c:pt idx="32">
                  <c:v>116</c:v>
                </c:pt>
                <c:pt idx="33">
                  <c:v>128</c:v>
                </c:pt>
                <c:pt idx="34">
                  <c:v>183</c:v>
                </c:pt>
                <c:pt idx="35">
                  <c:v>176</c:v>
                </c:pt>
                <c:pt idx="36">
                  <c:v>184</c:v>
                </c:pt>
                <c:pt idx="37">
                  <c:v>173</c:v>
                </c:pt>
                <c:pt idx="38">
                  <c:v>123</c:v>
                </c:pt>
                <c:pt idx="39">
                  <c:v>89</c:v>
                </c:pt>
                <c:pt idx="40">
                  <c:v>130</c:v>
                </c:pt>
                <c:pt idx="41">
                  <c:v>130</c:v>
                </c:pt>
                <c:pt idx="42">
                  <c:v>143</c:v>
                </c:pt>
                <c:pt idx="43">
                  <c:v>110</c:v>
                </c:pt>
                <c:pt idx="44">
                  <c:v>124</c:v>
                </c:pt>
                <c:pt idx="45">
                  <c:v>76</c:v>
                </c:pt>
                <c:pt idx="46">
                  <c:v>90</c:v>
                </c:pt>
                <c:pt idx="47">
                  <c:v>82</c:v>
                </c:pt>
                <c:pt idx="48">
                  <c:v>106</c:v>
                </c:pt>
                <c:pt idx="49">
                  <c:v>91</c:v>
                </c:pt>
                <c:pt idx="50">
                  <c:v>106</c:v>
                </c:pt>
                <c:pt idx="51">
                  <c:v>69</c:v>
                </c:pt>
                <c:pt idx="52">
                  <c:v>54</c:v>
                </c:pt>
                <c:pt idx="53">
                  <c:v>82</c:v>
                </c:pt>
                <c:pt idx="54">
                  <c:v>71</c:v>
                </c:pt>
                <c:pt idx="55">
                  <c:v>85</c:v>
                </c:pt>
                <c:pt idx="56">
                  <c:v>105</c:v>
                </c:pt>
                <c:pt idx="57">
                  <c:v>81</c:v>
                </c:pt>
                <c:pt idx="58">
                  <c:v>79</c:v>
                </c:pt>
                <c:pt idx="59">
                  <c:v>56</c:v>
                </c:pt>
                <c:pt idx="60">
                  <c:v>60</c:v>
                </c:pt>
                <c:pt idx="61">
                  <c:v>65</c:v>
                </c:pt>
                <c:pt idx="62">
                  <c:v>111</c:v>
                </c:pt>
                <c:pt idx="63">
                  <c:v>87</c:v>
                </c:pt>
                <c:pt idx="64">
                  <c:v>94</c:v>
                </c:pt>
                <c:pt idx="65">
                  <c:v>75</c:v>
                </c:pt>
                <c:pt idx="66">
                  <c:v>56</c:v>
                </c:pt>
                <c:pt idx="67">
                  <c:v>85</c:v>
                </c:pt>
                <c:pt idx="68">
                  <c:v>81</c:v>
                </c:pt>
                <c:pt idx="69">
                  <c:v>120</c:v>
                </c:pt>
                <c:pt idx="70">
                  <c:v>154</c:v>
                </c:pt>
                <c:pt idx="71">
                  <c:v>136</c:v>
                </c:pt>
                <c:pt idx="72">
                  <c:v>126</c:v>
                </c:pt>
                <c:pt idx="73">
                  <c:v>123</c:v>
                </c:pt>
                <c:pt idx="74">
                  <c:v>121</c:v>
                </c:pt>
                <c:pt idx="75">
                  <c:v>162</c:v>
                </c:pt>
                <c:pt idx="76">
                  <c:v>258</c:v>
                </c:pt>
                <c:pt idx="77">
                  <c:v>271</c:v>
                </c:pt>
                <c:pt idx="78">
                  <c:v>230</c:v>
                </c:pt>
                <c:pt idx="79">
                  <c:v>229</c:v>
                </c:pt>
                <c:pt idx="80">
                  <c:v>244</c:v>
                </c:pt>
                <c:pt idx="81">
                  <c:v>235</c:v>
                </c:pt>
                <c:pt idx="82">
                  <c:v>367</c:v>
                </c:pt>
                <c:pt idx="83">
                  <c:v>412</c:v>
                </c:pt>
                <c:pt idx="84">
                  <c:v>559</c:v>
                </c:pt>
                <c:pt idx="85">
                  <c:v>655</c:v>
                </c:pt>
                <c:pt idx="86">
                  <c:v>519</c:v>
                </c:pt>
                <c:pt idx="87">
                  <c:v>630</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GrafGalicia!$F$28:$F$116</c:f>
              <c:numCache>
                <c:formatCode>General</c:formatCode>
                <c:ptCount val="88"/>
                <c:pt idx="0">
                  <c:v>157</c:v>
                </c:pt>
                <c:pt idx="1">
                  <c:v>169</c:v>
                </c:pt>
                <c:pt idx="2">
                  <c:v>152</c:v>
                </c:pt>
                <c:pt idx="3">
                  <c:v>162</c:v>
                </c:pt>
                <c:pt idx="4">
                  <c:v>166</c:v>
                </c:pt>
                <c:pt idx="5">
                  <c:v>161</c:v>
                </c:pt>
                <c:pt idx="6">
                  <c:v>162</c:v>
                </c:pt>
                <c:pt idx="7">
                  <c:v>163</c:v>
                </c:pt>
                <c:pt idx="8">
                  <c:v>156</c:v>
                </c:pt>
                <c:pt idx="9">
                  <c:v>146</c:v>
                </c:pt>
                <c:pt idx="10">
                  <c:v>158</c:v>
                </c:pt>
                <c:pt idx="11">
                  <c:v>169</c:v>
                </c:pt>
                <c:pt idx="12">
                  <c:v>174</c:v>
                </c:pt>
                <c:pt idx="13">
                  <c:v>163</c:v>
                </c:pt>
                <c:pt idx="14">
                  <c:v>164</c:v>
                </c:pt>
                <c:pt idx="15">
                  <c:v>165</c:v>
                </c:pt>
                <c:pt idx="16">
                  <c:v>160</c:v>
                </c:pt>
                <c:pt idx="17">
                  <c:v>163</c:v>
                </c:pt>
                <c:pt idx="18">
                  <c:v>164</c:v>
                </c:pt>
                <c:pt idx="19">
                  <c:v>165</c:v>
                </c:pt>
                <c:pt idx="20">
                  <c:v>152</c:v>
                </c:pt>
                <c:pt idx="21">
                  <c:v>149</c:v>
                </c:pt>
                <c:pt idx="22">
                  <c:v>152</c:v>
                </c:pt>
                <c:pt idx="23">
                  <c:v>149</c:v>
                </c:pt>
                <c:pt idx="24">
                  <c:v>158</c:v>
                </c:pt>
                <c:pt idx="25">
                  <c:v>163</c:v>
                </c:pt>
                <c:pt idx="26">
                  <c:v>147</c:v>
                </c:pt>
                <c:pt idx="27">
                  <c:v>148</c:v>
                </c:pt>
                <c:pt idx="28">
                  <c:v>146</c:v>
                </c:pt>
                <c:pt idx="29">
                  <c:v>134</c:v>
                </c:pt>
                <c:pt idx="30">
                  <c:v>138</c:v>
                </c:pt>
                <c:pt idx="31">
                  <c:v>139</c:v>
                </c:pt>
                <c:pt idx="32">
                  <c:v>139</c:v>
                </c:pt>
                <c:pt idx="33">
                  <c:v>124</c:v>
                </c:pt>
                <c:pt idx="34">
                  <c:v>128</c:v>
                </c:pt>
                <c:pt idx="35">
                  <c:v>116</c:v>
                </c:pt>
                <c:pt idx="36">
                  <c:v>108</c:v>
                </c:pt>
                <c:pt idx="37">
                  <c:v>108</c:v>
                </c:pt>
                <c:pt idx="38">
                  <c:v>112</c:v>
                </c:pt>
                <c:pt idx="39">
                  <c:v>109</c:v>
                </c:pt>
                <c:pt idx="40">
                  <c:v>107</c:v>
                </c:pt>
                <c:pt idx="41">
                  <c:v>96</c:v>
                </c:pt>
                <c:pt idx="42">
                  <c:v>93</c:v>
                </c:pt>
                <c:pt idx="43">
                  <c:v>79</c:v>
                </c:pt>
                <c:pt idx="44">
                  <c:v>89</c:v>
                </c:pt>
                <c:pt idx="45">
                  <c:v>94</c:v>
                </c:pt>
                <c:pt idx="46">
                  <c:v>84</c:v>
                </c:pt>
                <c:pt idx="47">
                  <c:v>90</c:v>
                </c:pt>
                <c:pt idx="48">
                  <c:v>87</c:v>
                </c:pt>
                <c:pt idx="49">
                  <c:v>83</c:v>
                </c:pt>
                <c:pt idx="50">
                  <c:v>71</c:v>
                </c:pt>
                <c:pt idx="51">
                  <c:v>69</c:v>
                </c:pt>
                <c:pt idx="52">
                  <c:v>68</c:v>
                </c:pt>
                <c:pt idx="53">
                  <c:v>65</c:v>
                </c:pt>
                <c:pt idx="54">
                  <c:v>56</c:v>
                </c:pt>
                <c:pt idx="55">
                  <c:v>51</c:v>
                </c:pt>
                <c:pt idx="56">
                  <c:v>55</c:v>
                </c:pt>
                <c:pt idx="57">
                  <c:v>52</c:v>
                </c:pt>
                <c:pt idx="58">
                  <c:v>50</c:v>
                </c:pt>
                <c:pt idx="59">
                  <c:v>51</c:v>
                </c:pt>
                <c:pt idx="60">
                  <c:v>52</c:v>
                </c:pt>
                <c:pt idx="61">
                  <c:v>47</c:v>
                </c:pt>
                <c:pt idx="62">
                  <c:v>45</c:v>
                </c:pt>
                <c:pt idx="63">
                  <c:v>45</c:v>
                </c:pt>
                <c:pt idx="64">
                  <c:v>45</c:v>
                </c:pt>
                <c:pt idx="65">
                  <c:v>45</c:v>
                </c:pt>
                <c:pt idx="66">
                  <c:v>43</c:v>
                </c:pt>
                <c:pt idx="67">
                  <c:v>35</c:v>
                </c:pt>
                <c:pt idx="68">
                  <c:v>36</c:v>
                </c:pt>
                <c:pt idx="69">
                  <c:v>33</c:v>
                </c:pt>
                <c:pt idx="70">
                  <c:v>35</c:v>
                </c:pt>
                <c:pt idx="71">
                  <c:v>30</c:v>
                </c:pt>
                <c:pt idx="72">
                  <c:v>36</c:v>
                </c:pt>
                <c:pt idx="73">
                  <c:v>38</c:v>
                </c:pt>
                <c:pt idx="74">
                  <c:v>40</c:v>
                </c:pt>
                <c:pt idx="75">
                  <c:v>44</c:v>
                </c:pt>
                <c:pt idx="76">
                  <c:v>43</c:v>
                </c:pt>
                <c:pt idx="77">
                  <c:v>46</c:v>
                </c:pt>
                <c:pt idx="78">
                  <c:v>42</c:v>
                </c:pt>
                <c:pt idx="79">
                  <c:v>41</c:v>
                </c:pt>
                <c:pt idx="80">
                  <c:v>50</c:v>
                </c:pt>
                <c:pt idx="81">
                  <c:v>47</c:v>
                </c:pt>
                <c:pt idx="82">
                  <c:v>46</c:v>
                </c:pt>
                <c:pt idx="83">
                  <c:v>49</c:v>
                </c:pt>
                <c:pt idx="84">
                  <c:v>50</c:v>
                </c:pt>
                <c:pt idx="85">
                  <c:v>47</c:v>
                </c:pt>
                <c:pt idx="86">
                  <c:v>56</c:v>
                </c:pt>
                <c:pt idx="87">
                  <c:v>55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GrafGalicia!$G$28:$G$116</c:f>
              <c:numCache>
                <c:formatCode>General</c:formatCode>
                <c:ptCount val="88"/>
                <c:pt idx="0">
                  <c:v>25</c:v>
                </c:pt>
                <c:pt idx="1">
                  <c:v>26</c:v>
                </c:pt>
                <c:pt idx="2">
                  <c:v>31</c:v>
                </c:pt>
                <c:pt idx="3">
                  <c:v>30</c:v>
                </c:pt>
                <c:pt idx="4">
                  <c:v>33</c:v>
                </c:pt>
                <c:pt idx="5">
                  <c:v>37</c:v>
                </c:pt>
                <c:pt idx="6">
                  <c:v>40</c:v>
                </c:pt>
                <c:pt idx="7">
                  <c:v>41</c:v>
                </c:pt>
                <c:pt idx="8">
                  <c:v>43</c:v>
                </c:pt>
                <c:pt idx="9">
                  <c:v>43</c:v>
                </c:pt>
                <c:pt idx="10">
                  <c:v>46</c:v>
                </c:pt>
                <c:pt idx="11">
                  <c:v>45</c:v>
                </c:pt>
                <c:pt idx="12">
                  <c:v>46</c:v>
                </c:pt>
                <c:pt idx="13">
                  <c:v>44</c:v>
                </c:pt>
                <c:pt idx="14">
                  <c:v>47</c:v>
                </c:pt>
                <c:pt idx="15">
                  <c:v>49</c:v>
                </c:pt>
                <c:pt idx="16">
                  <c:v>50</c:v>
                </c:pt>
                <c:pt idx="17">
                  <c:v>51</c:v>
                </c:pt>
                <c:pt idx="18">
                  <c:v>50</c:v>
                </c:pt>
                <c:pt idx="19">
                  <c:v>47</c:v>
                </c:pt>
                <c:pt idx="20">
                  <c:v>48</c:v>
                </c:pt>
                <c:pt idx="21">
                  <c:v>48</c:v>
                </c:pt>
                <c:pt idx="22">
                  <c:v>45</c:v>
                </c:pt>
                <c:pt idx="23">
                  <c:v>43</c:v>
                </c:pt>
                <c:pt idx="24">
                  <c:v>44</c:v>
                </c:pt>
                <c:pt idx="25">
                  <c:v>46</c:v>
                </c:pt>
                <c:pt idx="26">
                  <c:v>43</c:v>
                </c:pt>
                <c:pt idx="27">
                  <c:v>40</c:v>
                </c:pt>
                <c:pt idx="28">
                  <c:v>38</c:v>
                </c:pt>
                <c:pt idx="29">
                  <c:v>38</c:v>
                </c:pt>
                <c:pt idx="30">
                  <c:v>35</c:v>
                </c:pt>
                <c:pt idx="31">
                  <c:v>37</c:v>
                </c:pt>
                <c:pt idx="32">
                  <c:v>37</c:v>
                </c:pt>
                <c:pt idx="33">
                  <c:v>38</c:v>
                </c:pt>
                <c:pt idx="34">
                  <c:v>32</c:v>
                </c:pt>
                <c:pt idx="35">
                  <c:v>30</c:v>
                </c:pt>
                <c:pt idx="36">
                  <c:v>31</c:v>
                </c:pt>
                <c:pt idx="37">
                  <c:v>30</c:v>
                </c:pt>
                <c:pt idx="38">
                  <c:v>32</c:v>
                </c:pt>
                <c:pt idx="39">
                  <c:v>31</c:v>
                </c:pt>
                <c:pt idx="40">
                  <c:v>31</c:v>
                </c:pt>
                <c:pt idx="41">
                  <c:v>28</c:v>
                </c:pt>
                <c:pt idx="42">
                  <c:v>28</c:v>
                </c:pt>
                <c:pt idx="43">
                  <c:v>28</c:v>
                </c:pt>
                <c:pt idx="44">
                  <c:v>28</c:v>
                </c:pt>
                <c:pt idx="45">
                  <c:v>31</c:v>
                </c:pt>
                <c:pt idx="46">
                  <c:v>25</c:v>
                </c:pt>
                <c:pt idx="47">
                  <c:v>21</c:v>
                </c:pt>
                <c:pt idx="48">
                  <c:v>20</c:v>
                </c:pt>
                <c:pt idx="49">
                  <c:v>15</c:v>
                </c:pt>
                <c:pt idx="50">
                  <c:v>13</c:v>
                </c:pt>
                <c:pt idx="51">
                  <c:v>15</c:v>
                </c:pt>
                <c:pt idx="52">
                  <c:v>15</c:v>
                </c:pt>
                <c:pt idx="53">
                  <c:v>14</c:v>
                </c:pt>
                <c:pt idx="54">
                  <c:v>15</c:v>
                </c:pt>
                <c:pt idx="55">
                  <c:v>15</c:v>
                </c:pt>
                <c:pt idx="56">
                  <c:v>14</c:v>
                </c:pt>
                <c:pt idx="57">
                  <c:v>16</c:v>
                </c:pt>
                <c:pt idx="58">
                  <c:v>14</c:v>
                </c:pt>
                <c:pt idx="59">
                  <c:v>18</c:v>
                </c:pt>
                <c:pt idx="60">
                  <c:v>15</c:v>
                </c:pt>
                <c:pt idx="61">
                  <c:v>15</c:v>
                </c:pt>
                <c:pt idx="62">
                  <c:v>16</c:v>
                </c:pt>
                <c:pt idx="63">
                  <c:v>16</c:v>
                </c:pt>
                <c:pt idx="64">
                  <c:v>16</c:v>
                </c:pt>
                <c:pt idx="65">
                  <c:v>15</c:v>
                </c:pt>
                <c:pt idx="66">
                  <c:v>16</c:v>
                </c:pt>
                <c:pt idx="67">
                  <c:v>15</c:v>
                </c:pt>
                <c:pt idx="68">
                  <c:v>13</c:v>
                </c:pt>
                <c:pt idx="69">
                  <c:v>12</c:v>
                </c:pt>
                <c:pt idx="70">
                  <c:v>11</c:v>
                </c:pt>
                <c:pt idx="71">
                  <c:v>12</c:v>
                </c:pt>
                <c:pt idx="72">
                  <c:v>12</c:v>
                </c:pt>
                <c:pt idx="73">
                  <c:v>14</c:v>
                </c:pt>
                <c:pt idx="74">
                  <c:v>12</c:v>
                </c:pt>
                <c:pt idx="75">
                  <c:v>10</c:v>
                </c:pt>
                <c:pt idx="76">
                  <c:v>10</c:v>
                </c:pt>
                <c:pt idx="77">
                  <c:v>9</c:v>
                </c:pt>
                <c:pt idx="78">
                  <c:v>11</c:v>
                </c:pt>
                <c:pt idx="79">
                  <c:v>10</c:v>
                </c:pt>
                <c:pt idx="80">
                  <c:v>11</c:v>
                </c:pt>
                <c:pt idx="81">
                  <c:v>12</c:v>
                </c:pt>
                <c:pt idx="82">
                  <c:v>12</c:v>
                </c:pt>
                <c:pt idx="83">
                  <c:v>9</c:v>
                </c:pt>
                <c:pt idx="84">
                  <c:v>10</c:v>
                </c:pt>
                <c:pt idx="85">
                  <c:v>12</c:v>
                </c:pt>
                <c:pt idx="86">
                  <c:v>11</c:v>
                </c:pt>
                <c:pt idx="87">
                  <c:v>11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GrafCoruna!$H$28:$H$116</c:f>
              <c:numCache>
                <c:formatCode>General</c:formatCode>
                <c:ptCount val="88"/>
                <c:pt idx="0">
                  <c:v>2507</c:v>
                </c:pt>
                <c:pt idx="1">
                  <c:v>2555</c:v>
                </c:pt>
                <c:pt idx="2">
                  <c:v>2391</c:v>
                </c:pt>
                <c:pt idx="3">
                  <c:v>2261</c:v>
                </c:pt>
                <c:pt idx="4">
                  <c:v>2585</c:v>
                </c:pt>
                <c:pt idx="5">
                  <c:v>2418</c:v>
                </c:pt>
                <c:pt idx="6">
                  <c:v>2084</c:v>
                </c:pt>
                <c:pt idx="7">
                  <c:v>1653</c:v>
                </c:pt>
                <c:pt idx="8">
                  <c:v>2406</c:v>
                </c:pt>
                <c:pt idx="9">
                  <c:v>2413</c:v>
                </c:pt>
                <c:pt idx="10">
                  <c:v>1815</c:v>
                </c:pt>
                <c:pt idx="11">
                  <c:v>2399</c:v>
                </c:pt>
                <c:pt idx="12">
                  <c:v>1293</c:v>
                </c:pt>
                <c:pt idx="13">
                  <c:v>1830</c:v>
                </c:pt>
                <c:pt idx="14">
                  <c:v>3364</c:v>
                </c:pt>
                <c:pt idx="15">
                  <c:v>3011</c:v>
                </c:pt>
                <c:pt idx="16">
                  <c:v>2853</c:v>
                </c:pt>
                <c:pt idx="17">
                  <c:v>2073</c:v>
                </c:pt>
                <c:pt idx="18">
                  <c:v>1532</c:v>
                </c:pt>
                <c:pt idx="19">
                  <c:v>1413</c:v>
                </c:pt>
                <c:pt idx="20">
                  <c:v>2258</c:v>
                </c:pt>
                <c:pt idx="21">
                  <c:v>2083</c:v>
                </c:pt>
                <c:pt idx="22">
                  <c:v>2483</c:v>
                </c:pt>
                <c:pt idx="23">
                  <c:v>2178</c:v>
                </c:pt>
                <c:pt idx="24">
                  <c:v>3362</c:v>
                </c:pt>
                <c:pt idx="25">
                  <c:v>2076</c:v>
                </c:pt>
                <c:pt idx="26">
                  <c:v>3828</c:v>
                </c:pt>
                <c:pt idx="27">
                  <c:v>6781</c:v>
                </c:pt>
                <c:pt idx="28">
                  <c:v>2104</c:v>
                </c:pt>
                <c:pt idx="29">
                  <c:v>2068</c:v>
                </c:pt>
                <c:pt idx="30">
                  <c:v>1803</c:v>
                </c:pt>
                <c:pt idx="31">
                  <c:v>2464</c:v>
                </c:pt>
                <c:pt idx="32">
                  <c:v>2314</c:v>
                </c:pt>
                <c:pt idx="33">
                  <c:v>1765</c:v>
                </c:pt>
                <c:pt idx="34">
                  <c:v>1940</c:v>
                </c:pt>
                <c:pt idx="35">
                  <c:v>1675</c:v>
                </c:pt>
                <c:pt idx="36">
                  <c:v>1748</c:v>
                </c:pt>
                <c:pt idx="37">
                  <c:v>1671</c:v>
                </c:pt>
                <c:pt idx="38">
                  <c:v>2009</c:v>
                </c:pt>
                <c:pt idx="39">
                  <c:v>2045</c:v>
                </c:pt>
                <c:pt idx="40">
                  <c:v>1924</c:v>
                </c:pt>
                <c:pt idx="41">
                  <c:v>1808</c:v>
                </c:pt>
                <c:pt idx="42">
                  <c:v>-107259</c:v>
                </c:pt>
                <c:pt idx="43">
                  <c:v>1626</c:v>
                </c:pt>
                <c:pt idx="44">
                  <c:v>1280</c:v>
                </c:pt>
                <c:pt idx="45">
                  <c:v>783</c:v>
                </c:pt>
                <c:pt idx="46">
                  <c:v>1025</c:v>
                </c:pt>
                <c:pt idx="47">
                  <c:v>1198</c:v>
                </c:pt>
                <c:pt idx="48">
                  <c:v>1357</c:v>
                </c:pt>
                <c:pt idx="49">
                  <c:v>919</c:v>
                </c:pt>
                <c:pt idx="50">
                  <c:v>3184</c:v>
                </c:pt>
                <c:pt idx="51">
                  <c:v>999</c:v>
                </c:pt>
                <c:pt idx="52">
                  <c:v>863</c:v>
                </c:pt>
                <c:pt idx="53">
                  <c:v>1137</c:v>
                </c:pt>
                <c:pt idx="54">
                  <c:v>1187</c:v>
                </c:pt>
                <c:pt idx="55">
                  <c:v>1026</c:v>
                </c:pt>
                <c:pt idx="56">
                  <c:v>1463</c:v>
                </c:pt>
                <c:pt idx="57">
                  <c:v>1285</c:v>
                </c:pt>
                <c:pt idx="58">
                  <c:v>1149</c:v>
                </c:pt>
                <c:pt idx="59">
                  <c:v>871</c:v>
                </c:pt>
                <c:pt idx="60">
                  <c:v>934</c:v>
                </c:pt>
                <c:pt idx="61">
                  <c:v>1259</c:v>
                </c:pt>
                <c:pt idx="62">
                  <c:v>1507</c:v>
                </c:pt>
                <c:pt idx="63">
                  <c:v>1428</c:v>
                </c:pt>
                <c:pt idx="64">
                  <c:v>2933</c:v>
                </c:pt>
                <c:pt idx="65">
                  <c:v>1020</c:v>
                </c:pt>
                <c:pt idx="66">
                  <c:v>1074</c:v>
                </c:pt>
                <c:pt idx="67">
                  <c:v>1270</c:v>
                </c:pt>
                <c:pt idx="68">
                  <c:v>1101</c:v>
                </c:pt>
                <c:pt idx="69">
                  <c:v>1557</c:v>
                </c:pt>
                <c:pt idx="70">
                  <c:v>1042</c:v>
                </c:pt>
                <c:pt idx="71">
                  <c:v>1197</c:v>
                </c:pt>
                <c:pt idx="72">
                  <c:v>984</c:v>
                </c:pt>
                <c:pt idx="73">
                  <c:v>900</c:v>
                </c:pt>
                <c:pt idx="74">
                  <c:v>833</c:v>
                </c:pt>
                <c:pt idx="75">
                  <c:v>1279</c:v>
                </c:pt>
                <c:pt idx="76">
                  <c:v>1451</c:v>
                </c:pt>
                <c:pt idx="77">
                  <c:v>1426</c:v>
                </c:pt>
                <c:pt idx="78">
                  <c:v>1188</c:v>
                </c:pt>
                <c:pt idx="79">
                  <c:v>1361</c:v>
                </c:pt>
                <c:pt idx="80">
                  <c:v>1468</c:v>
                </c:pt>
                <c:pt idx="81">
                  <c:v>864</c:v>
                </c:pt>
                <c:pt idx="82">
                  <c:v>1397</c:v>
                </c:pt>
                <c:pt idx="83">
                  <c:v>1247</c:v>
                </c:pt>
                <c:pt idx="84">
                  <c:v>1509</c:v>
                </c:pt>
                <c:pt idx="85">
                  <c:v>2081</c:v>
                </c:pt>
                <c:pt idx="86">
                  <c:v>2523</c:v>
                </c:pt>
                <c:pt idx="87">
                  <c:v>1074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GrafCoruna!$E$28:$E$116</c:f>
              <c:numCache>
                <c:formatCode>General</c:formatCode>
                <c:ptCount val="88"/>
                <c:pt idx="0">
                  <c:v>47</c:v>
                </c:pt>
                <c:pt idx="1">
                  <c:v>45</c:v>
                </c:pt>
                <c:pt idx="2">
                  <c:v>48</c:v>
                </c:pt>
                <c:pt idx="3">
                  <c:v>50</c:v>
                </c:pt>
                <c:pt idx="4">
                  <c:v>30</c:v>
                </c:pt>
                <c:pt idx="5">
                  <c:v>30</c:v>
                </c:pt>
                <c:pt idx="6">
                  <c:v>33</c:v>
                </c:pt>
                <c:pt idx="7">
                  <c:v>51</c:v>
                </c:pt>
                <c:pt idx="8">
                  <c:v>72</c:v>
                </c:pt>
                <c:pt idx="9">
                  <c:v>33</c:v>
                </c:pt>
                <c:pt idx="10">
                  <c:v>40</c:v>
                </c:pt>
                <c:pt idx="11">
                  <c:v>41</c:v>
                </c:pt>
                <c:pt idx="12">
                  <c:v>32</c:v>
                </c:pt>
                <c:pt idx="13">
                  <c:v>46</c:v>
                </c:pt>
                <c:pt idx="14">
                  <c:v>36</c:v>
                </c:pt>
                <c:pt idx="15">
                  <c:v>49</c:v>
                </c:pt>
                <c:pt idx="16">
                  <c:v>33</c:v>
                </c:pt>
                <c:pt idx="17">
                  <c:v>33</c:v>
                </c:pt>
                <c:pt idx="18">
                  <c:v>29</c:v>
                </c:pt>
                <c:pt idx="19">
                  <c:v>27</c:v>
                </c:pt>
                <c:pt idx="20">
                  <c:v>31</c:v>
                </c:pt>
                <c:pt idx="21">
                  <c:v>59</c:v>
                </c:pt>
                <c:pt idx="22">
                  <c:v>49</c:v>
                </c:pt>
                <c:pt idx="23">
                  <c:v>53</c:v>
                </c:pt>
                <c:pt idx="24">
                  <c:v>29</c:v>
                </c:pt>
                <c:pt idx="25">
                  <c:v>54</c:v>
                </c:pt>
                <c:pt idx="26">
                  <c:v>17</c:v>
                </c:pt>
                <c:pt idx="27">
                  <c:v>51</c:v>
                </c:pt>
                <c:pt idx="28">
                  <c:v>21</c:v>
                </c:pt>
                <c:pt idx="29">
                  <c:v>25</c:v>
                </c:pt>
                <c:pt idx="30">
                  <c:v>30</c:v>
                </c:pt>
                <c:pt idx="31">
                  <c:v>28</c:v>
                </c:pt>
                <c:pt idx="32">
                  <c:v>13</c:v>
                </c:pt>
                <c:pt idx="33">
                  <c:v>29</c:v>
                </c:pt>
                <c:pt idx="34">
                  <c:v>17</c:v>
                </c:pt>
                <c:pt idx="35">
                  <c:v>26</c:v>
                </c:pt>
                <c:pt idx="36">
                  <c:v>42</c:v>
                </c:pt>
                <c:pt idx="37">
                  <c:v>35</c:v>
                </c:pt>
                <c:pt idx="38">
                  <c:v>13</c:v>
                </c:pt>
                <c:pt idx="39">
                  <c:v>11</c:v>
                </c:pt>
                <c:pt idx="40">
                  <c:v>16</c:v>
                </c:pt>
                <c:pt idx="41">
                  <c:v>11</c:v>
                </c:pt>
                <c:pt idx="42">
                  <c:v>12</c:v>
                </c:pt>
                <c:pt idx="43">
                  <c:v>13</c:v>
                </c:pt>
                <c:pt idx="44">
                  <c:v>24</c:v>
                </c:pt>
                <c:pt idx="45">
                  <c:v>9</c:v>
                </c:pt>
                <c:pt idx="46">
                  <c:v>12</c:v>
                </c:pt>
                <c:pt idx="47">
                  <c:v>17</c:v>
                </c:pt>
                <c:pt idx="48">
                  <c:v>18</c:v>
                </c:pt>
                <c:pt idx="49">
                  <c:v>14</c:v>
                </c:pt>
                <c:pt idx="50">
                  <c:v>25</c:v>
                </c:pt>
                <c:pt idx="51">
                  <c:v>21</c:v>
                </c:pt>
                <c:pt idx="52">
                  <c:v>17</c:v>
                </c:pt>
                <c:pt idx="53">
                  <c:v>28</c:v>
                </c:pt>
                <c:pt idx="54">
                  <c:v>16</c:v>
                </c:pt>
                <c:pt idx="55">
                  <c:v>28</c:v>
                </c:pt>
                <c:pt idx="56">
                  <c:v>42</c:v>
                </c:pt>
                <c:pt idx="57">
                  <c:v>23</c:v>
                </c:pt>
                <c:pt idx="58">
                  <c:v>22</c:v>
                </c:pt>
                <c:pt idx="59">
                  <c:v>34</c:v>
                </c:pt>
                <c:pt idx="60">
                  <c:v>18</c:v>
                </c:pt>
                <c:pt idx="61">
                  <c:v>31</c:v>
                </c:pt>
                <c:pt idx="62">
                  <c:v>35</c:v>
                </c:pt>
                <c:pt idx="63">
                  <c:v>33</c:v>
                </c:pt>
                <c:pt idx="64">
                  <c:v>28</c:v>
                </c:pt>
                <c:pt idx="65">
                  <c:v>43</c:v>
                </c:pt>
                <c:pt idx="66">
                  <c:v>22</c:v>
                </c:pt>
                <c:pt idx="67">
                  <c:v>32</c:v>
                </c:pt>
                <c:pt idx="68">
                  <c:v>32</c:v>
                </c:pt>
                <c:pt idx="69">
                  <c:v>29</c:v>
                </c:pt>
                <c:pt idx="70">
                  <c:v>26</c:v>
                </c:pt>
                <c:pt idx="71">
                  <c:v>35</c:v>
                </c:pt>
                <c:pt idx="72">
                  <c:v>11</c:v>
                </c:pt>
                <c:pt idx="73">
                  <c:v>43</c:v>
                </c:pt>
                <c:pt idx="74">
                  <c:v>25</c:v>
                </c:pt>
                <c:pt idx="75">
                  <c:v>34</c:v>
                </c:pt>
                <c:pt idx="76">
                  <c:v>72</c:v>
                </c:pt>
                <c:pt idx="77">
                  <c:v>59</c:v>
                </c:pt>
                <c:pt idx="78">
                  <c:v>46</c:v>
                </c:pt>
                <c:pt idx="79">
                  <c:v>46</c:v>
                </c:pt>
                <c:pt idx="80">
                  <c:v>46</c:v>
                </c:pt>
                <c:pt idx="81">
                  <c:v>36</c:v>
                </c:pt>
                <c:pt idx="82">
                  <c:v>61</c:v>
                </c:pt>
                <c:pt idx="83">
                  <c:v>86</c:v>
                </c:pt>
                <c:pt idx="84">
                  <c:v>55</c:v>
                </c:pt>
                <c:pt idx="85">
                  <c:v>107</c:v>
                </c:pt>
                <c:pt idx="86">
                  <c:v>93</c:v>
                </c:pt>
                <c:pt idx="87">
                  <c:v>105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GrafCoruna!$F$28:$F$116</c:f>
              <c:numCache>
                <c:formatCode>General</c:formatCode>
                <c:ptCount val="88"/>
                <c:pt idx="0">
                  <c:v>52</c:v>
                </c:pt>
                <c:pt idx="1">
                  <c:v>56</c:v>
                </c:pt>
                <c:pt idx="2">
                  <c:v>52</c:v>
                </c:pt>
                <c:pt idx="3">
                  <c:v>54</c:v>
                </c:pt>
                <c:pt idx="4">
                  <c:v>52</c:v>
                </c:pt>
                <c:pt idx="5">
                  <c:v>57</c:v>
                </c:pt>
                <c:pt idx="6">
                  <c:v>55</c:v>
                </c:pt>
                <c:pt idx="7">
                  <c:v>54</c:v>
                </c:pt>
                <c:pt idx="8">
                  <c:v>54</c:v>
                </c:pt>
                <c:pt idx="9">
                  <c:v>46</c:v>
                </c:pt>
                <c:pt idx="10">
                  <c:v>47</c:v>
                </c:pt>
                <c:pt idx="11">
                  <c:v>48</c:v>
                </c:pt>
                <c:pt idx="12">
                  <c:v>50</c:v>
                </c:pt>
                <c:pt idx="13">
                  <c:v>52</c:v>
                </c:pt>
                <c:pt idx="14">
                  <c:v>50</c:v>
                </c:pt>
                <c:pt idx="15">
                  <c:v>57</c:v>
                </c:pt>
                <c:pt idx="16">
                  <c:v>54</c:v>
                </c:pt>
                <c:pt idx="17">
                  <c:v>56</c:v>
                </c:pt>
                <c:pt idx="18">
                  <c:v>51</c:v>
                </c:pt>
                <c:pt idx="19">
                  <c:v>46</c:v>
                </c:pt>
                <c:pt idx="20">
                  <c:v>46</c:v>
                </c:pt>
                <c:pt idx="21">
                  <c:v>43</c:v>
                </c:pt>
                <c:pt idx="22">
                  <c:v>50</c:v>
                </c:pt>
                <c:pt idx="23">
                  <c:v>47</c:v>
                </c:pt>
                <c:pt idx="24">
                  <c:v>51</c:v>
                </c:pt>
                <c:pt idx="25">
                  <c:v>50</c:v>
                </c:pt>
                <c:pt idx="26">
                  <c:v>46</c:v>
                </c:pt>
                <c:pt idx="27">
                  <c:v>46</c:v>
                </c:pt>
                <c:pt idx="28">
                  <c:v>41</c:v>
                </c:pt>
                <c:pt idx="29">
                  <c:v>35</c:v>
                </c:pt>
                <c:pt idx="30">
                  <c:v>38</c:v>
                </c:pt>
                <c:pt idx="31">
                  <c:v>35</c:v>
                </c:pt>
                <c:pt idx="32">
                  <c:v>35</c:v>
                </c:pt>
                <c:pt idx="33">
                  <c:v>31</c:v>
                </c:pt>
                <c:pt idx="34">
                  <c:v>36</c:v>
                </c:pt>
                <c:pt idx="35">
                  <c:v>34</c:v>
                </c:pt>
                <c:pt idx="36">
                  <c:v>32</c:v>
                </c:pt>
                <c:pt idx="37">
                  <c:v>30</c:v>
                </c:pt>
                <c:pt idx="38">
                  <c:v>32</c:v>
                </c:pt>
                <c:pt idx="39">
                  <c:v>29</c:v>
                </c:pt>
                <c:pt idx="40">
                  <c:v>28</c:v>
                </c:pt>
                <c:pt idx="41">
                  <c:v>26</c:v>
                </c:pt>
                <c:pt idx="42">
                  <c:v>25</c:v>
                </c:pt>
                <c:pt idx="43">
                  <c:v>22</c:v>
                </c:pt>
                <c:pt idx="44">
                  <c:v>23</c:v>
                </c:pt>
                <c:pt idx="45">
                  <c:v>23</c:v>
                </c:pt>
                <c:pt idx="46">
                  <c:v>14</c:v>
                </c:pt>
                <c:pt idx="47">
                  <c:v>15</c:v>
                </c:pt>
                <c:pt idx="48">
                  <c:v>18</c:v>
                </c:pt>
                <c:pt idx="49">
                  <c:v>16</c:v>
                </c:pt>
                <c:pt idx="50">
                  <c:v>13</c:v>
                </c:pt>
                <c:pt idx="51">
                  <c:v>13</c:v>
                </c:pt>
                <c:pt idx="52">
                  <c:v>12</c:v>
                </c:pt>
                <c:pt idx="53">
                  <c:v>12</c:v>
                </c:pt>
                <c:pt idx="54">
                  <c:v>16</c:v>
                </c:pt>
                <c:pt idx="55">
                  <c:v>17</c:v>
                </c:pt>
                <c:pt idx="56">
                  <c:v>18</c:v>
                </c:pt>
                <c:pt idx="57">
                  <c:v>19</c:v>
                </c:pt>
                <c:pt idx="58">
                  <c:v>18</c:v>
                </c:pt>
                <c:pt idx="59">
                  <c:v>20</c:v>
                </c:pt>
                <c:pt idx="60">
                  <c:v>22</c:v>
                </c:pt>
                <c:pt idx="61">
                  <c:v>19</c:v>
                </c:pt>
                <c:pt idx="62">
                  <c:v>18</c:v>
                </c:pt>
                <c:pt idx="63">
                  <c:v>19</c:v>
                </c:pt>
                <c:pt idx="64">
                  <c:v>15</c:v>
                </c:pt>
                <c:pt idx="65">
                  <c:v>15</c:v>
                </c:pt>
                <c:pt idx="66">
                  <c:v>15</c:v>
                </c:pt>
                <c:pt idx="67">
                  <c:v>13</c:v>
                </c:pt>
                <c:pt idx="68">
                  <c:v>13</c:v>
                </c:pt>
                <c:pt idx="69">
                  <c:v>16</c:v>
                </c:pt>
                <c:pt idx="70">
                  <c:v>19</c:v>
                </c:pt>
                <c:pt idx="71">
                  <c:v>18</c:v>
                </c:pt>
                <c:pt idx="72">
                  <c:v>21</c:v>
                </c:pt>
                <c:pt idx="73">
                  <c:v>23</c:v>
                </c:pt>
                <c:pt idx="74">
                  <c:v>25</c:v>
                </c:pt>
                <c:pt idx="75">
                  <c:v>27</c:v>
                </c:pt>
                <c:pt idx="76">
                  <c:v>24</c:v>
                </c:pt>
                <c:pt idx="77">
                  <c:v>23</c:v>
                </c:pt>
                <c:pt idx="78">
                  <c:v>18</c:v>
                </c:pt>
                <c:pt idx="79">
                  <c:v>19</c:v>
                </c:pt>
                <c:pt idx="80">
                  <c:v>22</c:v>
                </c:pt>
                <c:pt idx="81">
                  <c:v>23</c:v>
                </c:pt>
                <c:pt idx="82">
                  <c:v>20</c:v>
                </c:pt>
                <c:pt idx="83">
                  <c:v>18</c:v>
                </c:pt>
                <c:pt idx="84">
                  <c:v>18</c:v>
                </c:pt>
                <c:pt idx="85">
                  <c:v>15</c:v>
                </c:pt>
                <c:pt idx="86">
                  <c:v>19</c:v>
                </c:pt>
                <c:pt idx="87">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2021/05/13</c:v>
                </c:pt>
                <c:pt idx="29">
                  <c:v>2021/05/14</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GrafCoruna!$G$28:$G$116</c:f>
              <c:numCache>
                <c:formatCode>General</c:formatCode>
                <c:ptCount val="88"/>
                <c:pt idx="0">
                  <c:v>7</c:v>
                </c:pt>
                <c:pt idx="1">
                  <c:v>7</c:v>
                </c:pt>
                <c:pt idx="2">
                  <c:v>8</c:v>
                </c:pt>
                <c:pt idx="3">
                  <c:v>8</c:v>
                </c:pt>
                <c:pt idx="4">
                  <c:v>8</c:v>
                </c:pt>
                <c:pt idx="5">
                  <c:v>9</c:v>
                </c:pt>
                <c:pt idx="6">
                  <c:v>10</c:v>
                </c:pt>
                <c:pt idx="7">
                  <c:v>9</c:v>
                </c:pt>
                <c:pt idx="8">
                  <c:v>10</c:v>
                </c:pt>
                <c:pt idx="9">
                  <c:v>9</c:v>
                </c:pt>
                <c:pt idx="10">
                  <c:v>12</c:v>
                </c:pt>
                <c:pt idx="11">
                  <c:v>13</c:v>
                </c:pt>
                <c:pt idx="12">
                  <c:v>13</c:v>
                </c:pt>
                <c:pt idx="13">
                  <c:v>11</c:v>
                </c:pt>
                <c:pt idx="14">
                  <c:v>14</c:v>
                </c:pt>
                <c:pt idx="15">
                  <c:v>12</c:v>
                </c:pt>
                <c:pt idx="16">
                  <c:v>13</c:v>
                </c:pt>
                <c:pt idx="17">
                  <c:v>12</c:v>
                </c:pt>
                <c:pt idx="18">
                  <c:v>13</c:v>
                </c:pt>
                <c:pt idx="19">
                  <c:v>11</c:v>
                </c:pt>
                <c:pt idx="20">
                  <c:v>10</c:v>
                </c:pt>
                <c:pt idx="21">
                  <c:v>13</c:v>
                </c:pt>
                <c:pt idx="22">
                  <c:v>11</c:v>
                </c:pt>
                <c:pt idx="23">
                  <c:v>11</c:v>
                </c:pt>
                <c:pt idx="24">
                  <c:v>11</c:v>
                </c:pt>
                <c:pt idx="25">
                  <c:v>12</c:v>
                </c:pt>
                <c:pt idx="26">
                  <c:v>12</c:v>
                </c:pt>
                <c:pt idx="27">
                  <c:v>10</c:v>
                </c:pt>
                <c:pt idx="28">
                  <c:v>9</c:v>
                </c:pt>
                <c:pt idx="29">
                  <c:v>10</c:v>
                </c:pt>
                <c:pt idx="30">
                  <c:v>8</c:v>
                </c:pt>
                <c:pt idx="31">
                  <c:v>9</c:v>
                </c:pt>
                <c:pt idx="32">
                  <c:v>9</c:v>
                </c:pt>
                <c:pt idx="33">
                  <c:v>9</c:v>
                </c:pt>
                <c:pt idx="34">
                  <c:v>7</c:v>
                </c:pt>
                <c:pt idx="35">
                  <c:v>7</c:v>
                </c:pt>
                <c:pt idx="36">
                  <c:v>6</c:v>
                </c:pt>
                <c:pt idx="37">
                  <c:v>6</c:v>
                </c:pt>
                <c:pt idx="38">
                  <c:v>6</c:v>
                </c:pt>
                <c:pt idx="39">
                  <c:v>7</c:v>
                </c:pt>
                <c:pt idx="40">
                  <c:v>5</c:v>
                </c:pt>
                <c:pt idx="41">
                  <c:v>4</c:v>
                </c:pt>
                <c:pt idx="42">
                  <c:v>5</c:v>
                </c:pt>
                <c:pt idx="43">
                  <c:v>4</c:v>
                </c:pt>
                <c:pt idx="44">
                  <c:v>4</c:v>
                </c:pt>
                <c:pt idx="45">
                  <c:v>4</c:v>
                </c:pt>
                <c:pt idx="46">
                  <c:v>2</c:v>
                </c:pt>
                <c:pt idx="47">
                  <c:v>3</c:v>
                </c:pt>
                <c:pt idx="48">
                  <c:v>2</c:v>
                </c:pt>
                <c:pt idx="49">
                  <c:v>2</c:v>
                </c:pt>
                <c:pt idx="50">
                  <c:v>2</c:v>
                </c:pt>
                <c:pt idx="51">
                  <c:v>2</c:v>
                </c:pt>
                <c:pt idx="52">
                  <c:v>2</c:v>
                </c:pt>
                <c:pt idx="53">
                  <c:v>1</c:v>
                </c:pt>
                <c:pt idx="54">
                  <c:v>2</c:v>
                </c:pt>
                <c:pt idx="55">
                  <c:v>2</c:v>
                </c:pt>
                <c:pt idx="56">
                  <c:v>2</c:v>
                </c:pt>
                <c:pt idx="57">
                  <c:v>3</c:v>
                </c:pt>
                <c:pt idx="58">
                  <c:v>3</c:v>
                </c:pt>
                <c:pt idx="59">
                  <c:v>4</c:v>
                </c:pt>
                <c:pt idx="60">
                  <c:v>4</c:v>
                </c:pt>
                <c:pt idx="61">
                  <c:v>5</c:v>
                </c:pt>
                <c:pt idx="62">
                  <c:v>7</c:v>
                </c:pt>
                <c:pt idx="63">
                  <c:v>7</c:v>
                </c:pt>
                <c:pt idx="64">
                  <c:v>7</c:v>
                </c:pt>
                <c:pt idx="65">
                  <c:v>7</c:v>
                </c:pt>
                <c:pt idx="66">
                  <c:v>7</c:v>
                </c:pt>
                <c:pt idx="67">
                  <c:v>7</c:v>
                </c:pt>
                <c:pt idx="68">
                  <c:v>6</c:v>
                </c:pt>
                <c:pt idx="69">
                  <c:v>6</c:v>
                </c:pt>
                <c:pt idx="70">
                  <c:v>4</c:v>
                </c:pt>
                <c:pt idx="71">
                  <c:v>4</c:v>
                </c:pt>
                <c:pt idx="72">
                  <c:v>4</c:v>
                </c:pt>
                <c:pt idx="73">
                  <c:v>4</c:v>
                </c:pt>
                <c:pt idx="74">
                  <c:v>4</c:v>
                </c:pt>
                <c:pt idx="75">
                  <c:v>3</c:v>
                </c:pt>
                <c:pt idx="76">
                  <c:v>3</c:v>
                </c:pt>
                <c:pt idx="77">
                  <c:v>3</c:v>
                </c:pt>
                <c:pt idx="78">
                  <c:v>3</c:v>
                </c:pt>
                <c:pt idx="79">
                  <c:v>2</c:v>
                </c:pt>
                <c:pt idx="80">
                  <c:v>2</c:v>
                </c:pt>
                <c:pt idx="81">
                  <c:v>2</c:v>
                </c:pt>
                <c:pt idx="82">
                  <c:v>3</c:v>
                </c:pt>
                <c:pt idx="83">
                  <c:v>2</c:v>
                </c:pt>
                <c:pt idx="84">
                  <c:v>3</c:v>
                </c:pt>
                <c:pt idx="85">
                  <c:v>3</c:v>
                </c:pt>
                <c:pt idx="86">
                  <c:v>3</c:v>
                </c:pt>
                <c:pt idx="87">
                  <c:v>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2021/04/21</c:v>
                </c:pt>
                <c:pt idx="1">
                  <c:v>2021/04/22</c:v>
                </c:pt>
                <c:pt idx="2">
                  <c:v>2021/04/23</c:v>
                </c:pt>
                <c:pt idx="3">
                  <c:v>2021/04/24</c:v>
                </c:pt>
                <c:pt idx="4">
                  <c:v>2021/04/25</c:v>
                </c:pt>
                <c:pt idx="5">
                  <c:v>2021/04/26</c:v>
                </c:pt>
                <c:pt idx="6">
                  <c:v>2021/04/27</c:v>
                </c:pt>
                <c:pt idx="7">
                  <c:v>2021/04/28</c:v>
                </c:pt>
                <c:pt idx="8">
                  <c:v>2021/04/29</c:v>
                </c:pt>
                <c:pt idx="9">
                  <c:v>2021/04/30</c:v>
                </c:pt>
                <c:pt idx="10">
                  <c:v>2021/05/01</c:v>
                </c:pt>
                <c:pt idx="11">
                  <c:v>2021/05/02</c:v>
                </c:pt>
                <c:pt idx="12">
                  <c:v>2021/05/03</c:v>
                </c:pt>
                <c:pt idx="13">
                  <c:v>2021/05/04</c:v>
                </c:pt>
                <c:pt idx="14">
                  <c:v>2021/05/05</c:v>
                </c:pt>
                <c:pt idx="15">
                  <c:v>2021/05/06</c:v>
                </c:pt>
                <c:pt idx="16">
                  <c:v>2021/05/07</c:v>
                </c:pt>
                <c:pt idx="17">
                  <c:v>2021/05/08</c:v>
                </c:pt>
                <c:pt idx="18">
                  <c:v>2021/05/09</c:v>
                </c:pt>
                <c:pt idx="19">
                  <c:v>2021/05/10</c:v>
                </c:pt>
                <c:pt idx="20">
                  <c:v>2021/05/12</c:v>
                </c:pt>
                <c:pt idx="21">
                  <c:v>2021/05/13</c:v>
                </c:pt>
                <c:pt idx="22">
                  <c:v>2021/05/14</c:v>
                </c:pt>
                <c:pt idx="23">
                  <c:v>2021/05/15</c:v>
                </c:pt>
                <c:pt idx="24">
                  <c:v>2021/05/16</c:v>
                </c:pt>
                <c:pt idx="25">
                  <c:v>2021/05/17</c:v>
                </c:pt>
                <c:pt idx="26">
                  <c:v>2021/05/18</c:v>
                </c:pt>
                <c:pt idx="27">
                  <c:v>2021/05/19</c:v>
                </c:pt>
                <c:pt idx="28">
                  <c:v>2021/05/20</c:v>
                </c:pt>
                <c:pt idx="29">
                  <c:v>2021/05/21</c:v>
                </c:pt>
                <c:pt idx="30">
                  <c:v>2021/05/22</c:v>
                </c:pt>
                <c:pt idx="31">
                  <c:v>2021/05/23</c:v>
                </c:pt>
                <c:pt idx="32">
                  <c:v>2021/05/24</c:v>
                </c:pt>
                <c:pt idx="33">
                  <c:v>2021/05/25</c:v>
                </c:pt>
                <c:pt idx="34">
                  <c:v>2021/05/26</c:v>
                </c:pt>
                <c:pt idx="35">
                  <c:v>2021/05/27</c:v>
                </c:pt>
                <c:pt idx="36">
                  <c:v>2021/05/28</c:v>
                </c:pt>
                <c:pt idx="37">
                  <c:v>2021/05/29</c:v>
                </c:pt>
                <c:pt idx="38">
                  <c:v>2021/05/30</c:v>
                </c:pt>
                <c:pt idx="39">
                  <c:v>2021/05/31</c:v>
                </c:pt>
                <c:pt idx="40">
                  <c:v>2021/06/01</c:v>
                </c:pt>
                <c:pt idx="41">
                  <c:v>2021/06/02</c:v>
                </c:pt>
                <c:pt idx="42">
                  <c:v>2021/06/03</c:v>
                </c:pt>
                <c:pt idx="43">
                  <c:v>2021/06/04</c:v>
                </c:pt>
                <c:pt idx="44">
                  <c:v>2021/06/05</c:v>
                </c:pt>
                <c:pt idx="45">
                  <c:v>2021/06/06</c:v>
                </c:pt>
                <c:pt idx="46">
                  <c:v>2021/06/07</c:v>
                </c:pt>
                <c:pt idx="47">
                  <c:v>2021/06/08</c:v>
                </c:pt>
                <c:pt idx="48">
                  <c:v>2021/06/09</c:v>
                </c:pt>
                <c:pt idx="49">
                  <c:v>2021/06/10</c:v>
                </c:pt>
                <c:pt idx="50">
                  <c:v>2021/06/11</c:v>
                </c:pt>
                <c:pt idx="51">
                  <c:v>2021/06/12</c:v>
                </c:pt>
                <c:pt idx="52">
                  <c:v>2021/06/13</c:v>
                </c:pt>
                <c:pt idx="53">
                  <c:v>2021/06/14</c:v>
                </c:pt>
                <c:pt idx="54">
                  <c:v>2021/06/15</c:v>
                </c:pt>
                <c:pt idx="55">
                  <c:v>2021/06/16</c:v>
                </c:pt>
                <c:pt idx="56">
                  <c:v>2021/06/17</c:v>
                </c:pt>
                <c:pt idx="57">
                  <c:v>2021/06/18</c:v>
                </c:pt>
                <c:pt idx="58">
                  <c:v>2021/06/19</c:v>
                </c:pt>
                <c:pt idx="59">
                  <c:v>2021/06/20</c:v>
                </c:pt>
                <c:pt idx="60">
                  <c:v>2021/06/21</c:v>
                </c:pt>
                <c:pt idx="61">
                  <c:v>2021/06/22</c:v>
                </c:pt>
                <c:pt idx="62">
                  <c:v>2021/06/23</c:v>
                </c:pt>
                <c:pt idx="63">
                  <c:v>2021/06/24</c:v>
                </c:pt>
                <c:pt idx="64">
                  <c:v>2021/06/25</c:v>
                </c:pt>
                <c:pt idx="65">
                  <c:v>2021/06/26</c:v>
                </c:pt>
                <c:pt idx="66">
                  <c:v>2021/06/27</c:v>
                </c:pt>
                <c:pt idx="67">
                  <c:v>2021/06/28</c:v>
                </c:pt>
                <c:pt idx="68">
                  <c:v>2021/06/29</c:v>
                </c:pt>
                <c:pt idx="69">
                  <c:v>2021/06/30</c:v>
                </c:pt>
                <c:pt idx="70">
                  <c:v>2021/07/01</c:v>
                </c:pt>
                <c:pt idx="71">
                  <c:v>2021/07/02</c:v>
                </c:pt>
                <c:pt idx="72">
                  <c:v>2021/07/03</c:v>
                </c:pt>
                <c:pt idx="73">
                  <c:v>2021/07/04</c:v>
                </c:pt>
                <c:pt idx="74">
                  <c:v>2021/07/05</c:v>
                </c:pt>
                <c:pt idx="75">
                  <c:v>2021/07/06</c:v>
                </c:pt>
                <c:pt idx="76">
                  <c:v>2021/07/07</c:v>
                </c:pt>
                <c:pt idx="77">
                  <c:v>2021/07/08</c:v>
                </c:pt>
                <c:pt idx="78">
                  <c:v>2021/07/09</c:v>
                </c:pt>
                <c:pt idx="79">
                  <c:v>2021/07/10</c:v>
                </c:pt>
                <c:pt idx="80">
                  <c:v>2021/07/11</c:v>
                </c:pt>
                <c:pt idx="81">
                  <c:v>Total general</c:v>
                </c:pt>
              </c:strCache>
            </c:strRef>
          </c:cat>
          <c:val>
            <c:numRef>
              <c:f>GrafCoruna!$I$35:$I$116</c:f>
              <c:numCache>
                <c:formatCode>General</c:formatCode>
                <c:ptCount val="82"/>
                <c:pt idx="0">
                  <c:v>4</c:v>
                </c:pt>
                <c:pt idx="1">
                  <c:v>27</c:v>
                </c:pt>
                <c:pt idx="2">
                  <c:v>-15</c:v>
                </c:pt>
                <c:pt idx="3">
                  <c:v>-10</c:v>
                </c:pt>
                <c:pt idx="4">
                  <c:v>11</c:v>
                </c:pt>
                <c:pt idx="5">
                  <c:v>2</c:v>
                </c:pt>
                <c:pt idx="6">
                  <c:v>13</c:v>
                </c:pt>
                <c:pt idx="7">
                  <c:v>-15</c:v>
                </c:pt>
                <c:pt idx="8">
                  <c:v>-23</c:v>
                </c:pt>
                <c:pt idx="9">
                  <c:v>0</c:v>
                </c:pt>
                <c:pt idx="10">
                  <c:v>-7</c:v>
                </c:pt>
                <c:pt idx="11">
                  <c:v>-12</c:v>
                </c:pt>
                <c:pt idx="12">
                  <c:v>-5</c:v>
                </c:pt>
                <c:pt idx="13">
                  <c:v>-15</c:v>
                </c:pt>
                <c:pt idx="14">
                  <c:v>23</c:v>
                </c:pt>
                <c:pt idx="15">
                  <c:v>0</c:v>
                </c:pt>
                <c:pt idx="16">
                  <c:v>20</c:v>
                </c:pt>
                <c:pt idx="17">
                  <c:v>-4</c:v>
                </c:pt>
                <c:pt idx="18">
                  <c:v>25</c:v>
                </c:pt>
                <c:pt idx="19">
                  <c:v>-10</c:v>
                </c:pt>
                <c:pt idx="20">
                  <c:v>-8</c:v>
                </c:pt>
                <c:pt idx="21">
                  <c:v>-28</c:v>
                </c:pt>
                <c:pt idx="22">
                  <c:v>-28</c:v>
                </c:pt>
                <c:pt idx="23">
                  <c:v>1</c:v>
                </c:pt>
                <c:pt idx="24">
                  <c:v>-26</c:v>
                </c:pt>
                <c:pt idx="25">
                  <c:v>-4</c:v>
                </c:pt>
                <c:pt idx="26">
                  <c:v>#N/A</c:v>
                </c:pt>
                <c:pt idx="27">
                  <c:v>-34</c:v>
                </c:pt>
                <c:pt idx="28">
                  <c:v>5</c:v>
                </c:pt>
                <c:pt idx="29">
                  <c:v>17</c:v>
                </c:pt>
                <c:pt idx="30">
                  <c:v>5</c:v>
                </c:pt>
                <c:pt idx="31">
                  <c:v>-15</c:v>
                </c:pt>
                <c:pt idx="32">
                  <c:v>-2</c:v>
                </c:pt>
                <c:pt idx="33">
                  <c:v>-13</c:v>
                </c:pt>
                <c:pt idx="34">
                  <c:v>-6</c:v>
                </c:pt>
                <c:pt idx="35">
                  <c:v>-14</c:v>
                </c:pt>
                <c:pt idx="36">
                  <c:v>-29</c:v>
                </c:pt>
                <c:pt idx="37">
                  <c:v>-11</c:v>
                </c:pt>
                <c:pt idx="38">
                  <c:v>-4</c:v>
                </c:pt>
                <c:pt idx="39">
                  <c:v>1</c:v>
                </c:pt>
                <c:pt idx="40">
                  <c:v>1</c:v>
                </c:pt>
                <c:pt idx="41">
                  <c:v>7</c:v>
                </c:pt>
                <c:pt idx="42">
                  <c:v>2</c:v>
                </c:pt>
                <c:pt idx="43">
                  <c:v>12</c:v>
                </c:pt>
                <c:pt idx="44">
                  <c:v>-3</c:v>
                </c:pt>
                <c:pt idx="45">
                  <c:v>8</c:v>
                </c:pt>
                <c:pt idx="46">
                  <c:v>16</c:v>
                </c:pt>
                <c:pt idx="47">
                  <c:v>-1</c:v>
                </c:pt>
                <c:pt idx="48">
                  <c:v>10</c:v>
                </c:pt>
                <c:pt idx="49">
                  <c:v>28</c:v>
                </c:pt>
                <c:pt idx="50">
                  <c:v>-2</c:v>
                </c:pt>
                <c:pt idx="51">
                  <c:v>1</c:v>
                </c:pt>
                <c:pt idx="52">
                  <c:v>17</c:v>
                </c:pt>
                <c:pt idx="53">
                  <c:v>-10</c:v>
                </c:pt>
                <c:pt idx="54">
                  <c:v>15</c:v>
                </c:pt>
                <c:pt idx="55">
                  <c:v>7</c:v>
                </c:pt>
                <c:pt idx="56">
                  <c:v>-9</c:v>
                </c:pt>
                <c:pt idx="57">
                  <c:v>5</c:v>
                </c:pt>
                <c:pt idx="58">
                  <c:v>21</c:v>
                </c:pt>
                <c:pt idx="59">
                  <c:v>-12</c:v>
                </c:pt>
                <c:pt idx="60">
                  <c:v>14</c:v>
                </c:pt>
                <c:pt idx="61">
                  <c:v>1</c:v>
                </c:pt>
                <c:pt idx="62">
                  <c:v>-6</c:v>
                </c:pt>
                <c:pt idx="63">
                  <c:v>-7</c:v>
                </c:pt>
                <c:pt idx="64">
                  <c:v>7</c:v>
                </c:pt>
                <c:pt idx="65">
                  <c:v>-32</c:v>
                </c:pt>
                <c:pt idx="66">
                  <c:v>21</c:v>
                </c:pt>
                <c:pt idx="67">
                  <c:v>-7</c:v>
                </c:pt>
                <c:pt idx="68">
                  <c:v>2</c:v>
                </c:pt>
                <c:pt idx="69">
                  <c:v>43</c:v>
                </c:pt>
                <c:pt idx="70">
                  <c:v>33</c:v>
                </c:pt>
                <c:pt idx="71">
                  <c:v>11</c:v>
                </c:pt>
                <c:pt idx="72">
                  <c:v>35</c:v>
                </c:pt>
                <c:pt idx="73">
                  <c:v>3</c:v>
                </c:pt>
                <c:pt idx="74">
                  <c:v>11</c:v>
                </c:pt>
                <c:pt idx="75">
                  <c:v>27</c:v>
                </c:pt>
                <c:pt idx="76">
                  <c:v>14</c:v>
                </c:pt>
                <c:pt idx="77">
                  <c:v>-4</c:v>
                </c:pt>
                <c:pt idx="78">
                  <c:v>61</c:v>
                </c:pt>
                <c:pt idx="79">
                  <c:v>47</c:v>
                </c:pt>
                <c:pt idx="80">
                  <c:v>59</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GrafFerrol!$H$28:$H$116</c:f>
              <c:numCache>
                <c:formatCode>General</c:formatCode>
                <c:ptCount val="88"/>
                <c:pt idx="0">
                  <c:v>610</c:v>
                </c:pt>
                <c:pt idx="1">
                  <c:v>511</c:v>
                </c:pt>
                <c:pt idx="2">
                  <c:v>526</c:v>
                </c:pt>
                <c:pt idx="3">
                  <c:v>441</c:v>
                </c:pt>
                <c:pt idx="4">
                  <c:v>329</c:v>
                </c:pt>
                <c:pt idx="5">
                  <c:v>220</c:v>
                </c:pt>
                <c:pt idx="6">
                  <c:v>394</c:v>
                </c:pt>
                <c:pt idx="7">
                  <c:v>349</c:v>
                </c:pt>
                <c:pt idx="8">
                  <c:v>291</c:v>
                </c:pt>
                <c:pt idx="9">
                  <c:v>327</c:v>
                </c:pt>
                <c:pt idx="10">
                  <c:v>315</c:v>
                </c:pt>
                <c:pt idx="11">
                  <c:v>168</c:v>
                </c:pt>
                <c:pt idx="12">
                  <c:v>293</c:v>
                </c:pt>
                <c:pt idx="13">
                  <c:v>429</c:v>
                </c:pt>
                <c:pt idx="14">
                  <c:v>444</c:v>
                </c:pt>
                <c:pt idx="15">
                  <c:v>276</c:v>
                </c:pt>
                <c:pt idx="16">
                  <c:v>415</c:v>
                </c:pt>
                <c:pt idx="17">
                  <c:v>182</c:v>
                </c:pt>
                <c:pt idx="18">
                  <c:v>259</c:v>
                </c:pt>
                <c:pt idx="19">
                  <c:v>311</c:v>
                </c:pt>
                <c:pt idx="20">
                  <c:v>299</c:v>
                </c:pt>
                <c:pt idx="21">
                  <c:v>264</c:v>
                </c:pt>
                <c:pt idx="22">
                  <c:v>334</c:v>
                </c:pt>
                <c:pt idx="23">
                  <c:v>264</c:v>
                </c:pt>
                <c:pt idx="24">
                  <c:v>234</c:v>
                </c:pt>
                <c:pt idx="25">
                  <c:v>198</c:v>
                </c:pt>
                <c:pt idx="26">
                  <c:v>266</c:v>
                </c:pt>
                <c:pt idx="27">
                  <c:v>1152</c:v>
                </c:pt>
                <c:pt idx="28">
                  <c:v>466</c:v>
                </c:pt>
                <c:pt idx="29">
                  <c:v>389</c:v>
                </c:pt>
                <c:pt idx="30">
                  <c:v>411</c:v>
                </c:pt>
                <c:pt idx="31">
                  <c:v>170</c:v>
                </c:pt>
                <c:pt idx="32">
                  <c:v>216</c:v>
                </c:pt>
                <c:pt idx="33">
                  <c:v>285</c:v>
                </c:pt>
                <c:pt idx="34">
                  <c:v>311</c:v>
                </c:pt>
                <c:pt idx="35">
                  <c:v>243</c:v>
                </c:pt>
                <c:pt idx="36">
                  <c:v>284</c:v>
                </c:pt>
                <c:pt idx="37">
                  <c:v>244</c:v>
                </c:pt>
                <c:pt idx="38">
                  <c:v>196</c:v>
                </c:pt>
                <c:pt idx="39">
                  <c:v>274</c:v>
                </c:pt>
                <c:pt idx="40">
                  <c:v>447</c:v>
                </c:pt>
                <c:pt idx="41">
                  <c:v>425</c:v>
                </c:pt>
                <c:pt idx="42">
                  <c:v>14752</c:v>
                </c:pt>
                <c:pt idx="43">
                  <c:v>381</c:v>
                </c:pt>
                <c:pt idx="44">
                  <c:v>417</c:v>
                </c:pt>
                <c:pt idx="45">
                  <c:v>220</c:v>
                </c:pt>
                <c:pt idx="46">
                  <c:v>246</c:v>
                </c:pt>
                <c:pt idx="47">
                  <c:v>414</c:v>
                </c:pt>
                <c:pt idx="48">
                  <c:v>512</c:v>
                </c:pt>
                <c:pt idx="49">
                  <c:v>1224</c:v>
                </c:pt>
                <c:pt idx="50">
                  <c:v>197</c:v>
                </c:pt>
                <c:pt idx="51">
                  <c:v>233</c:v>
                </c:pt>
                <c:pt idx="52">
                  <c:v>160</c:v>
                </c:pt>
                <c:pt idx="53">
                  <c:v>174</c:v>
                </c:pt>
                <c:pt idx="54">
                  <c:v>514</c:v>
                </c:pt>
                <c:pt idx="55">
                  <c:v>513</c:v>
                </c:pt>
                <c:pt idx="56">
                  <c:v>786</c:v>
                </c:pt>
                <c:pt idx="57">
                  <c:v>371</c:v>
                </c:pt>
                <c:pt idx="58">
                  <c:v>538</c:v>
                </c:pt>
                <c:pt idx="59">
                  <c:v>129</c:v>
                </c:pt>
                <c:pt idx="60">
                  <c:v>166</c:v>
                </c:pt>
                <c:pt idx="61">
                  <c:v>225</c:v>
                </c:pt>
                <c:pt idx="62">
                  <c:v>230</c:v>
                </c:pt>
                <c:pt idx="63">
                  <c:v>1164</c:v>
                </c:pt>
                <c:pt idx="64">
                  <c:v>407</c:v>
                </c:pt>
                <c:pt idx="65">
                  <c:v>137</c:v>
                </c:pt>
                <c:pt idx="66">
                  <c:v>232</c:v>
                </c:pt>
                <c:pt idx="67">
                  <c:v>185</c:v>
                </c:pt>
                <c:pt idx="68">
                  <c:v>169</c:v>
                </c:pt>
                <c:pt idx="69">
                  <c:v>231</c:v>
                </c:pt>
                <c:pt idx="70">
                  <c:v>236</c:v>
                </c:pt>
                <c:pt idx="71">
                  <c:v>150</c:v>
                </c:pt>
                <c:pt idx="72">
                  <c:v>170</c:v>
                </c:pt>
                <c:pt idx="73">
                  <c:v>156</c:v>
                </c:pt>
                <c:pt idx="74">
                  <c:v>136</c:v>
                </c:pt>
                <c:pt idx="75">
                  <c:v>237</c:v>
                </c:pt>
                <c:pt idx="76">
                  <c:v>241</c:v>
                </c:pt>
                <c:pt idx="77">
                  <c:v>179</c:v>
                </c:pt>
                <c:pt idx="78">
                  <c:v>181</c:v>
                </c:pt>
                <c:pt idx="79">
                  <c:v>226</c:v>
                </c:pt>
                <c:pt idx="80">
                  <c:v>140</c:v>
                </c:pt>
                <c:pt idx="81">
                  <c:v>219</c:v>
                </c:pt>
                <c:pt idx="82">
                  <c:v>266</c:v>
                </c:pt>
                <c:pt idx="83">
                  <c:v>318</c:v>
                </c:pt>
                <c:pt idx="84">
                  <c:v>695</c:v>
                </c:pt>
                <c:pt idx="85">
                  <c:v>836</c:v>
                </c:pt>
                <c:pt idx="86">
                  <c:v>232</c:v>
                </c:pt>
                <c:pt idx="87">
                  <c:v>269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GrafFerrol!$E$28:$E$116</c:f>
              <c:numCache>
                <c:formatCode>General</c:formatCode>
                <c:ptCount val="88"/>
                <c:pt idx="0">
                  <c:v>8</c:v>
                </c:pt>
                <c:pt idx="1">
                  <c:v>9</c:v>
                </c:pt>
                <c:pt idx="2">
                  <c:v>9</c:v>
                </c:pt>
                <c:pt idx="3">
                  <c:v>6</c:v>
                </c:pt>
                <c:pt idx="4">
                  <c:v>6</c:v>
                </c:pt>
                <c:pt idx="5">
                  <c:v>4</c:v>
                </c:pt>
                <c:pt idx="6">
                  <c:v>4</c:v>
                </c:pt>
                <c:pt idx="7">
                  <c:v>3</c:v>
                </c:pt>
                <c:pt idx="8">
                  <c:v>10</c:v>
                </c:pt>
                <c:pt idx="9">
                  <c:v>13</c:v>
                </c:pt>
                <c:pt idx="10">
                  <c:v>3</c:v>
                </c:pt>
                <c:pt idx="11">
                  <c:v>5</c:v>
                </c:pt>
                <c:pt idx="12">
                  <c:v>1</c:v>
                </c:pt>
                <c:pt idx="13">
                  <c:v>3</c:v>
                </c:pt>
                <c:pt idx="14">
                  <c:v>8</c:v>
                </c:pt>
                <c:pt idx="15">
                  <c:v>5</c:v>
                </c:pt>
                <c:pt idx="16">
                  <c:v>11</c:v>
                </c:pt>
                <c:pt idx="17">
                  <c:v>4</c:v>
                </c:pt>
                <c:pt idx="18">
                  <c:v>2</c:v>
                </c:pt>
                <c:pt idx="19">
                  <c:v>2</c:v>
                </c:pt>
                <c:pt idx="20">
                  <c:v>5</c:v>
                </c:pt>
                <c:pt idx="21">
                  <c:v>3</c:v>
                </c:pt>
                <c:pt idx="22">
                  <c:v>4</c:v>
                </c:pt>
                <c:pt idx="23">
                  <c:v>9</c:v>
                </c:pt>
                <c:pt idx="24">
                  <c:v>2</c:v>
                </c:pt>
                <c:pt idx="25">
                  <c:v>9</c:v>
                </c:pt>
                <c:pt idx="26">
                  <c:v>4</c:v>
                </c:pt>
                <c:pt idx="27">
                  <c:v>23</c:v>
                </c:pt>
                <c:pt idx="28">
                  <c:v>5</c:v>
                </c:pt>
                <c:pt idx="29">
                  <c:v>3</c:v>
                </c:pt>
                <c:pt idx="30">
                  <c:v>7</c:v>
                </c:pt>
                <c:pt idx="31">
                  <c:v>0</c:v>
                </c:pt>
                <c:pt idx="32">
                  <c:v>3</c:v>
                </c:pt>
                <c:pt idx="33">
                  <c:v>4</c:v>
                </c:pt>
                <c:pt idx="34">
                  <c:v>7</c:v>
                </c:pt>
                <c:pt idx="35">
                  <c:v>4</c:v>
                </c:pt>
                <c:pt idx="36">
                  <c:v>6</c:v>
                </c:pt>
                <c:pt idx="37">
                  <c:v>3</c:v>
                </c:pt>
                <c:pt idx="38">
                  <c:v>6</c:v>
                </c:pt>
                <c:pt idx="39">
                  <c:v>3</c:v>
                </c:pt>
                <c:pt idx="40">
                  <c:v>9</c:v>
                </c:pt>
                <c:pt idx="41">
                  <c:v>3</c:v>
                </c:pt>
                <c:pt idx="42">
                  <c:v>10</c:v>
                </c:pt>
                <c:pt idx="43">
                  <c:v>7</c:v>
                </c:pt>
                <c:pt idx="44">
                  <c:v>10</c:v>
                </c:pt>
                <c:pt idx="45">
                  <c:v>6</c:v>
                </c:pt>
                <c:pt idx="46">
                  <c:v>3</c:v>
                </c:pt>
                <c:pt idx="47">
                  <c:v>10</c:v>
                </c:pt>
                <c:pt idx="48">
                  <c:v>18</c:v>
                </c:pt>
                <c:pt idx="49">
                  <c:v>5</c:v>
                </c:pt>
                <c:pt idx="50">
                  <c:v>2</c:v>
                </c:pt>
                <c:pt idx="51">
                  <c:v>2</c:v>
                </c:pt>
                <c:pt idx="52">
                  <c:v>2</c:v>
                </c:pt>
                <c:pt idx="53">
                  <c:v>7</c:v>
                </c:pt>
                <c:pt idx="54">
                  <c:v>6</c:v>
                </c:pt>
                <c:pt idx="55">
                  <c:v>6</c:v>
                </c:pt>
                <c:pt idx="56">
                  <c:v>16</c:v>
                </c:pt>
                <c:pt idx="57">
                  <c:v>6</c:v>
                </c:pt>
                <c:pt idx="58">
                  <c:v>2</c:v>
                </c:pt>
                <c:pt idx="59">
                  <c:v>0</c:v>
                </c:pt>
                <c:pt idx="60">
                  <c:v>6</c:v>
                </c:pt>
                <c:pt idx="61">
                  <c:v>6</c:v>
                </c:pt>
                <c:pt idx="62">
                  <c:v>8</c:v>
                </c:pt>
                <c:pt idx="63">
                  <c:v>12</c:v>
                </c:pt>
                <c:pt idx="64">
                  <c:v>10</c:v>
                </c:pt>
                <c:pt idx="65">
                  <c:v>1</c:v>
                </c:pt>
                <c:pt idx="66">
                  <c:v>3</c:v>
                </c:pt>
                <c:pt idx="67">
                  <c:v>0</c:v>
                </c:pt>
                <c:pt idx="68">
                  <c:v>0</c:v>
                </c:pt>
                <c:pt idx="69">
                  <c:v>-2</c:v>
                </c:pt>
                <c:pt idx="70">
                  <c:v>2</c:v>
                </c:pt>
                <c:pt idx="71">
                  <c:v>2</c:v>
                </c:pt>
                <c:pt idx="72">
                  <c:v>5</c:v>
                </c:pt>
                <c:pt idx="73">
                  <c:v>7</c:v>
                </c:pt>
                <c:pt idx="74">
                  <c:v>4</c:v>
                </c:pt>
                <c:pt idx="75">
                  <c:v>9</c:v>
                </c:pt>
                <c:pt idx="76">
                  <c:v>11</c:v>
                </c:pt>
                <c:pt idx="77">
                  <c:v>12</c:v>
                </c:pt>
                <c:pt idx="78">
                  <c:v>7</c:v>
                </c:pt>
                <c:pt idx="79">
                  <c:v>15</c:v>
                </c:pt>
                <c:pt idx="80">
                  <c:v>2</c:v>
                </c:pt>
                <c:pt idx="81">
                  <c:v>21</c:v>
                </c:pt>
                <c:pt idx="82">
                  <c:v>5</c:v>
                </c:pt>
                <c:pt idx="83">
                  <c:v>16</c:v>
                </c:pt>
                <c:pt idx="84">
                  <c:v>20</c:v>
                </c:pt>
                <c:pt idx="85">
                  <c:v>24</c:v>
                </c:pt>
                <c:pt idx="86">
                  <c:v>20</c:v>
                </c:pt>
                <c:pt idx="87">
                  <c:v>19</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GrafFerrol!$F$28:$F$116</c:f>
              <c:numCache>
                <c:formatCode>General</c:formatCode>
                <c:ptCount val="88"/>
                <c:pt idx="0">
                  <c:v>9</c:v>
                </c:pt>
                <c:pt idx="1">
                  <c:v>8</c:v>
                </c:pt>
                <c:pt idx="2">
                  <c:v>6</c:v>
                </c:pt>
                <c:pt idx="3">
                  <c:v>8</c:v>
                </c:pt>
                <c:pt idx="4">
                  <c:v>9</c:v>
                </c:pt>
                <c:pt idx="5">
                  <c:v>10</c:v>
                </c:pt>
                <c:pt idx="6">
                  <c:v>10</c:v>
                </c:pt>
                <c:pt idx="7">
                  <c:v>9</c:v>
                </c:pt>
                <c:pt idx="8">
                  <c:v>9</c:v>
                </c:pt>
                <c:pt idx="9">
                  <c:v>9</c:v>
                </c:pt>
                <c:pt idx="10">
                  <c:v>11</c:v>
                </c:pt>
                <c:pt idx="11">
                  <c:v>11</c:v>
                </c:pt>
                <c:pt idx="12">
                  <c:v>11</c:v>
                </c:pt>
                <c:pt idx="13">
                  <c:v>8</c:v>
                </c:pt>
                <c:pt idx="14">
                  <c:v>8</c:v>
                </c:pt>
                <c:pt idx="15">
                  <c:v>8</c:v>
                </c:pt>
                <c:pt idx="16">
                  <c:v>7</c:v>
                </c:pt>
                <c:pt idx="17">
                  <c:v>8</c:v>
                </c:pt>
                <c:pt idx="18">
                  <c:v>9</c:v>
                </c:pt>
                <c:pt idx="19">
                  <c:v>7</c:v>
                </c:pt>
                <c:pt idx="20">
                  <c:v>8</c:v>
                </c:pt>
                <c:pt idx="21">
                  <c:v>8</c:v>
                </c:pt>
                <c:pt idx="22">
                  <c:v>8</c:v>
                </c:pt>
                <c:pt idx="23">
                  <c:v>7</c:v>
                </c:pt>
                <c:pt idx="24">
                  <c:v>7</c:v>
                </c:pt>
                <c:pt idx="25">
                  <c:v>7</c:v>
                </c:pt>
                <c:pt idx="26">
                  <c:v>7</c:v>
                </c:pt>
                <c:pt idx="27">
                  <c:v>2</c:v>
                </c:pt>
                <c:pt idx="28">
                  <c:v>4</c:v>
                </c:pt>
                <c:pt idx="29">
                  <c:v>5</c:v>
                </c:pt>
                <c:pt idx="30">
                  <c:v>5</c:v>
                </c:pt>
                <c:pt idx="31">
                  <c:v>3</c:v>
                </c:pt>
                <c:pt idx="32">
                  <c:v>3</c:v>
                </c:pt>
                <c:pt idx="33">
                  <c:v>2</c:v>
                </c:pt>
                <c:pt idx="34">
                  <c:v>3</c:v>
                </c:pt>
                <c:pt idx="35">
                  <c:v>5</c:v>
                </c:pt>
                <c:pt idx="36">
                  <c:v>2</c:v>
                </c:pt>
                <c:pt idx="37">
                  <c:v>3</c:v>
                </c:pt>
                <c:pt idx="38">
                  <c:v>3</c:v>
                </c:pt>
                <c:pt idx="39">
                  <c:v>4</c:v>
                </c:pt>
                <c:pt idx="40">
                  <c:v>4</c:v>
                </c:pt>
                <c:pt idx="41">
                  <c:v>4</c:v>
                </c:pt>
                <c:pt idx="42">
                  <c:v>3</c:v>
                </c:pt>
                <c:pt idx="43">
                  <c:v>1</c:v>
                </c:pt>
                <c:pt idx="44">
                  <c:v>3</c:v>
                </c:pt>
                <c:pt idx="45">
                  <c:v>2</c:v>
                </c:pt>
                <c:pt idx="46">
                  <c:v>5</c:v>
                </c:pt>
                <c:pt idx="47">
                  <c:v>6</c:v>
                </c:pt>
                <c:pt idx="48">
                  <c:v>5</c:v>
                </c:pt>
                <c:pt idx="49">
                  <c:v>7</c:v>
                </c:pt>
                <c:pt idx="50">
                  <c:v>6</c:v>
                </c:pt>
                <c:pt idx="51">
                  <c:v>8</c:v>
                </c:pt>
                <c:pt idx="52">
                  <c:v>8</c:v>
                </c:pt>
                <c:pt idx="53">
                  <c:v>8</c:v>
                </c:pt>
                <c:pt idx="54">
                  <c:v>6</c:v>
                </c:pt>
                <c:pt idx="55">
                  <c:v>3</c:v>
                </c:pt>
                <c:pt idx="56">
                  <c:v>4</c:v>
                </c:pt>
                <c:pt idx="57">
                  <c:v>5</c:v>
                </c:pt>
                <c:pt idx="58">
                  <c:v>5</c:v>
                </c:pt>
                <c:pt idx="59">
                  <c:v>6</c:v>
                </c:pt>
                <c:pt idx="60">
                  <c:v>6</c:v>
                </c:pt>
                <c:pt idx="61">
                  <c:v>4</c:v>
                </c:pt>
                <c:pt idx="62">
                  <c:v>4</c:v>
                </c:pt>
                <c:pt idx="63">
                  <c:v>4</c:v>
                </c:pt>
                <c:pt idx="64">
                  <c:v>5</c:v>
                </c:pt>
                <c:pt idx="65">
                  <c:v>6</c:v>
                </c:pt>
                <c:pt idx="66">
                  <c:v>5</c:v>
                </c:pt>
                <c:pt idx="67">
                  <c:v>4</c:v>
                </c:pt>
                <c:pt idx="68">
                  <c:v>4</c:v>
                </c:pt>
                <c:pt idx="69">
                  <c:v>2</c:v>
                </c:pt>
                <c:pt idx="70">
                  <c:v>0</c:v>
                </c:pt>
                <c:pt idx="71">
                  <c:v>0</c:v>
                </c:pt>
                <c:pt idx="72">
                  <c:v>0</c:v>
                </c:pt>
                <c:pt idx="73">
                  <c:v>0</c:v>
                </c:pt>
                <c:pt idx="74">
                  <c:v>1</c:v>
                </c:pt>
                <c:pt idx="75">
                  <c:v>1</c:v>
                </c:pt>
                <c:pt idx="76">
                  <c:v>2</c:v>
                </c:pt>
                <c:pt idx="77">
                  <c:v>3</c:v>
                </c:pt>
                <c:pt idx="78">
                  <c:v>2</c:v>
                </c:pt>
                <c:pt idx="79">
                  <c:v>2</c:v>
                </c:pt>
                <c:pt idx="80">
                  <c:v>2</c:v>
                </c:pt>
                <c:pt idx="81">
                  <c:v>2</c:v>
                </c:pt>
                <c:pt idx="82">
                  <c:v>2</c:v>
                </c:pt>
                <c:pt idx="83">
                  <c:v>4</c:v>
                </c:pt>
                <c:pt idx="84">
                  <c:v>5</c:v>
                </c:pt>
                <c:pt idx="85">
                  <c:v>4</c:v>
                </c:pt>
                <c:pt idx="86">
                  <c:v>5</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GrafFerrol!$G$28:$G$116</c:f>
              <c:numCache>
                <c:formatCode>General</c:formatCode>
                <c:ptCount val="88"/>
                <c:pt idx="0">
                  <c:v>0</c:v>
                </c:pt>
                <c:pt idx="1">
                  <c:v>0</c:v>
                </c:pt>
                <c:pt idx="2">
                  <c:v>0</c:v>
                </c:pt>
                <c:pt idx="3">
                  <c:v>0</c:v>
                </c:pt>
                <c:pt idx="4">
                  <c:v>1</c:v>
                </c:pt>
                <c:pt idx="5">
                  <c:v>1</c:v>
                </c:pt>
                <c:pt idx="6">
                  <c:v>1</c:v>
                </c:pt>
                <c:pt idx="7">
                  <c:v>2</c:v>
                </c:pt>
                <c:pt idx="8">
                  <c:v>2</c:v>
                </c:pt>
                <c:pt idx="9">
                  <c:v>2</c:v>
                </c:pt>
                <c:pt idx="10">
                  <c:v>2</c:v>
                </c:pt>
                <c:pt idx="11">
                  <c:v>2</c:v>
                </c:pt>
                <c:pt idx="12">
                  <c:v>1</c:v>
                </c:pt>
                <c:pt idx="13">
                  <c:v>2</c:v>
                </c:pt>
                <c:pt idx="14">
                  <c:v>2</c:v>
                </c:pt>
                <c:pt idx="15">
                  <c:v>2</c:v>
                </c:pt>
                <c:pt idx="16">
                  <c:v>2</c:v>
                </c:pt>
                <c:pt idx="17">
                  <c:v>2</c:v>
                </c:pt>
                <c:pt idx="18">
                  <c:v>2</c:v>
                </c:pt>
                <c:pt idx="19">
                  <c:v>2</c:v>
                </c:pt>
                <c:pt idx="20">
                  <c:v>2</c:v>
                </c:pt>
                <c:pt idx="21">
                  <c:v>2</c:v>
                </c:pt>
                <c:pt idx="22">
                  <c:v>2</c:v>
                </c:pt>
                <c:pt idx="23">
                  <c:v>2</c:v>
                </c:pt>
                <c:pt idx="24">
                  <c:v>2</c:v>
                </c:pt>
                <c:pt idx="25">
                  <c:v>2</c:v>
                </c:pt>
                <c:pt idx="26">
                  <c:v>1</c:v>
                </c:pt>
                <c:pt idx="27">
                  <c:v>1</c:v>
                </c:pt>
                <c:pt idx="28">
                  <c:v>1</c:v>
                </c:pt>
                <c:pt idx="29">
                  <c:v>1</c:v>
                </c:pt>
                <c:pt idx="30">
                  <c:v>1</c:v>
                </c:pt>
                <c:pt idx="31">
                  <c:v>2</c:v>
                </c:pt>
                <c:pt idx="32">
                  <c:v>2</c:v>
                </c:pt>
                <c:pt idx="33">
                  <c:v>2</c:v>
                </c:pt>
                <c:pt idx="34">
                  <c:v>1</c:v>
                </c:pt>
                <c:pt idx="35">
                  <c:v>0</c:v>
                </c:pt>
                <c:pt idx="36">
                  <c:v>2</c:v>
                </c:pt>
                <c:pt idx="37">
                  <c:v>2</c:v>
                </c:pt>
                <c:pt idx="38">
                  <c:v>2</c:v>
                </c:pt>
                <c:pt idx="39">
                  <c:v>1</c:v>
                </c:pt>
                <c:pt idx="40">
                  <c:v>3</c:v>
                </c:pt>
                <c:pt idx="41">
                  <c:v>3</c:v>
                </c:pt>
                <c:pt idx="42">
                  <c:v>2</c:v>
                </c:pt>
                <c:pt idx="43">
                  <c:v>2</c:v>
                </c:pt>
                <c:pt idx="44">
                  <c:v>1</c:v>
                </c:pt>
                <c:pt idx="45">
                  <c:v>2</c:v>
                </c:pt>
                <c:pt idx="46">
                  <c:v>2</c:v>
                </c:pt>
                <c:pt idx="47">
                  <c:v>2</c:v>
                </c:pt>
                <c:pt idx="48">
                  <c:v>2</c:v>
                </c:pt>
                <c:pt idx="49">
                  <c:v>1</c:v>
                </c:pt>
                <c:pt idx="50">
                  <c:v>1</c:v>
                </c:pt>
                <c:pt idx="51">
                  <c:v>1</c:v>
                </c:pt>
                <c:pt idx="52">
                  <c:v>1</c:v>
                </c:pt>
                <c:pt idx="53">
                  <c:v>1</c:v>
                </c:pt>
                <c:pt idx="54">
                  <c:v>3</c:v>
                </c:pt>
                <c:pt idx="55">
                  <c:v>3</c:v>
                </c:pt>
                <c:pt idx="56">
                  <c:v>3</c:v>
                </c:pt>
                <c:pt idx="57">
                  <c:v>3</c:v>
                </c:pt>
                <c:pt idx="58">
                  <c:v>3</c:v>
                </c:pt>
                <c:pt idx="59">
                  <c:v>3</c:v>
                </c:pt>
                <c:pt idx="60">
                  <c:v>2</c:v>
                </c:pt>
                <c:pt idx="61">
                  <c:v>3</c:v>
                </c:pt>
                <c:pt idx="62">
                  <c:v>3</c:v>
                </c:pt>
                <c:pt idx="63">
                  <c:v>3</c:v>
                </c:pt>
                <c:pt idx="64">
                  <c:v>3</c:v>
                </c:pt>
                <c:pt idx="65">
                  <c:v>2</c:v>
                </c:pt>
                <c:pt idx="66">
                  <c:v>3</c:v>
                </c:pt>
                <c:pt idx="67">
                  <c:v>2</c:v>
                </c:pt>
                <c:pt idx="68">
                  <c:v>2</c:v>
                </c:pt>
                <c:pt idx="69">
                  <c:v>1</c:v>
                </c:pt>
                <c:pt idx="70">
                  <c:v>2</c:v>
                </c:pt>
                <c:pt idx="71">
                  <c:v>2</c:v>
                </c:pt>
                <c:pt idx="72">
                  <c:v>2</c:v>
                </c:pt>
                <c:pt idx="73">
                  <c:v>2</c:v>
                </c:pt>
                <c:pt idx="74">
                  <c:v>1</c:v>
                </c:pt>
                <c:pt idx="75">
                  <c:v>1</c:v>
                </c:pt>
                <c:pt idx="76">
                  <c:v>1</c:v>
                </c:pt>
                <c:pt idx="77">
                  <c:v>0</c:v>
                </c:pt>
                <c:pt idx="78">
                  <c:v>2</c:v>
                </c:pt>
                <c:pt idx="79">
                  <c:v>2</c:v>
                </c:pt>
                <c:pt idx="80">
                  <c:v>2</c:v>
                </c:pt>
                <c:pt idx="81">
                  <c:v>2</c:v>
                </c:pt>
                <c:pt idx="82">
                  <c:v>2</c:v>
                </c:pt>
                <c:pt idx="83">
                  <c:v>2</c:v>
                </c:pt>
                <c:pt idx="84">
                  <c:v>2</c:v>
                </c:pt>
                <c:pt idx="85">
                  <c:v>4</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GrafLugo!$H$28:$H$116</c:f>
              <c:numCache>
                <c:formatCode>General</c:formatCode>
                <c:ptCount val="88"/>
                <c:pt idx="0">
                  <c:v>1350</c:v>
                </c:pt>
                <c:pt idx="1">
                  <c:v>1249</c:v>
                </c:pt>
                <c:pt idx="2">
                  <c:v>820</c:v>
                </c:pt>
                <c:pt idx="3">
                  <c:v>533</c:v>
                </c:pt>
                <c:pt idx="4">
                  <c:v>873</c:v>
                </c:pt>
                <c:pt idx="5">
                  <c:v>805</c:v>
                </c:pt>
                <c:pt idx="6">
                  <c:v>1039</c:v>
                </c:pt>
                <c:pt idx="7">
                  <c:v>838</c:v>
                </c:pt>
                <c:pt idx="8">
                  <c:v>1005</c:v>
                </c:pt>
                <c:pt idx="9">
                  <c:v>921</c:v>
                </c:pt>
                <c:pt idx="10">
                  <c:v>901</c:v>
                </c:pt>
                <c:pt idx="11">
                  <c:v>540</c:v>
                </c:pt>
                <c:pt idx="12">
                  <c:v>729</c:v>
                </c:pt>
                <c:pt idx="13">
                  <c:v>969</c:v>
                </c:pt>
                <c:pt idx="14">
                  <c:v>1037</c:v>
                </c:pt>
                <c:pt idx="15">
                  <c:v>1334</c:v>
                </c:pt>
                <c:pt idx="16">
                  <c:v>1165</c:v>
                </c:pt>
                <c:pt idx="17">
                  <c:v>878</c:v>
                </c:pt>
                <c:pt idx="18">
                  <c:v>524</c:v>
                </c:pt>
                <c:pt idx="19">
                  <c:v>747</c:v>
                </c:pt>
                <c:pt idx="20">
                  <c:v>1128</c:v>
                </c:pt>
                <c:pt idx="21">
                  <c:v>734</c:v>
                </c:pt>
                <c:pt idx="22">
                  <c:v>926</c:v>
                </c:pt>
                <c:pt idx="23">
                  <c:v>827</c:v>
                </c:pt>
                <c:pt idx="24">
                  <c:v>989</c:v>
                </c:pt>
                <c:pt idx="25">
                  <c:v>1209</c:v>
                </c:pt>
                <c:pt idx="26">
                  <c:v>733</c:v>
                </c:pt>
                <c:pt idx="27">
                  <c:v>1416</c:v>
                </c:pt>
                <c:pt idx="28">
                  <c:v>764</c:v>
                </c:pt>
                <c:pt idx="29">
                  <c:v>1018</c:v>
                </c:pt>
                <c:pt idx="30">
                  <c:v>799</c:v>
                </c:pt>
                <c:pt idx="31">
                  <c:v>369</c:v>
                </c:pt>
                <c:pt idx="32">
                  <c:v>523</c:v>
                </c:pt>
                <c:pt idx="33">
                  <c:v>738</c:v>
                </c:pt>
                <c:pt idx="34">
                  <c:v>776</c:v>
                </c:pt>
                <c:pt idx="35">
                  <c:v>982</c:v>
                </c:pt>
                <c:pt idx="36">
                  <c:v>1129</c:v>
                </c:pt>
                <c:pt idx="37">
                  <c:v>699</c:v>
                </c:pt>
                <c:pt idx="38">
                  <c:v>471</c:v>
                </c:pt>
                <c:pt idx="39">
                  <c:v>703</c:v>
                </c:pt>
                <c:pt idx="40">
                  <c:v>895</c:v>
                </c:pt>
                <c:pt idx="41">
                  <c:v>1120</c:v>
                </c:pt>
                <c:pt idx="42">
                  <c:v>20730</c:v>
                </c:pt>
                <c:pt idx="43">
                  <c:v>1061</c:v>
                </c:pt>
                <c:pt idx="44">
                  <c:v>1061</c:v>
                </c:pt>
                <c:pt idx="45">
                  <c:v>488</c:v>
                </c:pt>
                <c:pt idx="46">
                  <c:v>565</c:v>
                </c:pt>
                <c:pt idx="47">
                  <c:v>922</c:v>
                </c:pt>
                <c:pt idx="48">
                  <c:v>1707</c:v>
                </c:pt>
                <c:pt idx="49">
                  <c:v>1865</c:v>
                </c:pt>
                <c:pt idx="50">
                  <c:v>1585</c:v>
                </c:pt>
                <c:pt idx="51">
                  <c:v>498</c:v>
                </c:pt>
                <c:pt idx="52">
                  <c:v>245</c:v>
                </c:pt>
                <c:pt idx="53">
                  <c:v>481</c:v>
                </c:pt>
                <c:pt idx="54">
                  <c:v>828</c:v>
                </c:pt>
                <c:pt idx="55">
                  <c:v>646</c:v>
                </c:pt>
                <c:pt idx="56">
                  <c:v>547</c:v>
                </c:pt>
                <c:pt idx="57">
                  <c:v>515</c:v>
                </c:pt>
                <c:pt idx="58">
                  <c:v>412</c:v>
                </c:pt>
                <c:pt idx="59">
                  <c:v>394</c:v>
                </c:pt>
                <c:pt idx="60">
                  <c:v>429</c:v>
                </c:pt>
                <c:pt idx="61">
                  <c:v>408</c:v>
                </c:pt>
                <c:pt idx="62">
                  <c:v>1558</c:v>
                </c:pt>
                <c:pt idx="63">
                  <c:v>1240</c:v>
                </c:pt>
                <c:pt idx="64">
                  <c:v>972</c:v>
                </c:pt>
                <c:pt idx="65">
                  <c:v>514</c:v>
                </c:pt>
                <c:pt idx="66">
                  <c:v>481</c:v>
                </c:pt>
                <c:pt idx="67">
                  <c:v>394</c:v>
                </c:pt>
                <c:pt idx="68">
                  <c:v>561</c:v>
                </c:pt>
                <c:pt idx="69">
                  <c:v>521</c:v>
                </c:pt>
                <c:pt idx="70">
                  <c:v>396</c:v>
                </c:pt>
                <c:pt idx="71">
                  <c:v>527</c:v>
                </c:pt>
                <c:pt idx="72">
                  <c:v>434</c:v>
                </c:pt>
                <c:pt idx="73">
                  <c:v>445</c:v>
                </c:pt>
                <c:pt idx="74">
                  <c:v>304</c:v>
                </c:pt>
                <c:pt idx="75">
                  <c:v>1187</c:v>
                </c:pt>
                <c:pt idx="76">
                  <c:v>700</c:v>
                </c:pt>
                <c:pt idx="77">
                  <c:v>546</c:v>
                </c:pt>
                <c:pt idx="78">
                  <c:v>475</c:v>
                </c:pt>
                <c:pt idx="79">
                  <c:v>387</c:v>
                </c:pt>
                <c:pt idx="80">
                  <c:v>666</c:v>
                </c:pt>
                <c:pt idx="81">
                  <c:v>537</c:v>
                </c:pt>
                <c:pt idx="82">
                  <c:v>524</c:v>
                </c:pt>
                <c:pt idx="83">
                  <c:v>961</c:v>
                </c:pt>
                <c:pt idx="84">
                  <c:v>1499</c:v>
                </c:pt>
                <c:pt idx="85">
                  <c:v>1390</c:v>
                </c:pt>
                <c:pt idx="86">
                  <c:v>1093</c:v>
                </c:pt>
                <c:pt idx="87">
                  <c:v>563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GrafLugo!$E$28:$E$116</c:f>
              <c:numCache>
                <c:formatCode>General</c:formatCode>
                <c:ptCount val="88"/>
                <c:pt idx="0">
                  <c:v>14</c:v>
                </c:pt>
                <c:pt idx="1">
                  <c:v>15</c:v>
                </c:pt>
                <c:pt idx="2">
                  <c:v>26</c:v>
                </c:pt>
                <c:pt idx="3">
                  <c:v>13</c:v>
                </c:pt>
                <c:pt idx="4">
                  <c:v>16</c:v>
                </c:pt>
                <c:pt idx="5">
                  <c:v>8</c:v>
                </c:pt>
                <c:pt idx="6">
                  <c:v>19</c:v>
                </c:pt>
                <c:pt idx="7">
                  <c:v>9</c:v>
                </c:pt>
                <c:pt idx="8">
                  <c:v>15</c:v>
                </c:pt>
                <c:pt idx="9">
                  <c:v>15</c:v>
                </c:pt>
                <c:pt idx="10">
                  <c:v>13</c:v>
                </c:pt>
                <c:pt idx="11">
                  <c:v>10</c:v>
                </c:pt>
                <c:pt idx="12">
                  <c:v>14</c:v>
                </c:pt>
                <c:pt idx="13">
                  <c:v>20</c:v>
                </c:pt>
                <c:pt idx="14">
                  <c:v>21</c:v>
                </c:pt>
                <c:pt idx="15">
                  <c:v>23</c:v>
                </c:pt>
                <c:pt idx="16">
                  <c:v>18</c:v>
                </c:pt>
                <c:pt idx="17">
                  <c:v>11</c:v>
                </c:pt>
                <c:pt idx="18">
                  <c:v>2</c:v>
                </c:pt>
                <c:pt idx="19">
                  <c:v>14</c:v>
                </c:pt>
                <c:pt idx="20">
                  <c:v>15</c:v>
                </c:pt>
                <c:pt idx="21">
                  <c:v>8</c:v>
                </c:pt>
                <c:pt idx="22">
                  <c:v>10</c:v>
                </c:pt>
                <c:pt idx="23">
                  <c:v>15</c:v>
                </c:pt>
                <c:pt idx="24">
                  <c:v>13</c:v>
                </c:pt>
                <c:pt idx="25">
                  <c:v>9</c:v>
                </c:pt>
                <c:pt idx="26">
                  <c:v>13</c:v>
                </c:pt>
                <c:pt idx="27">
                  <c:v>19</c:v>
                </c:pt>
                <c:pt idx="28">
                  <c:v>14</c:v>
                </c:pt>
                <c:pt idx="29">
                  <c:v>11</c:v>
                </c:pt>
                <c:pt idx="30">
                  <c:v>10</c:v>
                </c:pt>
                <c:pt idx="31">
                  <c:v>5</c:v>
                </c:pt>
                <c:pt idx="32">
                  <c:v>7</c:v>
                </c:pt>
                <c:pt idx="33">
                  <c:v>15</c:v>
                </c:pt>
                <c:pt idx="34">
                  <c:v>11</c:v>
                </c:pt>
                <c:pt idx="35">
                  <c:v>30</c:v>
                </c:pt>
                <c:pt idx="36">
                  <c:v>23</c:v>
                </c:pt>
                <c:pt idx="37">
                  <c:v>26</c:v>
                </c:pt>
                <c:pt idx="38">
                  <c:v>18</c:v>
                </c:pt>
                <c:pt idx="39">
                  <c:v>13</c:v>
                </c:pt>
                <c:pt idx="40">
                  <c:v>11</c:v>
                </c:pt>
                <c:pt idx="41">
                  <c:v>14</c:v>
                </c:pt>
                <c:pt idx="42">
                  <c:v>21</c:v>
                </c:pt>
                <c:pt idx="43">
                  <c:v>15</c:v>
                </c:pt>
                <c:pt idx="44">
                  <c:v>18</c:v>
                </c:pt>
                <c:pt idx="45">
                  <c:v>16</c:v>
                </c:pt>
                <c:pt idx="46">
                  <c:v>17</c:v>
                </c:pt>
                <c:pt idx="47">
                  <c:v>12</c:v>
                </c:pt>
                <c:pt idx="48">
                  <c:v>15</c:v>
                </c:pt>
                <c:pt idx="49">
                  <c:v>7</c:v>
                </c:pt>
                <c:pt idx="50">
                  <c:v>19</c:v>
                </c:pt>
                <c:pt idx="51">
                  <c:v>14</c:v>
                </c:pt>
                <c:pt idx="52">
                  <c:v>7</c:v>
                </c:pt>
                <c:pt idx="53">
                  <c:v>7</c:v>
                </c:pt>
                <c:pt idx="54">
                  <c:v>7</c:v>
                </c:pt>
                <c:pt idx="55">
                  <c:v>12</c:v>
                </c:pt>
                <c:pt idx="56">
                  <c:v>10</c:v>
                </c:pt>
                <c:pt idx="57">
                  <c:v>19</c:v>
                </c:pt>
                <c:pt idx="58">
                  <c:v>16</c:v>
                </c:pt>
                <c:pt idx="59">
                  <c:v>4</c:v>
                </c:pt>
                <c:pt idx="60">
                  <c:v>3</c:v>
                </c:pt>
                <c:pt idx="61">
                  <c:v>5</c:v>
                </c:pt>
                <c:pt idx="62">
                  <c:v>18</c:v>
                </c:pt>
                <c:pt idx="63">
                  <c:v>13</c:v>
                </c:pt>
                <c:pt idx="64">
                  <c:v>4</c:v>
                </c:pt>
                <c:pt idx="65">
                  <c:v>7</c:v>
                </c:pt>
                <c:pt idx="66">
                  <c:v>9</c:v>
                </c:pt>
                <c:pt idx="67">
                  <c:v>16</c:v>
                </c:pt>
                <c:pt idx="68">
                  <c:v>7</c:v>
                </c:pt>
                <c:pt idx="69">
                  <c:v>15</c:v>
                </c:pt>
                <c:pt idx="70">
                  <c:v>27</c:v>
                </c:pt>
                <c:pt idx="71">
                  <c:v>19</c:v>
                </c:pt>
                <c:pt idx="72">
                  <c:v>16</c:v>
                </c:pt>
                <c:pt idx="73">
                  <c:v>13</c:v>
                </c:pt>
                <c:pt idx="74">
                  <c:v>10</c:v>
                </c:pt>
                <c:pt idx="75">
                  <c:v>20</c:v>
                </c:pt>
                <c:pt idx="76">
                  <c:v>23</c:v>
                </c:pt>
                <c:pt idx="77">
                  <c:v>26</c:v>
                </c:pt>
                <c:pt idx="78">
                  <c:v>14</c:v>
                </c:pt>
                <c:pt idx="79">
                  <c:v>16</c:v>
                </c:pt>
                <c:pt idx="80">
                  <c:v>34</c:v>
                </c:pt>
                <c:pt idx="81">
                  <c:v>27</c:v>
                </c:pt>
                <c:pt idx="82">
                  <c:v>44</c:v>
                </c:pt>
                <c:pt idx="83">
                  <c:v>46</c:v>
                </c:pt>
                <c:pt idx="84">
                  <c:v>61</c:v>
                </c:pt>
                <c:pt idx="85">
                  <c:v>54</c:v>
                </c:pt>
                <c:pt idx="86">
                  <c:v>46</c:v>
                </c:pt>
                <c:pt idx="87">
                  <c:v>33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GrafLugo!$F$28:$F$116</c:f>
              <c:numCache>
                <c:formatCode>General</c:formatCode>
                <c:ptCount val="88"/>
                <c:pt idx="0">
                  <c:v>8</c:v>
                </c:pt>
                <c:pt idx="1">
                  <c:v>8</c:v>
                </c:pt>
                <c:pt idx="2">
                  <c:v>7</c:v>
                </c:pt>
                <c:pt idx="3">
                  <c:v>7</c:v>
                </c:pt>
                <c:pt idx="4">
                  <c:v>8</c:v>
                </c:pt>
                <c:pt idx="5">
                  <c:v>8</c:v>
                </c:pt>
                <c:pt idx="6">
                  <c:v>7</c:v>
                </c:pt>
                <c:pt idx="7">
                  <c:v>9</c:v>
                </c:pt>
                <c:pt idx="8">
                  <c:v>8</c:v>
                </c:pt>
                <c:pt idx="9">
                  <c:v>7</c:v>
                </c:pt>
                <c:pt idx="10">
                  <c:v>9</c:v>
                </c:pt>
                <c:pt idx="11">
                  <c:v>11</c:v>
                </c:pt>
                <c:pt idx="12">
                  <c:v>12</c:v>
                </c:pt>
                <c:pt idx="13">
                  <c:v>11</c:v>
                </c:pt>
                <c:pt idx="14">
                  <c:v>11</c:v>
                </c:pt>
                <c:pt idx="15">
                  <c:v>15</c:v>
                </c:pt>
                <c:pt idx="16">
                  <c:v>15</c:v>
                </c:pt>
                <c:pt idx="17">
                  <c:v>13</c:v>
                </c:pt>
                <c:pt idx="18">
                  <c:v>12</c:v>
                </c:pt>
                <c:pt idx="19">
                  <c:v>10</c:v>
                </c:pt>
                <c:pt idx="20">
                  <c:v>7</c:v>
                </c:pt>
                <c:pt idx="21">
                  <c:v>5</c:v>
                </c:pt>
                <c:pt idx="22">
                  <c:v>5</c:v>
                </c:pt>
                <c:pt idx="23">
                  <c:v>6</c:v>
                </c:pt>
                <c:pt idx="24">
                  <c:v>7</c:v>
                </c:pt>
                <c:pt idx="25">
                  <c:v>9</c:v>
                </c:pt>
                <c:pt idx="26">
                  <c:v>7</c:v>
                </c:pt>
                <c:pt idx="27">
                  <c:v>6</c:v>
                </c:pt>
                <c:pt idx="28">
                  <c:v>9</c:v>
                </c:pt>
                <c:pt idx="29">
                  <c:v>8</c:v>
                </c:pt>
                <c:pt idx="30">
                  <c:v>8</c:v>
                </c:pt>
                <c:pt idx="31">
                  <c:v>8</c:v>
                </c:pt>
                <c:pt idx="32">
                  <c:v>7</c:v>
                </c:pt>
                <c:pt idx="33">
                  <c:v>9</c:v>
                </c:pt>
                <c:pt idx="34">
                  <c:v>8</c:v>
                </c:pt>
                <c:pt idx="35">
                  <c:v>6</c:v>
                </c:pt>
                <c:pt idx="36">
                  <c:v>7</c:v>
                </c:pt>
                <c:pt idx="37">
                  <c:v>8</c:v>
                </c:pt>
                <c:pt idx="38">
                  <c:v>10</c:v>
                </c:pt>
                <c:pt idx="39">
                  <c:v>10</c:v>
                </c:pt>
                <c:pt idx="40">
                  <c:v>11</c:v>
                </c:pt>
                <c:pt idx="41">
                  <c:v>11</c:v>
                </c:pt>
                <c:pt idx="42">
                  <c:v>11</c:v>
                </c:pt>
                <c:pt idx="43">
                  <c:v>9</c:v>
                </c:pt>
                <c:pt idx="44">
                  <c:v>9</c:v>
                </c:pt>
                <c:pt idx="45">
                  <c:v>12</c:v>
                </c:pt>
                <c:pt idx="46">
                  <c:v>9</c:v>
                </c:pt>
                <c:pt idx="47">
                  <c:v>11</c:v>
                </c:pt>
                <c:pt idx="48">
                  <c:v>10</c:v>
                </c:pt>
                <c:pt idx="49">
                  <c:v>8</c:v>
                </c:pt>
                <c:pt idx="50">
                  <c:v>8</c:v>
                </c:pt>
                <c:pt idx="51">
                  <c:v>6</c:v>
                </c:pt>
                <c:pt idx="52">
                  <c:v>6</c:v>
                </c:pt>
                <c:pt idx="53">
                  <c:v>6</c:v>
                </c:pt>
                <c:pt idx="54">
                  <c:v>4</c:v>
                </c:pt>
                <c:pt idx="55">
                  <c:v>5</c:v>
                </c:pt>
                <c:pt idx="56">
                  <c:v>5</c:v>
                </c:pt>
                <c:pt idx="57">
                  <c:v>2</c:v>
                </c:pt>
                <c:pt idx="58">
                  <c:v>0</c:v>
                </c:pt>
                <c:pt idx="59">
                  <c:v>4</c:v>
                </c:pt>
                <c:pt idx="60">
                  <c:v>4</c:v>
                </c:pt>
                <c:pt idx="61">
                  <c:v>4</c:v>
                </c:pt>
                <c:pt idx="62">
                  <c:v>2</c:v>
                </c:pt>
                <c:pt idx="63">
                  <c:v>2</c:v>
                </c:pt>
                <c:pt idx="64">
                  <c:v>2</c:v>
                </c:pt>
                <c:pt idx="65">
                  <c:v>3</c:v>
                </c:pt>
                <c:pt idx="66">
                  <c:v>3</c:v>
                </c:pt>
                <c:pt idx="67">
                  <c:v>4</c:v>
                </c:pt>
                <c:pt idx="68">
                  <c:v>4</c:v>
                </c:pt>
                <c:pt idx="69">
                  <c:v>2</c:v>
                </c:pt>
                <c:pt idx="70">
                  <c:v>2</c:v>
                </c:pt>
                <c:pt idx="71">
                  <c:v>3</c:v>
                </c:pt>
                <c:pt idx="72">
                  <c:v>4</c:v>
                </c:pt>
                <c:pt idx="73">
                  <c:v>2</c:v>
                </c:pt>
                <c:pt idx="74">
                  <c:v>2</c:v>
                </c:pt>
                <c:pt idx="75">
                  <c:v>3</c:v>
                </c:pt>
                <c:pt idx="76">
                  <c:v>3</c:v>
                </c:pt>
                <c:pt idx="77">
                  <c:v>3</c:v>
                </c:pt>
                <c:pt idx="78">
                  <c:v>2</c:v>
                </c:pt>
                <c:pt idx="79">
                  <c:v>2</c:v>
                </c:pt>
                <c:pt idx="80">
                  <c:v>3</c:v>
                </c:pt>
                <c:pt idx="81">
                  <c:v>3</c:v>
                </c:pt>
                <c:pt idx="82">
                  <c:v>3</c:v>
                </c:pt>
                <c:pt idx="83">
                  <c:v>4</c:v>
                </c:pt>
                <c:pt idx="84">
                  <c:v>4</c:v>
                </c:pt>
                <c:pt idx="85">
                  <c:v>5</c:v>
                </c:pt>
                <c:pt idx="86">
                  <c:v>5</c:v>
                </c:pt>
                <c:pt idx="87">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GrafLugo!$G$28:$G$116</c:f>
              <c:numCache>
                <c:formatCode>General</c:formatCode>
                <c:ptCount val="88"/>
                <c:pt idx="0">
                  <c:v>3</c:v>
                </c:pt>
                <c:pt idx="1">
                  <c:v>3</c:v>
                </c:pt>
                <c:pt idx="2">
                  <c:v>3</c:v>
                </c:pt>
                <c:pt idx="3">
                  <c:v>3</c:v>
                </c:pt>
                <c:pt idx="4">
                  <c:v>3</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3</c:v>
                </c:pt>
                <c:pt idx="20">
                  <c:v>3</c:v>
                </c:pt>
                <c:pt idx="21">
                  <c:v>2</c:v>
                </c:pt>
                <c:pt idx="22">
                  <c:v>1</c:v>
                </c:pt>
                <c:pt idx="23">
                  <c:v>1</c:v>
                </c:pt>
                <c:pt idx="24">
                  <c:v>1</c:v>
                </c:pt>
                <c:pt idx="25">
                  <c:v>1</c:v>
                </c:pt>
                <c:pt idx="26">
                  <c:v>1</c:v>
                </c:pt>
                <c:pt idx="27">
                  <c:v>2</c:v>
                </c:pt>
                <c:pt idx="28">
                  <c:v>2</c:v>
                </c:pt>
                <c:pt idx="29">
                  <c:v>2</c:v>
                </c:pt>
                <c:pt idx="30">
                  <c:v>2</c:v>
                </c:pt>
                <c:pt idx="31">
                  <c:v>2</c:v>
                </c:pt>
                <c:pt idx="32">
                  <c:v>2</c:v>
                </c:pt>
                <c:pt idx="33">
                  <c:v>1</c:v>
                </c:pt>
                <c:pt idx="34">
                  <c:v>1</c:v>
                </c:pt>
                <c:pt idx="35">
                  <c:v>1</c:v>
                </c:pt>
                <c:pt idx="36">
                  <c:v>1</c:v>
                </c:pt>
                <c:pt idx="37">
                  <c:v>1</c:v>
                </c:pt>
                <c:pt idx="38">
                  <c:v>1</c:v>
                </c:pt>
                <c:pt idx="39">
                  <c:v>1</c:v>
                </c:pt>
                <c:pt idx="40">
                  <c:v>1</c:v>
                </c:pt>
                <c:pt idx="41">
                  <c:v>2</c:v>
                </c:pt>
                <c:pt idx="42">
                  <c:v>2</c:v>
                </c:pt>
                <c:pt idx="43">
                  <c:v>3</c:v>
                </c:pt>
                <c:pt idx="44">
                  <c:v>3</c:v>
                </c:pt>
                <c:pt idx="45">
                  <c:v>3</c:v>
                </c:pt>
                <c:pt idx="46">
                  <c:v>2</c:v>
                </c:pt>
                <c:pt idx="47">
                  <c:v>1</c:v>
                </c:pt>
                <c:pt idx="48">
                  <c:v>2</c:v>
                </c:pt>
                <c:pt idx="49">
                  <c:v>2</c:v>
                </c:pt>
                <c:pt idx="50">
                  <c:v>2</c:v>
                </c:pt>
                <c:pt idx="51">
                  <c:v>2</c:v>
                </c:pt>
                <c:pt idx="52">
                  <c:v>2</c:v>
                </c:pt>
                <c:pt idx="53">
                  <c:v>2</c:v>
                </c:pt>
                <c:pt idx="54">
                  <c:v>2</c:v>
                </c:pt>
                <c:pt idx="55">
                  <c:v>2</c:v>
                </c:pt>
                <c:pt idx="56">
                  <c:v>2</c:v>
                </c:pt>
                <c:pt idx="57">
                  <c:v>2</c:v>
                </c:pt>
                <c:pt idx="58">
                  <c:v>0</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2</c:v>
                </c:pt>
                <c:pt idx="74">
                  <c:v>2</c:v>
                </c:pt>
                <c:pt idx="75">
                  <c:v>2</c:v>
                </c:pt>
                <c:pt idx="76">
                  <c:v>2</c:v>
                </c:pt>
                <c:pt idx="77">
                  <c:v>2</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GrafOurense!$H$28:$H$116</c:f>
              <c:numCache>
                <c:formatCode>General</c:formatCode>
                <c:ptCount val="88"/>
                <c:pt idx="0">
                  <c:v>849</c:v>
                </c:pt>
                <c:pt idx="1">
                  <c:v>737</c:v>
                </c:pt>
                <c:pt idx="2">
                  <c:v>843</c:v>
                </c:pt>
                <c:pt idx="3">
                  <c:v>716</c:v>
                </c:pt>
                <c:pt idx="4">
                  <c:v>2457</c:v>
                </c:pt>
                <c:pt idx="5">
                  <c:v>994</c:v>
                </c:pt>
                <c:pt idx="6">
                  <c:v>1229</c:v>
                </c:pt>
                <c:pt idx="7">
                  <c:v>921</c:v>
                </c:pt>
                <c:pt idx="8">
                  <c:v>844</c:v>
                </c:pt>
                <c:pt idx="9">
                  <c:v>927</c:v>
                </c:pt>
                <c:pt idx="10">
                  <c:v>1263</c:v>
                </c:pt>
                <c:pt idx="11">
                  <c:v>1803</c:v>
                </c:pt>
                <c:pt idx="12">
                  <c:v>987</c:v>
                </c:pt>
                <c:pt idx="13">
                  <c:v>743</c:v>
                </c:pt>
                <c:pt idx="14">
                  <c:v>795</c:v>
                </c:pt>
                <c:pt idx="15">
                  <c:v>1097</c:v>
                </c:pt>
                <c:pt idx="16">
                  <c:v>1210</c:v>
                </c:pt>
                <c:pt idx="17">
                  <c:v>1127</c:v>
                </c:pt>
                <c:pt idx="18">
                  <c:v>2318</c:v>
                </c:pt>
                <c:pt idx="19">
                  <c:v>851</c:v>
                </c:pt>
                <c:pt idx="20">
                  <c:v>1229</c:v>
                </c:pt>
                <c:pt idx="21">
                  <c:v>731</c:v>
                </c:pt>
                <c:pt idx="22">
                  <c:v>828</c:v>
                </c:pt>
                <c:pt idx="23">
                  <c:v>1270</c:v>
                </c:pt>
                <c:pt idx="24">
                  <c:v>707</c:v>
                </c:pt>
                <c:pt idx="25">
                  <c:v>1960</c:v>
                </c:pt>
                <c:pt idx="26">
                  <c:v>824</c:v>
                </c:pt>
                <c:pt idx="27">
                  <c:v>1513</c:v>
                </c:pt>
                <c:pt idx="28">
                  <c:v>819</c:v>
                </c:pt>
                <c:pt idx="29">
                  <c:v>805</c:v>
                </c:pt>
                <c:pt idx="30">
                  <c:v>878</c:v>
                </c:pt>
                <c:pt idx="31">
                  <c:v>961</c:v>
                </c:pt>
                <c:pt idx="32">
                  <c:v>725</c:v>
                </c:pt>
                <c:pt idx="33">
                  <c:v>756</c:v>
                </c:pt>
                <c:pt idx="34">
                  <c:v>784</c:v>
                </c:pt>
                <c:pt idx="35">
                  <c:v>861</c:v>
                </c:pt>
                <c:pt idx="36">
                  <c:v>927</c:v>
                </c:pt>
                <c:pt idx="37">
                  <c:v>646</c:v>
                </c:pt>
                <c:pt idx="38">
                  <c:v>529</c:v>
                </c:pt>
                <c:pt idx="39">
                  <c:v>743</c:v>
                </c:pt>
                <c:pt idx="40">
                  <c:v>898</c:v>
                </c:pt>
                <c:pt idx="41">
                  <c:v>612</c:v>
                </c:pt>
                <c:pt idx="42">
                  <c:v>-6049</c:v>
                </c:pt>
                <c:pt idx="43">
                  <c:v>506</c:v>
                </c:pt>
                <c:pt idx="44">
                  <c:v>573</c:v>
                </c:pt>
                <c:pt idx="45">
                  <c:v>321</c:v>
                </c:pt>
                <c:pt idx="46">
                  <c:v>352</c:v>
                </c:pt>
                <c:pt idx="47">
                  <c:v>516</c:v>
                </c:pt>
                <c:pt idx="48">
                  <c:v>2791</c:v>
                </c:pt>
                <c:pt idx="49">
                  <c:v>641</c:v>
                </c:pt>
                <c:pt idx="50">
                  <c:v>912</c:v>
                </c:pt>
                <c:pt idx="51">
                  <c:v>469</c:v>
                </c:pt>
                <c:pt idx="52">
                  <c:v>429</c:v>
                </c:pt>
                <c:pt idx="53">
                  <c:v>386</c:v>
                </c:pt>
                <c:pt idx="54">
                  <c:v>483</c:v>
                </c:pt>
                <c:pt idx="55">
                  <c:v>542</c:v>
                </c:pt>
                <c:pt idx="56">
                  <c:v>446</c:v>
                </c:pt>
                <c:pt idx="57">
                  <c:v>440</c:v>
                </c:pt>
                <c:pt idx="58">
                  <c:v>677</c:v>
                </c:pt>
                <c:pt idx="59">
                  <c:v>444</c:v>
                </c:pt>
                <c:pt idx="60">
                  <c:v>187</c:v>
                </c:pt>
                <c:pt idx="61">
                  <c:v>566</c:v>
                </c:pt>
                <c:pt idx="62">
                  <c:v>2771</c:v>
                </c:pt>
                <c:pt idx="63">
                  <c:v>332</c:v>
                </c:pt>
                <c:pt idx="64">
                  <c:v>466</c:v>
                </c:pt>
                <c:pt idx="65">
                  <c:v>478</c:v>
                </c:pt>
                <c:pt idx="66">
                  <c:v>209</c:v>
                </c:pt>
                <c:pt idx="67">
                  <c:v>399</c:v>
                </c:pt>
                <c:pt idx="68">
                  <c:v>365</c:v>
                </c:pt>
                <c:pt idx="69">
                  <c:v>582</c:v>
                </c:pt>
                <c:pt idx="70">
                  <c:v>296</c:v>
                </c:pt>
                <c:pt idx="71">
                  <c:v>398</c:v>
                </c:pt>
                <c:pt idx="72">
                  <c:v>468</c:v>
                </c:pt>
                <c:pt idx="73">
                  <c:v>320</c:v>
                </c:pt>
                <c:pt idx="74">
                  <c:v>235</c:v>
                </c:pt>
                <c:pt idx="75">
                  <c:v>534</c:v>
                </c:pt>
                <c:pt idx="76">
                  <c:v>504</c:v>
                </c:pt>
                <c:pt idx="77">
                  <c:v>447</c:v>
                </c:pt>
                <c:pt idx="78">
                  <c:v>405</c:v>
                </c:pt>
                <c:pt idx="79">
                  <c:v>507</c:v>
                </c:pt>
                <c:pt idx="80">
                  <c:v>322</c:v>
                </c:pt>
                <c:pt idx="81">
                  <c:v>503</c:v>
                </c:pt>
                <c:pt idx="82">
                  <c:v>662</c:v>
                </c:pt>
                <c:pt idx="83">
                  <c:v>2560</c:v>
                </c:pt>
                <c:pt idx="84">
                  <c:v>752</c:v>
                </c:pt>
                <c:pt idx="85">
                  <c:v>1106</c:v>
                </c:pt>
                <c:pt idx="86">
                  <c:v>963</c:v>
                </c:pt>
                <c:pt idx="87">
                  <c:v>932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GrafOurense!$E$28:$E$116</c:f>
              <c:numCache>
                <c:formatCode>General</c:formatCode>
                <c:ptCount val="88"/>
                <c:pt idx="0">
                  <c:v>28</c:v>
                </c:pt>
                <c:pt idx="1">
                  <c:v>23</c:v>
                </c:pt>
                <c:pt idx="2">
                  <c:v>15</c:v>
                </c:pt>
                <c:pt idx="3">
                  <c:v>6</c:v>
                </c:pt>
                <c:pt idx="4">
                  <c:v>12</c:v>
                </c:pt>
                <c:pt idx="5">
                  <c:v>17</c:v>
                </c:pt>
                <c:pt idx="6">
                  <c:v>21</c:v>
                </c:pt>
                <c:pt idx="7">
                  <c:v>25</c:v>
                </c:pt>
                <c:pt idx="8">
                  <c:v>18</c:v>
                </c:pt>
                <c:pt idx="9">
                  <c:v>18</c:v>
                </c:pt>
                <c:pt idx="10">
                  <c:v>18</c:v>
                </c:pt>
                <c:pt idx="11">
                  <c:v>14</c:v>
                </c:pt>
                <c:pt idx="12">
                  <c:v>15</c:v>
                </c:pt>
                <c:pt idx="13">
                  <c:v>13</c:v>
                </c:pt>
                <c:pt idx="14">
                  <c:v>27</c:v>
                </c:pt>
                <c:pt idx="15">
                  <c:v>26</c:v>
                </c:pt>
                <c:pt idx="16">
                  <c:v>19</c:v>
                </c:pt>
                <c:pt idx="17">
                  <c:v>12</c:v>
                </c:pt>
                <c:pt idx="18">
                  <c:v>7</c:v>
                </c:pt>
                <c:pt idx="19">
                  <c:v>10</c:v>
                </c:pt>
                <c:pt idx="20">
                  <c:v>28</c:v>
                </c:pt>
                <c:pt idx="21">
                  <c:v>15</c:v>
                </c:pt>
                <c:pt idx="22">
                  <c:v>20</c:v>
                </c:pt>
                <c:pt idx="23">
                  <c:v>10</c:v>
                </c:pt>
                <c:pt idx="24">
                  <c:v>14</c:v>
                </c:pt>
                <c:pt idx="25">
                  <c:v>6</c:v>
                </c:pt>
                <c:pt idx="26">
                  <c:v>9</c:v>
                </c:pt>
                <c:pt idx="27">
                  <c:v>24</c:v>
                </c:pt>
                <c:pt idx="28">
                  <c:v>12</c:v>
                </c:pt>
                <c:pt idx="29">
                  <c:v>15</c:v>
                </c:pt>
                <c:pt idx="30">
                  <c:v>16</c:v>
                </c:pt>
                <c:pt idx="31">
                  <c:v>19</c:v>
                </c:pt>
                <c:pt idx="32">
                  <c:v>6</c:v>
                </c:pt>
                <c:pt idx="33">
                  <c:v>12</c:v>
                </c:pt>
                <c:pt idx="34">
                  <c:v>18</c:v>
                </c:pt>
                <c:pt idx="35">
                  <c:v>14</c:v>
                </c:pt>
                <c:pt idx="36">
                  <c:v>7</c:v>
                </c:pt>
                <c:pt idx="37">
                  <c:v>8</c:v>
                </c:pt>
                <c:pt idx="38">
                  <c:v>12</c:v>
                </c:pt>
                <c:pt idx="39">
                  <c:v>5</c:v>
                </c:pt>
                <c:pt idx="40">
                  <c:v>10</c:v>
                </c:pt>
                <c:pt idx="41">
                  <c:v>11</c:v>
                </c:pt>
                <c:pt idx="42">
                  <c:v>17</c:v>
                </c:pt>
                <c:pt idx="43">
                  <c:v>8</c:v>
                </c:pt>
                <c:pt idx="44">
                  <c:v>5</c:v>
                </c:pt>
                <c:pt idx="45">
                  <c:v>5</c:v>
                </c:pt>
                <c:pt idx="46">
                  <c:v>12</c:v>
                </c:pt>
                <c:pt idx="47">
                  <c:v>9</c:v>
                </c:pt>
                <c:pt idx="48">
                  <c:v>12</c:v>
                </c:pt>
                <c:pt idx="49">
                  <c:v>18</c:v>
                </c:pt>
                <c:pt idx="50">
                  <c:v>9</c:v>
                </c:pt>
                <c:pt idx="51">
                  <c:v>11</c:v>
                </c:pt>
                <c:pt idx="52">
                  <c:v>9</c:v>
                </c:pt>
                <c:pt idx="53">
                  <c:v>8</c:v>
                </c:pt>
                <c:pt idx="54">
                  <c:v>9</c:v>
                </c:pt>
                <c:pt idx="55">
                  <c:v>7</c:v>
                </c:pt>
                <c:pt idx="56">
                  <c:v>5</c:v>
                </c:pt>
                <c:pt idx="57">
                  <c:v>13</c:v>
                </c:pt>
                <c:pt idx="58">
                  <c:v>10</c:v>
                </c:pt>
                <c:pt idx="59">
                  <c:v>9</c:v>
                </c:pt>
                <c:pt idx="60">
                  <c:v>12</c:v>
                </c:pt>
                <c:pt idx="61">
                  <c:v>6</c:v>
                </c:pt>
                <c:pt idx="62">
                  <c:v>25</c:v>
                </c:pt>
                <c:pt idx="63">
                  <c:v>8</c:v>
                </c:pt>
                <c:pt idx="64">
                  <c:v>9</c:v>
                </c:pt>
                <c:pt idx="65">
                  <c:v>6</c:v>
                </c:pt>
                <c:pt idx="66">
                  <c:v>8</c:v>
                </c:pt>
                <c:pt idx="67">
                  <c:v>6</c:v>
                </c:pt>
                <c:pt idx="68">
                  <c:v>6</c:v>
                </c:pt>
                <c:pt idx="69">
                  <c:v>21</c:v>
                </c:pt>
                <c:pt idx="70">
                  <c:v>8</c:v>
                </c:pt>
                <c:pt idx="71">
                  <c:v>15</c:v>
                </c:pt>
                <c:pt idx="72">
                  <c:v>14</c:v>
                </c:pt>
                <c:pt idx="73">
                  <c:v>9</c:v>
                </c:pt>
                <c:pt idx="74">
                  <c:v>8</c:v>
                </c:pt>
                <c:pt idx="75">
                  <c:v>15</c:v>
                </c:pt>
                <c:pt idx="76">
                  <c:v>43</c:v>
                </c:pt>
                <c:pt idx="77">
                  <c:v>43</c:v>
                </c:pt>
                <c:pt idx="78">
                  <c:v>32</c:v>
                </c:pt>
                <c:pt idx="79">
                  <c:v>37</c:v>
                </c:pt>
                <c:pt idx="80">
                  <c:v>34</c:v>
                </c:pt>
                <c:pt idx="81">
                  <c:v>34</c:v>
                </c:pt>
                <c:pt idx="82">
                  <c:v>71</c:v>
                </c:pt>
                <c:pt idx="83">
                  <c:v>90</c:v>
                </c:pt>
                <c:pt idx="84">
                  <c:v>141</c:v>
                </c:pt>
                <c:pt idx="85">
                  <c:v>128</c:v>
                </c:pt>
                <c:pt idx="86">
                  <c:v>110</c:v>
                </c:pt>
                <c:pt idx="87">
                  <c:v>186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GrafOurense!$F$28:$F$116</c:f>
              <c:numCache>
                <c:formatCode>General</c:formatCode>
                <c:ptCount val="88"/>
                <c:pt idx="0">
                  <c:v>15</c:v>
                </c:pt>
                <c:pt idx="1">
                  <c:v>16</c:v>
                </c:pt>
                <c:pt idx="2">
                  <c:v>14</c:v>
                </c:pt>
                <c:pt idx="3">
                  <c:v>14</c:v>
                </c:pt>
                <c:pt idx="4">
                  <c:v>15</c:v>
                </c:pt>
                <c:pt idx="5">
                  <c:v>14</c:v>
                </c:pt>
                <c:pt idx="6">
                  <c:v>18</c:v>
                </c:pt>
                <c:pt idx="7">
                  <c:v>16</c:v>
                </c:pt>
                <c:pt idx="8">
                  <c:v>17</c:v>
                </c:pt>
                <c:pt idx="9">
                  <c:v>17</c:v>
                </c:pt>
                <c:pt idx="10">
                  <c:v>18</c:v>
                </c:pt>
                <c:pt idx="11">
                  <c:v>20</c:v>
                </c:pt>
                <c:pt idx="12">
                  <c:v>23</c:v>
                </c:pt>
                <c:pt idx="13">
                  <c:v>19</c:v>
                </c:pt>
                <c:pt idx="14">
                  <c:v>20</c:v>
                </c:pt>
                <c:pt idx="15">
                  <c:v>18</c:v>
                </c:pt>
                <c:pt idx="16">
                  <c:v>16</c:v>
                </c:pt>
                <c:pt idx="17">
                  <c:v>16</c:v>
                </c:pt>
                <c:pt idx="18">
                  <c:v>18</c:v>
                </c:pt>
                <c:pt idx="19">
                  <c:v>18</c:v>
                </c:pt>
                <c:pt idx="20">
                  <c:v>17</c:v>
                </c:pt>
                <c:pt idx="21">
                  <c:v>15</c:v>
                </c:pt>
                <c:pt idx="22">
                  <c:v>12</c:v>
                </c:pt>
                <c:pt idx="23">
                  <c:v>13</c:v>
                </c:pt>
                <c:pt idx="24">
                  <c:v>13</c:v>
                </c:pt>
                <c:pt idx="25">
                  <c:v>15</c:v>
                </c:pt>
                <c:pt idx="26">
                  <c:v>13</c:v>
                </c:pt>
                <c:pt idx="27">
                  <c:v>11</c:v>
                </c:pt>
                <c:pt idx="28">
                  <c:v>10</c:v>
                </c:pt>
                <c:pt idx="29">
                  <c:v>10</c:v>
                </c:pt>
                <c:pt idx="30">
                  <c:v>12</c:v>
                </c:pt>
                <c:pt idx="31">
                  <c:v>14</c:v>
                </c:pt>
                <c:pt idx="32">
                  <c:v>13</c:v>
                </c:pt>
                <c:pt idx="33">
                  <c:v>10</c:v>
                </c:pt>
                <c:pt idx="34">
                  <c:v>10</c:v>
                </c:pt>
                <c:pt idx="35">
                  <c:v>8</c:v>
                </c:pt>
                <c:pt idx="36">
                  <c:v>7</c:v>
                </c:pt>
                <c:pt idx="37">
                  <c:v>7</c:v>
                </c:pt>
                <c:pt idx="38">
                  <c:v>7</c:v>
                </c:pt>
                <c:pt idx="39">
                  <c:v>8</c:v>
                </c:pt>
                <c:pt idx="40">
                  <c:v>8</c:v>
                </c:pt>
                <c:pt idx="41">
                  <c:v>6</c:v>
                </c:pt>
                <c:pt idx="42">
                  <c:v>4</c:v>
                </c:pt>
                <c:pt idx="43">
                  <c:v>5</c:v>
                </c:pt>
                <c:pt idx="44">
                  <c:v>6</c:v>
                </c:pt>
                <c:pt idx="45">
                  <c:v>7</c:v>
                </c:pt>
                <c:pt idx="46">
                  <c:v>7</c:v>
                </c:pt>
                <c:pt idx="47">
                  <c:v>7</c:v>
                </c:pt>
                <c:pt idx="48">
                  <c:v>6</c:v>
                </c:pt>
                <c:pt idx="49">
                  <c:v>7</c:v>
                </c:pt>
                <c:pt idx="50">
                  <c:v>7</c:v>
                </c:pt>
                <c:pt idx="51">
                  <c:v>7</c:v>
                </c:pt>
                <c:pt idx="52">
                  <c:v>7</c:v>
                </c:pt>
                <c:pt idx="53">
                  <c:v>7</c:v>
                </c:pt>
                <c:pt idx="54">
                  <c:v>4</c:v>
                </c:pt>
                <c:pt idx="55">
                  <c:v>5</c:v>
                </c:pt>
                <c:pt idx="56">
                  <c:v>7</c:v>
                </c:pt>
                <c:pt idx="57">
                  <c:v>6</c:v>
                </c:pt>
                <c:pt idx="58">
                  <c:v>4</c:v>
                </c:pt>
                <c:pt idx="59">
                  <c:v>3</c:v>
                </c:pt>
                <c:pt idx="60">
                  <c:v>3</c:v>
                </c:pt>
                <c:pt idx="61">
                  <c:v>3</c:v>
                </c:pt>
                <c:pt idx="62">
                  <c:v>3</c:v>
                </c:pt>
                <c:pt idx="63">
                  <c:v>2</c:v>
                </c:pt>
                <c:pt idx="64">
                  <c:v>3</c:v>
                </c:pt>
                <c:pt idx="65">
                  <c:v>3</c:v>
                </c:pt>
                <c:pt idx="66">
                  <c:v>2</c:v>
                </c:pt>
                <c:pt idx="67">
                  <c:v>1</c:v>
                </c:pt>
                <c:pt idx="68">
                  <c:v>1</c:v>
                </c:pt>
                <c:pt idx="69">
                  <c:v>2</c:v>
                </c:pt>
                <c:pt idx="70">
                  <c:v>3</c:v>
                </c:pt>
                <c:pt idx="71">
                  <c:v>4</c:v>
                </c:pt>
                <c:pt idx="72">
                  <c:v>5</c:v>
                </c:pt>
                <c:pt idx="73">
                  <c:v>5</c:v>
                </c:pt>
                <c:pt idx="74">
                  <c:v>4</c:v>
                </c:pt>
                <c:pt idx="75">
                  <c:v>5</c:v>
                </c:pt>
                <c:pt idx="76">
                  <c:v>5</c:v>
                </c:pt>
                <c:pt idx="77">
                  <c:v>6</c:v>
                </c:pt>
                <c:pt idx="78">
                  <c:v>6</c:v>
                </c:pt>
                <c:pt idx="79">
                  <c:v>6</c:v>
                </c:pt>
                <c:pt idx="80">
                  <c:v>7</c:v>
                </c:pt>
                <c:pt idx="81">
                  <c:v>4</c:v>
                </c:pt>
                <c:pt idx="82">
                  <c:v>3</c:v>
                </c:pt>
                <c:pt idx="83">
                  <c:v>4</c:v>
                </c:pt>
                <c:pt idx="84">
                  <c:v>7</c:v>
                </c:pt>
                <c:pt idx="85">
                  <c:v>7</c:v>
                </c:pt>
                <c:pt idx="86">
                  <c:v>9</c:v>
                </c:pt>
                <c:pt idx="87">
                  <c:v>10</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GrafOurense!$G$28:$G$116</c:f>
              <c:numCache>
                <c:formatCode>General</c:formatCode>
                <c:ptCount val="88"/>
                <c:pt idx="0">
                  <c:v>3</c:v>
                </c:pt>
                <c:pt idx="1">
                  <c:v>5</c:v>
                </c:pt>
                <c:pt idx="2">
                  <c:v>6</c:v>
                </c:pt>
                <c:pt idx="3">
                  <c:v>6</c:v>
                </c:pt>
                <c:pt idx="4">
                  <c:v>6</c:v>
                </c:pt>
                <c:pt idx="5">
                  <c:v>7</c:v>
                </c:pt>
                <c:pt idx="6">
                  <c:v>8</c:v>
                </c:pt>
                <c:pt idx="7">
                  <c:v>9</c:v>
                </c:pt>
                <c:pt idx="8">
                  <c:v>10</c:v>
                </c:pt>
                <c:pt idx="9">
                  <c:v>10</c:v>
                </c:pt>
                <c:pt idx="10">
                  <c:v>11</c:v>
                </c:pt>
                <c:pt idx="11">
                  <c:v>9</c:v>
                </c:pt>
                <c:pt idx="12">
                  <c:v>9</c:v>
                </c:pt>
                <c:pt idx="13">
                  <c:v>10</c:v>
                </c:pt>
                <c:pt idx="14">
                  <c:v>11</c:v>
                </c:pt>
                <c:pt idx="15">
                  <c:v>11</c:v>
                </c:pt>
                <c:pt idx="16">
                  <c:v>10</c:v>
                </c:pt>
                <c:pt idx="17">
                  <c:v>12</c:v>
                </c:pt>
                <c:pt idx="18">
                  <c:v>9</c:v>
                </c:pt>
                <c:pt idx="19">
                  <c:v>7</c:v>
                </c:pt>
                <c:pt idx="20">
                  <c:v>8</c:v>
                </c:pt>
                <c:pt idx="21">
                  <c:v>7</c:v>
                </c:pt>
                <c:pt idx="22">
                  <c:v>7</c:v>
                </c:pt>
                <c:pt idx="23">
                  <c:v>5</c:v>
                </c:pt>
                <c:pt idx="24">
                  <c:v>5</c:v>
                </c:pt>
                <c:pt idx="25">
                  <c:v>5</c:v>
                </c:pt>
                <c:pt idx="26">
                  <c:v>3</c:v>
                </c:pt>
                <c:pt idx="27">
                  <c:v>3</c:v>
                </c:pt>
                <c:pt idx="28">
                  <c:v>2</c:v>
                </c:pt>
                <c:pt idx="29">
                  <c:v>2</c:v>
                </c:pt>
                <c:pt idx="30">
                  <c:v>2</c:v>
                </c:pt>
                <c:pt idx="31">
                  <c:v>2</c:v>
                </c:pt>
                <c:pt idx="32">
                  <c:v>1</c:v>
                </c:pt>
                <c:pt idx="33">
                  <c:v>3</c:v>
                </c:pt>
                <c:pt idx="34">
                  <c:v>3</c:v>
                </c:pt>
                <c:pt idx="35">
                  <c:v>3</c:v>
                </c:pt>
                <c:pt idx="36">
                  <c:v>4</c:v>
                </c:pt>
                <c:pt idx="37">
                  <c:v>4</c:v>
                </c:pt>
                <c:pt idx="38">
                  <c:v>4</c:v>
                </c:pt>
                <c:pt idx="39">
                  <c:v>5</c:v>
                </c:pt>
                <c:pt idx="40">
                  <c:v>5</c:v>
                </c:pt>
                <c:pt idx="41">
                  <c:v>6</c:v>
                </c:pt>
                <c:pt idx="42">
                  <c:v>6</c:v>
                </c:pt>
                <c:pt idx="43">
                  <c:v>6</c:v>
                </c:pt>
                <c:pt idx="44">
                  <c:v>6</c:v>
                </c:pt>
                <c:pt idx="45">
                  <c:v>6</c:v>
                </c:pt>
                <c:pt idx="46">
                  <c:v>4</c:v>
                </c:pt>
                <c:pt idx="47">
                  <c:v>3</c:v>
                </c:pt>
                <c:pt idx="48">
                  <c:v>3</c:v>
                </c:pt>
                <c:pt idx="49">
                  <c:v>1</c:v>
                </c:pt>
                <c:pt idx="50">
                  <c:v>0</c:v>
                </c:pt>
                <c:pt idx="51">
                  <c:v>0</c:v>
                </c:pt>
                <c:pt idx="52">
                  <c:v>0</c:v>
                </c:pt>
                <c:pt idx="53">
                  <c:v>1</c:v>
                </c:pt>
                <c:pt idx="54">
                  <c:v>1</c:v>
                </c:pt>
                <c:pt idx="55">
                  <c:v>1</c:v>
                </c:pt>
                <c:pt idx="56">
                  <c:v>0</c:v>
                </c:pt>
                <c:pt idx="57">
                  <c:v>0</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GrafPontevedra!$H$28:$H$116</c:f>
              <c:numCache>
                <c:formatCode>General</c:formatCode>
                <c:ptCount val="88"/>
                <c:pt idx="0">
                  <c:v>1748</c:v>
                </c:pt>
                <c:pt idx="1">
                  <c:v>1718</c:v>
                </c:pt>
                <c:pt idx="2">
                  <c:v>1301</c:v>
                </c:pt>
                <c:pt idx="3">
                  <c:v>1548</c:v>
                </c:pt>
                <c:pt idx="4">
                  <c:v>1511</c:v>
                </c:pt>
                <c:pt idx="5">
                  <c:v>1439</c:v>
                </c:pt>
                <c:pt idx="6">
                  <c:v>1512</c:v>
                </c:pt>
                <c:pt idx="7">
                  <c:v>1514</c:v>
                </c:pt>
                <c:pt idx="8">
                  <c:v>1762</c:v>
                </c:pt>
                <c:pt idx="9">
                  <c:v>1842</c:v>
                </c:pt>
                <c:pt idx="10">
                  <c:v>1320</c:v>
                </c:pt>
                <c:pt idx="11">
                  <c:v>565</c:v>
                </c:pt>
                <c:pt idx="12">
                  <c:v>1568</c:v>
                </c:pt>
                <c:pt idx="13">
                  <c:v>1833</c:v>
                </c:pt>
                <c:pt idx="14">
                  <c:v>1689</c:v>
                </c:pt>
                <c:pt idx="15">
                  <c:v>1799</c:v>
                </c:pt>
                <c:pt idx="16">
                  <c:v>1563</c:v>
                </c:pt>
                <c:pt idx="17">
                  <c:v>1622</c:v>
                </c:pt>
                <c:pt idx="18">
                  <c:v>730</c:v>
                </c:pt>
                <c:pt idx="19">
                  <c:v>1754</c:v>
                </c:pt>
                <c:pt idx="20">
                  <c:v>1737</c:v>
                </c:pt>
                <c:pt idx="21">
                  <c:v>1587</c:v>
                </c:pt>
                <c:pt idx="22">
                  <c:v>1292</c:v>
                </c:pt>
                <c:pt idx="23">
                  <c:v>2019</c:v>
                </c:pt>
                <c:pt idx="24">
                  <c:v>1608</c:v>
                </c:pt>
                <c:pt idx="25">
                  <c:v>1735</c:v>
                </c:pt>
                <c:pt idx="26">
                  <c:v>1707</c:v>
                </c:pt>
                <c:pt idx="27">
                  <c:v>2517</c:v>
                </c:pt>
                <c:pt idx="28">
                  <c:v>1156</c:v>
                </c:pt>
                <c:pt idx="29">
                  <c:v>1507</c:v>
                </c:pt>
                <c:pt idx="30">
                  <c:v>1177</c:v>
                </c:pt>
                <c:pt idx="31">
                  <c:v>1338</c:v>
                </c:pt>
                <c:pt idx="32">
                  <c:v>1257</c:v>
                </c:pt>
                <c:pt idx="33">
                  <c:v>1236</c:v>
                </c:pt>
                <c:pt idx="34">
                  <c:v>796</c:v>
                </c:pt>
                <c:pt idx="35">
                  <c:v>685</c:v>
                </c:pt>
                <c:pt idx="36">
                  <c:v>1371</c:v>
                </c:pt>
                <c:pt idx="37">
                  <c:v>977</c:v>
                </c:pt>
                <c:pt idx="38">
                  <c:v>594</c:v>
                </c:pt>
                <c:pt idx="39">
                  <c:v>640</c:v>
                </c:pt>
                <c:pt idx="40">
                  <c:v>898</c:v>
                </c:pt>
                <c:pt idx="41">
                  <c:v>792</c:v>
                </c:pt>
                <c:pt idx="42">
                  <c:v>-28862</c:v>
                </c:pt>
                <c:pt idx="43">
                  <c:v>914</c:v>
                </c:pt>
                <c:pt idx="44">
                  <c:v>583</c:v>
                </c:pt>
                <c:pt idx="45">
                  <c:v>282</c:v>
                </c:pt>
                <c:pt idx="46">
                  <c:v>438</c:v>
                </c:pt>
                <c:pt idx="47">
                  <c:v>901</c:v>
                </c:pt>
                <c:pt idx="48">
                  <c:v>1009</c:v>
                </c:pt>
                <c:pt idx="49">
                  <c:v>585</c:v>
                </c:pt>
                <c:pt idx="50">
                  <c:v>1090</c:v>
                </c:pt>
                <c:pt idx="51">
                  <c:v>738</c:v>
                </c:pt>
                <c:pt idx="52">
                  <c:v>600</c:v>
                </c:pt>
                <c:pt idx="53">
                  <c:v>262</c:v>
                </c:pt>
                <c:pt idx="54">
                  <c:v>891</c:v>
                </c:pt>
                <c:pt idx="55">
                  <c:v>640</c:v>
                </c:pt>
                <c:pt idx="56">
                  <c:v>832</c:v>
                </c:pt>
                <c:pt idx="57">
                  <c:v>619</c:v>
                </c:pt>
                <c:pt idx="58">
                  <c:v>361</c:v>
                </c:pt>
                <c:pt idx="59">
                  <c:v>695</c:v>
                </c:pt>
                <c:pt idx="60">
                  <c:v>277</c:v>
                </c:pt>
                <c:pt idx="61">
                  <c:v>303</c:v>
                </c:pt>
                <c:pt idx="62">
                  <c:v>440</c:v>
                </c:pt>
                <c:pt idx="63">
                  <c:v>621</c:v>
                </c:pt>
                <c:pt idx="64">
                  <c:v>496</c:v>
                </c:pt>
                <c:pt idx="65">
                  <c:v>222</c:v>
                </c:pt>
                <c:pt idx="66">
                  <c:v>197</c:v>
                </c:pt>
                <c:pt idx="67">
                  <c:v>317</c:v>
                </c:pt>
                <c:pt idx="68">
                  <c:v>601</c:v>
                </c:pt>
                <c:pt idx="69">
                  <c:v>505</c:v>
                </c:pt>
                <c:pt idx="70">
                  <c:v>561</c:v>
                </c:pt>
                <c:pt idx="71">
                  <c:v>443</c:v>
                </c:pt>
                <c:pt idx="72">
                  <c:v>427</c:v>
                </c:pt>
                <c:pt idx="73">
                  <c:v>347</c:v>
                </c:pt>
                <c:pt idx="74">
                  <c:v>420</c:v>
                </c:pt>
                <c:pt idx="75">
                  <c:v>545</c:v>
                </c:pt>
                <c:pt idx="76">
                  <c:v>471</c:v>
                </c:pt>
                <c:pt idx="77">
                  <c:v>675</c:v>
                </c:pt>
                <c:pt idx="78">
                  <c:v>885</c:v>
                </c:pt>
                <c:pt idx="79">
                  <c:v>622</c:v>
                </c:pt>
                <c:pt idx="80">
                  <c:v>806</c:v>
                </c:pt>
                <c:pt idx="81">
                  <c:v>1012</c:v>
                </c:pt>
                <c:pt idx="82">
                  <c:v>1234</c:v>
                </c:pt>
                <c:pt idx="83">
                  <c:v>1019</c:v>
                </c:pt>
                <c:pt idx="84">
                  <c:v>1463</c:v>
                </c:pt>
                <c:pt idx="85">
                  <c:v>1729</c:v>
                </c:pt>
                <c:pt idx="86">
                  <c:v>1369</c:v>
                </c:pt>
                <c:pt idx="87">
                  <c:v>1517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GrafPontevedra!$E$28:$E$116</c:f>
              <c:numCache>
                <c:formatCode>General</c:formatCode>
                <c:ptCount val="88"/>
                <c:pt idx="0">
                  <c:v>24</c:v>
                </c:pt>
                <c:pt idx="1">
                  <c:v>47</c:v>
                </c:pt>
                <c:pt idx="2">
                  <c:v>32</c:v>
                </c:pt>
                <c:pt idx="3">
                  <c:v>27</c:v>
                </c:pt>
                <c:pt idx="4">
                  <c:v>34</c:v>
                </c:pt>
                <c:pt idx="5">
                  <c:v>29</c:v>
                </c:pt>
                <c:pt idx="6">
                  <c:v>21</c:v>
                </c:pt>
                <c:pt idx="7">
                  <c:v>35</c:v>
                </c:pt>
                <c:pt idx="8">
                  <c:v>37</c:v>
                </c:pt>
                <c:pt idx="9">
                  <c:v>22</c:v>
                </c:pt>
                <c:pt idx="10">
                  <c:v>35</c:v>
                </c:pt>
                <c:pt idx="11">
                  <c:v>28</c:v>
                </c:pt>
                <c:pt idx="12">
                  <c:v>16</c:v>
                </c:pt>
                <c:pt idx="13">
                  <c:v>39</c:v>
                </c:pt>
                <c:pt idx="14">
                  <c:v>31</c:v>
                </c:pt>
                <c:pt idx="15">
                  <c:v>27</c:v>
                </c:pt>
                <c:pt idx="16">
                  <c:v>30</c:v>
                </c:pt>
                <c:pt idx="17">
                  <c:v>42</c:v>
                </c:pt>
                <c:pt idx="18">
                  <c:v>25</c:v>
                </c:pt>
                <c:pt idx="19">
                  <c:v>23</c:v>
                </c:pt>
                <c:pt idx="20">
                  <c:v>24</c:v>
                </c:pt>
                <c:pt idx="21">
                  <c:v>39</c:v>
                </c:pt>
                <c:pt idx="22">
                  <c:v>36</c:v>
                </c:pt>
                <c:pt idx="23">
                  <c:v>29</c:v>
                </c:pt>
                <c:pt idx="24">
                  <c:v>35</c:v>
                </c:pt>
                <c:pt idx="25">
                  <c:v>18</c:v>
                </c:pt>
                <c:pt idx="26">
                  <c:v>23</c:v>
                </c:pt>
                <c:pt idx="27">
                  <c:v>58</c:v>
                </c:pt>
                <c:pt idx="28">
                  <c:v>15</c:v>
                </c:pt>
                <c:pt idx="29">
                  <c:v>30</c:v>
                </c:pt>
                <c:pt idx="30">
                  <c:v>9</c:v>
                </c:pt>
                <c:pt idx="31">
                  <c:v>10</c:v>
                </c:pt>
                <c:pt idx="32">
                  <c:v>29</c:v>
                </c:pt>
                <c:pt idx="33">
                  <c:v>14</c:v>
                </c:pt>
                <c:pt idx="34">
                  <c:v>19</c:v>
                </c:pt>
                <c:pt idx="35">
                  <c:v>10</c:v>
                </c:pt>
                <c:pt idx="36">
                  <c:v>22</c:v>
                </c:pt>
                <c:pt idx="37">
                  <c:v>13</c:v>
                </c:pt>
                <c:pt idx="38">
                  <c:v>17</c:v>
                </c:pt>
                <c:pt idx="39">
                  <c:v>15</c:v>
                </c:pt>
                <c:pt idx="40">
                  <c:v>17</c:v>
                </c:pt>
                <c:pt idx="41">
                  <c:v>22</c:v>
                </c:pt>
                <c:pt idx="42">
                  <c:v>12</c:v>
                </c:pt>
                <c:pt idx="43">
                  <c:v>21</c:v>
                </c:pt>
                <c:pt idx="44">
                  <c:v>8</c:v>
                </c:pt>
                <c:pt idx="45">
                  <c:v>10</c:v>
                </c:pt>
                <c:pt idx="46">
                  <c:v>8</c:v>
                </c:pt>
                <c:pt idx="47">
                  <c:v>3</c:v>
                </c:pt>
                <c:pt idx="48">
                  <c:v>17</c:v>
                </c:pt>
                <c:pt idx="49">
                  <c:v>12</c:v>
                </c:pt>
                <c:pt idx="50">
                  <c:v>11</c:v>
                </c:pt>
                <c:pt idx="51">
                  <c:v>5</c:v>
                </c:pt>
                <c:pt idx="52">
                  <c:v>6</c:v>
                </c:pt>
                <c:pt idx="53">
                  <c:v>6</c:v>
                </c:pt>
                <c:pt idx="54">
                  <c:v>8</c:v>
                </c:pt>
                <c:pt idx="55">
                  <c:v>7</c:v>
                </c:pt>
                <c:pt idx="56">
                  <c:v>7</c:v>
                </c:pt>
                <c:pt idx="57">
                  <c:v>5</c:v>
                </c:pt>
                <c:pt idx="58">
                  <c:v>4</c:v>
                </c:pt>
                <c:pt idx="59">
                  <c:v>2</c:v>
                </c:pt>
                <c:pt idx="60">
                  <c:v>10</c:v>
                </c:pt>
                <c:pt idx="61">
                  <c:v>6</c:v>
                </c:pt>
                <c:pt idx="62">
                  <c:v>7</c:v>
                </c:pt>
                <c:pt idx="63">
                  <c:v>11</c:v>
                </c:pt>
                <c:pt idx="64">
                  <c:v>12</c:v>
                </c:pt>
                <c:pt idx="65">
                  <c:v>9</c:v>
                </c:pt>
                <c:pt idx="66">
                  <c:v>3</c:v>
                </c:pt>
                <c:pt idx="67">
                  <c:v>13</c:v>
                </c:pt>
                <c:pt idx="68">
                  <c:v>9</c:v>
                </c:pt>
                <c:pt idx="69">
                  <c:v>27</c:v>
                </c:pt>
                <c:pt idx="70">
                  <c:v>39</c:v>
                </c:pt>
                <c:pt idx="71">
                  <c:v>30</c:v>
                </c:pt>
                <c:pt idx="72">
                  <c:v>35</c:v>
                </c:pt>
                <c:pt idx="73">
                  <c:v>20</c:v>
                </c:pt>
                <c:pt idx="74">
                  <c:v>13</c:v>
                </c:pt>
                <c:pt idx="75">
                  <c:v>34</c:v>
                </c:pt>
                <c:pt idx="76">
                  <c:v>64</c:v>
                </c:pt>
                <c:pt idx="77">
                  <c:v>60</c:v>
                </c:pt>
                <c:pt idx="78">
                  <c:v>62</c:v>
                </c:pt>
                <c:pt idx="79">
                  <c:v>55</c:v>
                </c:pt>
                <c:pt idx="80">
                  <c:v>55</c:v>
                </c:pt>
                <c:pt idx="81">
                  <c:v>43</c:v>
                </c:pt>
                <c:pt idx="82">
                  <c:v>43</c:v>
                </c:pt>
                <c:pt idx="83">
                  <c:v>50</c:v>
                </c:pt>
                <c:pt idx="84">
                  <c:v>66</c:v>
                </c:pt>
                <c:pt idx="85">
                  <c:v>119</c:v>
                </c:pt>
                <c:pt idx="86">
                  <c:v>73</c:v>
                </c:pt>
                <c:pt idx="87">
                  <c:v>109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GrafPontevedra!$F$28:$F$116</c:f>
              <c:numCache>
                <c:formatCode>General</c:formatCode>
                <c:ptCount val="88"/>
                <c:pt idx="0">
                  <c:v>22</c:v>
                </c:pt>
                <c:pt idx="1">
                  <c:v>21</c:v>
                </c:pt>
                <c:pt idx="2">
                  <c:v>23</c:v>
                </c:pt>
                <c:pt idx="3">
                  <c:v>26</c:v>
                </c:pt>
                <c:pt idx="4">
                  <c:v>27</c:v>
                </c:pt>
                <c:pt idx="5">
                  <c:v>24</c:v>
                </c:pt>
                <c:pt idx="6">
                  <c:v>24</c:v>
                </c:pt>
                <c:pt idx="7">
                  <c:v>23</c:v>
                </c:pt>
                <c:pt idx="8">
                  <c:v>20</c:v>
                </c:pt>
                <c:pt idx="9">
                  <c:v>16</c:v>
                </c:pt>
                <c:pt idx="10">
                  <c:v>19</c:v>
                </c:pt>
                <c:pt idx="11">
                  <c:v>18</c:v>
                </c:pt>
                <c:pt idx="12">
                  <c:v>22</c:v>
                </c:pt>
                <c:pt idx="13">
                  <c:v>20</c:v>
                </c:pt>
                <c:pt idx="14">
                  <c:v>21</c:v>
                </c:pt>
                <c:pt idx="15">
                  <c:v>19</c:v>
                </c:pt>
                <c:pt idx="16">
                  <c:v>20</c:v>
                </c:pt>
                <c:pt idx="17">
                  <c:v>21</c:v>
                </c:pt>
                <c:pt idx="18">
                  <c:v>24</c:v>
                </c:pt>
                <c:pt idx="19">
                  <c:v>27</c:v>
                </c:pt>
                <c:pt idx="20">
                  <c:v>20</c:v>
                </c:pt>
                <c:pt idx="21">
                  <c:v>21</c:v>
                </c:pt>
                <c:pt idx="22">
                  <c:v>22</c:v>
                </c:pt>
                <c:pt idx="23">
                  <c:v>24</c:v>
                </c:pt>
                <c:pt idx="24">
                  <c:v>26</c:v>
                </c:pt>
                <c:pt idx="25">
                  <c:v>26</c:v>
                </c:pt>
                <c:pt idx="26">
                  <c:v>27</c:v>
                </c:pt>
                <c:pt idx="27">
                  <c:v>26</c:v>
                </c:pt>
                <c:pt idx="28">
                  <c:v>23</c:v>
                </c:pt>
                <c:pt idx="29">
                  <c:v>20</c:v>
                </c:pt>
                <c:pt idx="30">
                  <c:v>18</c:v>
                </c:pt>
                <c:pt idx="31">
                  <c:v>20</c:v>
                </c:pt>
                <c:pt idx="32">
                  <c:v>20</c:v>
                </c:pt>
                <c:pt idx="33">
                  <c:v>20</c:v>
                </c:pt>
                <c:pt idx="34">
                  <c:v>19</c:v>
                </c:pt>
                <c:pt idx="35">
                  <c:v>13</c:v>
                </c:pt>
                <c:pt idx="36">
                  <c:v>16</c:v>
                </c:pt>
                <c:pt idx="37">
                  <c:v>14</c:v>
                </c:pt>
                <c:pt idx="38">
                  <c:v>14</c:v>
                </c:pt>
                <c:pt idx="39">
                  <c:v>14</c:v>
                </c:pt>
                <c:pt idx="40">
                  <c:v>14</c:v>
                </c:pt>
                <c:pt idx="41">
                  <c:v>11</c:v>
                </c:pt>
                <c:pt idx="42">
                  <c:v>9</c:v>
                </c:pt>
                <c:pt idx="43">
                  <c:v>8</c:v>
                </c:pt>
                <c:pt idx="44">
                  <c:v>10</c:v>
                </c:pt>
                <c:pt idx="45">
                  <c:v>11</c:v>
                </c:pt>
                <c:pt idx="46">
                  <c:v>10</c:v>
                </c:pt>
                <c:pt idx="47">
                  <c:v>13</c:v>
                </c:pt>
                <c:pt idx="48">
                  <c:v>14</c:v>
                </c:pt>
                <c:pt idx="49">
                  <c:v>14</c:v>
                </c:pt>
                <c:pt idx="50">
                  <c:v>13</c:v>
                </c:pt>
                <c:pt idx="51">
                  <c:v>13</c:v>
                </c:pt>
                <c:pt idx="52">
                  <c:v>13</c:v>
                </c:pt>
                <c:pt idx="53">
                  <c:v>14</c:v>
                </c:pt>
                <c:pt idx="54">
                  <c:v>9</c:v>
                </c:pt>
                <c:pt idx="55">
                  <c:v>7</c:v>
                </c:pt>
                <c:pt idx="56">
                  <c:v>5</c:v>
                </c:pt>
                <c:pt idx="57">
                  <c:v>6</c:v>
                </c:pt>
                <c:pt idx="58">
                  <c:v>6</c:v>
                </c:pt>
                <c:pt idx="59">
                  <c:v>5</c:v>
                </c:pt>
                <c:pt idx="60">
                  <c:v>6</c:v>
                </c:pt>
                <c:pt idx="61">
                  <c:v>6</c:v>
                </c:pt>
                <c:pt idx="62">
                  <c:v>6</c:v>
                </c:pt>
                <c:pt idx="63">
                  <c:v>7</c:v>
                </c:pt>
                <c:pt idx="64">
                  <c:v>8</c:v>
                </c:pt>
                <c:pt idx="65">
                  <c:v>7</c:v>
                </c:pt>
                <c:pt idx="66">
                  <c:v>7</c:v>
                </c:pt>
                <c:pt idx="67">
                  <c:v>6</c:v>
                </c:pt>
                <c:pt idx="68">
                  <c:v>6</c:v>
                </c:pt>
                <c:pt idx="69">
                  <c:v>4</c:v>
                </c:pt>
                <c:pt idx="70">
                  <c:v>7</c:v>
                </c:pt>
                <c:pt idx="71">
                  <c:v>5</c:v>
                </c:pt>
                <c:pt idx="72">
                  <c:v>6</c:v>
                </c:pt>
                <c:pt idx="73">
                  <c:v>7</c:v>
                </c:pt>
                <c:pt idx="74">
                  <c:v>6</c:v>
                </c:pt>
                <c:pt idx="75">
                  <c:v>6</c:v>
                </c:pt>
                <c:pt idx="76">
                  <c:v>7</c:v>
                </c:pt>
                <c:pt idx="77">
                  <c:v>8</c:v>
                </c:pt>
                <c:pt idx="78">
                  <c:v>8</c:v>
                </c:pt>
                <c:pt idx="79">
                  <c:v>7</c:v>
                </c:pt>
                <c:pt idx="80">
                  <c:v>9</c:v>
                </c:pt>
                <c:pt idx="81">
                  <c:v>9</c:v>
                </c:pt>
                <c:pt idx="82">
                  <c:v>11</c:v>
                </c:pt>
                <c:pt idx="83">
                  <c:v>11</c:v>
                </c:pt>
                <c:pt idx="84">
                  <c:v>10</c:v>
                </c:pt>
                <c:pt idx="85">
                  <c:v>8</c:v>
                </c:pt>
                <c:pt idx="86">
                  <c:v>8</c:v>
                </c:pt>
                <c:pt idx="87">
                  <c:v>8</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GrafPontevedra!$G$28:$G$116</c:f>
              <c:numCache>
                <c:formatCode>General</c:formatCode>
                <c:ptCount val="88"/>
                <c:pt idx="0">
                  <c:v>4</c:v>
                </c:pt>
                <c:pt idx="1">
                  <c:v>4</c:v>
                </c:pt>
                <c:pt idx="2">
                  <c:v>6</c:v>
                </c:pt>
                <c:pt idx="3">
                  <c:v>5</c:v>
                </c:pt>
                <c:pt idx="4">
                  <c:v>5</c:v>
                </c:pt>
                <c:pt idx="5">
                  <c:v>5</c:v>
                </c:pt>
                <c:pt idx="6">
                  <c:v>6</c:v>
                </c:pt>
                <c:pt idx="7">
                  <c:v>5</c:v>
                </c:pt>
                <c:pt idx="8">
                  <c:v>5</c:v>
                </c:pt>
                <c:pt idx="9">
                  <c:v>5</c:v>
                </c:pt>
                <c:pt idx="10">
                  <c:v>5</c:v>
                </c:pt>
                <c:pt idx="11">
                  <c:v>5</c:v>
                </c:pt>
                <c:pt idx="12">
                  <c:v>5</c:v>
                </c:pt>
                <c:pt idx="13">
                  <c:v>4</c:v>
                </c:pt>
                <c:pt idx="14">
                  <c:v>3</c:v>
                </c:pt>
                <c:pt idx="15">
                  <c:v>4</c:v>
                </c:pt>
                <c:pt idx="16">
                  <c:v>5</c:v>
                </c:pt>
                <c:pt idx="17">
                  <c:v>5</c:v>
                </c:pt>
                <c:pt idx="18">
                  <c:v>5</c:v>
                </c:pt>
                <c:pt idx="19">
                  <c:v>7</c:v>
                </c:pt>
                <c:pt idx="20">
                  <c:v>8</c:v>
                </c:pt>
                <c:pt idx="21">
                  <c:v>8</c:v>
                </c:pt>
                <c:pt idx="22">
                  <c:v>8</c:v>
                </c:pt>
                <c:pt idx="23">
                  <c:v>8</c:v>
                </c:pt>
                <c:pt idx="24">
                  <c:v>8</c:v>
                </c:pt>
                <c:pt idx="25">
                  <c:v>9</c:v>
                </c:pt>
                <c:pt idx="26">
                  <c:v>9</c:v>
                </c:pt>
                <c:pt idx="27">
                  <c:v>8</c:v>
                </c:pt>
                <c:pt idx="28">
                  <c:v>9</c:v>
                </c:pt>
                <c:pt idx="29">
                  <c:v>9</c:v>
                </c:pt>
                <c:pt idx="30">
                  <c:v>9</c:v>
                </c:pt>
                <c:pt idx="31">
                  <c:v>9</c:v>
                </c:pt>
                <c:pt idx="32">
                  <c:v>9</c:v>
                </c:pt>
                <c:pt idx="33">
                  <c:v>7</c:v>
                </c:pt>
                <c:pt idx="34">
                  <c:v>7</c:v>
                </c:pt>
                <c:pt idx="35">
                  <c:v>7</c:v>
                </c:pt>
                <c:pt idx="36">
                  <c:v>6</c:v>
                </c:pt>
                <c:pt idx="37">
                  <c:v>5</c:v>
                </c:pt>
                <c:pt idx="38">
                  <c:v>5</c:v>
                </c:pt>
                <c:pt idx="39">
                  <c:v>4</c:v>
                </c:pt>
                <c:pt idx="40">
                  <c:v>4</c:v>
                </c:pt>
                <c:pt idx="41">
                  <c:v>4</c:v>
                </c:pt>
                <c:pt idx="42">
                  <c:v>4</c:v>
                </c:pt>
                <c:pt idx="43">
                  <c:v>4</c:v>
                </c:pt>
                <c:pt idx="44">
                  <c:v>4</c:v>
                </c:pt>
                <c:pt idx="45">
                  <c:v>4</c:v>
                </c:pt>
                <c:pt idx="46">
                  <c:v>3</c:v>
                </c:pt>
                <c:pt idx="47">
                  <c:v>2</c:v>
                </c:pt>
                <c:pt idx="48">
                  <c:v>2</c:v>
                </c:pt>
                <c:pt idx="49">
                  <c:v>2</c:v>
                </c:pt>
                <c:pt idx="50">
                  <c:v>2</c:v>
                </c:pt>
                <c:pt idx="51">
                  <c:v>2</c:v>
                </c:pt>
                <c:pt idx="52">
                  <c:v>2</c:v>
                </c:pt>
                <c:pt idx="53">
                  <c:v>1</c:v>
                </c:pt>
                <c:pt idx="54">
                  <c:v>1</c:v>
                </c:pt>
                <c:pt idx="55">
                  <c:v>1</c:v>
                </c:pt>
                <c:pt idx="56">
                  <c:v>2</c:v>
                </c:pt>
                <c:pt idx="57">
                  <c:v>2</c:v>
                </c:pt>
                <c:pt idx="58">
                  <c:v>2</c:v>
                </c:pt>
                <c:pt idx="59">
                  <c:v>2</c:v>
                </c:pt>
                <c:pt idx="60">
                  <c:v>2</c:v>
                </c:pt>
                <c:pt idx="61">
                  <c:v>2</c:v>
                </c:pt>
                <c:pt idx="62">
                  <c:v>1</c:v>
                </c:pt>
                <c:pt idx="63">
                  <c:v>1</c:v>
                </c:pt>
                <c:pt idx="64">
                  <c:v>1</c:v>
                </c:pt>
                <c:pt idx="65">
                  <c:v>1</c:v>
                </c:pt>
                <c:pt idx="66">
                  <c:v>1</c:v>
                </c:pt>
                <c:pt idx="67">
                  <c:v>1</c:v>
                </c:pt>
                <c:pt idx="68">
                  <c:v>1</c:v>
                </c:pt>
                <c:pt idx="69">
                  <c:v>1</c:v>
                </c:pt>
                <c:pt idx="70">
                  <c:v>1</c:v>
                </c:pt>
                <c:pt idx="71">
                  <c:v>2</c:v>
                </c:pt>
                <c:pt idx="72">
                  <c:v>2</c:v>
                </c:pt>
                <c:pt idx="73">
                  <c:v>3</c:v>
                </c:pt>
                <c:pt idx="74">
                  <c:v>2</c:v>
                </c:pt>
                <c:pt idx="75">
                  <c:v>3</c:v>
                </c:pt>
                <c:pt idx="76">
                  <c:v>3</c:v>
                </c:pt>
                <c:pt idx="77">
                  <c:v>3</c:v>
                </c:pt>
                <c:pt idx="78">
                  <c:v>4</c:v>
                </c:pt>
                <c:pt idx="79">
                  <c:v>4</c:v>
                </c:pt>
                <c:pt idx="80">
                  <c:v>5</c:v>
                </c:pt>
                <c:pt idx="81">
                  <c:v>6</c:v>
                </c:pt>
                <c:pt idx="82">
                  <c:v>5</c:v>
                </c:pt>
                <c:pt idx="83">
                  <c:v>3</c:v>
                </c:pt>
                <c:pt idx="84">
                  <c:v>4</c:v>
                </c:pt>
                <c:pt idx="85">
                  <c:v>4</c:v>
                </c:pt>
                <c:pt idx="86">
                  <c:v>4</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GrafSantiago!$H$28:$H$116</c:f>
              <c:numCache>
                <c:formatCode>General</c:formatCode>
                <c:ptCount val="88"/>
                <c:pt idx="0">
                  <c:v>1437</c:v>
                </c:pt>
                <c:pt idx="1">
                  <c:v>2453</c:v>
                </c:pt>
                <c:pt idx="2">
                  <c:v>1742</c:v>
                </c:pt>
                <c:pt idx="3">
                  <c:v>2336</c:v>
                </c:pt>
                <c:pt idx="4">
                  <c:v>1113</c:v>
                </c:pt>
                <c:pt idx="5">
                  <c:v>853</c:v>
                </c:pt>
                <c:pt idx="6">
                  <c:v>1124</c:v>
                </c:pt>
                <c:pt idx="7">
                  <c:v>914</c:v>
                </c:pt>
                <c:pt idx="8">
                  <c:v>1019</c:v>
                </c:pt>
                <c:pt idx="9">
                  <c:v>869</c:v>
                </c:pt>
                <c:pt idx="10">
                  <c:v>989</c:v>
                </c:pt>
                <c:pt idx="11">
                  <c:v>801</c:v>
                </c:pt>
                <c:pt idx="12">
                  <c:v>1760</c:v>
                </c:pt>
                <c:pt idx="13">
                  <c:v>1144</c:v>
                </c:pt>
                <c:pt idx="14">
                  <c:v>1139</c:v>
                </c:pt>
                <c:pt idx="15">
                  <c:v>1240</c:v>
                </c:pt>
                <c:pt idx="16">
                  <c:v>1362</c:v>
                </c:pt>
                <c:pt idx="17">
                  <c:v>1150</c:v>
                </c:pt>
                <c:pt idx="18">
                  <c:v>1068</c:v>
                </c:pt>
                <c:pt idx="19">
                  <c:v>1115</c:v>
                </c:pt>
                <c:pt idx="20">
                  <c:v>1191</c:v>
                </c:pt>
                <c:pt idx="21">
                  <c:v>1272</c:v>
                </c:pt>
                <c:pt idx="22">
                  <c:v>1067</c:v>
                </c:pt>
                <c:pt idx="23">
                  <c:v>1893</c:v>
                </c:pt>
                <c:pt idx="24">
                  <c:v>1550</c:v>
                </c:pt>
                <c:pt idx="25">
                  <c:v>1893</c:v>
                </c:pt>
                <c:pt idx="26">
                  <c:v>2018</c:v>
                </c:pt>
                <c:pt idx="27">
                  <c:v>2139</c:v>
                </c:pt>
                <c:pt idx="28">
                  <c:v>867</c:v>
                </c:pt>
                <c:pt idx="29">
                  <c:v>999</c:v>
                </c:pt>
                <c:pt idx="30">
                  <c:v>738</c:v>
                </c:pt>
                <c:pt idx="31">
                  <c:v>1115</c:v>
                </c:pt>
                <c:pt idx="32">
                  <c:v>908</c:v>
                </c:pt>
                <c:pt idx="33">
                  <c:v>1176</c:v>
                </c:pt>
                <c:pt idx="34">
                  <c:v>1265</c:v>
                </c:pt>
                <c:pt idx="35">
                  <c:v>1182</c:v>
                </c:pt>
                <c:pt idx="36">
                  <c:v>1135</c:v>
                </c:pt>
                <c:pt idx="37">
                  <c:v>1154</c:v>
                </c:pt>
                <c:pt idx="38">
                  <c:v>1433</c:v>
                </c:pt>
                <c:pt idx="39">
                  <c:v>1678</c:v>
                </c:pt>
                <c:pt idx="40">
                  <c:v>1156</c:v>
                </c:pt>
                <c:pt idx="41">
                  <c:v>1221</c:v>
                </c:pt>
                <c:pt idx="42">
                  <c:v>-38381</c:v>
                </c:pt>
                <c:pt idx="43">
                  <c:v>649</c:v>
                </c:pt>
                <c:pt idx="44">
                  <c:v>896</c:v>
                </c:pt>
                <c:pt idx="45">
                  <c:v>480</c:v>
                </c:pt>
                <c:pt idx="46">
                  <c:v>490</c:v>
                </c:pt>
                <c:pt idx="47">
                  <c:v>769</c:v>
                </c:pt>
                <c:pt idx="48">
                  <c:v>839</c:v>
                </c:pt>
                <c:pt idx="49">
                  <c:v>2009</c:v>
                </c:pt>
                <c:pt idx="50">
                  <c:v>523</c:v>
                </c:pt>
                <c:pt idx="51">
                  <c:v>598</c:v>
                </c:pt>
                <c:pt idx="52">
                  <c:v>479</c:v>
                </c:pt>
                <c:pt idx="53">
                  <c:v>432</c:v>
                </c:pt>
                <c:pt idx="54">
                  <c:v>672</c:v>
                </c:pt>
                <c:pt idx="55">
                  <c:v>622</c:v>
                </c:pt>
                <c:pt idx="56">
                  <c:v>597</c:v>
                </c:pt>
                <c:pt idx="57">
                  <c:v>493</c:v>
                </c:pt>
                <c:pt idx="58">
                  <c:v>592</c:v>
                </c:pt>
                <c:pt idx="59">
                  <c:v>353</c:v>
                </c:pt>
                <c:pt idx="60">
                  <c:v>392</c:v>
                </c:pt>
                <c:pt idx="61">
                  <c:v>673</c:v>
                </c:pt>
                <c:pt idx="62">
                  <c:v>639</c:v>
                </c:pt>
                <c:pt idx="63">
                  <c:v>1981</c:v>
                </c:pt>
                <c:pt idx="64">
                  <c:v>409</c:v>
                </c:pt>
                <c:pt idx="65">
                  <c:v>406</c:v>
                </c:pt>
                <c:pt idx="66">
                  <c:v>436</c:v>
                </c:pt>
                <c:pt idx="67">
                  <c:v>477</c:v>
                </c:pt>
                <c:pt idx="68">
                  <c:v>557</c:v>
                </c:pt>
                <c:pt idx="69">
                  <c:v>709</c:v>
                </c:pt>
                <c:pt idx="70">
                  <c:v>482</c:v>
                </c:pt>
                <c:pt idx="71">
                  <c:v>462</c:v>
                </c:pt>
                <c:pt idx="72">
                  <c:v>493</c:v>
                </c:pt>
                <c:pt idx="73">
                  <c:v>541</c:v>
                </c:pt>
                <c:pt idx="74">
                  <c:v>459</c:v>
                </c:pt>
                <c:pt idx="75">
                  <c:v>534</c:v>
                </c:pt>
                <c:pt idx="76">
                  <c:v>752</c:v>
                </c:pt>
                <c:pt idx="77">
                  <c:v>498</c:v>
                </c:pt>
                <c:pt idx="78">
                  <c:v>503</c:v>
                </c:pt>
                <c:pt idx="79">
                  <c:v>595</c:v>
                </c:pt>
                <c:pt idx="80">
                  <c:v>679</c:v>
                </c:pt>
                <c:pt idx="81">
                  <c:v>367</c:v>
                </c:pt>
                <c:pt idx="82">
                  <c:v>609</c:v>
                </c:pt>
                <c:pt idx="83">
                  <c:v>569</c:v>
                </c:pt>
                <c:pt idx="84">
                  <c:v>874</c:v>
                </c:pt>
                <c:pt idx="85">
                  <c:v>1906</c:v>
                </c:pt>
                <c:pt idx="86">
                  <c:v>782</c:v>
                </c:pt>
                <c:pt idx="87">
                  <c:v>851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GrafSantiago!$E$28:$E$116</c:f>
              <c:numCache>
                <c:formatCode>General</c:formatCode>
                <c:ptCount val="88"/>
                <c:pt idx="0">
                  <c:v>22</c:v>
                </c:pt>
                <c:pt idx="1">
                  <c:v>32</c:v>
                </c:pt>
                <c:pt idx="2">
                  <c:v>18</c:v>
                </c:pt>
                <c:pt idx="3">
                  <c:v>16</c:v>
                </c:pt>
                <c:pt idx="4">
                  <c:v>15</c:v>
                </c:pt>
                <c:pt idx="5">
                  <c:v>14</c:v>
                </c:pt>
                <c:pt idx="6">
                  <c:v>23</c:v>
                </c:pt>
                <c:pt idx="7">
                  <c:v>10</c:v>
                </c:pt>
                <c:pt idx="8">
                  <c:v>16</c:v>
                </c:pt>
                <c:pt idx="9">
                  <c:v>27</c:v>
                </c:pt>
                <c:pt idx="10">
                  <c:v>30</c:v>
                </c:pt>
                <c:pt idx="11">
                  <c:v>25</c:v>
                </c:pt>
                <c:pt idx="12">
                  <c:v>21</c:v>
                </c:pt>
                <c:pt idx="13">
                  <c:v>23</c:v>
                </c:pt>
                <c:pt idx="14">
                  <c:v>33</c:v>
                </c:pt>
                <c:pt idx="15">
                  <c:v>29</c:v>
                </c:pt>
                <c:pt idx="16">
                  <c:v>26</c:v>
                </c:pt>
                <c:pt idx="17">
                  <c:v>26</c:v>
                </c:pt>
                <c:pt idx="18">
                  <c:v>14</c:v>
                </c:pt>
                <c:pt idx="19">
                  <c:v>24</c:v>
                </c:pt>
                <c:pt idx="20">
                  <c:v>24</c:v>
                </c:pt>
                <c:pt idx="21">
                  <c:v>30</c:v>
                </c:pt>
                <c:pt idx="22">
                  <c:v>25</c:v>
                </c:pt>
                <c:pt idx="23">
                  <c:v>18</c:v>
                </c:pt>
                <c:pt idx="24">
                  <c:v>32</c:v>
                </c:pt>
                <c:pt idx="25">
                  <c:v>28</c:v>
                </c:pt>
                <c:pt idx="26">
                  <c:v>33</c:v>
                </c:pt>
                <c:pt idx="27">
                  <c:v>61</c:v>
                </c:pt>
                <c:pt idx="28">
                  <c:v>35</c:v>
                </c:pt>
                <c:pt idx="29">
                  <c:v>27</c:v>
                </c:pt>
                <c:pt idx="30">
                  <c:v>20</c:v>
                </c:pt>
                <c:pt idx="31">
                  <c:v>22</c:v>
                </c:pt>
                <c:pt idx="32">
                  <c:v>22</c:v>
                </c:pt>
                <c:pt idx="33">
                  <c:v>36</c:v>
                </c:pt>
                <c:pt idx="34">
                  <c:v>23</c:v>
                </c:pt>
                <c:pt idx="35">
                  <c:v>22</c:v>
                </c:pt>
                <c:pt idx="36">
                  <c:v>30</c:v>
                </c:pt>
                <c:pt idx="37">
                  <c:v>33</c:v>
                </c:pt>
                <c:pt idx="38">
                  <c:v>23</c:v>
                </c:pt>
                <c:pt idx="39">
                  <c:v>28</c:v>
                </c:pt>
                <c:pt idx="40">
                  <c:v>27</c:v>
                </c:pt>
                <c:pt idx="41">
                  <c:v>30</c:v>
                </c:pt>
                <c:pt idx="42">
                  <c:v>29</c:v>
                </c:pt>
                <c:pt idx="43">
                  <c:v>16</c:v>
                </c:pt>
                <c:pt idx="44">
                  <c:v>20</c:v>
                </c:pt>
                <c:pt idx="45">
                  <c:v>10</c:v>
                </c:pt>
                <c:pt idx="46">
                  <c:v>15</c:v>
                </c:pt>
                <c:pt idx="47">
                  <c:v>14</c:v>
                </c:pt>
                <c:pt idx="48">
                  <c:v>12</c:v>
                </c:pt>
                <c:pt idx="49">
                  <c:v>16</c:v>
                </c:pt>
                <c:pt idx="50">
                  <c:v>10</c:v>
                </c:pt>
                <c:pt idx="51">
                  <c:v>10</c:v>
                </c:pt>
                <c:pt idx="52">
                  <c:v>6</c:v>
                </c:pt>
                <c:pt idx="53">
                  <c:v>6</c:v>
                </c:pt>
                <c:pt idx="54">
                  <c:v>4</c:v>
                </c:pt>
                <c:pt idx="55">
                  <c:v>11</c:v>
                </c:pt>
                <c:pt idx="56">
                  <c:v>10</c:v>
                </c:pt>
                <c:pt idx="57">
                  <c:v>5</c:v>
                </c:pt>
                <c:pt idx="58">
                  <c:v>5</c:v>
                </c:pt>
                <c:pt idx="59">
                  <c:v>5</c:v>
                </c:pt>
                <c:pt idx="60">
                  <c:v>5</c:v>
                </c:pt>
                <c:pt idx="61">
                  <c:v>3</c:v>
                </c:pt>
                <c:pt idx="62">
                  <c:v>10</c:v>
                </c:pt>
                <c:pt idx="63">
                  <c:v>7</c:v>
                </c:pt>
                <c:pt idx="64">
                  <c:v>11</c:v>
                </c:pt>
                <c:pt idx="65">
                  <c:v>3</c:v>
                </c:pt>
                <c:pt idx="66">
                  <c:v>8</c:v>
                </c:pt>
                <c:pt idx="67">
                  <c:v>9</c:v>
                </c:pt>
                <c:pt idx="68">
                  <c:v>9</c:v>
                </c:pt>
                <c:pt idx="69">
                  <c:v>11</c:v>
                </c:pt>
                <c:pt idx="70">
                  <c:v>21</c:v>
                </c:pt>
                <c:pt idx="71">
                  <c:v>17</c:v>
                </c:pt>
                <c:pt idx="72">
                  <c:v>23</c:v>
                </c:pt>
                <c:pt idx="73">
                  <c:v>9</c:v>
                </c:pt>
                <c:pt idx="74">
                  <c:v>8</c:v>
                </c:pt>
                <c:pt idx="75">
                  <c:v>15</c:v>
                </c:pt>
                <c:pt idx="76">
                  <c:v>16</c:v>
                </c:pt>
                <c:pt idx="77">
                  <c:v>25</c:v>
                </c:pt>
                <c:pt idx="78">
                  <c:v>27</c:v>
                </c:pt>
                <c:pt idx="79">
                  <c:v>22</c:v>
                </c:pt>
                <c:pt idx="80">
                  <c:v>23</c:v>
                </c:pt>
                <c:pt idx="81">
                  <c:v>20</c:v>
                </c:pt>
                <c:pt idx="82">
                  <c:v>37</c:v>
                </c:pt>
                <c:pt idx="83">
                  <c:v>48</c:v>
                </c:pt>
                <c:pt idx="84">
                  <c:v>89</c:v>
                </c:pt>
                <c:pt idx="85">
                  <c:v>62</c:v>
                </c:pt>
                <c:pt idx="86">
                  <c:v>66</c:v>
                </c:pt>
                <c:pt idx="87">
                  <c:v>61</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GrafSantiago!$F$28:$F$116</c:f>
              <c:numCache>
                <c:formatCode>General</c:formatCode>
                <c:ptCount val="88"/>
                <c:pt idx="0">
                  <c:v>21</c:v>
                </c:pt>
                <c:pt idx="1">
                  <c:v>26</c:v>
                </c:pt>
                <c:pt idx="2">
                  <c:v>21</c:v>
                </c:pt>
                <c:pt idx="3">
                  <c:v>21</c:v>
                </c:pt>
                <c:pt idx="4">
                  <c:v>22</c:v>
                </c:pt>
                <c:pt idx="5">
                  <c:v>17</c:v>
                </c:pt>
                <c:pt idx="6">
                  <c:v>17</c:v>
                </c:pt>
                <c:pt idx="7">
                  <c:v>19</c:v>
                </c:pt>
                <c:pt idx="8">
                  <c:v>19</c:v>
                </c:pt>
                <c:pt idx="9">
                  <c:v>19</c:v>
                </c:pt>
                <c:pt idx="10">
                  <c:v>19</c:v>
                </c:pt>
                <c:pt idx="11">
                  <c:v>22</c:v>
                </c:pt>
                <c:pt idx="12">
                  <c:v>19</c:v>
                </c:pt>
                <c:pt idx="13">
                  <c:v>20</c:v>
                </c:pt>
                <c:pt idx="14">
                  <c:v>21</c:v>
                </c:pt>
                <c:pt idx="15">
                  <c:v>19</c:v>
                </c:pt>
                <c:pt idx="16">
                  <c:v>19</c:v>
                </c:pt>
                <c:pt idx="17">
                  <c:v>20</c:v>
                </c:pt>
                <c:pt idx="18">
                  <c:v>22</c:v>
                </c:pt>
                <c:pt idx="19">
                  <c:v>25</c:v>
                </c:pt>
                <c:pt idx="20">
                  <c:v>24</c:v>
                </c:pt>
                <c:pt idx="21">
                  <c:v>22</c:v>
                </c:pt>
                <c:pt idx="22">
                  <c:v>17</c:v>
                </c:pt>
                <c:pt idx="23">
                  <c:v>16</c:v>
                </c:pt>
                <c:pt idx="24">
                  <c:v>16</c:v>
                </c:pt>
                <c:pt idx="25">
                  <c:v>16</c:v>
                </c:pt>
                <c:pt idx="26">
                  <c:v>16</c:v>
                </c:pt>
                <c:pt idx="27">
                  <c:v>20</c:v>
                </c:pt>
                <c:pt idx="28">
                  <c:v>19</c:v>
                </c:pt>
                <c:pt idx="29">
                  <c:v>19</c:v>
                </c:pt>
                <c:pt idx="30">
                  <c:v>17</c:v>
                </c:pt>
                <c:pt idx="31">
                  <c:v>20</c:v>
                </c:pt>
                <c:pt idx="32">
                  <c:v>21</c:v>
                </c:pt>
                <c:pt idx="33">
                  <c:v>19</c:v>
                </c:pt>
                <c:pt idx="34">
                  <c:v>19</c:v>
                </c:pt>
                <c:pt idx="35">
                  <c:v>18</c:v>
                </c:pt>
                <c:pt idx="36">
                  <c:v>14</c:v>
                </c:pt>
                <c:pt idx="37">
                  <c:v>14</c:v>
                </c:pt>
                <c:pt idx="38">
                  <c:v>12</c:v>
                </c:pt>
                <c:pt idx="39">
                  <c:v>14</c:v>
                </c:pt>
                <c:pt idx="40">
                  <c:v>15</c:v>
                </c:pt>
                <c:pt idx="41">
                  <c:v>17</c:v>
                </c:pt>
                <c:pt idx="42">
                  <c:v>18</c:v>
                </c:pt>
                <c:pt idx="43">
                  <c:v>15</c:v>
                </c:pt>
                <c:pt idx="44">
                  <c:v>18</c:v>
                </c:pt>
                <c:pt idx="45">
                  <c:v>21</c:v>
                </c:pt>
                <c:pt idx="46">
                  <c:v>22</c:v>
                </c:pt>
                <c:pt idx="47">
                  <c:v>23</c:v>
                </c:pt>
                <c:pt idx="48">
                  <c:v>21</c:v>
                </c:pt>
                <c:pt idx="49">
                  <c:v>21</c:v>
                </c:pt>
                <c:pt idx="50">
                  <c:v>16</c:v>
                </c:pt>
                <c:pt idx="51">
                  <c:v>15</c:v>
                </c:pt>
                <c:pt idx="52">
                  <c:v>15</c:v>
                </c:pt>
                <c:pt idx="53">
                  <c:v>12</c:v>
                </c:pt>
                <c:pt idx="54">
                  <c:v>13</c:v>
                </c:pt>
                <c:pt idx="55">
                  <c:v>10</c:v>
                </c:pt>
                <c:pt idx="56">
                  <c:v>10</c:v>
                </c:pt>
                <c:pt idx="57">
                  <c:v>6</c:v>
                </c:pt>
                <c:pt idx="58">
                  <c:v>7</c:v>
                </c:pt>
                <c:pt idx="59">
                  <c:v>5</c:v>
                </c:pt>
                <c:pt idx="60">
                  <c:v>5</c:v>
                </c:pt>
                <c:pt idx="61">
                  <c:v>4</c:v>
                </c:pt>
                <c:pt idx="62">
                  <c:v>4</c:v>
                </c:pt>
                <c:pt idx="63">
                  <c:v>4</c:v>
                </c:pt>
                <c:pt idx="64">
                  <c:v>4</c:v>
                </c:pt>
                <c:pt idx="65">
                  <c:v>3</c:v>
                </c:pt>
                <c:pt idx="66">
                  <c:v>2</c:v>
                </c:pt>
                <c:pt idx="67">
                  <c:v>1</c:v>
                </c:pt>
                <c:pt idx="68">
                  <c:v>1</c:v>
                </c:pt>
                <c:pt idx="69">
                  <c:v>1</c:v>
                </c:pt>
                <c:pt idx="70">
                  <c:v>0</c:v>
                </c:pt>
                <c:pt idx="71">
                  <c:v>0</c:v>
                </c:pt>
                <c:pt idx="72">
                  <c:v>0</c:v>
                </c:pt>
                <c:pt idx="73">
                  <c:v>1</c:v>
                </c:pt>
                <c:pt idx="74">
                  <c:v>1</c:v>
                </c:pt>
                <c:pt idx="75">
                  <c:v>1</c:v>
                </c:pt>
                <c:pt idx="76">
                  <c:v>1</c:v>
                </c:pt>
                <c:pt idx="77">
                  <c:v>1</c:v>
                </c:pt>
                <c:pt idx="78">
                  <c:v>3</c:v>
                </c:pt>
                <c:pt idx="79">
                  <c:v>3</c:v>
                </c:pt>
                <c:pt idx="80">
                  <c:v>3</c:v>
                </c:pt>
                <c:pt idx="81">
                  <c:v>2</c:v>
                </c:pt>
                <c:pt idx="82">
                  <c:v>2</c:v>
                </c:pt>
                <c:pt idx="83">
                  <c:v>1</c:v>
                </c:pt>
                <c:pt idx="84">
                  <c:v>1</c:v>
                </c:pt>
                <c:pt idx="85">
                  <c:v>3</c:v>
                </c:pt>
                <c:pt idx="86">
                  <c:v>2</c:v>
                </c:pt>
                <c:pt idx="87">
                  <c:v>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GrafSantiago!$G$28:$G$116</c:f>
              <c:numCache>
                <c:formatCode>General</c:formatCode>
                <c:ptCount val="88"/>
                <c:pt idx="0">
                  <c:v>4</c:v>
                </c:pt>
                <c:pt idx="1">
                  <c:v>3</c:v>
                </c:pt>
                <c:pt idx="2">
                  <c:v>3</c:v>
                </c:pt>
                <c:pt idx="3">
                  <c:v>4</c:v>
                </c:pt>
                <c:pt idx="4">
                  <c:v>5</c:v>
                </c:pt>
                <c:pt idx="5">
                  <c:v>5</c:v>
                </c:pt>
                <c:pt idx="6">
                  <c:v>5</c:v>
                </c:pt>
                <c:pt idx="7">
                  <c:v>4</c:v>
                </c:pt>
                <c:pt idx="8">
                  <c:v>4</c:v>
                </c:pt>
                <c:pt idx="9">
                  <c:v>5</c:v>
                </c:pt>
                <c:pt idx="10">
                  <c:v>4</c:v>
                </c:pt>
                <c:pt idx="11">
                  <c:v>4</c:v>
                </c:pt>
                <c:pt idx="12">
                  <c:v>5</c:v>
                </c:pt>
                <c:pt idx="13">
                  <c:v>4</c:v>
                </c:pt>
                <c:pt idx="14">
                  <c:v>3</c:v>
                </c:pt>
                <c:pt idx="15">
                  <c:v>5</c:v>
                </c:pt>
                <c:pt idx="16">
                  <c:v>4</c:v>
                </c:pt>
                <c:pt idx="17">
                  <c:v>4</c:v>
                </c:pt>
                <c:pt idx="18">
                  <c:v>5</c:v>
                </c:pt>
                <c:pt idx="19">
                  <c:v>5</c:v>
                </c:pt>
                <c:pt idx="20">
                  <c:v>4</c:v>
                </c:pt>
                <c:pt idx="21">
                  <c:v>4</c:v>
                </c:pt>
                <c:pt idx="22">
                  <c:v>4</c:v>
                </c:pt>
                <c:pt idx="23">
                  <c:v>3</c:v>
                </c:pt>
                <c:pt idx="24">
                  <c:v>3</c:v>
                </c:pt>
                <c:pt idx="25">
                  <c:v>3</c:v>
                </c:pt>
                <c:pt idx="26">
                  <c:v>3</c:v>
                </c:pt>
                <c:pt idx="27">
                  <c:v>3</c:v>
                </c:pt>
                <c:pt idx="28">
                  <c:v>4</c:v>
                </c:pt>
                <c:pt idx="29">
                  <c:v>3</c:v>
                </c:pt>
                <c:pt idx="30">
                  <c:v>3</c:v>
                </c:pt>
                <c:pt idx="31">
                  <c:v>3</c:v>
                </c:pt>
                <c:pt idx="32">
                  <c:v>4</c:v>
                </c:pt>
                <c:pt idx="33">
                  <c:v>5</c:v>
                </c:pt>
                <c:pt idx="34">
                  <c:v>5</c:v>
                </c:pt>
                <c:pt idx="35">
                  <c:v>4</c:v>
                </c:pt>
                <c:pt idx="36">
                  <c:v>3</c:v>
                </c:pt>
                <c:pt idx="37">
                  <c:v>3</c:v>
                </c:pt>
                <c:pt idx="38">
                  <c:v>5</c:v>
                </c:pt>
                <c:pt idx="39">
                  <c:v>5</c:v>
                </c:pt>
                <c:pt idx="40">
                  <c:v>4</c:v>
                </c:pt>
                <c:pt idx="41">
                  <c:v>3</c:v>
                </c:pt>
                <c:pt idx="42">
                  <c:v>4</c:v>
                </c:pt>
                <c:pt idx="43">
                  <c:v>4</c:v>
                </c:pt>
                <c:pt idx="44">
                  <c:v>5</c:v>
                </c:pt>
                <c:pt idx="45">
                  <c:v>5</c:v>
                </c:pt>
                <c:pt idx="46">
                  <c:v>5</c:v>
                </c:pt>
                <c:pt idx="47">
                  <c:v>4</c:v>
                </c:pt>
                <c:pt idx="48">
                  <c:v>4</c:v>
                </c:pt>
                <c:pt idx="49">
                  <c:v>3</c:v>
                </c:pt>
                <c:pt idx="50">
                  <c:v>2</c:v>
                </c:pt>
                <c:pt idx="51">
                  <c:v>3</c:v>
                </c:pt>
                <c:pt idx="52">
                  <c:v>3</c:v>
                </c:pt>
                <c:pt idx="53">
                  <c:v>3</c:v>
                </c:pt>
                <c:pt idx="54">
                  <c:v>2</c:v>
                </c:pt>
                <c:pt idx="55">
                  <c:v>2</c:v>
                </c:pt>
                <c:pt idx="56">
                  <c:v>2</c:v>
                </c:pt>
                <c:pt idx="57">
                  <c:v>3</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0</c:v>
                </c:pt>
                <c:pt idx="85">
                  <c:v>0</c:v>
                </c:pt>
                <c:pt idx="86">
                  <c:v>0</c:v>
                </c:pt>
                <c:pt idx="87">
                  <c:v>0</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GrafVigo!$H$28:$H$116</c:f>
              <c:numCache>
                <c:formatCode>General</c:formatCode>
                <c:ptCount val="88"/>
                <c:pt idx="0">
                  <c:v>1065</c:v>
                </c:pt>
                <c:pt idx="1">
                  <c:v>937</c:v>
                </c:pt>
                <c:pt idx="2">
                  <c:v>1465</c:v>
                </c:pt>
                <c:pt idx="3">
                  <c:v>1309</c:v>
                </c:pt>
                <c:pt idx="4">
                  <c:v>949</c:v>
                </c:pt>
                <c:pt idx="5">
                  <c:v>1099</c:v>
                </c:pt>
                <c:pt idx="6">
                  <c:v>2622</c:v>
                </c:pt>
                <c:pt idx="7">
                  <c:v>3108</c:v>
                </c:pt>
                <c:pt idx="8">
                  <c:v>3266</c:v>
                </c:pt>
                <c:pt idx="9">
                  <c:v>3429</c:v>
                </c:pt>
                <c:pt idx="10">
                  <c:v>4082</c:v>
                </c:pt>
                <c:pt idx="11">
                  <c:v>2169</c:v>
                </c:pt>
                <c:pt idx="12">
                  <c:v>3223</c:v>
                </c:pt>
                <c:pt idx="13">
                  <c:v>2172</c:v>
                </c:pt>
                <c:pt idx="14">
                  <c:v>3035</c:v>
                </c:pt>
                <c:pt idx="15">
                  <c:v>2146</c:v>
                </c:pt>
                <c:pt idx="16">
                  <c:v>2943</c:v>
                </c:pt>
                <c:pt idx="17">
                  <c:v>3268</c:v>
                </c:pt>
                <c:pt idx="18">
                  <c:v>1412</c:v>
                </c:pt>
                <c:pt idx="19">
                  <c:v>1595</c:v>
                </c:pt>
                <c:pt idx="20">
                  <c:v>2425</c:v>
                </c:pt>
                <c:pt idx="21">
                  <c:v>2198</c:v>
                </c:pt>
                <c:pt idx="22">
                  <c:v>2498</c:v>
                </c:pt>
                <c:pt idx="23">
                  <c:v>2666</c:v>
                </c:pt>
                <c:pt idx="24">
                  <c:v>2280</c:v>
                </c:pt>
                <c:pt idx="25">
                  <c:v>1343</c:v>
                </c:pt>
                <c:pt idx="26">
                  <c:v>1466</c:v>
                </c:pt>
                <c:pt idx="27">
                  <c:v>4051</c:v>
                </c:pt>
                <c:pt idx="28">
                  <c:v>2495</c:v>
                </c:pt>
                <c:pt idx="29">
                  <c:v>2273</c:v>
                </c:pt>
                <c:pt idx="30">
                  <c:v>2112</c:v>
                </c:pt>
                <c:pt idx="31">
                  <c:v>1280</c:v>
                </c:pt>
                <c:pt idx="32">
                  <c:v>1089</c:v>
                </c:pt>
                <c:pt idx="33">
                  <c:v>1087</c:v>
                </c:pt>
                <c:pt idx="34">
                  <c:v>2175</c:v>
                </c:pt>
                <c:pt idx="35">
                  <c:v>1815</c:v>
                </c:pt>
                <c:pt idx="36">
                  <c:v>2125</c:v>
                </c:pt>
                <c:pt idx="37">
                  <c:v>2039</c:v>
                </c:pt>
                <c:pt idx="38">
                  <c:v>1253</c:v>
                </c:pt>
                <c:pt idx="39">
                  <c:v>1144</c:v>
                </c:pt>
                <c:pt idx="40">
                  <c:v>2533</c:v>
                </c:pt>
                <c:pt idx="41">
                  <c:v>2048</c:v>
                </c:pt>
                <c:pt idx="42">
                  <c:v>146409</c:v>
                </c:pt>
                <c:pt idx="43">
                  <c:v>1541</c:v>
                </c:pt>
                <c:pt idx="44">
                  <c:v>2197</c:v>
                </c:pt>
                <c:pt idx="45">
                  <c:v>965</c:v>
                </c:pt>
                <c:pt idx="46">
                  <c:v>698</c:v>
                </c:pt>
                <c:pt idx="47">
                  <c:v>1244</c:v>
                </c:pt>
                <c:pt idx="48">
                  <c:v>2473</c:v>
                </c:pt>
                <c:pt idx="49">
                  <c:v>1684</c:v>
                </c:pt>
                <c:pt idx="50">
                  <c:v>1847</c:v>
                </c:pt>
                <c:pt idx="51">
                  <c:v>564</c:v>
                </c:pt>
                <c:pt idx="52">
                  <c:v>383</c:v>
                </c:pt>
                <c:pt idx="53">
                  <c:v>486</c:v>
                </c:pt>
                <c:pt idx="54">
                  <c:v>723</c:v>
                </c:pt>
                <c:pt idx="55">
                  <c:v>741</c:v>
                </c:pt>
                <c:pt idx="56">
                  <c:v>750</c:v>
                </c:pt>
                <c:pt idx="57">
                  <c:v>706</c:v>
                </c:pt>
                <c:pt idx="58">
                  <c:v>740</c:v>
                </c:pt>
                <c:pt idx="59">
                  <c:v>309</c:v>
                </c:pt>
                <c:pt idx="60">
                  <c:v>331</c:v>
                </c:pt>
                <c:pt idx="61">
                  <c:v>655</c:v>
                </c:pt>
                <c:pt idx="62">
                  <c:v>1897</c:v>
                </c:pt>
                <c:pt idx="63">
                  <c:v>1148</c:v>
                </c:pt>
                <c:pt idx="64">
                  <c:v>916</c:v>
                </c:pt>
                <c:pt idx="65">
                  <c:v>492</c:v>
                </c:pt>
                <c:pt idx="66">
                  <c:v>304</c:v>
                </c:pt>
                <c:pt idx="67">
                  <c:v>323</c:v>
                </c:pt>
                <c:pt idx="68">
                  <c:v>547</c:v>
                </c:pt>
                <c:pt idx="69">
                  <c:v>674</c:v>
                </c:pt>
                <c:pt idx="70">
                  <c:v>729</c:v>
                </c:pt>
                <c:pt idx="71">
                  <c:v>655</c:v>
                </c:pt>
                <c:pt idx="72">
                  <c:v>814</c:v>
                </c:pt>
                <c:pt idx="73">
                  <c:v>425</c:v>
                </c:pt>
                <c:pt idx="74">
                  <c:v>471</c:v>
                </c:pt>
                <c:pt idx="75">
                  <c:v>689</c:v>
                </c:pt>
                <c:pt idx="76">
                  <c:v>1034</c:v>
                </c:pt>
                <c:pt idx="77">
                  <c:v>705</c:v>
                </c:pt>
                <c:pt idx="78">
                  <c:v>834</c:v>
                </c:pt>
                <c:pt idx="79">
                  <c:v>592</c:v>
                </c:pt>
                <c:pt idx="80">
                  <c:v>746</c:v>
                </c:pt>
                <c:pt idx="81">
                  <c:v>527</c:v>
                </c:pt>
                <c:pt idx="82">
                  <c:v>1237</c:v>
                </c:pt>
                <c:pt idx="83">
                  <c:v>2259</c:v>
                </c:pt>
                <c:pt idx="84">
                  <c:v>1491</c:v>
                </c:pt>
                <c:pt idx="85">
                  <c:v>2422</c:v>
                </c:pt>
                <c:pt idx="86">
                  <c:v>1593</c:v>
                </c:pt>
                <c:pt idx="87">
                  <c:v>1743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GrafVigo!$E$28:$E$116</c:f>
              <c:numCache>
                <c:formatCode>General</c:formatCode>
                <c:ptCount val="88"/>
                <c:pt idx="0">
                  <c:v>56</c:v>
                </c:pt>
                <c:pt idx="1">
                  <c:v>58</c:v>
                </c:pt>
                <c:pt idx="2">
                  <c:v>46</c:v>
                </c:pt>
                <c:pt idx="3">
                  <c:v>70</c:v>
                </c:pt>
                <c:pt idx="4">
                  <c:v>41</c:v>
                </c:pt>
                <c:pt idx="5">
                  <c:v>29</c:v>
                </c:pt>
                <c:pt idx="6">
                  <c:v>67</c:v>
                </c:pt>
                <c:pt idx="7">
                  <c:v>87</c:v>
                </c:pt>
                <c:pt idx="8">
                  <c:v>85</c:v>
                </c:pt>
                <c:pt idx="9">
                  <c:v>76</c:v>
                </c:pt>
                <c:pt idx="10">
                  <c:v>72</c:v>
                </c:pt>
                <c:pt idx="11">
                  <c:v>36</c:v>
                </c:pt>
                <c:pt idx="12">
                  <c:v>28</c:v>
                </c:pt>
                <c:pt idx="13">
                  <c:v>52</c:v>
                </c:pt>
                <c:pt idx="14">
                  <c:v>74</c:v>
                </c:pt>
                <c:pt idx="15">
                  <c:v>52</c:v>
                </c:pt>
                <c:pt idx="16">
                  <c:v>54</c:v>
                </c:pt>
                <c:pt idx="17">
                  <c:v>46</c:v>
                </c:pt>
                <c:pt idx="18">
                  <c:v>24</c:v>
                </c:pt>
                <c:pt idx="19">
                  <c:v>25</c:v>
                </c:pt>
                <c:pt idx="20">
                  <c:v>62</c:v>
                </c:pt>
                <c:pt idx="21">
                  <c:v>71</c:v>
                </c:pt>
                <c:pt idx="22">
                  <c:v>51</c:v>
                </c:pt>
                <c:pt idx="23">
                  <c:v>57</c:v>
                </c:pt>
                <c:pt idx="24">
                  <c:v>64</c:v>
                </c:pt>
                <c:pt idx="25">
                  <c:v>28</c:v>
                </c:pt>
                <c:pt idx="26">
                  <c:v>22</c:v>
                </c:pt>
                <c:pt idx="27">
                  <c:v>132</c:v>
                </c:pt>
                <c:pt idx="28">
                  <c:v>57</c:v>
                </c:pt>
                <c:pt idx="29">
                  <c:v>65</c:v>
                </c:pt>
                <c:pt idx="30">
                  <c:v>34</c:v>
                </c:pt>
                <c:pt idx="31">
                  <c:v>23</c:v>
                </c:pt>
                <c:pt idx="32">
                  <c:v>36</c:v>
                </c:pt>
                <c:pt idx="33">
                  <c:v>18</c:v>
                </c:pt>
                <c:pt idx="34">
                  <c:v>88</c:v>
                </c:pt>
                <c:pt idx="35">
                  <c:v>70</c:v>
                </c:pt>
                <c:pt idx="36">
                  <c:v>54</c:v>
                </c:pt>
                <c:pt idx="37">
                  <c:v>55</c:v>
                </c:pt>
                <c:pt idx="38">
                  <c:v>34</c:v>
                </c:pt>
                <c:pt idx="39">
                  <c:v>14</c:v>
                </c:pt>
                <c:pt idx="40">
                  <c:v>40</c:v>
                </c:pt>
                <c:pt idx="41">
                  <c:v>39</c:v>
                </c:pt>
                <c:pt idx="42">
                  <c:v>42</c:v>
                </c:pt>
                <c:pt idx="43">
                  <c:v>30</c:v>
                </c:pt>
                <c:pt idx="44">
                  <c:v>39</c:v>
                </c:pt>
                <c:pt idx="45">
                  <c:v>20</c:v>
                </c:pt>
                <c:pt idx="46">
                  <c:v>23</c:v>
                </c:pt>
                <c:pt idx="47">
                  <c:v>17</c:v>
                </c:pt>
                <c:pt idx="48">
                  <c:v>14</c:v>
                </c:pt>
                <c:pt idx="49">
                  <c:v>19</c:v>
                </c:pt>
                <c:pt idx="50">
                  <c:v>30</c:v>
                </c:pt>
                <c:pt idx="51">
                  <c:v>6</c:v>
                </c:pt>
                <c:pt idx="52">
                  <c:v>7</c:v>
                </c:pt>
                <c:pt idx="53">
                  <c:v>20</c:v>
                </c:pt>
                <c:pt idx="54">
                  <c:v>21</c:v>
                </c:pt>
                <c:pt idx="55">
                  <c:v>14</c:v>
                </c:pt>
                <c:pt idx="56">
                  <c:v>15</c:v>
                </c:pt>
                <c:pt idx="57">
                  <c:v>10</c:v>
                </c:pt>
                <c:pt idx="58">
                  <c:v>20</c:v>
                </c:pt>
                <c:pt idx="59">
                  <c:v>2</c:v>
                </c:pt>
                <c:pt idx="60">
                  <c:v>6</c:v>
                </c:pt>
                <c:pt idx="61">
                  <c:v>8</c:v>
                </c:pt>
                <c:pt idx="62">
                  <c:v>8</c:v>
                </c:pt>
                <c:pt idx="63">
                  <c:v>3</c:v>
                </c:pt>
                <c:pt idx="64">
                  <c:v>20</c:v>
                </c:pt>
                <c:pt idx="65">
                  <c:v>6</c:v>
                </c:pt>
                <c:pt idx="66">
                  <c:v>3</c:v>
                </c:pt>
                <c:pt idx="67">
                  <c:v>9</c:v>
                </c:pt>
                <c:pt idx="68">
                  <c:v>18</c:v>
                </c:pt>
                <c:pt idx="69">
                  <c:v>19</c:v>
                </c:pt>
                <c:pt idx="70">
                  <c:v>31</c:v>
                </c:pt>
                <c:pt idx="71">
                  <c:v>18</c:v>
                </c:pt>
                <c:pt idx="72">
                  <c:v>22</c:v>
                </c:pt>
                <c:pt idx="73">
                  <c:v>22</c:v>
                </c:pt>
                <c:pt idx="74">
                  <c:v>53</c:v>
                </c:pt>
                <c:pt idx="75">
                  <c:v>35</c:v>
                </c:pt>
                <c:pt idx="76">
                  <c:v>29</c:v>
                </c:pt>
                <c:pt idx="77">
                  <c:v>46</c:v>
                </c:pt>
                <c:pt idx="78">
                  <c:v>42</c:v>
                </c:pt>
                <c:pt idx="79">
                  <c:v>38</c:v>
                </c:pt>
                <c:pt idx="80">
                  <c:v>50</c:v>
                </c:pt>
                <c:pt idx="81">
                  <c:v>54</c:v>
                </c:pt>
                <c:pt idx="82">
                  <c:v>106</c:v>
                </c:pt>
                <c:pt idx="83">
                  <c:v>76</c:v>
                </c:pt>
                <c:pt idx="84">
                  <c:v>127</c:v>
                </c:pt>
                <c:pt idx="85">
                  <c:v>161</c:v>
                </c:pt>
                <c:pt idx="86">
                  <c:v>111</c:v>
                </c:pt>
                <c:pt idx="87">
                  <c:v>117</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GrafVigo!$F$28:$F$116</c:f>
              <c:numCache>
                <c:formatCode>General</c:formatCode>
                <c:ptCount val="88"/>
                <c:pt idx="0">
                  <c:v>30</c:v>
                </c:pt>
                <c:pt idx="1">
                  <c:v>34</c:v>
                </c:pt>
                <c:pt idx="2">
                  <c:v>29</c:v>
                </c:pt>
                <c:pt idx="3">
                  <c:v>32</c:v>
                </c:pt>
                <c:pt idx="4">
                  <c:v>33</c:v>
                </c:pt>
                <c:pt idx="5">
                  <c:v>31</c:v>
                </c:pt>
                <c:pt idx="6">
                  <c:v>31</c:v>
                </c:pt>
                <c:pt idx="7">
                  <c:v>33</c:v>
                </c:pt>
                <c:pt idx="8">
                  <c:v>29</c:v>
                </c:pt>
                <c:pt idx="9">
                  <c:v>32</c:v>
                </c:pt>
                <c:pt idx="10">
                  <c:v>35</c:v>
                </c:pt>
                <c:pt idx="11">
                  <c:v>39</c:v>
                </c:pt>
                <c:pt idx="12">
                  <c:v>37</c:v>
                </c:pt>
                <c:pt idx="13">
                  <c:v>33</c:v>
                </c:pt>
                <c:pt idx="14">
                  <c:v>33</c:v>
                </c:pt>
                <c:pt idx="15">
                  <c:v>29</c:v>
                </c:pt>
                <c:pt idx="16">
                  <c:v>29</c:v>
                </c:pt>
                <c:pt idx="17">
                  <c:v>29</c:v>
                </c:pt>
                <c:pt idx="18">
                  <c:v>28</c:v>
                </c:pt>
                <c:pt idx="19">
                  <c:v>32</c:v>
                </c:pt>
                <c:pt idx="20">
                  <c:v>30</c:v>
                </c:pt>
                <c:pt idx="21">
                  <c:v>35</c:v>
                </c:pt>
                <c:pt idx="22">
                  <c:v>38</c:v>
                </c:pt>
                <c:pt idx="23">
                  <c:v>36</c:v>
                </c:pt>
                <c:pt idx="24">
                  <c:v>38</c:v>
                </c:pt>
                <c:pt idx="25">
                  <c:v>40</c:v>
                </c:pt>
                <c:pt idx="26">
                  <c:v>31</c:v>
                </c:pt>
                <c:pt idx="27">
                  <c:v>37</c:v>
                </c:pt>
                <c:pt idx="28">
                  <c:v>40</c:v>
                </c:pt>
                <c:pt idx="29">
                  <c:v>37</c:v>
                </c:pt>
                <c:pt idx="30">
                  <c:v>40</c:v>
                </c:pt>
                <c:pt idx="31">
                  <c:v>39</c:v>
                </c:pt>
                <c:pt idx="32">
                  <c:v>40</c:v>
                </c:pt>
                <c:pt idx="33">
                  <c:v>33</c:v>
                </c:pt>
                <c:pt idx="34">
                  <c:v>33</c:v>
                </c:pt>
                <c:pt idx="35">
                  <c:v>32</c:v>
                </c:pt>
                <c:pt idx="36">
                  <c:v>30</c:v>
                </c:pt>
                <c:pt idx="37">
                  <c:v>32</c:v>
                </c:pt>
                <c:pt idx="38">
                  <c:v>34</c:v>
                </c:pt>
                <c:pt idx="39">
                  <c:v>30</c:v>
                </c:pt>
                <c:pt idx="40">
                  <c:v>27</c:v>
                </c:pt>
                <c:pt idx="41">
                  <c:v>21</c:v>
                </c:pt>
                <c:pt idx="42">
                  <c:v>23</c:v>
                </c:pt>
                <c:pt idx="43">
                  <c:v>19</c:v>
                </c:pt>
                <c:pt idx="44">
                  <c:v>20</c:v>
                </c:pt>
                <c:pt idx="45">
                  <c:v>18</c:v>
                </c:pt>
                <c:pt idx="46">
                  <c:v>17</c:v>
                </c:pt>
                <c:pt idx="47">
                  <c:v>15</c:v>
                </c:pt>
                <c:pt idx="48">
                  <c:v>13</c:v>
                </c:pt>
                <c:pt idx="49">
                  <c:v>10</c:v>
                </c:pt>
                <c:pt idx="50">
                  <c:v>8</c:v>
                </c:pt>
                <c:pt idx="51">
                  <c:v>7</c:v>
                </c:pt>
                <c:pt idx="52">
                  <c:v>7</c:v>
                </c:pt>
                <c:pt idx="53">
                  <c:v>6</c:v>
                </c:pt>
                <c:pt idx="54">
                  <c:v>4</c:v>
                </c:pt>
                <c:pt idx="55">
                  <c:v>4</c:v>
                </c:pt>
                <c:pt idx="56">
                  <c:v>6</c:v>
                </c:pt>
                <c:pt idx="57">
                  <c:v>8</c:v>
                </c:pt>
                <c:pt idx="58">
                  <c:v>10</c:v>
                </c:pt>
                <c:pt idx="59">
                  <c:v>8</c:v>
                </c:pt>
                <c:pt idx="60">
                  <c:v>6</c:v>
                </c:pt>
                <c:pt idx="61">
                  <c:v>7</c:v>
                </c:pt>
                <c:pt idx="62">
                  <c:v>8</c:v>
                </c:pt>
                <c:pt idx="63">
                  <c:v>7</c:v>
                </c:pt>
                <c:pt idx="64">
                  <c:v>8</c:v>
                </c:pt>
                <c:pt idx="65">
                  <c:v>8</c:v>
                </c:pt>
                <c:pt idx="66">
                  <c:v>9</c:v>
                </c:pt>
                <c:pt idx="67">
                  <c:v>6</c:v>
                </c:pt>
                <c:pt idx="68">
                  <c:v>7</c:v>
                </c:pt>
                <c:pt idx="69">
                  <c:v>6</c:v>
                </c:pt>
                <c:pt idx="70">
                  <c:v>4</c:v>
                </c:pt>
                <c:pt idx="71">
                  <c:v>0</c:v>
                </c:pt>
                <c:pt idx="72">
                  <c:v>0</c:v>
                </c:pt>
                <c:pt idx="73">
                  <c:v>0</c:v>
                </c:pt>
                <c:pt idx="74">
                  <c:v>1</c:v>
                </c:pt>
                <c:pt idx="75">
                  <c:v>1</c:v>
                </c:pt>
                <c:pt idx="76">
                  <c:v>1</c:v>
                </c:pt>
                <c:pt idx="77">
                  <c:v>2</c:v>
                </c:pt>
                <c:pt idx="78">
                  <c:v>3</c:v>
                </c:pt>
                <c:pt idx="79">
                  <c:v>2</c:v>
                </c:pt>
                <c:pt idx="80">
                  <c:v>4</c:v>
                </c:pt>
                <c:pt idx="81">
                  <c:v>4</c:v>
                </c:pt>
                <c:pt idx="82">
                  <c:v>5</c:v>
                </c:pt>
                <c:pt idx="83">
                  <c:v>7</c:v>
                </c:pt>
                <c:pt idx="84">
                  <c:v>5</c:v>
                </c:pt>
                <c:pt idx="85">
                  <c:v>5</c:v>
                </c:pt>
                <c:pt idx="86">
                  <c:v>8</c:v>
                </c:pt>
                <c:pt idx="87">
                  <c:v>5</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14/04/2021</c:v>
                </c:pt>
                <c:pt idx="1">
                  <c:v>15/04/2021</c:v>
                </c:pt>
                <c:pt idx="2">
                  <c:v>16/04/2021</c:v>
                </c:pt>
                <c:pt idx="3">
                  <c:v>17/04/2021</c:v>
                </c:pt>
                <c:pt idx="4">
                  <c:v>18/04/2021</c:v>
                </c:pt>
                <c:pt idx="5">
                  <c:v>19/04/2021</c:v>
                </c:pt>
                <c:pt idx="6">
                  <c:v>20/04/2021</c:v>
                </c:pt>
                <c:pt idx="7">
                  <c:v>21/04/2021</c:v>
                </c:pt>
                <c:pt idx="8">
                  <c:v>22/04/2021</c:v>
                </c:pt>
                <c:pt idx="9">
                  <c:v>23/04/2021</c:v>
                </c:pt>
                <c:pt idx="10">
                  <c:v>24/04/2021</c:v>
                </c:pt>
                <c:pt idx="11">
                  <c:v>25/04/2021</c:v>
                </c:pt>
                <c:pt idx="12">
                  <c:v>26/04/2021</c:v>
                </c:pt>
                <c:pt idx="13">
                  <c:v>27/04/2021</c:v>
                </c:pt>
                <c:pt idx="14">
                  <c:v>28/04/2021</c:v>
                </c:pt>
                <c:pt idx="15">
                  <c:v>29/04/2021</c:v>
                </c:pt>
                <c:pt idx="16">
                  <c:v>30/04/2021</c:v>
                </c:pt>
                <c:pt idx="17">
                  <c:v>01/05/2021</c:v>
                </c:pt>
                <c:pt idx="18">
                  <c:v>02/05/2021</c:v>
                </c:pt>
                <c:pt idx="19">
                  <c:v>03/05/2021</c:v>
                </c:pt>
                <c:pt idx="20">
                  <c:v>04/05/2021</c:v>
                </c:pt>
                <c:pt idx="21">
                  <c:v>05/05/2021</c:v>
                </c:pt>
                <c:pt idx="22">
                  <c:v>06/05/2021</c:v>
                </c:pt>
                <c:pt idx="23">
                  <c:v>07/05/2021</c:v>
                </c:pt>
                <c:pt idx="24">
                  <c:v>08/05/2021</c:v>
                </c:pt>
                <c:pt idx="25">
                  <c:v>09/05/2021</c:v>
                </c:pt>
                <c:pt idx="26">
                  <c:v>10/05/2021</c:v>
                </c:pt>
                <c:pt idx="27">
                  <c:v>12/05/2021</c:v>
                </c:pt>
                <c:pt idx="28">
                  <c:v>13/05/2021</c:v>
                </c:pt>
                <c:pt idx="29">
                  <c:v>14/05/2021</c:v>
                </c:pt>
                <c:pt idx="30">
                  <c:v>15/05/2021</c:v>
                </c:pt>
                <c:pt idx="31">
                  <c:v>16/05/2021</c:v>
                </c:pt>
                <c:pt idx="32">
                  <c:v>17/05/2021</c:v>
                </c:pt>
                <c:pt idx="33">
                  <c:v>18/05/2021</c:v>
                </c:pt>
                <c:pt idx="34">
                  <c:v>19/05/2021</c:v>
                </c:pt>
                <c:pt idx="35">
                  <c:v>20/05/2021</c:v>
                </c:pt>
                <c:pt idx="36">
                  <c:v>21/05/2021</c:v>
                </c:pt>
                <c:pt idx="37">
                  <c:v>22/05/2021</c:v>
                </c:pt>
                <c:pt idx="38">
                  <c:v>23/05/2021</c:v>
                </c:pt>
                <c:pt idx="39">
                  <c:v>24/05/2021</c:v>
                </c:pt>
                <c:pt idx="40">
                  <c:v>25/05/2021</c:v>
                </c:pt>
                <c:pt idx="41">
                  <c:v>26/05/2021</c:v>
                </c:pt>
                <c:pt idx="42">
                  <c:v>27/05/2021</c:v>
                </c:pt>
                <c:pt idx="43">
                  <c:v>28/05/2021</c:v>
                </c:pt>
                <c:pt idx="44">
                  <c:v>29/05/2021</c:v>
                </c:pt>
                <c:pt idx="45">
                  <c:v>30/05/2021</c:v>
                </c:pt>
                <c:pt idx="46">
                  <c:v>31/05/2021</c:v>
                </c:pt>
                <c:pt idx="47">
                  <c:v>01/06/2021</c:v>
                </c:pt>
                <c:pt idx="48">
                  <c:v>02/06/2021</c:v>
                </c:pt>
                <c:pt idx="49">
                  <c:v>03/06/2021</c:v>
                </c:pt>
                <c:pt idx="50">
                  <c:v>04/06/2021</c:v>
                </c:pt>
                <c:pt idx="51">
                  <c:v>05/06/2021</c:v>
                </c:pt>
                <c:pt idx="52">
                  <c:v>06/06/2021</c:v>
                </c:pt>
                <c:pt idx="53">
                  <c:v>07/06/2021</c:v>
                </c:pt>
                <c:pt idx="54">
                  <c:v>08/06/2021</c:v>
                </c:pt>
                <c:pt idx="55">
                  <c:v>09/06/2021</c:v>
                </c:pt>
                <c:pt idx="56">
                  <c:v>10/06/2021</c:v>
                </c:pt>
                <c:pt idx="57">
                  <c:v>11/06/2021</c:v>
                </c:pt>
                <c:pt idx="58">
                  <c:v>12/06/2021</c:v>
                </c:pt>
                <c:pt idx="59">
                  <c:v>13/06/2021</c:v>
                </c:pt>
                <c:pt idx="60">
                  <c:v>14/06/2021</c:v>
                </c:pt>
                <c:pt idx="61">
                  <c:v>15/06/2021</c:v>
                </c:pt>
                <c:pt idx="62">
                  <c:v>16/06/2021</c:v>
                </c:pt>
                <c:pt idx="63">
                  <c:v>17/06/2021</c:v>
                </c:pt>
                <c:pt idx="64">
                  <c:v>18/06/2021</c:v>
                </c:pt>
                <c:pt idx="65">
                  <c:v>19/06/2021</c:v>
                </c:pt>
                <c:pt idx="66">
                  <c:v>20/06/2021</c:v>
                </c:pt>
                <c:pt idx="67">
                  <c:v>21/06/2021</c:v>
                </c:pt>
                <c:pt idx="68">
                  <c:v>22/06/2021</c:v>
                </c:pt>
                <c:pt idx="69">
                  <c:v>23/06/2021</c:v>
                </c:pt>
                <c:pt idx="70">
                  <c:v>24/06/2021</c:v>
                </c:pt>
                <c:pt idx="71">
                  <c:v>25/06/2021</c:v>
                </c:pt>
                <c:pt idx="72">
                  <c:v>26/06/2021</c:v>
                </c:pt>
                <c:pt idx="73">
                  <c:v>27/06/2021</c:v>
                </c:pt>
                <c:pt idx="74">
                  <c:v>28/06/2021</c:v>
                </c:pt>
                <c:pt idx="75">
                  <c:v>29/06/2021</c:v>
                </c:pt>
                <c:pt idx="76">
                  <c:v>30/06/2021</c:v>
                </c:pt>
                <c:pt idx="77">
                  <c:v>01/07/2021</c:v>
                </c:pt>
                <c:pt idx="78">
                  <c:v>02/07/2021</c:v>
                </c:pt>
                <c:pt idx="79">
                  <c:v>03/07/2021</c:v>
                </c:pt>
                <c:pt idx="80">
                  <c:v>04/07/2021</c:v>
                </c:pt>
                <c:pt idx="81">
                  <c:v>05/07/2021</c:v>
                </c:pt>
                <c:pt idx="82">
                  <c:v>06/07/2021</c:v>
                </c:pt>
                <c:pt idx="83">
                  <c:v>07/07/2021</c:v>
                </c:pt>
                <c:pt idx="84">
                  <c:v>08/07/2021</c:v>
                </c:pt>
                <c:pt idx="85">
                  <c:v>09/07/2021</c:v>
                </c:pt>
                <c:pt idx="86">
                  <c:v>10/07/2021</c:v>
                </c:pt>
                <c:pt idx="87">
                  <c:v>11/07/2021</c:v>
                </c:pt>
              </c:strCache>
            </c:strRef>
          </c:cat>
          <c:val>
            <c:numRef>
              <c:f>GrafVigo!$G$28:$G$116</c:f>
              <c:numCache>
                <c:formatCode>General</c:formatCode>
                <c:ptCount val="88"/>
                <c:pt idx="0">
                  <c:v>4</c:v>
                </c:pt>
                <c:pt idx="1">
                  <c:v>4</c:v>
                </c:pt>
                <c:pt idx="2">
                  <c:v>5</c:v>
                </c:pt>
                <c:pt idx="3">
                  <c:v>4</c:v>
                </c:pt>
                <c:pt idx="4">
                  <c:v>5</c:v>
                </c:pt>
                <c:pt idx="5">
                  <c:v>6</c:v>
                </c:pt>
                <c:pt idx="6">
                  <c:v>6</c:v>
                </c:pt>
                <c:pt idx="7">
                  <c:v>8</c:v>
                </c:pt>
                <c:pt idx="8">
                  <c:v>8</c:v>
                </c:pt>
                <c:pt idx="9">
                  <c:v>8</c:v>
                </c:pt>
                <c:pt idx="10">
                  <c:v>8</c:v>
                </c:pt>
                <c:pt idx="11">
                  <c:v>8</c:v>
                </c:pt>
                <c:pt idx="12">
                  <c:v>9</c:v>
                </c:pt>
                <c:pt idx="13">
                  <c:v>9</c:v>
                </c:pt>
                <c:pt idx="14">
                  <c:v>10</c:v>
                </c:pt>
                <c:pt idx="15">
                  <c:v>11</c:v>
                </c:pt>
                <c:pt idx="16">
                  <c:v>12</c:v>
                </c:pt>
                <c:pt idx="17">
                  <c:v>12</c:v>
                </c:pt>
                <c:pt idx="18">
                  <c:v>12</c:v>
                </c:pt>
                <c:pt idx="19">
                  <c:v>12</c:v>
                </c:pt>
                <c:pt idx="20">
                  <c:v>13</c:v>
                </c:pt>
                <c:pt idx="21">
                  <c:v>12</c:v>
                </c:pt>
                <c:pt idx="22">
                  <c:v>12</c:v>
                </c:pt>
                <c:pt idx="23">
                  <c:v>13</c:v>
                </c:pt>
                <c:pt idx="24">
                  <c:v>14</c:v>
                </c:pt>
                <c:pt idx="25">
                  <c:v>14</c:v>
                </c:pt>
                <c:pt idx="26">
                  <c:v>14</c:v>
                </c:pt>
                <c:pt idx="27">
                  <c:v>13</c:v>
                </c:pt>
                <c:pt idx="28">
                  <c:v>11</c:v>
                </c:pt>
                <c:pt idx="29">
                  <c:v>11</c:v>
                </c:pt>
                <c:pt idx="30">
                  <c:v>10</c:v>
                </c:pt>
                <c:pt idx="31">
                  <c:v>10</c:v>
                </c:pt>
                <c:pt idx="32">
                  <c:v>10</c:v>
                </c:pt>
                <c:pt idx="33">
                  <c:v>11</c:v>
                </c:pt>
                <c:pt idx="34">
                  <c:v>8</c:v>
                </c:pt>
                <c:pt idx="35">
                  <c:v>8</c:v>
                </c:pt>
                <c:pt idx="36">
                  <c:v>9</c:v>
                </c:pt>
                <c:pt idx="37">
                  <c:v>9</c:v>
                </c:pt>
                <c:pt idx="38">
                  <c:v>9</c:v>
                </c:pt>
                <c:pt idx="39">
                  <c:v>8</c:v>
                </c:pt>
                <c:pt idx="40">
                  <c:v>9</c:v>
                </c:pt>
                <c:pt idx="41">
                  <c:v>6</c:v>
                </c:pt>
                <c:pt idx="42">
                  <c:v>5</c:v>
                </c:pt>
                <c:pt idx="43">
                  <c:v>5</c:v>
                </c:pt>
                <c:pt idx="44">
                  <c:v>5</c:v>
                </c:pt>
                <c:pt idx="45">
                  <c:v>7</c:v>
                </c:pt>
                <c:pt idx="46">
                  <c:v>7</c:v>
                </c:pt>
                <c:pt idx="47">
                  <c:v>6</c:v>
                </c:pt>
                <c:pt idx="48">
                  <c:v>5</c:v>
                </c:pt>
                <c:pt idx="49">
                  <c:v>4</c:v>
                </c:pt>
                <c:pt idx="50">
                  <c:v>4</c:v>
                </c:pt>
                <c:pt idx="51">
                  <c:v>5</c:v>
                </c:pt>
                <c:pt idx="52">
                  <c:v>5</c:v>
                </c:pt>
                <c:pt idx="53">
                  <c:v>5</c:v>
                </c:pt>
                <c:pt idx="54">
                  <c:v>4</c:v>
                </c:pt>
                <c:pt idx="55">
                  <c:v>4</c:v>
                </c:pt>
                <c:pt idx="56">
                  <c:v>3</c:v>
                </c:pt>
                <c:pt idx="57">
                  <c:v>3</c:v>
                </c:pt>
                <c:pt idx="58">
                  <c:v>3</c:v>
                </c:pt>
                <c:pt idx="59">
                  <c:v>4</c:v>
                </c:pt>
                <c:pt idx="60">
                  <c:v>4</c:v>
                </c:pt>
                <c:pt idx="61">
                  <c:v>2</c:v>
                </c:pt>
                <c:pt idx="62">
                  <c:v>2</c:v>
                </c:pt>
                <c:pt idx="63">
                  <c:v>2</c:v>
                </c:pt>
                <c:pt idx="64">
                  <c:v>2</c:v>
                </c:pt>
                <c:pt idx="65">
                  <c:v>2</c:v>
                </c:pt>
                <c:pt idx="66">
                  <c:v>2</c:v>
                </c:pt>
                <c:pt idx="67">
                  <c:v>2</c:v>
                </c:pt>
                <c:pt idx="68">
                  <c:v>1</c:v>
                </c:pt>
                <c:pt idx="69">
                  <c:v>1</c:v>
                </c:pt>
                <c:pt idx="70">
                  <c:v>1</c:v>
                </c:pt>
                <c:pt idx="71">
                  <c:v>1</c:v>
                </c:pt>
                <c:pt idx="72">
                  <c:v>1</c:v>
                </c:pt>
                <c:pt idx="73">
                  <c:v>1</c:v>
                </c:pt>
                <c:pt idx="74">
                  <c:v>1</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'Coruña-Descuadre'!$C$23:$C$111</c:f>
              <c:numCache>
                <c:formatCode>General</c:formatCode>
                <c:ptCount val="88"/>
                <c:pt idx="0">
                  <c:v>47</c:v>
                </c:pt>
                <c:pt idx="1">
                  <c:v>45</c:v>
                </c:pt>
                <c:pt idx="2">
                  <c:v>48</c:v>
                </c:pt>
                <c:pt idx="3">
                  <c:v>50</c:v>
                </c:pt>
                <c:pt idx="4">
                  <c:v>30</c:v>
                </c:pt>
                <c:pt idx="5">
                  <c:v>30</c:v>
                </c:pt>
                <c:pt idx="6">
                  <c:v>33</c:v>
                </c:pt>
                <c:pt idx="7">
                  <c:v>51</c:v>
                </c:pt>
                <c:pt idx="8">
                  <c:v>72</c:v>
                </c:pt>
                <c:pt idx="9">
                  <c:v>33</c:v>
                </c:pt>
                <c:pt idx="10">
                  <c:v>40</c:v>
                </c:pt>
                <c:pt idx="11">
                  <c:v>41</c:v>
                </c:pt>
                <c:pt idx="12">
                  <c:v>32</c:v>
                </c:pt>
                <c:pt idx="13">
                  <c:v>46</c:v>
                </c:pt>
                <c:pt idx="14">
                  <c:v>36</c:v>
                </c:pt>
                <c:pt idx="15">
                  <c:v>49</c:v>
                </c:pt>
                <c:pt idx="16">
                  <c:v>33</c:v>
                </c:pt>
                <c:pt idx="17">
                  <c:v>33</c:v>
                </c:pt>
                <c:pt idx="18">
                  <c:v>29</c:v>
                </c:pt>
                <c:pt idx="19">
                  <c:v>27</c:v>
                </c:pt>
                <c:pt idx="20">
                  <c:v>31</c:v>
                </c:pt>
                <c:pt idx="21">
                  <c:v>59</c:v>
                </c:pt>
                <c:pt idx="22">
                  <c:v>49</c:v>
                </c:pt>
                <c:pt idx="23">
                  <c:v>53</c:v>
                </c:pt>
                <c:pt idx="24">
                  <c:v>29</c:v>
                </c:pt>
                <c:pt idx="25">
                  <c:v>54</c:v>
                </c:pt>
                <c:pt idx="26">
                  <c:v>17</c:v>
                </c:pt>
                <c:pt idx="27">
                  <c:v>51</c:v>
                </c:pt>
                <c:pt idx="28">
                  <c:v>25</c:v>
                </c:pt>
                <c:pt idx="29">
                  <c:v>21</c:v>
                </c:pt>
                <c:pt idx="30">
                  <c:v>30</c:v>
                </c:pt>
                <c:pt idx="31">
                  <c:v>28</c:v>
                </c:pt>
                <c:pt idx="32">
                  <c:v>13</c:v>
                </c:pt>
                <c:pt idx="33">
                  <c:v>29</c:v>
                </c:pt>
                <c:pt idx="34">
                  <c:v>17</c:v>
                </c:pt>
                <c:pt idx="35">
                  <c:v>26</c:v>
                </c:pt>
                <c:pt idx="36">
                  <c:v>42</c:v>
                </c:pt>
                <c:pt idx="37">
                  <c:v>35</c:v>
                </c:pt>
                <c:pt idx="38">
                  <c:v>13</c:v>
                </c:pt>
                <c:pt idx="39">
                  <c:v>11</c:v>
                </c:pt>
                <c:pt idx="40">
                  <c:v>16</c:v>
                </c:pt>
                <c:pt idx="41">
                  <c:v>11</c:v>
                </c:pt>
                <c:pt idx="42">
                  <c:v>12</c:v>
                </c:pt>
                <c:pt idx="43">
                  <c:v>13</c:v>
                </c:pt>
                <c:pt idx="44">
                  <c:v>24</c:v>
                </c:pt>
                <c:pt idx="45">
                  <c:v>9</c:v>
                </c:pt>
                <c:pt idx="46">
                  <c:v>12</c:v>
                </c:pt>
                <c:pt idx="47">
                  <c:v>17</c:v>
                </c:pt>
                <c:pt idx="48">
                  <c:v>18</c:v>
                </c:pt>
                <c:pt idx="49">
                  <c:v>14</c:v>
                </c:pt>
                <c:pt idx="50">
                  <c:v>25</c:v>
                </c:pt>
                <c:pt idx="51">
                  <c:v>21</c:v>
                </c:pt>
                <c:pt idx="52">
                  <c:v>17</c:v>
                </c:pt>
                <c:pt idx="53">
                  <c:v>28</c:v>
                </c:pt>
                <c:pt idx="54">
                  <c:v>16</c:v>
                </c:pt>
                <c:pt idx="55">
                  <c:v>28</c:v>
                </c:pt>
                <c:pt idx="56">
                  <c:v>42</c:v>
                </c:pt>
                <c:pt idx="57">
                  <c:v>23</c:v>
                </c:pt>
                <c:pt idx="58">
                  <c:v>22</c:v>
                </c:pt>
                <c:pt idx="59">
                  <c:v>34</c:v>
                </c:pt>
                <c:pt idx="60">
                  <c:v>18</c:v>
                </c:pt>
                <c:pt idx="61">
                  <c:v>31</c:v>
                </c:pt>
                <c:pt idx="62">
                  <c:v>35</c:v>
                </c:pt>
                <c:pt idx="63">
                  <c:v>33</c:v>
                </c:pt>
                <c:pt idx="64">
                  <c:v>28</c:v>
                </c:pt>
                <c:pt idx="65">
                  <c:v>43</c:v>
                </c:pt>
                <c:pt idx="66">
                  <c:v>22</c:v>
                </c:pt>
                <c:pt idx="67">
                  <c:v>32</c:v>
                </c:pt>
                <c:pt idx="68">
                  <c:v>32</c:v>
                </c:pt>
                <c:pt idx="69">
                  <c:v>29</c:v>
                </c:pt>
                <c:pt idx="70">
                  <c:v>26</c:v>
                </c:pt>
                <c:pt idx="71">
                  <c:v>35</c:v>
                </c:pt>
                <c:pt idx="72">
                  <c:v>11</c:v>
                </c:pt>
                <c:pt idx="73">
                  <c:v>43</c:v>
                </c:pt>
                <c:pt idx="74">
                  <c:v>25</c:v>
                </c:pt>
                <c:pt idx="75">
                  <c:v>34</c:v>
                </c:pt>
                <c:pt idx="76">
                  <c:v>72</c:v>
                </c:pt>
                <c:pt idx="77">
                  <c:v>59</c:v>
                </c:pt>
                <c:pt idx="78">
                  <c:v>46</c:v>
                </c:pt>
                <c:pt idx="79">
                  <c:v>46</c:v>
                </c:pt>
                <c:pt idx="80">
                  <c:v>46</c:v>
                </c:pt>
                <c:pt idx="81">
                  <c:v>36</c:v>
                </c:pt>
                <c:pt idx="82">
                  <c:v>61</c:v>
                </c:pt>
                <c:pt idx="83">
                  <c:v>86</c:v>
                </c:pt>
                <c:pt idx="84">
                  <c:v>55</c:v>
                </c:pt>
                <c:pt idx="85">
                  <c:v>107</c:v>
                </c:pt>
                <c:pt idx="86">
                  <c:v>93</c:v>
                </c:pt>
                <c:pt idx="87">
                  <c:v>105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2021/04/14</c:v>
                </c:pt>
                <c:pt idx="1">
                  <c:v>2021/04/15</c:v>
                </c:pt>
                <c:pt idx="2">
                  <c:v>2021/04/16</c:v>
                </c:pt>
                <c:pt idx="3">
                  <c:v>2021/04/17</c:v>
                </c:pt>
                <c:pt idx="4">
                  <c:v>2021/04/18</c:v>
                </c:pt>
                <c:pt idx="5">
                  <c:v>2021/04/19</c:v>
                </c:pt>
                <c:pt idx="6">
                  <c:v>2021/04/20</c:v>
                </c:pt>
                <c:pt idx="7">
                  <c:v>2021/04/21</c:v>
                </c:pt>
                <c:pt idx="8">
                  <c:v>2021/04/22</c:v>
                </c:pt>
                <c:pt idx="9">
                  <c:v>2021/04/23</c:v>
                </c:pt>
                <c:pt idx="10">
                  <c:v>2021/04/24</c:v>
                </c:pt>
                <c:pt idx="11">
                  <c:v>2021/04/25</c:v>
                </c:pt>
                <c:pt idx="12">
                  <c:v>2021/04/26</c:v>
                </c:pt>
                <c:pt idx="13">
                  <c:v>2021/04/27</c:v>
                </c:pt>
                <c:pt idx="14">
                  <c:v>2021/04/28</c:v>
                </c:pt>
                <c:pt idx="15">
                  <c:v>2021/04/29</c:v>
                </c:pt>
                <c:pt idx="16">
                  <c:v>2021/04/30</c:v>
                </c:pt>
                <c:pt idx="17">
                  <c:v>2021/05/01</c:v>
                </c:pt>
                <c:pt idx="18">
                  <c:v>2021/05/02</c:v>
                </c:pt>
                <c:pt idx="19">
                  <c:v>2021/05/03</c:v>
                </c:pt>
                <c:pt idx="20">
                  <c:v>2021/05/04</c:v>
                </c:pt>
                <c:pt idx="21">
                  <c:v>2021/05/05</c:v>
                </c:pt>
                <c:pt idx="22">
                  <c:v>2021/05/06</c:v>
                </c:pt>
                <c:pt idx="23">
                  <c:v>2021/05/07</c:v>
                </c:pt>
                <c:pt idx="24">
                  <c:v>2021/05/08</c:v>
                </c:pt>
                <c:pt idx="25">
                  <c:v>2021/05/09</c:v>
                </c:pt>
                <c:pt idx="26">
                  <c:v>2021/05/10</c:v>
                </c:pt>
                <c:pt idx="27">
                  <c:v>2021/05/12</c:v>
                </c:pt>
                <c:pt idx="28">
                  <c:v>2021/05/14</c:v>
                </c:pt>
                <c:pt idx="29">
                  <c:v>2021/05/13</c:v>
                </c:pt>
                <c:pt idx="30">
                  <c:v>2021/05/15</c:v>
                </c:pt>
                <c:pt idx="31">
                  <c:v>2021/05/16</c:v>
                </c:pt>
                <c:pt idx="32">
                  <c:v>2021/05/17</c:v>
                </c:pt>
                <c:pt idx="33">
                  <c:v>2021/05/18</c:v>
                </c:pt>
                <c:pt idx="34">
                  <c:v>2021/05/19</c:v>
                </c:pt>
                <c:pt idx="35">
                  <c:v>2021/05/20</c:v>
                </c:pt>
                <c:pt idx="36">
                  <c:v>2021/05/21</c:v>
                </c:pt>
                <c:pt idx="37">
                  <c:v>2021/05/22</c:v>
                </c:pt>
                <c:pt idx="38">
                  <c:v>2021/05/23</c:v>
                </c:pt>
                <c:pt idx="39">
                  <c:v>2021/05/24</c:v>
                </c:pt>
                <c:pt idx="40">
                  <c:v>2021/05/25</c:v>
                </c:pt>
                <c:pt idx="41">
                  <c:v>2021/05/26</c:v>
                </c:pt>
                <c:pt idx="42">
                  <c:v>2021/05/27</c:v>
                </c:pt>
                <c:pt idx="43">
                  <c:v>2021/05/28</c:v>
                </c:pt>
                <c:pt idx="44">
                  <c:v>2021/05/29</c:v>
                </c:pt>
                <c:pt idx="45">
                  <c:v>2021/05/30</c:v>
                </c:pt>
                <c:pt idx="46">
                  <c:v>2021/05/31</c:v>
                </c:pt>
                <c:pt idx="47">
                  <c:v>2021/06/01</c:v>
                </c:pt>
                <c:pt idx="48">
                  <c:v>2021/06/02</c:v>
                </c:pt>
                <c:pt idx="49">
                  <c:v>2021/06/03</c:v>
                </c:pt>
                <c:pt idx="50">
                  <c:v>2021/06/04</c:v>
                </c:pt>
                <c:pt idx="51">
                  <c:v>2021/06/05</c:v>
                </c:pt>
                <c:pt idx="52">
                  <c:v>2021/06/06</c:v>
                </c:pt>
                <c:pt idx="53">
                  <c:v>2021/06/07</c:v>
                </c:pt>
                <c:pt idx="54">
                  <c:v>2021/06/08</c:v>
                </c:pt>
                <c:pt idx="55">
                  <c:v>2021/06/09</c:v>
                </c:pt>
                <c:pt idx="56">
                  <c:v>2021/06/10</c:v>
                </c:pt>
                <c:pt idx="57">
                  <c:v>2021/06/11</c:v>
                </c:pt>
                <c:pt idx="58">
                  <c:v>2021/06/12</c:v>
                </c:pt>
                <c:pt idx="59">
                  <c:v>2021/06/13</c:v>
                </c:pt>
                <c:pt idx="60">
                  <c:v>2021/06/14</c:v>
                </c:pt>
                <c:pt idx="61">
                  <c:v>2021/06/15</c:v>
                </c:pt>
                <c:pt idx="62">
                  <c:v>2021/06/16</c:v>
                </c:pt>
                <c:pt idx="63">
                  <c:v>2021/06/17</c:v>
                </c:pt>
                <c:pt idx="64">
                  <c:v>2021/06/18</c:v>
                </c:pt>
                <c:pt idx="65">
                  <c:v>2021/06/19</c:v>
                </c:pt>
                <c:pt idx="66">
                  <c:v>2021/06/20</c:v>
                </c:pt>
                <c:pt idx="67">
                  <c:v>2021/06/21</c:v>
                </c:pt>
                <c:pt idx="68">
                  <c:v>2021/06/22</c:v>
                </c:pt>
                <c:pt idx="69">
                  <c:v>2021/06/23</c:v>
                </c:pt>
                <c:pt idx="70">
                  <c:v>2021/06/24</c:v>
                </c:pt>
                <c:pt idx="71">
                  <c:v>2021/06/25</c:v>
                </c:pt>
                <c:pt idx="72">
                  <c:v>2021/06/26</c:v>
                </c:pt>
                <c:pt idx="73">
                  <c:v>2021/06/27</c:v>
                </c:pt>
                <c:pt idx="74">
                  <c:v>2021/06/28</c:v>
                </c:pt>
                <c:pt idx="75">
                  <c:v>2021/06/29</c:v>
                </c:pt>
                <c:pt idx="76">
                  <c:v>2021/06/30</c:v>
                </c:pt>
                <c:pt idx="77">
                  <c:v>2021/07/01</c:v>
                </c:pt>
                <c:pt idx="78">
                  <c:v>2021/07/02</c:v>
                </c:pt>
                <c:pt idx="79">
                  <c:v>2021/07/03</c:v>
                </c:pt>
                <c:pt idx="80">
                  <c:v>2021/07/04</c:v>
                </c:pt>
                <c:pt idx="81">
                  <c:v>2021/07/05</c:v>
                </c:pt>
                <c:pt idx="82">
                  <c:v>2021/07/06</c:v>
                </c:pt>
                <c:pt idx="83">
                  <c:v>2021/07/07</c:v>
                </c:pt>
                <c:pt idx="84">
                  <c:v>2021/07/08</c:v>
                </c:pt>
                <c:pt idx="85">
                  <c:v>2021/07/09</c:v>
                </c:pt>
                <c:pt idx="86">
                  <c:v>2021/07/10</c:v>
                </c:pt>
                <c:pt idx="87">
                  <c:v>2021/07/11</c:v>
                </c:pt>
              </c:strCache>
            </c:strRef>
          </c:cat>
          <c:val>
            <c:numRef>
              <c:f>'Coruña-Descuadre'!$D$23:$D$111</c:f>
              <c:numCache>
                <c:formatCode>General</c:formatCode>
                <c:ptCount val="88"/>
                <c:pt idx="0">
                  <c:v>39</c:v>
                </c:pt>
                <c:pt idx="1">
                  <c:v>45</c:v>
                </c:pt>
                <c:pt idx="2">
                  <c:v>45</c:v>
                </c:pt>
                <c:pt idx="3">
                  <c:v>49</c:v>
                </c:pt>
                <c:pt idx="4">
                  <c:v>31</c:v>
                </c:pt>
                <c:pt idx="5">
                  <c:v>24</c:v>
                </c:pt>
                <c:pt idx="6">
                  <c:v>30</c:v>
                </c:pt>
                <c:pt idx="7">
                  <c:v>47</c:v>
                </c:pt>
                <c:pt idx="8">
                  <c:v>65</c:v>
                </c:pt>
                <c:pt idx="9">
                  <c:v>38</c:v>
                </c:pt>
                <c:pt idx="10">
                  <c:v>29</c:v>
                </c:pt>
                <c:pt idx="11">
                  <c:v>45</c:v>
                </c:pt>
                <c:pt idx="12">
                  <c:v>25</c:v>
                </c:pt>
                <c:pt idx="13">
                  <c:v>42</c:v>
                </c:pt>
                <c:pt idx="14">
                  <c:v>33</c:v>
                </c:pt>
                <c:pt idx="15">
                  <c:v>45</c:v>
                </c:pt>
                <c:pt idx="16">
                  <c:v>31</c:v>
                </c:pt>
                <c:pt idx="17">
                  <c:v>29</c:v>
                </c:pt>
                <c:pt idx="18">
                  <c:v>27</c:v>
                </c:pt>
                <c:pt idx="19">
                  <c:v>25</c:v>
                </c:pt>
                <c:pt idx="20">
                  <c:v>23</c:v>
                </c:pt>
                <c:pt idx="21">
                  <c:v>50</c:v>
                </c:pt>
                <c:pt idx="22">
                  <c:v>45</c:v>
                </c:pt>
                <c:pt idx="23">
                  <c:v>51</c:v>
                </c:pt>
                <c:pt idx="24">
                  <c:v>29</c:v>
                </c:pt>
                <c:pt idx="25">
                  <c:v>51</c:v>
                </c:pt>
                <c:pt idx="26">
                  <c:v>15</c:v>
                </c:pt>
                <c:pt idx="27">
                  <c:v>21</c:v>
                </c:pt>
                <c:pt idx="28">
                  <c:v>23</c:v>
                </c:pt>
                <c:pt idx="29">
                  <c:v>19</c:v>
                </c:pt>
                <c:pt idx="30">
                  <c:v>32</c:v>
                </c:pt>
                <c:pt idx="31">
                  <c:v>27</c:v>
                </c:pt>
                <c:pt idx="32">
                  <c:v>14</c:v>
                </c:pt>
                <c:pt idx="33">
                  <c:v>29</c:v>
                </c:pt>
                <c:pt idx="34">
                  <c:v>21</c:v>
                </c:pt>
                <c:pt idx="35">
                  <c:v>21</c:v>
                </c:pt>
                <c:pt idx="36">
                  <c:v>40</c:v>
                </c:pt>
                <c:pt idx="37">
                  <c:v>34</c:v>
                </c:pt>
                <c:pt idx="38">
                  <c:v>10</c:v>
                </c:pt>
                <c:pt idx="39">
                  <c:v>9</c:v>
                </c:pt>
                <c:pt idx="40">
                  <c:v>14</c:v>
                </c:pt>
                <c:pt idx="41">
                  <c:v>10</c:v>
                </c:pt>
                <c:pt idx="42">
                  <c:v>12</c:v>
                </c:pt>
                <c:pt idx="43">
                  <c:v>10</c:v>
                </c:pt>
                <c:pt idx="44">
                  <c:v>26</c:v>
                </c:pt>
                <c:pt idx="45">
                  <c:v>9</c:v>
                </c:pt>
                <c:pt idx="46">
                  <c:v>13</c:v>
                </c:pt>
                <c:pt idx="47">
                  <c:v>18</c:v>
                </c:pt>
                <c:pt idx="48">
                  <c:v>18</c:v>
                </c:pt>
                <c:pt idx="49">
                  <c:v>17</c:v>
                </c:pt>
                <c:pt idx="50">
                  <c:v>25</c:v>
                </c:pt>
                <c:pt idx="51">
                  <c:v>21</c:v>
                </c:pt>
                <c:pt idx="52">
                  <c:v>17</c:v>
                </c:pt>
                <c:pt idx="53">
                  <c:v>28</c:v>
                </c:pt>
                <c:pt idx="54">
                  <c:v>15</c:v>
                </c:pt>
                <c:pt idx="55">
                  <c:v>28</c:v>
                </c:pt>
                <c:pt idx="56">
                  <c:v>43</c:v>
                </c:pt>
                <c:pt idx="57">
                  <c:v>22</c:v>
                </c:pt>
                <c:pt idx="58">
                  <c:v>22</c:v>
                </c:pt>
                <c:pt idx="59">
                  <c:v>34</c:v>
                </c:pt>
                <c:pt idx="60">
                  <c:v>18</c:v>
                </c:pt>
                <c:pt idx="61">
                  <c:v>30</c:v>
                </c:pt>
                <c:pt idx="62">
                  <c:v>38</c:v>
                </c:pt>
                <c:pt idx="63">
                  <c:v>30</c:v>
                </c:pt>
                <c:pt idx="64">
                  <c:v>26</c:v>
                </c:pt>
                <c:pt idx="65">
                  <c:v>44</c:v>
                </c:pt>
                <c:pt idx="66">
                  <c:v>23</c:v>
                </c:pt>
                <c:pt idx="67">
                  <c:v>34</c:v>
                </c:pt>
                <c:pt idx="68">
                  <c:v>32</c:v>
                </c:pt>
                <c:pt idx="69">
                  <c:v>27</c:v>
                </c:pt>
                <c:pt idx="70">
                  <c:v>27</c:v>
                </c:pt>
                <c:pt idx="71">
                  <c:v>34</c:v>
                </c:pt>
                <c:pt idx="72">
                  <c:v>11</c:v>
                </c:pt>
                <c:pt idx="73">
                  <c:v>43</c:v>
                </c:pt>
                <c:pt idx="74">
                  <c:v>25</c:v>
                </c:pt>
                <c:pt idx="75">
                  <c:v>34</c:v>
                </c:pt>
                <c:pt idx="76">
                  <c:v>70</c:v>
                </c:pt>
                <c:pt idx="77">
                  <c:v>60</c:v>
                </c:pt>
                <c:pt idx="78">
                  <c:v>52</c:v>
                </c:pt>
                <c:pt idx="79">
                  <c:v>44</c:v>
                </c:pt>
                <c:pt idx="80">
                  <c:v>46</c:v>
                </c:pt>
                <c:pt idx="81">
                  <c:v>42</c:v>
                </c:pt>
                <c:pt idx="82">
                  <c:v>58</c:v>
                </c:pt>
                <c:pt idx="83">
                  <c:v>85</c:v>
                </c:pt>
                <c:pt idx="84">
                  <c:v>56</c:v>
                </c:pt>
                <c:pt idx="85">
                  <c:v>101</c:v>
                </c:pt>
                <c:pt idx="86">
                  <c:v>92</c:v>
                </c:pt>
                <c:pt idx="87">
                  <c:v>90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0219907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4-14T00:00:00" maxDate="2021-07-12T00:00:00" count="88">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sharedItems>
      <fieldGroup par="30" base="0">
        <rangePr groupBy="months" startDate="2021-04-14T00:00:00" endDate="2021-07-12T00:00:00"/>
        <groupItems count="14">
          <s v="&lt;14/04/2021"/>
          <s v="ene"/>
          <s v="feb"/>
          <s v="mar"/>
          <s v="abr"/>
          <s v="may"/>
          <s v="jun"/>
          <s v="jul"/>
          <s v="ago"/>
          <s v="sep"/>
          <s v="oct"/>
          <s v="nov"/>
          <s v="dic"/>
          <s v="&gt;12/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337" maxValue="134247"/>
    </cacheField>
    <cacheField name="Casos_Confirmados_PCR_Ultimas24h" numFmtId="0">
      <sharedItems containsSemiMixedTypes="0" containsString="0" containsNumber="1" containsInteger="1" minValue="0" maxValue="625"/>
    </cacheField>
    <cacheField name="Pacientes_Sin_Alta" numFmtId="0">
      <sharedItems containsSemiMixedTypes="0" containsString="0" containsNumber="1" containsInteger="1" minValue="63" maxValue="5058"/>
    </cacheField>
    <cacheField name="Pacientes_Con_Alta" numFmtId="0">
      <sharedItems containsSemiMixedTypes="0" containsString="0" containsNumber="1" containsInteger="1" minValue="8022"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31482" maxValue="2420822"/>
    </cacheField>
    <cacheField name="FallecidosAcum" numFmtId="0">
      <sharedItems containsSemiMixedTypes="0" containsString="0" containsNumber="1" containsInteger="1" minValue="168" maxValue="2439"/>
    </cacheField>
    <cacheField name="Probas_Realizadas_Non_PCR" numFmtId="0">
      <sharedItems containsSemiMixedTypes="0" containsString="0" containsNumber="1" containsInteger="1" minValue="42645" maxValue="1017160"/>
    </cacheField>
    <cacheField name="historico_CifrasTotales.Casos_Confirmados_PCR_Ultimas24h" numFmtId="0">
      <sharedItems containsSemiMixedTypes="0" containsString="0" containsNumber="1" containsInteger="1" minValue="0" maxValue="625"/>
    </cacheField>
    <cacheField name="historico_CifrasTotales.Pacientes_Sin_Alta" numFmtId="0">
      <sharedItems containsSemiMixedTypes="0" containsString="0" containsNumber="1" containsInteger="1" minValue="63" maxValue="4561"/>
    </cacheField>
    <cacheField name="historico_CifrasTotales.Pacientes_Con_Alta" numFmtId="0">
      <sharedItems containsSemiMixedTypes="0" containsString="0" containsNumber="1" containsInteger="1" minValue="8015" maxValue="127848"/>
    </cacheField>
    <cacheField name="historico_CifrasTotales.Camas_Ocupadas_HOS" numFmtId="0">
      <sharedItems containsSemiMixedTypes="0" containsString="0" containsNumber="1" containsInteger="1" minValue="0" maxValue="174"/>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30938" maxValue="2415188"/>
    </cacheField>
    <cacheField name="historico_CifrasTotales.Probas_Realizadas_Non_PCR" numFmtId="0">
      <sharedItems containsSemiMixedTypes="0" containsString="0" containsNumber="1" containsInteger="1" minValue="42579" maxValue="1015845"/>
    </cacheField>
    <cacheField name="FallecidosAcumOld" numFmtId="0">
      <sharedItems containsSemiMixedTypes="0" containsString="0" containsNumber="1" containsInteger="1" minValue="168" maxValue="2439"/>
    </cacheField>
    <cacheField name="NuevosCasos" numFmtId="0">
      <sharedItems containsSemiMixedTypes="0" containsString="0" containsNumber="1" containsInteger="1" minValue="-2" maxValue="655"/>
    </cacheField>
    <cacheField name="IncrementoActivos" numFmtId="0">
      <sharedItems containsSemiMixedTypes="0" containsString="0" containsNumber="1" containsInteger="1" minValue="-117" maxValue="498"/>
    </cacheField>
    <cacheField name="IncrementoPacientesPlanta" numFmtId="0">
      <sharedItems containsSemiMixedTypes="0" containsString="0" containsNumber="1" containsInteger="1" minValue="-17" maxValue="12" count="29">
        <n v="-5"/>
        <n v="1"/>
        <n v="-1"/>
        <n v="3"/>
        <n v="4"/>
        <n v="0"/>
        <n v="5"/>
        <n v="12"/>
        <n v="-4"/>
        <n v="-2"/>
        <n v="2"/>
        <n v="-17"/>
        <n v="10"/>
        <n v="-3"/>
        <n v="-7"/>
        <n v="-8"/>
        <n v="-10"/>
        <n v="11"/>
        <n v="-11"/>
        <n v="7"/>
        <n v="-13"/>
        <n v="9"/>
        <n v="-9"/>
        <n v="-16"/>
        <n v="6"/>
        <n v="-6"/>
        <n v="-12"/>
        <n v="-15"/>
        <n v="-14"/>
      </sharedItems>
    </cacheField>
    <cacheField name="IncrementoPacientesUCI" numFmtId="0">
      <sharedItems containsSemiMixedTypes="0" containsString="0" containsNumber="1" containsInteger="1" minValue="-6" maxValue="5" count="12">
        <n v="-2"/>
        <n v="0"/>
        <n v="1"/>
        <n v="-1"/>
        <n v="2"/>
        <n v="5"/>
        <n v="3"/>
        <n v="4"/>
        <n v="-3"/>
        <n v="-6"/>
        <n v="-4"/>
        <n v="-5"/>
      </sharedItems>
    </cacheField>
    <cacheField name="PCR_Dia" numFmtId="0">
      <sharedItems containsSemiMixedTypes="0" containsString="0" containsNumber="1" containsInteger="1" minValue="125"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0">
      <sharedItems containsSemiMixedTypes="0" containsString="0" containsNumber="1" containsInteger="1" minValue="-2362" maxValue="2477"/>
    </cacheField>
    <cacheField name="FechaOrd" numFmtId="0">
      <sharedItems count="349">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2021/04/09" u="1"/>
        <s v="09/11/2020" u="1"/>
        <s v="29/10/2020" u="1"/>
        <s v="2021/01/08" u="1"/>
        <s v="2021/02/08" u="1"/>
        <s v="2021/03/08" u="1"/>
        <s v="2021/04/08" u="1"/>
        <s v="09/12/2020" u="1"/>
        <s v="29/11/2020" u="1"/>
        <s v="17/11/2020" u="1"/>
        <s v="05/11/2020" u="1"/>
        <s v="25/10/2020" u="1"/>
        <s v="2021/01/19" u="1"/>
        <s v="2021/01/07" u="1"/>
        <s v="2021/02/19" u="1"/>
        <s v="2021/02/07" u="1"/>
        <s v="2021/03/19" u="1"/>
        <s v="2021/03/07" u="1"/>
        <s v="2021/04/07" u="1"/>
        <s v="29/12/2020" u="1"/>
        <s v="17/12/2020" u="1"/>
        <s v="05/12/2020" u="1"/>
        <s v="25/11/2020" u="1"/>
        <s v="13/11/2020" u="1"/>
        <s v="01/11/2020" u="1"/>
        <s v="2021/01/18" u="1"/>
        <s v="2021/01/06" u="1"/>
        <s v="2021/02/18" u="1"/>
        <s v="2021/02/06" u="1"/>
        <s v="2021/03/18" u="1"/>
        <s v="2021/03/06" u="1"/>
        <s v="2021/04/06" u="1"/>
        <s v="25/12/2020" u="1"/>
        <s v="13/12/2020" u="1"/>
        <s v="01/12/2020" u="1"/>
        <s v="21/11/2020" u="1"/>
        <s v="2021/01/29" u="1"/>
        <s v="2021/01/17" u="1"/>
        <s v="2021/01/05" u="1"/>
        <s v="2021/02/17" u="1"/>
        <s v="2021/03/29" u="1"/>
        <s v="2021/02/05" u="1"/>
        <s v="2021/03/17" u="1"/>
        <s v="2021/03/05" u="1"/>
        <s v="2021/04/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03" u="1"/>
        <s v="2021/01/26" u="1"/>
        <s v="2021/01/14" u="1"/>
        <s v="2021/02/26" u="1"/>
        <s v="2021/01/02" u="1"/>
        <s v="2021/02/14" u="1"/>
        <s v="2021/03/26" u="1"/>
        <s v="2021/02/02" u="1"/>
        <s v="2021/03/14" u="1"/>
        <s v="2021/03/02" u="1"/>
        <s v="2021/04/02" u="1"/>
        <s v="2021/01/25" u="1"/>
        <s v="2021/01/13" u="1"/>
        <s v="2021/02/25" u="1"/>
        <s v="2021/01/01" u="1"/>
        <s v="2021/02/13" u="1"/>
        <s v="2021/03/25" u="1"/>
        <s v="2021/02/01" u="1"/>
        <s v="2021/03/13" u="1"/>
        <s v="2021/03/01" u="1"/>
        <s v="2021/04/13" u="1"/>
        <s v="2021/04/01" u="1"/>
        <s v="2021/01/24" u="1"/>
        <s v="2021/01/12" u="1"/>
        <s v="2021/02/24" u="1"/>
        <s v="2021/02/12" u="1"/>
        <s v="2021/03/24" u="1"/>
        <s v="2021/03/12" u="1"/>
        <s v="2021/04/12" u="1"/>
        <s v="2021/01/23" u="1"/>
        <s v="2021/01/11" u="1"/>
        <s v="2021/02/23" u="1"/>
        <s v="2021/02/11" u="1"/>
        <s v="2021/03/23" u="1"/>
        <s v="2021/03/11" u="1"/>
        <s v="2021/04/11" u="1"/>
        <s v="2021/01/22" u="1"/>
        <s v="2021/01/10" u="1"/>
        <s v="2021/02/22" u="1"/>
        <s v="2021/02/10" u="1"/>
        <s v="2021/03/22" u="1"/>
        <s v="2021/03/10" u="1"/>
        <s v="2021/04/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14T00:00:00" endDate="2021-07-12T00:00:00"/>
        <groupItems count="6">
          <s v="&lt;14/04/2021"/>
          <s v="Trim.1"/>
          <s v="Trim.2"/>
          <s v="Trim.3"/>
          <s v="Trim.4"/>
          <s v="&gt;12/07/2021"/>
        </groupItems>
      </fieldGroup>
    </cacheField>
    <cacheField name="Years" numFmtId="0" databaseField="0">
      <fieldGroup base="0">
        <rangePr groupBy="years" startDate="2021-04-14T00:00:00" endDate="2021-07-12T00:00:00"/>
        <groupItems count="3">
          <s v="&lt;14/04/2021"/>
          <s v="2021"/>
          <s v="&gt;12/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6759261"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12T00:00:00" count="218">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4-13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337" maxValue="134247"/>
    </cacheField>
    <cacheField name="Pacientes_Sin_Alta" numFmtId="3">
      <sharedItems containsSemiMixedTypes="0" containsString="0" containsNumber="1" containsInteger="1" minValue="63" maxValue="5058"/>
    </cacheField>
    <cacheField name="Pacientes_Con_Alta" numFmtId="3">
      <sharedItems containsSemiMixedTypes="0" containsString="0" containsNumber="1" containsInteger="1" minValue="8022"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31482" maxValue="2420822"/>
    </cacheField>
    <cacheField name="FallecidosAcum" numFmtId="3">
      <sharedItems containsSemiMixedTypes="0" containsString="0" containsNumber="1" containsInteger="1" minValue="168" maxValue="2439"/>
    </cacheField>
    <cacheField name="Probas_Realizadas_Non_PCR" numFmtId="3">
      <sharedItems containsSemiMixedTypes="0" containsString="0" containsNumber="1" containsInteger="1" minValue="42645" maxValue="1017160"/>
    </cacheField>
    <cacheField name="NuevosCasos" numFmtId="3">
      <sharedItems containsSemiMixedTypes="0" containsString="0" containsNumber="1" containsInteger="1" minValue="-2" maxValue="655"/>
    </cacheField>
    <cacheField name="IncrementoActivos" numFmtId="0">
      <sharedItems containsSemiMixedTypes="0" containsString="0" containsNumber="1" containsInteger="1" minValue="-117" maxValue="49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25"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3">
      <sharedItems containsSemiMixedTypes="0" containsString="0" containsNumber="1" containsInteger="1" minValue="-2362" maxValue="2477"/>
    </cacheField>
    <cacheField name="FechaOrd" numFmtId="0">
      <sharedItems count="218">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4/1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7.9690741005909924" maxValue="377.80861528822066"/>
    </cacheField>
    <cacheField name="Error Prev" numFmtId="0">
      <sharedItems containsMixedTypes="1" containsNumber="1" minValue="-2613.2871334359534" maxValue="2413.2360188181729"/>
    </cacheField>
    <cacheField name="IA7" numFmtId="0">
      <sharedItems containsMixedTypes="1" containsNumber="1" containsInteger="1" minValue="6" maxValue="3377"/>
    </cacheField>
    <cacheField name="IA14" numFmtId="0">
      <sharedItems containsMixedTypes="1" containsNumber="1" containsInteger="1" minValue="50" maxValue="4892"/>
    </cacheField>
    <cacheField name="IA7 Norm" numFmtId="0">
      <sharedItems containsMixedTypes="1" containsNumber="1" minValue="4.8000000000000001E-2" maxValue="1"/>
    </cacheField>
    <cacheField name="IA14 Norm" numFmtId="0">
      <sharedItems containsMixedTypes="1" containsNumber="1" minValue="0.11229314420803782" maxValue="1"/>
    </cacheField>
    <cacheField name="Dif. Nuevos Semana" numFmtId="0">
      <sharedItems containsMixedTypes="1" containsNumber="1" containsInteger="1" minValue="-185" maxValue="425"/>
    </cacheField>
    <cacheField name="Der IA7" numFmtId="0">
      <sharedItems containsMixedTypes="1" containsNumber="1" containsInteger="1" minValue="-303" maxValue="1862"/>
    </cacheField>
    <cacheField name="Der IA14" numFmtId="0">
      <sharedItems containsMixedTypes="1" containsNumber="1" containsInteger="1" minValue="-904" maxValue="3519"/>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7222223"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4-14T00:00:00" maxDate="2021-07-1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625"/>
    </cacheField>
    <cacheField name="Pacientes_Sin_Alta" numFmtId="0">
      <sharedItems containsSemiMixedTypes="0" containsString="0" containsNumber="1" containsInteger="1" minValue="63" maxValue="505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8" maxValue="2439"/>
    </cacheField>
    <cacheField name="NuevosCasos" numFmtId="0">
      <sharedItems containsSemiMixedTypes="0" containsString="0" containsNumber="1" containsInteger="1" minValue="-2" maxValue="655"/>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18">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4/1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8148147"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7-12T00:00:00" count="273">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5"/>
    </cacheField>
    <cacheField name="TotalNuevosCasos" numFmtId="0">
      <sharedItems containsSemiMixedTypes="0" containsString="0" containsNumber="1" containsInteger="1" minValue="-2" maxValue="24"/>
    </cacheField>
    <cacheField name="FallecidosAcum" numFmtId="0">
      <sharedItems containsSemiMixedTypes="0" containsString="0" containsNumber="1" containsInteger="1" minValue="216" maxValue="217"/>
    </cacheField>
    <cacheField name="historico_CifrasTotales.Probas_Realizadas_Non_PCR" numFmtId="0">
      <sharedItems containsSemiMixedTypes="0" containsString="0" containsNumber="1" containsInteger="1" minValue="42579" maxValue="63431"/>
    </cacheField>
    <cacheField name="FallecidosAcumOld" numFmtId="0">
      <sharedItems containsSemiMixedTypes="0" containsString="0" containsNumber="1" containsInteger="1" minValue="216" maxValue="217"/>
    </cacheField>
    <cacheField name="IncrementoActivos" numFmtId="0">
      <sharedItems containsSemiMixedTypes="0" containsString="0" containsNumber="1" containsInteger="1" minValue="-16" maxValue="2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25"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891891891891893"/>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9.5890410958904104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826388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7-12T00:00:00" count="273">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1"/>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61"/>
    </cacheField>
    <cacheField name="historico_CifrasTotales.Pacientes_Sin_Alta" numFmtId="0">
      <sharedItems containsSemiMixedTypes="0" containsString="0" containsNumber="1" containsInteger="1" minValue="151" maxValue="447"/>
    </cacheField>
    <cacheField name="historico_CifrasTotales.Pacientes_Con_Alta" numFmtId="0">
      <sharedItems containsSemiMixedTypes="0" containsString="0" containsNumber="1" containsInteger="1" minValue="11814"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12916" maxValue="266777"/>
    </cacheField>
    <cacheField name="historico_CifrasTotales.Probas_Realizadas_Non_PCR" numFmtId="0">
      <sharedItems containsSemiMixedTypes="0" containsString="0" containsNumber="1" containsInteger="1" minValue="102901" maxValue="139944"/>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22" maxValue="43"/>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8.39694656488550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849537"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7-12T00:00:00" count="273">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186"/>
    </cacheField>
    <cacheField name="FallecidosAcum" numFmtId="0">
      <sharedItems containsSemiMixedTypes="0" containsString="0" containsNumber="1" containsInteger="1" minValue="415" maxValue="418"/>
    </cacheField>
    <cacheField name="historico_CifrasTotales.Casos_Confirmados_PCR_Ultimas24h" numFmtId="0">
      <sharedItems containsSemiMixedTypes="0" containsString="0" containsNumber="1" containsInteger="1" minValue="4" maxValue="135"/>
    </cacheField>
    <cacheField name="historico_CifrasTotales.Pacientes_Sin_Alta" numFmtId="0">
      <sharedItems containsSemiMixedTypes="0" containsString="0" containsNumber="1" containsInteger="1" minValue="139" maxValue="823"/>
    </cacheField>
    <cacheField name="historico_CifrasTotales.Pacientes_Con_Alta" numFmtId="0">
      <sharedItems containsSemiMixedTypes="0" containsString="0" containsNumber="1" containsInteger="1" minValue="14426"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5924" maxValue="273975"/>
    </cacheField>
    <cacheField name="historico_CifrasTotales.Probas_Realizadas_Non_PCR" numFmtId="0">
      <sharedItems containsSemiMixedTypes="0" containsString="0" containsNumber="1" containsInteger="1" minValue="118880" maxValue="135762"/>
    </cacheField>
    <cacheField name="FallecidosAcumOld" numFmtId="0">
      <sharedItems containsSemiMixedTypes="0" containsString="0" containsNumber="1" containsInteger="1" minValue="415" maxValue="418"/>
    </cacheField>
    <cacheField name="IncrementoActivos" numFmtId="0">
      <sharedItems containsSemiMixedTypes="0" containsString="0" containsNumber="1" containsInteger="1" minValue="-21" maxValue="157"/>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8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2546583850931676"/>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0.19957081545064401"/>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8726855"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12T00:00:00" count="273">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19"/>
    </cacheField>
    <cacheField name="FallecidosAcum" numFmtId="0">
      <sharedItems containsSemiMixedTypes="0" containsString="0" containsNumber="1" containsInteger="1" minValue="168" maxValue="181"/>
    </cacheField>
    <cacheField name="historico_CifrasTotales.Casos_Confirmados_PCR_Ultimas24h" numFmtId="0">
      <sharedItems containsSemiMixedTypes="0" containsString="0" containsNumber="1" containsInteger="1" minValue="2" maxValue="114"/>
    </cacheField>
    <cacheField name="historico_CifrasTotales.Pacientes_Sin_Alta" numFmtId="0">
      <sharedItems containsSemiMixedTypes="0" containsString="0" containsNumber="1" containsInteger="1" minValue="116" maxValue="786"/>
    </cacheField>
    <cacheField name="historico_CifrasTotales.Pacientes_Con_Alta" numFmtId="0">
      <sharedItems containsSemiMixedTypes="0" containsString="0" containsNumber="1" containsInteger="1" minValue="12574" maxValue="14371"/>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93316" maxValue="258070"/>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8" maxValue="181"/>
    </cacheField>
    <cacheField name="IncrementoActivos" numFmtId="0">
      <sharedItems containsSemiMixedTypes="0" containsString="0" containsNumber="1" containsInteger="1" minValue="-32" maxValue="83"/>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13588110403397"/>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8958332"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7-12T00:00:00" count="218">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4-13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89"/>
    </cacheField>
    <cacheField name="FallecidosAcum" numFmtId="0">
      <sharedItems containsSemiMixedTypes="0" containsString="0" containsNumber="1" containsInteger="1" minValue="360" maxValue="365"/>
    </cacheField>
    <cacheField name="historico_CifrasTotales.Casos_Confirmados_PCR_Ultimas24h" numFmtId="0">
      <sharedItems containsSemiMixedTypes="0" containsString="0" containsNumber="1" containsInteger="1" minValue="3" maxValue="88"/>
    </cacheField>
    <cacheField name="historico_CifrasTotales.Pacientes_Sin_Alta" numFmtId="0">
      <sharedItems containsSemiMixedTypes="0" containsString="0" containsNumber="1" containsInteger="1" minValue="100" maxValue="484"/>
    </cacheField>
    <cacheField name="historico_CifrasTotales.Pacientes_Con_Alta" numFmtId="0">
      <sharedItems containsSemiMixedTypes="0" containsString="0" containsNumber="1" containsInteger="1" minValue="18101"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0" maxValue="5"/>
    </cacheField>
    <cacheField name="historico_CifrasTotales.Probas_Realizadas_PCR" numFmtId="0">
      <sharedItems containsSemiMixedTypes="0" containsString="0" containsNumber="1" containsInteger="1" minValue="323627" maxValue="380782"/>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60" maxValue="365"/>
    </cacheField>
    <cacheField name="IncrementoActivos" numFmtId="0">
      <sharedItems containsSemiMixedTypes="0" containsString="0" containsNumber="1" containsInteger="1" minValue="-31" maxValue="73"/>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0" maxValue="5"/>
    </cacheField>
    <cacheField name="PCR_Dia" numFmtId="0">
      <sharedItems containsSemiMixedTypes="0" containsString="0" containsNumber="1" containsInteger="1" minValue="323" maxValue="1692"/>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2332268370607029"/>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2453"/>
    </cacheField>
    <cacheField name="Positividad" numFmtId="0">
      <sharedItems containsSemiMixedTypes="0" containsString="0" containsNumber="1" minValue="-7.5558218910398397E-4" maxValue="0.10183066361556101"/>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9305555"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7-12T00:00:00" count="273">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1-04-13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61"/>
    </cacheField>
    <cacheField name="FallecidosAcum" numFmtId="0">
      <sharedItems containsSemiMixedTypes="0" containsString="0" containsNumber="1" containsInteger="1" minValue="421" maxValue="439"/>
    </cacheField>
    <cacheField name="historico_CifrasTotales.Casos_Confirmados_PCR_Ultimas24h" numFmtId="0">
      <sharedItems containsSemiMixedTypes="0" containsString="0" containsNumber="1" containsInteger="1" minValue="2" maxValue="142"/>
    </cacheField>
    <cacheField name="historico_CifrasTotales.Pacientes_Sin_Alta" numFmtId="0">
      <sharedItems containsSemiMixedTypes="0" containsString="0" containsNumber="1" containsInteger="1" minValue="189" maxValue="960"/>
    </cacheField>
    <cacheField name="historico_CifrasTotales.Pacientes_Con_Alta" numFmtId="0">
      <sharedItems containsSemiMixedTypes="0" containsString="0" containsNumber="1" containsInteger="1" minValue="21680" maxValue="25226"/>
    </cacheField>
    <cacheField name="historico_CifrasTotales.Camas_Ocupadas_HOS" numFmtId="0">
      <sharedItems containsSemiMixedTypes="0" containsString="0" containsNumber="1" containsInteger="1" minValue="0" maxValue="40"/>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23553" maxValue="534702"/>
    </cacheField>
    <cacheField name="historico_CifrasTotales.Probas_Realizadas_Non_PCR" numFmtId="0">
      <sharedItems containsSemiMixedTypes="0" containsString="0" containsNumber="1" containsInteger="1" minValue="107253" maxValue="274763"/>
    </cacheField>
    <cacheField name="FallecidosAcumOld" numFmtId="0">
      <sharedItems containsSemiMixedTypes="0" containsString="0" containsNumber="1" containsInteger="1" minValue="421" maxValue="439"/>
    </cacheField>
    <cacheField name="IncrementoActivos" numFmtId="0">
      <sharedItems containsSemiMixedTypes="0" containsString="0" containsNumber="1" containsInteger="1" minValue="-61" maxValue="137"/>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941544885177453"/>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953704"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7-12T00:00:00" count="174">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1-18T00:00:00" u="1"/>
        <d v="2021-03-31T00:00:00" u="1"/>
        <d v="2021-04-12T00:00:00" u="1"/>
        <d v="2021-03-27T00:00:00" u="1"/>
        <d v="2021-04-08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4-11T00:00:00" u="1"/>
        <d v="2021-03-26T00:00:00" u="1"/>
        <d v="2021-04-07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4-10T00:00:00" u="1"/>
        <d v="2021-03-25T00:00:00" u="1"/>
        <d v="2021-04-06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4-13T00:00:00" u="1"/>
        <d v="2021-03-28T00:00:00" u="1"/>
        <d v="2021-04-09T00:00:00" u="1"/>
        <d v="2021-03-24T00:00:00" u="1"/>
        <d v="2021-04-05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655"/>
    </cacheField>
    <cacheField name="FallecidosAcum" numFmtId="0">
      <sharedItems containsSemiMixedTypes="0" containsString="0" containsNumber="1" containsInteger="1" minValue="2371" maxValue="2439"/>
    </cacheField>
    <cacheField name="historico_CifrasTotales.Casos_Confirmados_PCR_Ultimas24h" numFmtId="0">
      <sharedItems containsSemiMixedTypes="0" containsString="0" containsNumber="1" containsInteger="1" minValue="56" maxValue="625"/>
    </cacheField>
    <cacheField name="historico_CifrasTotales.Pacientes_Sin_Alta" numFmtId="0">
      <sharedItems containsSemiMixedTypes="0" containsString="0" containsNumber="1" containsInteger="1" minValue="1250" maxValue="4561"/>
    </cacheField>
    <cacheField name="historico_CifrasTotales.Pacientes_Con_Alta" numFmtId="0">
      <sharedItems containsSemiMixedTypes="0" containsString="0" containsNumber="1" containsInteger="1" minValue="114307" maxValue="127848"/>
    </cacheField>
    <cacheField name="historico_CifrasTotales.Camas_Ocupadas_HOS" numFmtId="0">
      <sharedItems containsSemiMixedTypes="0" containsString="0" containsNumber="1" containsInteger="1" minValue="30" maxValue="174"/>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929056" maxValue="2415188"/>
    </cacheField>
    <cacheField name="historico_CifrasTotales.Probas_Realizadas_Non_PCR" numFmtId="0">
      <sharedItems containsSemiMixedTypes="0" containsString="0" containsNumber="1" containsInteger="1" minValue="870182" maxValue="1015845"/>
    </cacheField>
    <cacheField name="FallecidosAcumOld" numFmtId="0">
      <sharedItems containsSemiMixedTypes="0" containsString="0" containsNumber="1" containsInteger="1" minValue="2370" maxValue="2439"/>
    </cacheField>
    <cacheField name="IncrementoActivos" numFmtId="0">
      <sharedItems containsSemiMixedTypes="0" containsString="0" containsNumber="1" containsInteger="1" minValue="-117" maxValue="498"/>
    </cacheField>
    <cacheField name="Camas_Ocupadas_HOS" numFmtId="0">
      <sharedItems containsSemiMixedTypes="0" containsString="0" containsNumber="1" containsInteger="1" minValue="30" maxValue="174"/>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1358712472918602"/>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9.512449768517" createdVersion="6" refreshedVersion="6" minRefreshableVersion="3" recordCount="88" xr:uid="{6ED51557-E78A-46E7-B6AA-AC428F808B06}">
  <cacheSource type="worksheet">
    <worksheetSource name="AS_Coruna"/>
  </cacheSource>
  <cacheFields count="24">
    <cacheField name="Dia" numFmtId="0">
      <sharedItems count="27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0/10/23" u="1"/>
        <s v="2021/01/24" u="1"/>
        <s v="2020/11/07" u="1"/>
        <s v="2021/02/08" u="1"/>
        <s v="2020/12/22" u="1"/>
        <s v="2021/02/10" u="1"/>
        <s v="2021/03/23" u="1"/>
        <s v="2021/01/09" u="1"/>
        <s v="2021/04/07" u="1"/>
        <s v="2020/11/23" u="1"/>
        <s v="2021/01/11" u="1"/>
        <s v="2021/02/24" u="1"/>
        <s v="2020/12/07" u="1"/>
        <s v="2021/03/08" u="1"/>
        <s v="2020/10/24" u="1"/>
        <s v="2021/01/25" u="1"/>
        <s v="2021/03/10" u="1"/>
        <s v="2020/11/08" u="1"/>
        <s v="2021/02/09" u="1"/>
        <s v="2020/11/10" u="1"/>
        <s v="2020/12/23" u="1"/>
        <s v="2021/02/11" u="1"/>
        <s v="2021/03/24" u="1"/>
        <s v="2021/04/08" u="1"/>
        <s v="2020/10/11" u="1"/>
        <s v="2020/11/24" u="1"/>
        <s v="2021/01/12" u="1"/>
        <s v="2021/02/25" u="1"/>
        <s v="2021/04/10" u="1"/>
        <s v="2020/12/08" u="1"/>
        <s v="2021/03/09" u="1"/>
        <s v="2020/10/25" u="1"/>
        <s v="2020/12/10" u="1"/>
        <s v="2021/01/26" u="1"/>
        <s v="2021/03/11" u="1"/>
        <s v="2020/11/09" u="1"/>
        <s v="2020/11/11" u="1"/>
        <s v="2020/12/24" u="1"/>
        <s v="2021/02/12" u="1"/>
        <s v="2021/03/25" u="1"/>
        <s v="2021/04/09" u="1"/>
        <s v="2020/10/12" u="1"/>
        <s v="2020/11/25" u="1"/>
        <s v="2021/01/13" u="1"/>
        <s v="2021/02/26" u="1"/>
        <s v="2021/04/11" u="1"/>
        <s v="2020/12/09" u="1"/>
        <s v="2020/10/26" u="1"/>
        <s v="2020/12/11" u="1"/>
        <s v="2021/01/27" u="1"/>
        <s v="2021/03/12" u="1"/>
        <s v="2020/11/12" u="1"/>
        <s v="2020/12/25" u="1"/>
        <s v="2021/02/13" u="1"/>
        <s v="2021/03/26" u="1"/>
        <s v="2020/10/13" u="1"/>
        <s v="2020/11/26" u="1"/>
        <s v="2021/01/14" u="1"/>
        <s v="2021/02/27" u="1"/>
        <s v="2021/04/12" u="1"/>
        <s v="2020/10/27" u="1"/>
        <s v="2020/12/12" u="1"/>
        <s v="2021/01/28" u="1"/>
        <s v="2021/03/13" u="1"/>
        <s v="2021/01/30" u="1"/>
        <s v="2020/11/13" u="1"/>
        <s v="2020/12/26" u="1"/>
        <s v="2021/01/01" u="1"/>
        <s v="2021/02/14" u="1"/>
        <s v="2021/03/27" u="1"/>
        <s v="2020/10/14" u="1"/>
        <s v="2020/11/27" u="1"/>
        <s v="2021/01/15" u="1"/>
        <s v="2021/02/28" u="1"/>
        <s v="2021/04/13"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1/04/05" u="1"/>
        <s v="2020/11/21" u="1"/>
        <s v="2021/02/22" u="1"/>
        <s v="2020/12/05" u="1"/>
        <s v="2021/03/06" u="1"/>
        <s v="2020/10/22" u="1"/>
        <s v="2021/01/23" u="1"/>
        <s v="2020/11/06" u="1"/>
        <s v="2020/12/19" u="1"/>
        <s v="2021/02/07" u="1"/>
        <s v="2020/12/21" u="1"/>
        <s v="2021/03/22" u="1"/>
        <s v="2021/01/08" u="1"/>
        <s v="2021/04/06"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101"/>
    </cacheField>
    <cacheField name="TotalNuevosCasos" numFmtId="0">
      <sharedItems containsSemiMixedTypes="0" containsString="0" containsNumber="1" containsInteger="1" minValue="9" maxValue="107"/>
    </cacheField>
    <cacheField name="FallecidosAcum" numFmtId="0">
      <sharedItems containsSemiMixedTypes="0" containsString="0" containsNumber="1" containsInteger="1" minValue="579" maxValue="602"/>
    </cacheField>
    <cacheField name="historico_CifrasTotales.Pacientes_Sin_Alta" numFmtId="0">
      <sharedItems containsSemiMixedTypes="0" containsString="0" containsNumber="1" containsInteger="1" minValue="324" maxValue="883"/>
    </cacheField>
    <cacheField name="historico_CifrasTotales.Pacientes_Con_Alta" numFmtId="0">
      <sharedItems containsSemiMixedTypes="0" containsString="0" containsNumber="1" containsInteger="1" minValue="27697" maxValue="30628"/>
    </cacheField>
    <cacheField name="historico_CifrasTotales.Camas_Ocupadas_HOS" numFmtId="0">
      <sharedItems containsSemiMixedTypes="0" containsString="0" containsNumber="1" containsInteger="1" minValue="12" maxValue="57"/>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18782" maxValue="546789"/>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8" maxValue="602"/>
    </cacheField>
    <cacheField name="IncrementoActivos" numFmtId="0">
      <sharedItems containsSemiMixedTypes="0" containsString="0" containsNumber="1" containsInteger="1" minValue="-35" maxValue="76"/>
    </cacheField>
    <cacheField name="Camas_Ocupadas_HOS" numFmtId="0">
      <sharedItems containsSemiMixedTypes="0" containsString="0" containsNumber="1" containsInteger="1" minValue="12" maxValue="57"/>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1020134228187919"/>
    </cacheField>
    <cacheField name="NuevasAltas" numFmtId="0">
      <sharedItems containsSemiMixedTypes="0" containsString="0" containsNumber="1" containsInteger="1" minValue="-568" maxValue="607"/>
    </cacheField>
    <cacheField name="FechaOrd" numFmtId="0">
      <sharedItems count="218">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7/10"/>
        <s v="2021/07/11"/>
        <s v="2021/01/24" u="1"/>
        <s v="2021/02/08" u="1"/>
        <s v="2020/12/22" u="1"/>
        <s v="2021/02/10" u="1"/>
        <s v="2021/03/23" u="1"/>
        <s v="2021/01/09" u="1"/>
        <s v="2021/04/07" u="1"/>
        <s v="2021/01/11" u="1"/>
        <s v="2021/02/24" u="1"/>
        <s v="2020/12/07" u="1"/>
        <s v="2021/03/08" u="1"/>
        <s v="2021/01/25" u="1"/>
        <s v="2021/03/10" u="1"/>
        <s v="2021/02/09" u="1"/>
        <s v="2020/12/23" u="1"/>
        <s v="2021/02/11" u="1"/>
        <s v="2021/03/24" u="1"/>
        <s v="2021/04/08" u="1"/>
        <s v="2021/01/12" u="1"/>
        <s v="2021/02/25" u="1"/>
        <s v="2021/04/10" u="1"/>
        <s v="2020/12/08" u="1"/>
        <s v="2021/03/09" u="1"/>
        <s v="2020/12/10" u="1"/>
        <s v="2021/01/26" u="1"/>
        <s v="2021/03/11" u="1"/>
        <s v="2020/12/24" u="1"/>
        <s v="2021/02/12" u="1"/>
        <s v="2021/03/25" u="1"/>
        <s v="2021/04/09" u="1"/>
        <s v="2021/01/13" u="1"/>
        <s v="2021/02/26" u="1"/>
        <s v="2021/04/11" u="1"/>
        <s v="2020/12/09" u="1"/>
        <s v="2020/12/11" u="1"/>
        <s v="2021/01/27" u="1"/>
        <s v="2021/03/12" u="1"/>
        <s v="2020/12/25" u="1"/>
        <s v="2021/02/13" u="1"/>
        <s v="2021/03/26" u="1"/>
        <s v="2021/01/14" u="1"/>
        <s v="2021/02/27" u="1"/>
        <s v="2021/04/12" u="1"/>
        <s v="2020/12/12" u="1"/>
        <s v="2021/01/28" u="1"/>
        <s v="2021/03/13" u="1"/>
        <s v="2021/01/30" u="1"/>
        <s v="2020/12/26" u="1"/>
        <s v="2021/01/01" u="1"/>
        <s v="2021/02/14" u="1"/>
        <s v="2021/03/27" u="1"/>
        <s v="2021/01/15" u="1"/>
        <s v="2021/02/28" u="1"/>
        <s v="2021/04/13"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1/04/01" u="1"/>
        <s v="2020/12/30" u="1"/>
        <s v="2021/03/31" u="1"/>
        <s v="2021/01/17" u="1"/>
        <s v="2021/03/02"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4/05" u="1"/>
        <s v="2021/02/22" u="1"/>
        <s v="2020/12/05" u="1"/>
        <s v="2021/03/06" u="1"/>
        <s v="2021/01/23" u="1"/>
        <s v="2020/12/19" u="1"/>
        <s v="2021/02/07" u="1"/>
        <s v="2020/12/21" u="1"/>
        <s v="2021/03/22" u="1"/>
        <s v="2021/01/08" u="1"/>
        <s v="2021/04/06"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9.77653631284916E-2"/>
    </cacheField>
    <cacheField name="IncFallecidos" numFmtId="0">
      <sharedItems containsSemiMixedTypes="0" containsString="0" containsNumber="1" containsInteger="1" minValue="0" maxValue="2"/>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908"/>
    <n v="39"/>
    <n v="602"/>
    <n v="27740"/>
    <n v="52"/>
    <n v="7"/>
    <n v="420805"/>
    <n v="579"/>
    <n v="237545"/>
    <n v="28"/>
    <n v="599"/>
    <n v="27697"/>
    <n v="57"/>
    <n v="9"/>
    <n v="418782"/>
    <n v="237061"/>
    <n v="578"/>
    <n v="47"/>
    <n v="3"/>
    <x v="0"/>
    <x v="0"/>
    <n v="2023"/>
    <n v="484"/>
    <n v="2507"/>
    <n v="1.005008347245409"/>
    <n v="43"/>
    <x v="0"/>
  </r>
  <r>
    <x v="0"/>
    <x v="1"/>
    <n v="8337"/>
    <n v="8"/>
    <n v="93"/>
    <n v="8022"/>
    <n v="9"/>
    <n v="0"/>
    <n v="131482"/>
    <n v="216"/>
    <n v="42645"/>
    <n v="8"/>
    <n v="92"/>
    <n v="8015"/>
    <n v="8"/>
    <n v="0"/>
    <n v="130938"/>
    <n v="42579"/>
    <n v="216"/>
    <n v="8"/>
    <n v="1"/>
    <x v="1"/>
    <x v="1"/>
    <n v="544"/>
    <n v="66"/>
    <n v="610"/>
    <n v="1.0108695652173914"/>
    <n v="7"/>
    <x v="0"/>
  </r>
  <r>
    <x v="0"/>
    <x v="2"/>
    <n v="12214"/>
    <n v="14"/>
    <n v="176"/>
    <n v="11821"/>
    <n v="8"/>
    <n v="3"/>
    <n v="214043"/>
    <n v="212"/>
    <n v="103124"/>
    <n v="12"/>
    <n v="169"/>
    <n v="11814"/>
    <n v="7"/>
    <n v="3"/>
    <n v="212916"/>
    <n v="102901"/>
    <n v="212"/>
    <n v="14"/>
    <n v="7"/>
    <x v="1"/>
    <x v="1"/>
    <n v="1127"/>
    <n v="223"/>
    <n v="1350"/>
    <n v="1.0414201183431953"/>
    <n v="7"/>
    <x v="0"/>
  </r>
  <r>
    <x v="0"/>
    <x v="3"/>
    <n v="15060"/>
    <n v="19"/>
    <n v="205"/>
    <n v="14441"/>
    <n v="15"/>
    <n v="3"/>
    <n v="226442"/>
    <n v="415"/>
    <n v="119211"/>
    <n v="19"/>
    <n v="192"/>
    <n v="14426"/>
    <n v="14"/>
    <n v="3"/>
    <n v="225924"/>
    <n v="118880"/>
    <n v="415"/>
    <n v="28"/>
    <n v="13"/>
    <x v="1"/>
    <x v="1"/>
    <n v="518"/>
    <n v="331"/>
    <n v="849"/>
    <n v="1.0677083333333333"/>
    <n v="15"/>
    <x v="0"/>
  </r>
  <r>
    <x v="0"/>
    <x v="4"/>
    <n v="13130"/>
    <n v="23"/>
    <n v="375"/>
    <n v="12589"/>
    <n v="22"/>
    <n v="4"/>
    <n v="194609"/>
    <n v="168"/>
    <n v="101156"/>
    <n v="9"/>
    <n v="366"/>
    <n v="12574"/>
    <n v="23"/>
    <n v="3"/>
    <n v="193316"/>
    <n v="100701"/>
    <n v="168"/>
    <n v="24"/>
    <n v="9"/>
    <x v="2"/>
    <x v="2"/>
    <n v="1293"/>
    <n v="455"/>
    <n v="1748"/>
    <n v="1.0245901639344261"/>
    <n v="15"/>
    <x v="0"/>
  </r>
  <r>
    <x v="0"/>
    <x v="5"/>
    <n v="18838"/>
    <n v="19"/>
    <n v="363"/>
    <n v="18127"/>
    <n v="21"/>
    <n v="4"/>
    <n v="324411"/>
    <n v="360"/>
    <n v="161460"/>
    <n v="13"/>
    <n v="367"/>
    <n v="18101"/>
    <n v="18"/>
    <n v="4"/>
    <n v="323627"/>
    <n v="160807"/>
    <n v="360"/>
    <n v="22"/>
    <n v="-4"/>
    <x v="3"/>
    <x v="1"/>
    <n v="784"/>
    <n v="653"/>
    <n v="1437"/>
    <n v="0.98910081743869205"/>
    <n v="26"/>
    <x v="0"/>
  </r>
  <r>
    <x v="0"/>
    <x v="6"/>
    <n v="22767"/>
    <n v="55"/>
    <n v="625"/>
    <n v="21726"/>
    <n v="30"/>
    <n v="4"/>
    <n v="424348"/>
    <n v="421"/>
    <n v="107523"/>
    <n v="44"/>
    <n v="615"/>
    <n v="21680"/>
    <n v="31"/>
    <n v="4"/>
    <n v="423553"/>
    <n v="107253"/>
    <n v="421"/>
    <n v="56"/>
    <n v="10"/>
    <x v="2"/>
    <x v="1"/>
    <n v="795"/>
    <n v="270"/>
    <n v="1065"/>
    <n v="1.0162601626016261"/>
    <n v="46"/>
    <x v="0"/>
  </r>
  <r>
    <x v="0"/>
    <x v="7"/>
    <n v="119254"/>
    <n v="177"/>
    <n v="2439"/>
    <n v="114466"/>
    <n v="157"/>
    <n v="25"/>
    <n v="1936140"/>
    <n v="2371"/>
    <n v="872664"/>
    <n v="133"/>
    <n v="2400"/>
    <n v="114307"/>
    <n v="158"/>
    <n v="26"/>
    <n v="1929056"/>
    <n v="870182"/>
    <n v="2370"/>
    <n v="199"/>
    <n v="39"/>
    <x v="2"/>
    <x v="3"/>
    <n v="7084"/>
    <n v="2482"/>
    <n v="9566"/>
    <n v="1.0162500000000001"/>
    <n v="159"/>
    <x v="0"/>
  </r>
  <r>
    <x v="1"/>
    <x v="0"/>
    <n v="28953"/>
    <n v="45"/>
    <n v="608"/>
    <n v="27779"/>
    <n v="56"/>
    <n v="7"/>
    <n v="422901"/>
    <n v="579"/>
    <n v="238004"/>
    <n v="39"/>
    <n v="602"/>
    <n v="27740"/>
    <n v="52"/>
    <n v="7"/>
    <n v="420805"/>
    <n v="237545"/>
    <n v="579"/>
    <n v="45"/>
    <n v="6"/>
    <x v="4"/>
    <x v="1"/>
    <n v="2096"/>
    <n v="459"/>
    <n v="2555"/>
    <n v="1.0099667774086378"/>
    <n v="39"/>
    <x v="1"/>
  </r>
  <r>
    <x v="1"/>
    <x v="1"/>
    <n v="8346"/>
    <n v="6"/>
    <n v="97"/>
    <n v="8027"/>
    <n v="8"/>
    <n v="0"/>
    <n v="131919"/>
    <n v="216"/>
    <n v="42719"/>
    <n v="8"/>
    <n v="93"/>
    <n v="8022"/>
    <n v="9"/>
    <n v="0"/>
    <n v="131482"/>
    <n v="42645"/>
    <n v="216"/>
    <n v="9"/>
    <n v="4"/>
    <x v="2"/>
    <x v="1"/>
    <n v="437"/>
    <n v="74"/>
    <n v="511"/>
    <n v="1.043010752688172"/>
    <n v="5"/>
    <x v="1"/>
  </r>
  <r>
    <x v="1"/>
    <x v="2"/>
    <n v="12229"/>
    <n v="10"/>
    <n v="173"/>
    <n v="11839"/>
    <n v="8"/>
    <n v="3"/>
    <n v="215104"/>
    <n v="212"/>
    <n v="103312"/>
    <n v="14"/>
    <n v="176"/>
    <n v="11821"/>
    <n v="8"/>
    <n v="3"/>
    <n v="214043"/>
    <n v="103124"/>
    <n v="212"/>
    <n v="15"/>
    <n v="-3"/>
    <x v="5"/>
    <x v="1"/>
    <n v="1061"/>
    <n v="188"/>
    <n v="1249"/>
    <n v="0.98295454545454541"/>
    <n v="18"/>
    <x v="1"/>
  </r>
  <r>
    <x v="1"/>
    <x v="3"/>
    <n v="15083"/>
    <n v="12"/>
    <n v="217"/>
    <n v="14452"/>
    <n v="16"/>
    <n v="5"/>
    <n v="226868"/>
    <n v="415"/>
    <n v="119522"/>
    <n v="19"/>
    <n v="205"/>
    <n v="14441"/>
    <n v="15"/>
    <n v="3"/>
    <n v="226442"/>
    <n v="119211"/>
    <n v="415"/>
    <n v="23"/>
    <n v="12"/>
    <x v="1"/>
    <x v="4"/>
    <n v="426"/>
    <n v="311"/>
    <n v="737"/>
    <n v="1.0585365853658537"/>
    <n v="11"/>
    <x v="1"/>
  </r>
  <r>
    <x v="1"/>
    <x v="4"/>
    <n v="13177"/>
    <n v="40"/>
    <n v="407"/>
    <n v="12604"/>
    <n v="21"/>
    <n v="4"/>
    <n v="195887"/>
    <n v="168"/>
    <n v="101596"/>
    <n v="23"/>
    <n v="375"/>
    <n v="12589"/>
    <n v="22"/>
    <n v="4"/>
    <n v="194609"/>
    <n v="101156"/>
    <n v="168"/>
    <n v="47"/>
    <n v="32"/>
    <x v="2"/>
    <x v="1"/>
    <n v="1278"/>
    <n v="440"/>
    <n v="1718"/>
    <n v="1.0853333333333333"/>
    <n v="15"/>
    <x v="1"/>
  </r>
  <r>
    <x v="1"/>
    <x v="5"/>
    <n v="18870"/>
    <n v="29"/>
    <n v="379"/>
    <n v="18143"/>
    <n v="26"/>
    <n v="3"/>
    <n v="325493"/>
    <n v="360"/>
    <n v="162831"/>
    <n v="19"/>
    <n v="363"/>
    <n v="18127"/>
    <n v="21"/>
    <n v="4"/>
    <n v="324411"/>
    <n v="161460"/>
    <n v="360"/>
    <n v="32"/>
    <n v="16"/>
    <x v="6"/>
    <x v="3"/>
    <n v="1082"/>
    <n v="1371"/>
    <n v="2453"/>
    <n v="1.0440771349862259"/>
    <n v="16"/>
    <x v="1"/>
  </r>
  <r>
    <x v="1"/>
    <x v="6"/>
    <n v="22825"/>
    <n v="57"/>
    <n v="642"/>
    <n v="21767"/>
    <n v="34"/>
    <n v="4"/>
    <n v="425113"/>
    <n v="421"/>
    <n v="107695"/>
    <n v="55"/>
    <n v="625"/>
    <n v="21726"/>
    <n v="30"/>
    <n v="4"/>
    <n v="424348"/>
    <n v="107523"/>
    <n v="421"/>
    <n v="58"/>
    <n v="17"/>
    <x v="4"/>
    <x v="1"/>
    <n v="765"/>
    <n v="172"/>
    <n v="937"/>
    <n v="1.0271999999999999"/>
    <n v="41"/>
    <x v="1"/>
  </r>
  <r>
    <x v="1"/>
    <x v="7"/>
    <n v="119483"/>
    <n v="199"/>
    <n v="2523"/>
    <n v="114611"/>
    <n v="169"/>
    <n v="26"/>
    <n v="1943285"/>
    <n v="2371"/>
    <n v="875679"/>
    <n v="177"/>
    <n v="2439"/>
    <n v="114466"/>
    <n v="157"/>
    <n v="25"/>
    <n v="1936140"/>
    <n v="872664"/>
    <n v="2371"/>
    <n v="229"/>
    <n v="84"/>
    <x v="7"/>
    <x v="2"/>
    <n v="7145"/>
    <n v="3015"/>
    <n v="10160"/>
    <n v="1.034440344403444"/>
    <n v="145"/>
    <x v="1"/>
  </r>
  <r>
    <x v="2"/>
    <x v="0"/>
    <n v="29001"/>
    <n v="45"/>
    <n v="628"/>
    <n v="27807"/>
    <n v="52"/>
    <n v="8"/>
    <n v="424705"/>
    <n v="579"/>
    <n v="238591"/>
    <n v="45"/>
    <n v="608"/>
    <n v="27779"/>
    <n v="56"/>
    <n v="7"/>
    <n v="422901"/>
    <n v="238004"/>
    <n v="579"/>
    <n v="48"/>
    <n v="20"/>
    <x v="8"/>
    <x v="2"/>
    <n v="1804"/>
    <n v="587"/>
    <n v="2391"/>
    <n v="1.0328947368421053"/>
    <n v="28"/>
    <x v="2"/>
  </r>
  <r>
    <x v="2"/>
    <x v="1"/>
    <n v="8355"/>
    <n v="8"/>
    <n v="101"/>
    <n v="8032"/>
    <n v="6"/>
    <n v="0"/>
    <n v="132412"/>
    <n v="216"/>
    <n v="42752"/>
    <n v="6"/>
    <n v="97"/>
    <n v="8027"/>
    <n v="8"/>
    <n v="0"/>
    <n v="131919"/>
    <n v="42719"/>
    <n v="216"/>
    <n v="9"/>
    <n v="4"/>
    <x v="9"/>
    <x v="1"/>
    <n v="493"/>
    <n v="33"/>
    <n v="526"/>
    <n v="1.0412371134020619"/>
    <n v="5"/>
    <x v="2"/>
  </r>
  <r>
    <x v="2"/>
    <x v="2"/>
    <n v="12255"/>
    <n v="23"/>
    <n v="189"/>
    <n v="11849"/>
    <n v="7"/>
    <n v="3"/>
    <n v="215742"/>
    <n v="212"/>
    <n v="103494"/>
    <n v="10"/>
    <n v="173"/>
    <n v="11839"/>
    <n v="8"/>
    <n v="3"/>
    <n v="215104"/>
    <n v="103312"/>
    <n v="212"/>
    <n v="26"/>
    <n v="16"/>
    <x v="2"/>
    <x v="1"/>
    <n v="638"/>
    <n v="182"/>
    <n v="820"/>
    <n v="1.0924855491329479"/>
    <n v="10"/>
    <x v="2"/>
  </r>
  <r>
    <x v="2"/>
    <x v="3"/>
    <n v="15098"/>
    <n v="10"/>
    <n v="224"/>
    <n v="14460"/>
    <n v="14"/>
    <n v="6"/>
    <n v="227258"/>
    <n v="415"/>
    <n v="119975"/>
    <n v="12"/>
    <n v="217"/>
    <n v="14452"/>
    <n v="16"/>
    <n v="5"/>
    <n v="226868"/>
    <n v="119522"/>
    <n v="415"/>
    <n v="15"/>
    <n v="7"/>
    <x v="9"/>
    <x v="2"/>
    <n v="390"/>
    <n v="453"/>
    <n v="843"/>
    <n v="1.032258064516129"/>
    <n v="8"/>
    <x v="2"/>
  </r>
  <r>
    <x v="2"/>
    <x v="4"/>
    <n v="13209"/>
    <n v="26"/>
    <n v="417"/>
    <n v="12626"/>
    <n v="23"/>
    <n v="6"/>
    <n v="196796"/>
    <n v="168"/>
    <n v="101988"/>
    <n v="40"/>
    <n v="407"/>
    <n v="12604"/>
    <n v="21"/>
    <n v="4"/>
    <n v="195887"/>
    <n v="101596"/>
    <n v="168"/>
    <n v="32"/>
    <n v="10"/>
    <x v="10"/>
    <x v="4"/>
    <n v="909"/>
    <n v="392"/>
    <n v="1301"/>
    <n v="1.0245700245700247"/>
    <n v="22"/>
    <x v="2"/>
  </r>
  <r>
    <x v="2"/>
    <x v="5"/>
    <n v="18888"/>
    <n v="20"/>
    <n v="376"/>
    <n v="18164"/>
    <n v="21"/>
    <n v="3"/>
    <n v="325968"/>
    <n v="360"/>
    <n v="164098"/>
    <n v="29"/>
    <n v="379"/>
    <n v="18143"/>
    <n v="26"/>
    <n v="3"/>
    <n v="325493"/>
    <n v="162831"/>
    <n v="360"/>
    <n v="18"/>
    <n v="-3"/>
    <x v="0"/>
    <x v="1"/>
    <n v="475"/>
    <n v="1267"/>
    <n v="1742"/>
    <n v="0.9920844327176781"/>
    <n v="21"/>
    <x v="2"/>
  </r>
  <r>
    <x v="2"/>
    <x v="6"/>
    <n v="22871"/>
    <n v="44"/>
    <n v="655"/>
    <n v="21800"/>
    <n v="29"/>
    <n v="5"/>
    <n v="426211"/>
    <n v="421"/>
    <n v="108062"/>
    <n v="57"/>
    <n v="642"/>
    <n v="21767"/>
    <n v="34"/>
    <n v="4"/>
    <n v="425113"/>
    <n v="107695"/>
    <n v="421"/>
    <n v="46"/>
    <n v="13"/>
    <x v="0"/>
    <x v="2"/>
    <n v="1098"/>
    <n v="367"/>
    <n v="1465"/>
    <n v="1.0202492211838006"/>
    <n v="33"/>
    <x v="2"/>
  </r>
  <r>
    <x v="2"/>
    <x v="7"/>
    <n v="119677"/>
    <n v="176"/>
    <n v="2590"/>
    <n v="114738"/>
    <n v="152"/>
    <n v="31"/>
    <n v="1949092"/>
    <n v="2371"/>
    <n v="878960"/>
    <n v="199"/>
    <n v="2523"/>
    <n v="114611"/>
    <n v="169"/>
    <n v="26"/>
    <n v="1943285"/>
    <n v="875679"/>
    <n v="2371"/>
    <n v="194"/>
    <n v="67"/>
    <x v="11"/>
    <x v="5"/>
    <n v="5807"/>
    <n v="3281"/>
    <n v="9088"/>
    <n v="1.0265556876734048"/>
    <n v="127"/>
    <x v="2"/>
  </r>
  <r>
    <x v="3"/>
    <x v="0"/>
    <n v="29051"/>
    <n v="49"/>
    <n v="673"/>
    <n v="27812"/>
    <n v="54"/>
    <n v="8"/>
    <n v="426640"/>
    <n v="579"/>
    <n v="238917"/>
    <n v="45"/>
    <n v="628"/>
    <n v="27807"/>
    <n v="52"/>
    <n v="8"/>
    <n v="424705"/>
    <n v="238591"/>
    <n v="579"/>
    <n v="50"/>
    <n v="45"/>
    <x v="10"/>
    <x v="1"/>
    <n v="1935"/>
    <n v="326"/>
    <n v="2261"/>
    <n v="1.0716560509554141"/>
    <n v="5"/>
    <x v="3"/>
  </r>
  <r>
    <x v="3"/>
    <x v="1"/>
    <n v="8361"/>
    <n v="4"/>
    <n v="106"/>
    <n v="8033"/>
    <n v="8"/>
    <n v="0"/>
    <n v="132813"/>
    <n v="216"/>
    <n v="42792"/>
    <n v="8"/>
    <n v="101"/>
    <n v="8032"/>
    <n v="6"/>
    <n v="0"/>
    <n v="132412"/>
    <n v="42752"/>
    <n v="216"/>
    <n v="6"/>
    <n v="5"/>
    <x v="10"/>
    <x v="1"/>
    <n v="401"/>
    <n v="40"/>
    <n v="441"/>
    <n v="1.0495049504950495"/>
    <n v="1"/>
    <x v="3"/>
  </r>
  <r>
    <x v="3"/>
    <x v="2"/>
    <n v="12268"/>
    <n v="10"/>
    <n v="192"/>
    <n v="11859"/>
    <n v="7"/>
    <n v="3"/>
    <n v="216174"/>
    <n v="212"/>
    <n v="103595"/>
    <n v="23"/>
    <n v="189"/>
    <n v="11849"/>
    <n v="7"/>
    <n v="3"/>
    <n v="215742"/>
    <n v="103494"/>
    <n v="212"/>
    <n v="13"/>
    <n v="3"/>
    <x v="5"/>
    <x v="1"/>
    <n v="432"/>
    <n v="101"/>
    <n v="533"/>
    <n v="1.0158730158730158"/>
    <n v="10"/>
    <x v="3"/>
  </r>
  <r>
    <x v="3"/>
    <x v="3"/>
    <n v="15104"/>
    <n v="5"/>
    <n v="220"/>
    <n v="14470"/>
    <n v="14"/>
    <n v="6"/>
    <n v="227671"/>
    <n v="415"/>
    <n v="120278"/>
    <n v="10"/>
    <n v="224"/>
    <n v="14460"/>
    <n v="14"/>
    <n v="6"/>
    <n v="227258"/>
    <n v="119975"/>
    <n v="415"/>
    <n v="6"/>
    <n v="-4"/>
    <x v="5"/>
    <x v="1"/>
    <n v="413"/>
    <n v="303"/>
    <n v="716"/>
    <n v="0.9821428571428571"/>
    <n v="10"/>
    <x v="3"/>
  </r>
  <r>
    <x v="3"/>
    <x v="4"/>
    <n v="13236"/>
    <n v="22"/>
    <n v="428"/>
    <n v="12642"/>
    <n v="26"/>
    <n v="5"/>
    <n v="198060"/>
    <n v="168"/>
    <n v="102272"/>
    <n v="26"/>
    <n v="417"/>
    <n v="12626"/>
    <n v="23"/>
    <n v="6"/>
    <n v="196796"/>
    <n v="101988"/>
    <n v="168"/>
    <n v="27"/>
    <n v="11"/>
    <x v="3"/>
    <x v="3"/>
    <n v="1264"/>
    <n v="284"/>
    <n v="1548"/>
    <n v="1.0263788968824941"/>
    <n v="16"/>
    <x v="3"/>
  </r>
  <r>
    <x v="3"/>
    <x v="5"/>
    <n v="18904"/>
    <n v="12"/>
    <n v="368"/>
    <n v="18188"/>
    <n v="21"/>
    <n v="4"/>
    <n v="326481"/>
    <n v="360"/>
    <n v="165921"/>
    <n v="20"/>
    <n v="376"/>
    <n v="18164"/>
    <n v="21"/>
    <n v="3"/>
    <n v="325968"/>
    <n v="164098"/>
    <n v="360"/>
    <n v="16"/>
    <n v="-8"/>
    <x v="5"/>
    <x v="2"/>
    <n v="513"/>
    <n v="1823"/>
    <n v="2336"/>
    <n v="0.97872340425531912"/>
    <n v="24"/>
    <x v="3"/>
  </r>
  <r>
    <x v="3"/>
    <x v="6"/>
    <n v="22941"/>
    <n v="71"/>
    <n v="706"/>
    <n v="21819"/>
    <n v="32"/>
    <n v="4"/>
    <n v="427359"/>
    <n v="421"/>
    <n v="108223"/>
    <n v="44"/>
    <n v="655"/>
    <n v="21800"/>
    <n v="29"/>
    <n v="5"/>
    <n v="426211"/>
    <n v="108062"/>
    <n v="421"/>
    <n v="70"/>
    <n v="51"/>
    <x v="3"/>
    <x v="3"/>
    <n v="1148"/>
    <n v="161"/>
    <n v="1309"/>
    <n v="1.0778625954198473"/>
    <n v="19"/>
    <x v="3"/>
  </r>
  <r>
    <x v="3"/>
    <x v="7"/>
    <n v="119865"/>
    <n v="173"/>
    <n v="2693"/>
    <n v="114823"/>
    <n v="162"/>
    <n v="30"/>
    <n v="1955198"/>
    <n v="2371"/>
    <n v="881998"/>
    <n v="176"/>
    <n v="2590"/>
    <n v="114738"/>
    <n v="152"/>
    <n v="31"/>
    <n v="1949092"/>
    <n v="878960"/>
    <n v="2371"/>
    <n v="188"/>
    <n v="103"/>
    <x v="12"/>
    <x v="3"/>
    <n v="6106"/>
    <n v="3038"/>
    <n v="9144"/>
    <n v="1.0397683397683397"/>
    <n v="85"/>
    <x v="3"/>
  </r>
  <r>
    <x v="4"/>
    <x v="0"/>
    <n v="29081"/>
    <n v="31"/>
    <n v="677"/>
    <n v="27836"/>
    <n v="52"/>
    <n v="8"/>
    <n v="428969"/>
    <n v="581"/>
    <n v="239173"/>
    <n v="49"/>
    <n v="673"/>
    <n v="27812"/>
    <n v="54"/>
    <n v="8"/>
    <n v="426640"/>
    <n v="238917"/>
    <n v="579"/>
    <n v="30"/>
    <n v="4"/>
    <x v="9"/>
    <x v="1"/>
    <n v="2329"/>
    <n v="256"/>
    <n v="2585"/>
    <n v="1.0059435364041605"/>
    <n v="24"/>
    <x v="4"/>
  </r>
  <r>
    <x v="4"/>
    <x v="1"/>
    <n v="8367"/>
    <n v="6"/>
    <n v="109"/>
    <n v="8036"/>
    <n v="9"/>
    <n v="1"/>
    <n v="133122"/>
    <n v="216"/>
    <n v="42812"/>
    <n v="4"/>
    <n v="106"/>
    <n v="8033"/>
    <n v="8"/>
    <n v="0"/>
    <n v="132813"/>
    <n v="42792"/>
    <n v="216"/>
    <n v="6"/>
    <n v="3"/>
    <x v="1"/>
    <x v="2"/>
    <n v="309"/>
    <n v="20"/>
    <n v="329"/>
    <n v="1.0283018867924529"/>
    <n v="3"/>
    <x v="4"/>
  </r>
  <r>
    <x v="4"/>
    <x v="2"/>
    <n v="12284"/>
    <n v="16"/>
    <n v="205"/>
    <n v="11862"/>
    <n v="8"/>
    <n v="3"/>
    <n v="216970"/>
    <n v="212"/>
    <n v="103672"/>
    <n v="10"/>
    <n v="192"/>
    <n v="11859"/>
    <n v="7"/>
    <n v="3"/>
    <n v="216174"/>
    <n v="103595"/>
    <n v="212"/>
    <n v="16"/>
    <n v="13"/>
    <x v="1"/>
    <x v="1"/>
    <n v="796"/>
    <n v="77"/>
    <n v="873"/>
    <n v="1.0677083333333333"/>
    <n v="3"/>
    <x v="4"/>
  </r>
  <r>
    <x v="4"/>
    <x v="3"/>
    <n v="15116"/>
    <n v="12"/>
    <n v="226"/>
    <n v="14476"/>
    <n v="15"/>
    <n v="6"/>
    <n v="229859"/>
    <n v="415"/>
    <n v="120547"/>
    <n v="5"/>
    <n v="220"/>
    <n v="14470"/>
    <n v="14"/>
    <n v="6"/>
    <n v="227671"/>
    <n v="120278"/>
    <n v="415"/>
    <n v="12"/>
    <n v="6"/>
    <x v="1"/>
    <x v="1"/>
    <n v="2188"/>
    <n v="269"/>
    <n v="2457"/>
    <n v="1.0272727272727273"/>
    <n v="6"/>
    <x v="4"/>
  </r>
  <r>
    <x v="4"/>
    <x v="4"/>
    <n v="13270"/>
    <n v="30"/>
    <n v="448"/>
    <n v="12656"/>
    <n v="27"/>
    <n v="5"/>
    <n v="199237"/>
    <n v="168"/>
    <n v="102606"/>
    <n v="22"/>
    <n v="428"/>
    <n v="12642"/>
    <n v="26"/>
    <n v="5"/>
    <n v="198060"/>
    <n v="102272"/>
    <n v="168"/>
    <n v="34"/>
    <n v="20"/>
    <x v="1"/>
    <x v="1"/>
    <n v="1177"/>
    <n v="334"/>
    <n v="1511"/>
    <n v="1.0467289719626167"/>
    <n v="14"/>
    <x v="4"/>
  </r>
  <r>
    <x v="4"/>
    <x v="5"/>
    <n v="18919"/>
    <n v="9"/>
    <n v="370"/>
    <n v="18201"/>
    <n v="22"/>
    <n v="5"/>
    <n v="327173"/>
    <n v="360"/>
    <n v="166342"/>
    <n v="12"/>
    <n v="368"/>
    <n v="18188"/>
    <n v="21"/>
    <n v="4"/>
    <n v="326481"/>
    <n v="165921"/>
    <n v="360"/>
    <n v="15"/>
    <n v="2"/>
    <x v="1"/>
    <x v="2"/>
    <n v="692"/>
    <n v="421"/>
    <n v="1113"/>
    <n v="1.0054347826086956"/>
    <n v="13"/>
    <x v="4"/>
  </r>
  <r>
    <x v="4"/>
    <x v="6"/>
    <n v="22982"/>
    <n v="30"/>
    <n v="732"/>
    <n v="21834"/>
    <n v="33"/>
    <n v="5"/>
    <n v="428109"/>
    <n v="421"/>
    <n v="108422"/>
    <n v="71"/>
    <n v="706"/>
    <n v="21819"/>
    <n v="32"/>
    <n v="4"/>
    <n v="427359"/>
    <n v="108223"/>
    <n v="421"/>
    <n v="41"/>
    <n v="26"/>
    <x v="1"/>
    <x v="2"/>
    <n v="750"/>
    <n v="199"/>
    <n v="949"/>
    <n v="1.0368271954674222"/>
    <n v="15"/>
    <x v="4"/>
  </r>
  <r>
    <x v="4"/>
    <x v="7"/>
    <n v="120019"/>
    <n v="134"/>
    <n v="2767"/>
    <n v="114901"/>
    <n v="166"/>
    <n v="33"/>
    <n v="1963439"/>
    <n v="2373"/>
    <n v="883574"/>
    <n v="173"/>
    <n v="2693"/>
    <n v="114823"/>
    <n v="162"/>
    <n v="30"/>
    <n v="1955198"/>
    <n v="881998"/>
    <n v="2371"/>
    <n v="154"/>
    <n v="74"/>
    <x v="4"/>
    <x v="6"/>
    <n v="8241"/>
    <n v="1576"/>
    <n v="9817"/>
    <n v="1.0274786483475677"/>
    <n v="78"/>
    <x v="4"/>
  </r>
  <r>
    <x v="5"/>
    <x v="0"/>
    <n v="29111"/>
    <n v="24"/>
    <n v="689"/>
    <n v="27853"/>
    <n v="57"/>
    <n v="9"/>
    <n v="430945"/>
    <n v="582"/>
    <n v="239615"/>
    <n v="31"/>
    <n v="677"/>
    <n v="27836"/>
    <n v="52"/>
    <n v="8"/>
    <n v="428969"/>
    <n v="239173"/>
    <n v="581"/>
    <n v="30"/>
    <n v="12"/>
    <x v="6"/>
    <x v="2"/>
    <n v="1976"/>
    <n v="442"/>
    <n v="2418"/>
    <n v="1.0177252584933529"/>
    <n v="17"/>
    <x v="5"/>
  </r>
  <r>
    <x v="5"/>
    <x v="1"/>
    <n v="8371"/>
    <n v="3"/>
    <n v="107"/>
    <n v="8042"/>
    <n v="10"/>
    <n v="1"/>
    <n v="133265"/>
    <n v="216"/>
    <n v="42889"/>
    <n v="6"/>
    <n v="109"/>
    <n v="8036"/>
    <n v="9"/>
    <n v="1"/>
    <n v="133122"/>
    <n v="42812"/>
    <n v="216"/>
    <n v="4"/>
    <n v="-2"/>
    <x v="1"/>
    <x v="1"/>
    <n v="143"/>
    <n v="77"/>
    <n v="220"/>
    <n v="0.98165137614678899"/>
    <n v="6"/>
    <x v="5"/>
  </r>
  <r>
    <x v="5"/>
    <x v="2"/>
    <n v="12292"/>
    <n v="4"/>
    <n v="203"/>
    <n v="11872"/>
    <n v="8"/>
    <n v="4"/>
    <n v="217476"/>
    <n v="212"/>
    <n v="103971"/>
    <n v="16"/>
    <n v="205"/>
    <n v="11862"/>
    <n v="8"/>
    <n v="3"/>
    <n v="216970"/>
    <n v="103672"/>
    <n v="212"/>
    <n v="8"/>
    <n v="-2"/>
    <x v="5"/>
    <x v="2"/>
    <n v="506"/>
    <n v="299"/>
    <n v="805"/>
    <n v="0.99024390243902438"/>
    <n v="10"/>
    <x v="5"/>
  </r>
  <r>
    <x v="5"/>
    <x v="3"/>
    <n v="15133"/>
    <n v="12"/>
    <n v="235"/>
    <n v="14484"/>
    <n v="14"/>
    <n v="7"/>
    <n v="230354"/>
    <n v="415"/>
    <n v="121046"/>
    <n v="12"/>
    <n v="226"/>
    <n v="14476"/>
    <n v="15"/>
    <n v="6"/>
    <n v="229859"/>
    <n v="120547"/>
    <n v="415"/>
    <n v="17"/>
    <n v="9"/>
    <x v="2"/>
    <x v="2"/>
    <n v="495"/>
    <n v="499"/>
    <n v="994"/>
    <n v="1.0398230088495575"/>
    <n v="8"/>
    <x v="5"/>
  </r>
  <r>
    <x v="5"/>
    <x v="4"/>
    <n v="13299"/>
    <n v="27"/>
    <n v="440"/>
    <n v="12693"/>
    <n v="24"/>
    <n v="5"/>
    <n v="200130"/>
    <n v="168"/>
    <n v="103152"/>
    <n v="30"/>
    <n v="448"/>
    <n v="12656"/>
    <n v="27"/>
    <n v="5"/>
    <n v="199237"/>
    <n v="102606"/>
    <n v="168"/>
    <n v="29"/>
    <n v="-8"/>
    <x v="13"/>
    <x v="1"/>
    <n v="893"/>
    <n v="546"/>
    <n v="1439"/>
    <n v="0.9821428571428571"/>
    <n v="37"/>
    <x v="5"/>
  </r>
  <r>
    <x v="5"/>
    <x v="5"/>
    <n v="18933"/>
    <n v="9"/>
    <n v="355"/>
    <n v="18230"/>
    <n v="17"/>
    <n v="5"/>
    <n v="327666"/>
    <n v="360"/>
    <n v="166702"/>
    <n v="9"/>
    <n v="370"/>
    <n v="18201"/>
    <n v="22"/>
    <n v="5"/>
    <n v="327173"/>
    <n v="166342"/>
    <n v="360"/>
    <n v="14"/>
    <n v="-15"/>
    <x v="0"/>
    <x v="1"/>
    <n v="493"/>
    <n v="360"/>
    <n v="853"/>
    <n v="0.95945945945945943"/>
    <n v="29"/>
    <x v="5"/>
  </r>
  <r>
    <x v="5"/>
    <x v="6"/>
    <n v="23011"/>
    <n v="26"/>
    <n v="734"/>
    <n v="21861"/>
    <n v="31"/>
    <n v="6"/>
    <n v="428783"/>
    <n v="422"/>
    <n v="108847"/>
    <n v="30"/>
    <n v="732"/>
    <n v="21834"/>
    <n v="33"/>
    <n v="5"/>
    <n v="428109"/>
    <n v="108422"/>
    <n v="421"/>
    <n v="29"/>
    <n v="2"/>
    <x v="9"/>
    <x v="2"/>
    <n v="674"/>
    <n v="425"/>
    <n v="1099"/>
    <n v="1.0027322404371584"/>
    <n v="27"/>
    <x v="5"/>
  </r>
  <r>
    <x v="5"/>
    <x v="7"/>
    <n v="120150"/>
    <n v="105"/>
    <n v="2763"/>
    <n v="115035"/>
    <n v="161"/>
    <n v="37"/>
    <n v="1968619"/>
    <n v="2375"/>
    <n v="886222"/>
    <n v="134"/>
    <n v="2767"/>
    <n v="114901"/>
    <n v="166"/>
    <n v="33"/>
    <n v="1963439"/>
    <n v="883574"/>
    <n v="2373"/>
    <n v="131"/>
    <n v="-4"/>
    <x v="0"/>
    <x v="7"/>
    <n v="5180"/>
    <n v="2648"/>
    <n v="7828"/>
    <n v="0.99855439103722443"/>
    <n v="134"/>
    <x v="5"/>
  </r>
  <r>
    <x v="6"/>
    <x v="0"/>
    <n v="29144"/>
    <n v="30"/>
    <n v="681"/>
    <n v="27894"/>
    <n v="55"/>
    <n v="10"/>
    <n v="432469"/>
    <n v="582"/>
    <n v="240175"/>
    <n v="24"/>
    <n v="689"/>
    <n v="27853"/>
    <n v="57"/>
    <n v="9"/>
    <n v="430945"/>
    <n v="239615"/>
    <n v="582"/>
    <n v="33"/>
    <n v="-8"/>
    <x v="9"/>
    <x v="2"/>
    <n v="1524"/>
    <n v="560"/>
    <n v="2084"/>
    <n v="0.98838896952104505"/>
    <n v="41"/>
    <x v="6"/>
  </r>
  <r>
    <x v="6"/>
    <x v="1"/>
    <n v="8375"/>
    <n v="3"/>
    <n v="105"/>
    <n v="8048"/>
    <n v="10"/>
    <n v="1"/>
    <n v="133584"/>
    <n v="216"/>
    <n v="42964"/>
    <n v="3"/>
    <n v="107"/>
    <n v="8042"/>
    <n v="10"/>
    <n v="1"/>
    <n v="133265"/>
    <n v="42889"/>
    <n v="216"/>
    <n v="4"/>
    <n v="-2"/>
    <x v="5"/>
    <x v="1"/>
    <n v="319"/>
    <n v="75"/>
    <n v="394"/>
    <n v="0.98130841121495327"/>
    <n v="6"/>
    <x v="6"/>
  </r>
  <r>
    <x v="6"/>
    <x v="2"/>
    <n v="12311"/>
    <n v="16"/>
    <n v="207"/>
    <n v="11887"/>
    <n v="7"/>
    <n v="4"/>
    <n v="218332"/>
    <n v="212"/>
    <n v="104154"/>
    <n v="4"/>
    <n v="203"/>
    <n v="11872"/>
    <n v="8"/>
    <n v="4"/>
    <n v="217476"/>
    <n v="103971"/>
    <n v="212"/>
    <n v="19"/>
    <n v="4"/>
    <x v="2"/>
    <x v="1"/>
    <n v="856"/>
    <n v="183"/>
    <n v="1039"/>
    <n v="1.0197044334975369"/>
    <n v="15"/>
    <x v="6"/>
  </r>
  <r>
    <x v="6"/>
    <x v="3"/>
    <n v="15154"/>
    <n v="23"/>
    <n v="245"/>
    <n v="14495"/>
    <n v="18"/>
    <n v="8"/>
    <n v="231242"/>
    <n v="415"/>
    <n v="121387"/>
    <n v="12"/>
    <n v="235"/>
    <n v="14484"/>
    <n v="14"/>
    <n v="7"/>
    <n v="230354"/>
    <n v="121046"/>
    <n v="415"/>
    <n v="21"/>
    <n v="10"/>
    <x v="4"/>
    <x v="2"/>
    <n v="888"/>
    <n v="341"/>
    <n v="1229"/>
    <n v="1.0425531914893618"/>
    <n v="11"/>
    <x v="6"/>
  </r>
  <r>
    <x v="6"/>
    <x v="4"/>
    <n v="13320"/>
    <n v="17"/>
    <n v="452"/>
    <n v="12701"/>
    <n v="24"/>
    <n v="6"/>
    <n v="201162"/>
    <n v="169"/>
    <n v="103632"/>
    <n v="27"/>
    <n v="440"/>
    <n v="12693"/>
    <n v="24"/>
    <n v="5"/>
    <n v="200130"/>
    <n v="103152"/>
    <n v="168"/>
    <n v="21"/>
    <n v="12"/>
    <x v="5"/>
    <x v="2"/>
    <n v="1032"/>
    <n v="480"/>
    <n v="1512"/>
    <n v="1.0272727272727273"/>
    <n v="8"/>
    <x v="6"/>
  </r>
  <r>
    <x v="6"/>
    <x v="5"/>
    <n v="18956"/>
    <n v="22"/>
    <n v="361"/>
    <n v="18247"/>
    <n v="17"/>
    <n v="5"/>
    <n v="328406"/>
    <n v="360"/>
    <n v="167086"/>
    <n v="9"/>
    <n v="355"/>
    <n v="18230"/>
    <n v="17"/>
    <n v="5"/>
    <n v="327666"/>
    <n v="166702"/>
    <n v="360"/>
    <n v="23"/>
    <n v="6"/>
    <x v="5"/>
    <x v="1"/>
    <n v="740"/>
    <n v="384"/>
    <n v="1124"/>
    <n v="1.0169014084507042"/>
    <n v="17"/>
    <x v="6"/>
  </r>
  <r>
    <x v="6"/>
    <x v="6"/>
    <n v="23078"/>
    <n v="68"/>
    <n v="760"/>
    <n v="21902"/>
    <n v="31"/>
    <n v="6"/>
    <n v="431163"/>
    <n v="422"/>
    <n v="109089"/>
    <n v="26"/>
    <n v="734"/>
    <n v="21861"/>
    <n v="31"/>
    <n v="6"/>
    <n v="428783"/>
    <n v="108847"/>
    <n v="422"/>
    <n v="67"/>
    <n v="26"/>
    <x v="5"/>
    <x v="1"/>
    <n v="2380"/>
    <n v="242"/>
    <n v="2622"/>
    <n v="1.0354223433242506"/>
    <n v="41"/>
    <x v="6"/>
  </r>
  <r>
    <x v="6"/>
    <x v="7"/>
    <n v="120338"/>
    <n v="179"/>
    <n v="2811"/>
    <n v="115174"/>
    <n v="162"/>
    <n v="40"/>
    <n v="1976358"/>
    <n v="2376"/>
    <n v="888487"/>
    <n v="105"/>
    <n v="2763"/>
    <n v="115035"/>
    <n v="161"/>
    <n v="37"/>
    <n v="1968619"/>
    <n v="886222"/>
    <n v="2375"/>
    <n v="188"/>
    <n v="48"/>
    <x v="1"/>
    <x v="6"/>
    <n v="7739"/>
    <n v="2265"/>
    <n v="10004"/>
    <n v="1.0173724212812161"/>
    <n v="139"/>
    <x v="6"/>
  </r>
  <r>
    <x v="7"/>
    <x v="0"/>
    <n v="29195"/>
    <n v="47"/>
    <n v="699"/>
    <n v="27926"/>
    <n v="54"/>
    <n v="9"/>
    <n v="433673"/>
    <n v="583"/>
    <n v="240624"/>
    <n v="30"/>
    <n v="681"/>
    <n v="27894"/>
    <n v="55"/>
    <n v="10"/>
    <n v="432469"/>
    <n v="240175"/>
    <n v="582"/>
    <n v="51"/>
    <n v="18"/>
    <x v="2"/>
    <x v="3"/>
    <n v="1204"/>
    <n v="449"/>
    <n v="1653"/>
    <n v="1.026431718061674"/>
    <n v="32"/>
    <x v="7"/>
  </r>
  <r>
    <x v="7"/>
    <x v="1"/>
    <n v="8378"/>
    <n v="4"/>
    <n v="104"/>
    <n v="8052"/>
    <n v="9"/>
    <n v="2"/>
    <n v="133878"/>
    <n v="216"/>
    <n v="43019"/>
    <n v="3"/>
    <n v="105"/>
    <n v="8048"/>
    <n v="10"/>
    <n v="1"/>
    <n v="133584"/>
    <n v="42964"/>
    <n v="216"/>
    <n v="3"/>
    <n v="-1"/>
    <x v="2"/>
    <x v="2"/>
    <n v="294"/>
    <n v="55"/>
    <n v="349"/>
    <n v="0.99047619047619051"/>
    <n v="4"/>
    <x v="7"/>
  </r>
  <r>
    <x v="7"/>
    <x v="2"/>
    <n v="12320"/>
    <n v="7"/>
    <n v="211"/>
    <n v="11892"/>
    <n v="9"/>
    <n v="4"/>
    <n v="218996"/>
    <n v="212"/>
    <n v="104328"/>
    <n v="16"/>
    <n v="207"/>
    <n v="11887"/>
    <n v="7"/>
    <n v="4"/>
    <n v="218332"/>
    <n v="104154"/>
    <n v="212"/>
    <n v="9"/>
    <n v="4"/>
    <x v="10"/>
    <x v="1"/>
    <n v="664"/>
    <n v="174"/>
    <n v="838"/>
    <n v="1.0193236714975846"/>
    <n v="5"/>
    <x v="7"/>
  </r>
  <r>
    <x v="7"/>
    <x v="3"/>
    <n v="15179"/>
    <n v="20"/>
    <n v="261"/>
    <n v="14504"/>
    <n v="16"/>
    <n v="9"/>
    <n v="231825"/>
    <n v="415"/>
    <n v="121725"/>
    <n v="23"/>
    <n v="245"/>
    <n v="14495"/>
    <n v="18"/>
    <n v="8"/>
    <n v="231242"/>
    <n v="121387"/>
    <n v="415"/>
    <n v="25"/>
    <n v="16"/>
    <x v="9"/>
    <x v="2"/>
    <n v="583"/>
    <n v="338"/>
    <n v="921"/>
    <n v="1.0653061224489795"/>
    <n v="9"/>
    <x v="7"/>
  </r>
  <r>
    <x v="7"/>
    <x v="4"/>
    <n v="13355"/>
    <n v="34"/>
    <n v="461"/>
    <n v="12726"/>
    <n v="23"/>
    <n v="5"/>
    <n v="202202"/>
    <n v="170"/>
    <n v="104106"/>
    <n v="17"/>
    <n v="452"/>
    <n v="12701"/>
    <n v="24"/>
    <n v="6"/>
    <n v="201162"/>
    <n v="103632"/>
    <n v="169"/>
    <n v="35"/>
    <n v="9"/>
    <x v="2"/>
    <x v="3"/>
    <n v="1040"/>
    <n v="474"/>
    <n v="1514"/>
    <n v="1.0199115044247788"/>
    <n v="25"/>
    <x v="7"/>
  </r>
  <r>
    <x v="7"/>
    <x v="5"/>
    <n v="18966"/>
    <n v="11"/>
    <n v="350"/>
    <n v="18268"/>
    <n v="19"/>
    <n v="4"/>
    <n v="328978"/>
    <n v="360"/>
    <n v="167428"/>
    <n v="22"/>
    <n v="361"/>
    <n v="18247"/>
    <n v="17"/>
    <n v="5"/>
    <n v="328406"/>
    <n v="167086"/>
    <n v="360"/>
    <n v="10"/>
    <n v="-11"/>
    <x v="10"/>
    <x v="3"/>
    <n v="572"/>
    <n v="342"/>
    <n v="914"/>
    <n v="0.96952908587257614"/>
    <n v="21"/>
    <x v="7"/>
  </r>
  <r>
    <x v="7"/>
    <x v="6"/>
    <n v="23165"/>
    <n v="77"/>
    <n v="789"/>
    <n v="21960"/>
    <n v="33"/>
    <n v="8"/>
    <n v="433987"/>
    <n v="422"/>
    <n v="109373"/>
    <n v="68"/>
    <n v="760"/>
    <n v="21902"/>
    <n v="31"/>
    <n v="6"/>
    <n v="431163"/>
    <n v="109089"/>
    <n v="422"/>
    <n v="87"/>
    <n v="29"/>
    <x v="10"/>
    <x v="4"/>
    <n v="2824"/>
    <n v="284"/>
    <n v="3108"/>
    <n v="1.0381578947368422"/>
    <n v="58"/>
    <x v="7"/>
  </r>
  <r>
    <x v="7"/>
    <x v="7"/>
    <n v="120558"/>
    <n v="200"/>
    <n v="2875"/>
    <n v="115328"/>
    <n v="163"/>
    <n v="41"/>
    <n v="1983539"/>
    <n v="2378"/>
    <n v="890603"/>
    <n v="179"/>
    <n v="2811"/>
    <n v="115174"/>
    <n v="162"/>
    <n v="40"/>
    <n v="1976358"/>
    <n v="888487"/>
    <n v="2376"/>
    <n v="220"/>
    <n v="64"/>
    <x v="1"/>
    <x v="2"/>
    <n v="7181"/>
    <n v="2116"/>
    <n v="9297"/>
    <n v="1.0227676983279972"/>
    <n v="154"/>
    <x v="7"/>
  </r>
  <r>
    <x v="8"/>
    <x v="0"/>
    <n v="29267"/>
    <n v="65"/>
    <n v="728"/>
    <n v="27969"/>
    <n v="54"/>
    <n v="10"/>
    <n v="435584"/>
    <n v="583"/>
    <n v="241119"/>
    <n v="47"/>
    <n v="699"/>
    <n v="27926"/>
    <n v="54"/>
    <n v="9"/>
    <n v="433673"/>
    <n v="240624"/>
    <n v="583"/>
    <n v="72"/>
    <n v="29"/>
    <x v="5"/>
    <x v="2"/>
    <n v="1911"/>
    <n v="495"/>
    <n v="2406"/>
    <n v="1.0414878397711016"/>
    <n v="43"/>
    <x v="8"/>
  </r>
  <r>
    <x v="8"/>
    <x v="1"/>
    <n v="8388"/>
    <n v="7"/>
    <n v="110"/>
    <n v="8056"/>
    <n v="9"/>
    <n v="2"/>
    <n v="134103"/>
    <n v="216"/>
    <n v="43085"/>
    <n v="4"/>
    <n v="104"/>
    <n v="8052"/>
    <n v="9"/>
    <n v="2"/>
    <n v="133878"/>
    <n v="43019"/>
    <n v="216"/>
    <n v="10"/>
    <n v="6"/>
    <x v="5"/>
    <x v="1"/>
    <n v="225"/>
    <n v="66"/>
    <n v="291"/>
    <n v="1.0576923076923077"/>
    <n v="4"/>
    <x v="8"/>
  </r>
  <r>
    <x v="8"/>
    <x v="2"/>
    <n v="12335"/>
    <n v="12"/>
    <n v="210"/>
    <n v="11907"/>
    <n v="8"/>
    <n v="4"/>
    <n v="219817"/>
    <n v="213"/>
    <n v="104512"/>
    <n v="7"/>
    <n v="211"/>
    <n v="11892"/>
    <n v="9"/>
    <n v="4"/>
    <n v="218996"/>
    <n v="104328"/>
    <n v="212"/>
    <n v="15"/>
    <n v="-1"/>
    <x v="2"/>
    <x v="1"/>
    <n v="821"/>
    <n v="184"/>
    <n v="1005"/>
    <n v="0.99526066350710896"/>
    <n v="15"/>
    <x v="8"/>
  </r>
  <r>
    <x v="8"/>
    <x v="3"/>
    <n v="15197"/>
    <n v="16"/>
    <n v="263"/>
    <n v="14520"/>
    <n v="17"/>
    <n v="10"/>
    <n v="232289"/>
    <n v="415"/>
    <n v="122105"/>
    <n v="20"/>
    <n v="261"/>
    <n v="14504"/>
    <n v="16"/>
    <n v="9"/>
    <n v="231825"/>
    <n v="121725"/>
    <n v="415"/>
    <n v="18"/>
    <n v="2"/>
    <x v="1"/>
    <x v="2"/>
    <n v="464"/>
    <n v="380"/>
    <n v="844"/>
    <n v="1.0076628352490422"/>
    <n v="16"/>
    <x v="8"/>
  </r>
  <r>
    <x v="8"/>
    <x v="4"/>
    <n v="13392"/>
    <n v="32"/>
    <n v="466"/>
    <n v="12758"/>
    <n v="20"/>
    <n v="5"/>
    <n v="203513"/>
    <n v="170"/>
    <n v="104557"/>
    <n v="34"/>
    <n v="461"/>
    <n v="12726"/>
    <n v="23"/>
    <n v="5"/>
    <n v="202202"/>
    <n v="104106"/>
    <n v="170"/>
    <n v="37"/>
    <n v="5"/>
    <x v="13"/>
    <x v="1"/>
    <n v="1311"/>
    <n v="451"/>
    <n v="1762"/>
    <n v="1.0108459869848156"/>
    <n v="32"/>
    <x v="8"/>
  </r>
  <r>
    <x v="8"/>
    <x v="5"/>
    <n v="18982"/>
    <n v="12"/>
    <n v="339"/>
    <n v="18295"/>
    <n v="19"/>
    <n v="4"/>
    <n v="329529"/>
    <n v="360"/>
    <n v="167896"/>
    <n v="11"/>
    <n v="350"/>
    <n v="18268"/>
    <n v="19"/>
    <n v="4"/>
    <n v="328978"/>
    <n v="167428"/>
    <n v="360"/>
    <n v="16"/>
    <n v="-11"/>
    <x v="5"/>
    <x v="1"/>
    <n v="551"/>
    <n v="468"/>
    <n v="1019"/>
    <n v="0.96857142857142853"/>
    <n v="27"/>
    <x v="8"/>
  </r>
  <r>
    <x v="8"/>
    <x v="6"/>
    <n v="23250"/>
    <n v="82"/>
    <n v="823"/>
    <n v="22011"/>
    <n v="29"/>
    <n v="8"/>
    <n v="437056"/>
    <n v="422"/>
    <n v="109570"/>
    <n v="77"/>
    <n v="789"/>
    <n v="21960"/>
    <n v="33"/>
    <n v="8"/>
    <n v="433987"/>
    <n v="109373"/>
    <n v="422"/>
    <n v="85"/>
    <n v="34"/>
    <x v="8"/>
    <x v="1"/>
    <n v="3069"/>
    <n v="197"/>
    <n v="3266"/>
    <n v="1.0430925221799747"/>
    <n v="51"/>
    <x v="8"/>
  </r>
  <r>
    <x v="8"/>
    <x v="7"/>
    <n v="120811"/>
    <n v="226"/>
    <n v="2939"/>
    <n v="115516"/>
    <n v="156"/>
    <n v="43"/>
    <n v="1991891"/>
    <n v="2379"/>
    <n v="892844"/>
    <n v="200"/>
    <n v="2875"/>
    <n v="115328"/>
    <n v="163"/>
    <n v="41"/>
    <n v="1983539"/>
    <n v="890603"/>
    <n v="2378"/>
    <n v="253"/>
    <n v="64"/>
    <x v="14"/>
    <x v="4"/>
    <n v="8352"/>
    <n v="2241"/>
    <n v="10593"/>
    <n v="1.0222608695652173"/>
    <n v="188"/>
    <x v="8"/>
  </r>
  <r>
    <x v="9"/>
    <x v="0"/>
    <n v="29300"/>
    <n v="38"/>
    <n v="729"/>
    <n v="28000"/>
    <n v="46"/>
    <n v="9"/>
    <n v="437541"/>
    <n v="584"/>
    <n v="241575"/>
    <n v="65"/>
    <n v="728"/>
    <n v="27969"/>
    <n v="54"/>
    <n v="10"/>
    <n v="435584"/>
    <n v="241119"/>
    <n v="583"/>
    <n v="33"/>
    <n v="1"/>
    <x v="15"/>
    <x v="3"/>
    <n v="1957"/>
    <n v="456"/>
    <n v="2413"/>
    <n v="1.0013736263736264"/>
    <n v="31"/>
    <x v="9"/>
  </r>
  <r>
    <x v="9"/>
    <x v="1"/>
    <n v="8401"/>
    <n v="11"/>
    <n v="120"/>
    <n v="8059"/>
    <n v="9"/>
    <n v="2"/>
    <n v="134370"/>
    <n v="216"/>
    <n v="43145"/>
    <n v="7"/>
    <n v="110"/>
    <n v="8056"/>
    <n v="9"/>
    <n v="2"/>
    <n v="134103"/>
    <n v="43085"/>
    <n v="216"/>
    <n v="13"/>
    <n v="10"/>
    <x v="5"/>
    <x v="1"/>
    <n v="267"/>
    <n v="60"/>
    <n v="327"/>
    <n v="1.0909090909090908"/>
    <n v="3"/>
    <x v="9"/>
  </r>
  <r>
    <x v="9"/>
    <x v="2"/>
    <n v="12350"/>
    <n v="13"/>
    <n v="205"/>
    <n v="11927"/>
    <n v="7"/>
    <n v="4"/>
    <n v="220494"/>
    <n v="213"/>
    <n v="104756"/>
    <n v="12"/>
    <n v="210"/>
    <n v="11907"/>
    <n v="8"/>
    <n v="4"/>
    <n v="219817"/>
    <n v="104512"/>
    <n v="213"/>
    <n v="15"/>
    <n v="-5"/>
    <x v="2"/>
    <x v="1"/>
    <n v="677"/>
    <n v="244"/>
    <n v="921"/>
    <n v="0.97619047619047616"/>
    <n v="20"/>
    <x v="9"/>
  </r>
  <r>
    <x v="9"/>
    <x v="3"/>
    <n v="15215"/>
    <n v="11"/>
    <n v="265"/>
    <n v="14536"/>
    <n v="17"/>
    <n v="10"/>
    <n v="232802"/>
    <n v="415"/>
    <n v="122519"/>
    <n v="16"/>
    <n v="263"/>
    <n v="14520"/>
    <n v="17"/>
    <n v="10"/>
    <n v="232289"/>
    <n v="122105"/>
    <n v="415"/>
    <n v="18"/>
    <n v="2"/>
    <x v="5"/>
    <x v="1"/>
    <n v="513"/>
    <n v="414"/>
    <n v="927"/>
    <n v="1.0076045627376427"/>
    <n v="16"/>
    <x v="9"/>
  </r>
  <r>
    <x v="9"/>
    <x v="4"/>
    <n v="13414"/>
    <n v="22"/>
    <n v="469"/>
    <n v="12776"/>
    <n v="16"/>
    <n v="5"/>
    <n v="204925"/>
    <n v="171"/>
    <n v="104987"/>
    <n v="32"/>
    <n v="466"/>
    <n v="12758"/>
    <n v="20"/>
    <n v="5"/>
    <n v="203513"/>
    <n v="104557"/>
    <n v="170"/>
    <n v="22"/>
    <n v="3"/>
    <x v="8"/>
    <x v="1"/>
    <n v="1412"/>
    <n v="430"/>
    <n v="1842"/>
    <n v="1.0064377682403434"/>
    <n v="18"/>
    <x v="9"/>
  </r>
  <r>
    <x v="9"/>
    <x v="5"/>
    <n v="19009"/>
    <n v="19"/>
    <n v="346"/>
    <n v="18315"/>
    <n v="19"/>
    <n v="5"/>
    <n v="329884"/>
    <n v="360"/>
    <n v="168410"/>
    <n v="12"/>
    <n v="339"/>
    <n v="18295"/>
    <n v="19"/>
    <n v="4"/>
    <n v="329529"/>
    <n v="167896"/>
    <n v="360"/>
    <n v="27"/>
    <n v="7"/>
    <x v="5"/>
    <x v="2"/>
    <n v="355"/>
    <n v="514"/>
    <n v="869"/>
    <n v="1.0206489675516224"/>
    <n v="20"/>
    <x v="9"/>
  </r>
  <r>
    <x v="9"/>
    <x v="6"/>
    <n v="23326"/>
    <n v="67"/>
    <n v="843"/>
    <n v="22067"/>
    <n v="32"/>
    <n v="8"/>
    <n v="440064"/>
    <n v="422"/>
    <n v="109991"/>
    <n v="82"/>
    <n v="823"/>
    <n v="22011"/>
    <n v="29"/>
    <n v="8"/>
    <n v="437056"/>
    <n v="109570"/>
    <n v="422"/>
    <n v="76"/>
    <n v="20"/>
    <x v="3"/>
    <x v="1"/>
    <n v="3008"/>
    <n v="421"/>
    <n v="3429"/>
    <n v="1.0243013365735116"/>
    <n v="56"/>
    <x v="9"/>
  </r>
  <r>
    <x v="9"/>
    <x v="7"/>
    <n v="121015"/>
    <n v="181"/>
    <n v="2977"/>
    <n v="115680"/>
    <n v="146"/>
    <n v="43"/>
    <n v="2000080"/>
    <n v="2381"/>
    <n v="895383"/>
    <n v="226"/>
    <n v="2939"/>
    <n v="115516"/>
    <n v="156"/>
    <n v="43"/>
    <n v="1991891"/>
    <n v="892844"/>
    <n v="2379"/>
    <n v="204"/>
    <n v="38"/>
    <x v="16"/>
    <x v="1"/>
    <n v="8189"/>
    <n v="2539"/>
    <n v="10728"/>
    <n v="1.0129295678802315"/>
    <n v="164"/>
    <x v="9"/>
  </r>
  <r>
    <x v="10"/>
    <x v="0"/>
    <n v="29340"/>
    <n v="29"/>
    <n v="738"/>
    <n v="28030"/>
    <n v="47"/>
    <n v="12"/>
    <n v="438907"/>
    <n v="585"/>
    <n v="242024"/>
    <n v="38"/>
    <n v="729"/>
    <n v="28000"/>
    <n v="46"/>
    <n v="9"/>
    <n v="437541"/>
    <n v="241575"/>
    <n v="584"/>
    <n v="40"/>
    <n v="9"/>
    <x v="1"/>
    <x v="6"/>
    <n v="1366"/>
    <n v="449"/>
    <n v="1815"/>
    <n v="1.0123456790123457"/>
    <n v="30"/>
    <x v="10"/>
  </r>
  <r>
    <x v="10"/>
    <x v="1"/>
    <n v="8404"/>
    <n v="3"/>
    <n v="119"/>
    <n v="8063"/>
    <n v="11"/>
    <n v="2"/>
    <n v="134634"/>
    <n v="216"/>
    <n v="43196"/>
    <n v="11"/>
    <n v="120"/>
    <n v="8059"/>
    <n v="9"/>
    <n v="2"/>
    <n v="134370"/>
    <n v="43145"/>
    <n v="216"/>
    <n v="3"/>
    <n v="-1"/>
    <x v="10"/>
    <x v="1"/>
    <n v="264"/>
    <n v="51"/>
    <n v="315"/>
    <n v="0.9916666666666667"/>
    <n v="4"/>
    <x v="10"/>
  </r>
  <r>
    <x v="10"/>
    <x v="2"/>
    <n v="12363"/>
    <n v="10"/>
    <n v="206"/>
    <n v="11939"/>
    <n v="9"/>
    <n v="4"/>
    <n v="221279"/>
    <n v="213"/>
    <n v="104872"/>
    <n v="13"/>
    <n v="205"/>
    <n v="11927"/>
    <n v="7"/>
    <n v="4"/>
    <n v="220494"/>
    <n v="104756"/>
    <n v="213"/>
    <n v="13"/>
    <n v="1"/>
    <x v="10"/>
    <x v="1"/>
    <n v="785"/>
    <n v="116"/>
    <n v="901"/>
    <n v="1.0048780487804878"/>
    <n v="12"/>
    <x v="10"/>
  </r>
  <r>
    <x v="10"/>
    <x v="3"/>
    <n v="15233"/>
    <n v="15"/>
    <n v="255"/>
    <n v="14564"/>
    <n v="18"/>
    <n v="11"/>
    <n v="233797"/>
    <n v="415"/>
    <n v="122787"/>
    <n v="11"/>
    <n v="265"/>
    <n v="14536"/>
    <n v="17"/>
    <n v="10"/>
    <n v="232802"/>
    <n v="122519"/>
    <n v="415"/>
    <n v="18"/>
    <n v="-10"/>
    <x v="1"/>
    <x v="2"/>
    <n v="995"/>
    <n v="268"/>
    <n v="1263"/>
    <n v="0.96226415094339623"/>
    <n v="28"/>
    <x v="10"/>
  </r>
  <r>
    <x v="10"/>
    <x v="4"/>
    <n v="13449"/>
    <n v="36"/>
    <n v="481"/>
    <n v="12799"/>
    <n v="19"/>
    <n v="5"/>
    <n v="205934"/>
    <n v="171"/>
    <n v="105298"/>
    <n v="22"/>
    <n v="469"/>
    <n v="12776"/>
    <n v="16"/>
    <n v="5"/>
    <n v="204925"/>
    <n v="104987"/>
    <n v="171"/>
    <n v="35"/>
    <n v="12"/>
    <x v="3"/>
    <x v="1"/>
    <n v="1009"/>
    <n v="311"/>
    <n v="1320"/>
    <n v="1.0255863539445629"/>
    <n v="23"/>
    <x v="10"/>
  </r>
  <r>
    <x v="10"/>
    <x v="5"/>
    <n v="19039"/>
    <n v="28"/>
    <n v="343"/>
    <n v="18348"/>
    <n v="19"/>
    <n v="4"/>
    <n v="330636"/>
    <n v="360"/>
    <n v="168647"/>
    <n v="19"/>
    <n v="346"/>
    <n v="18315"/>
    <n v="19"/>
    <n v="5"/>
    <n v="329884"/>
    <n v="168410"/>
    <n v="360"/>
    <n v="30"/>
    <n v="-3"/>
    <x v="5"/>
    <x v="3"/>
    <n v="752"/>
    <n v="237"/>
    <n v="989"/>
    <n v="0.99132947976878616"/>
    <n v="33"/>
    <x v="10"/>
  </r>
  <r>
    <x v="10"/>
    <x v="6"/>
    <n v="23398"/>
    <n v="70"/>
    <n v="874"/>
    <n v="22108"/>
    <n v="35"/>
    <n v="8"/>
    <n v="443915"/>
    <n v="422"/>
    <n v="110222"/>
    <n v="67"/>
    <n v="843"/>
    <n v="22067"/>
    <n v="32"/>
    <n v="8"/>
    <n v="440064"/>
    <n v="109991"/>
    <n v="422"/>
    <n v="72"/>
    <n v="31"/>
    <x v="3"/>
    <x v="1"/>
    <n v="3851"/>
    <n v="231"/>
    <n v="4082"/>
    <n v="1.036773428232503"/>
    <n v="41"/>
    <x v="10"/>
  </r>
  <r>
    <x v="10"/>
    <x v="7"/>
    <n v="121226"/>
    <n v="191"/>
    <n v="3016"/>
    <n v="115851"/>
    <n v="158"/>
    <n v="46"/>
    <n v="2009102"/>
    <n v="2382"/>
    <n v="897046"/>
    <n v="181"/>
    <n v="2977"/>
    <n v="115680"/>
    <n v="146"/>
    <n v="43"/>
    <n v="2000080"/>
    <n v="895383"/>
    <n v="2381"/>
    <n v="211"/>
    <n v="39"/>
    <x v="7"/>
    <x v="6"/>
    <n v="9022"/>
    <n v="1663"/>
    <n v="10685"/>
    <n v="1.0131004366812226"/>
    <n v="171"/>
    <x v="10"/>
  </r>
  <r>
    <x v="11"/>
    <x v="0"/>
    <n v="29381"/>
    <n v="45"/>
    <n v="733"/>
    <n v="28076"/>
    <n v="48"/>
    <n v="13"/>
    <n v="441019"/>
    <n v="585"/>
    <n v="242311"/>
    <n v="29"/>
    <n v="738"/>
    <n v="28030"/>
    <n v="47"/>
    <n v="12"/>
    <n v="438907"/>
    <n v="242024"/>
    <n v="585"/>
    <n v="41"/>
    <n v="-5"/>
    <x v="1"/>
    <x v="2"/>
    <n v="2112"/>
    <n v="287"/>
    <n v="2399"/>
    <n v="0.99322493224932251"/>
    <n v="46"/>
    <x v="11"/>
  </r>
  <r>
    <x v="11"/>
    <x v="1"/>
    <n v="8409"/>
    <n v="4"/>
    <n v="117"/>
    <n v="8070"/>
    <n v="11"/>
    <n v="2"/>
    <n v="134776"/>
    <n v="216"/>
    <n v="43222"/>
    <n v="3"/>
    <n v="119"/>
    <n v="8063"/>
    <n v="11"/>
    <n v="2"/>
    <n v="134634"/>
    <n v="43196"/>
    <n v="216"/>
    <n v="5"/>
    <n v="-2"/>
    <x v="5"/>
    <x v="1"/>
    <n v="142"/>
    <n v="26"/>
    <n v="168"/>
    <n v="0.98319327731092432"/>
    <n v="7"/>
    <x v="11"/>
  </r>
  <r>
    <x v="11"/>
    <x v="2"/>
    <n v="12373"/>
    <n v="8"/>
    <n v="204"/>
    <n v="11951"/>
    <n v="11"/>
    <n v="4"/>
    <n v="221745"/>
    <n v="213"/>
    <n v="104946"/>
    <n v="10"/>
    <n v="206"/>
    <n v="11939"/>
    <n v="9"/>
    <n v="4"/>
    <n v="221279"/>
    <n v="104872"/>
    <n v="213"/>
    <n v="10"/>
    <n v="-2"/>
    <x v="10"/>
    <x v="1"/>
    <n v="466"/>
    <n v="74"/>
    <n v="540"/>
    <n v="0.99029126213592233"/>
    <n v="12"/>
    <x v="11"/>
  </r>
  <r>
    <x v="11"/>
    <x v="3"/>
    <n v="15247"/>
    <n v="11"/>
    <n v="257"/>
    <n v="14576"/>
    <n v="20"/>
    <n v="9"/>
    <n v="235297"/>
    <n v="415"/>
    <n v="123090"/>
    <n v="15"/>
    <n v="255"/>
    <n v="14564"/>
    <n v="18"/>
    <n v="11"/>
    <n v="233797"/>
    <n v="122787"/>
    <n v="415"/>
    <n v="14"/>
    <n v="2"/>
    <x v="10"/>
    <x v="0"/>
    <n v="1500"/>
    <n v="303"/>
    <n v="1803"/>
    <n v="1.0078431372549019"/>
    <n v="12"/>
    <x v="11"/>
  </r>
  <r>
    <x v="11"/>
    <x v="4"/>
    <n v="13477"/>
    <n v="26"/>
    <n v="485"/>
    <n v="12823"/>
    <n v="18"/>
    <n v="5"/>
    <n v="206207"/>
    <n v="171"/>
    <n v="105590"/>
    <n v="36"/>
    <n v="481"/>
    <n v="12799"/>
    <n v="19"/>
    <n v="5"/>
    <n v="205934"/>
    <n v="105298"/>
    <n v="171"/>
    <n v="28"/>
    <n v="4"/>
    <x v="2"/>
    <x v="1"/>
    <n v="273"/>
    <n v="292"/>
    <n v="565"/>
    <n v="1.0083160083160083"/>
    <n v="24"/>
    <x v="11"/>
  </r>
  <r>
    <x v="11"/>
    <x v="5"/>
    <n v="19064"/>
    <n v="16"/>
    <n v="341"/>
    <n v="18375"/>
    <n v="22"/>
    <n v="4"/>
    <n v="331246"/>
    <n v="360"/>
    <n v="168838"/>
    <n v="28"/>
    <n v="343"/>
    <n v="18348"/>
    <n v="19"/>
    <n v="4"/>
    <n v="330636"/>
    <n v="168647"/>
    <n v="360"/>
    <n v="25"/>
    <n v="-2"/>
    <x v="3"/>
    <x v="1"/>
    <n v="610"/>
    <n v="191"/>
    <n v="801"/>
    <n v="0.99416909620991256"/>
    <n v="27"/>
    <x v="11"/>
  </r>
  <r>
    <x v="11"/>
    <x v="6"/>
    <n v="23434"/>
    <n v="31"/>
    <n v="878"/>
    <n v="22140"/>
    <n v="39"/>
    <n v="8"/>
    <n v="445942"/>
    <n v="422"/>
    <n v="110364"/>
    <n v="70"/>
    <n v="874"/>
    <n v="22108"/>
    <n v="35"/>
    <n v="8"/>
    <n v="443915"/>
    <n v="110222"/>
    <n v="422"/>
    <n v="36"/>
    <n v="4"/>
    <x v="4"/>
    <x v="1"/>
    <n v="2027"/>
    <n v="142"/>
    <n v="2169"/>
    <n v="1.0045766590389016"/>
    <n v="32"/>
    <x v="11"/>
  </r>
  <r>
    <x v="11"/>
    <x v="7"/>
    <n v="121385"/>
    <n v="141"/>
    <n v="3015"/>
    <n v="116011"/>
    <n v="169"/>
    <n v="45"/>
    <n v="2016232"/>
    <n v="2382"/>
    <n v="898361"/>
    <n v="191"/>
    <n v="3016"/>
    <n v="115851"/>
    <n v="158"/>
    <n v="46"/>
    <n v="2009102"/>
    <n v="897046"/>
    <n v="2382"/>
    <n v="159"/>
    <n v="-1"/>
    <x v="17"/>
    <x v="3"/>
    <n v="7130"/>
    <n v="1315"/>
    <n v="8445"/>
    <n v="0.99966843501326264"/>
    <n v="160"/>
    <x v="11"/>
  </r>
  <r>
    <x v="12"/>
    <x v="0"/>
    <n v="29413"/>
    <n v="25"/>
    <n v="741"/>
    <n v="28100"/>
    <n v="50"/>
    <n v="13"/>
    <n v="441875"/>
    <n v="585"/>
    <n v="242748"/>
    <n v="45"/>
    <n v="733"/>
    <n v="28076"/>
    <n v="48"/>
    <n v="13"/>
    <n v="441019"/>
    <n v="242311"/>
    <n v="585"/>
    <n v="32"/>
    <n v="8"/>
    <x v="10"/>
    <x v="1"/>
    <n v="856"/>
    <n v="437"/>
    <n v="1293"/>
    <n v="1.0109140518417463"/>
    <n v="24"/>
    <x v="12"/>
  </r>
  <r>
    <x v="12"/>
    <x v="1"/>
    <n v="8410"/>
    <n v="1"/>
    <n v="114"/>
    <n v="8074"/>
    <n v="11"/>
    <n v="1"/>
    <n v="135009"/>
    <n v="216"/>
    <n v="43282"/>
    <n v="4"/>
    <n v="117"/>
    <n v="8070"/>
    <n v="11"/>
    <n v="2"/>
    <n v="134776"/>
    <n v="43222"/>
    <n v="216"/>
    <n v="1"/>
    <n v="-3"/>
    <x v="5"/>
    <x v="3"/>
    <n v="233"/>
    <n v="60"/>
    <n v="293"/>
    <n v="0.97435897435897434"/>
    <n v="4"/>
    <x v="12"/>
  </r>
  <r>
    <x v="12"/>
    <x v="2"/>
    <n v="12387"/>
    <n v="13"/>
    <n v="204"/>
    <n v="11965"/>
    <n v="12"/>
    <n v="4"/>
    <n v="222226"/>
    <n v="213"/>
    <n v="105194"/>
    <n v="8"/>
    <n v="204"/>
    <n v="11951"/>
    <n v="11"/>
    <n v="4"/>
    <n v="221745"/>
    <n v="104946"/>
    <n v="213"/>
    <n v="14"/>
    <n v="0"/>
    <x v="1"/>
    <x v="1"/>
    <n v="481"/>
    <n v="248"/>
    <n v="729"/>
    <n v="1"/>
    <n v="14"/>
    <x v="12"/>
  </r>
  <r>
    <x v="12"/>
    <x v="3"/>
    <n v="15262"/>
    <n v="11"/>
    <n v="264"/>
    <n v="14583"/>
    <n v="23"/>
    <n v="9"/>
    <n v="235914"/>
    <n v="416"/>
    <n v="123460"/>
    <n v="11"/>
    <n v="257"/>
    <n v="14576"/>
    <n v="20"/>
    <n v="9"/>
    <n v="235297"/>
    <n v="123090"/>
    <n v="415"/>
    <n v="15"/>
    <n v="7"/>
    <x v="3"/>
    <x v="1"/>
    <n v="617"/>
    <n v="370"/>
    <n v="987"/>
    <n v="1.027237354085603"/>
    <n v="7"/>
    <x v="12"/>
  </r>
  <r>
    <x v="12"/>
    <x v="4"/>
    <n v="13493"/>
    <n v="12"/>
    <n v="458"/>
    <n v="12866"/>
    <n v="22"/>
    <n v="5"/>
    <n v="207262"/>
    <n v="171"/>
    <n v="106103"/>
    <n v="26"/>
    <n v="485"/>
    <n v="12823"/>
    <n v="18"/>
    <n v="5"/>
    <n v="206207"/>
    <n v="105590"/>
    <n v="171"/>
    <n v="16"/>
    <n v="-27"/>
    <x v="4"/>
    <x v="1"/>
    <n v="1055"/>
    <n v="513"/>
    <n v="1568"/>
    <n v="0.94432989690721647"/>
    <n v="43"/>
    <x v="12"/>
  </r>
  <r>
    <x v="12"/>
    <x v="5"/>
    <n v="19085"/>
    <n v="12"/>
    <n v="347"/>
    <n v="18390"/>
    <n v="19"/>
    <n v="5"/>
    <n v="332577"/>
    <n v="360"/>
    <n v="169267"/>
    <n v="16"/>
    <n v="341"/>
    <n v="18375"/>
    <n v="22"/>
    <n v="4"/>
    <n v="331246"/>
    <n v="168838"/>
    <n v="360"/>
    <n v="21"/>
    <n v="6"/>
    <x v="13"/>
    <x v="2"/>
    <n v="1331"/>
    <n v="429"/>
    <n v="1760"/>
    <n v="1.0175953079178885"/>
    <n v="15"/>
    <x v="12"/>
  </r>
  <r>
    <x v="12"/>
    <x v="6"/>
    <n v="23462"/>
    <n v="27"/>
    <n v="894"/>
    <n v="22151"/>
    <n v="37"/>
    <n v="9"/>
    <n v="448847"/>
    <n v="423"/>
    <n v="110682"/>
    <n v="31"/>
    <n v="878"/>
    <n v="22140"/>
    <n v="39"/>
    <n v="8"/>
    <n v="445942"/>
    <n v="110364"/>
    <n v="422"/>
    <n v="28"/>
    <n v="16"/>
    <x v="9"/>
    <x v="2"/>
    <n v="2905"/>
    <n v="318"/>
    <n v="3223"/>
    <n v="1.0182232346241458"/>
    <n v="11"/>
    <x v="12"/>
  </r>
  <r>
    <x v="12"/>
    <x v="7"/>
    <n v="121512"/>
    <n v="101"/>
    <n v="3022"/>
    <n v="116129"/>
    <n v="174"/>
    <n v="46"/>
    <n v="2023710"/>
    <n v="2384"/>
    <n v="900736"/>
    <n v="141"/>
    <n v="3015"/>
    <n v="116011"/>
    <n v="169"/>
    <n v="45"/>
    <n v="2016232"/>
    <n v="898361"/>
    <n v="2382"/>
    <n v="127"/>
    <n v="7"/>
    <x v="6"/>
    <x v="2"/>
    <n v="7478"/>
    <n v="2375"/>
    <n v="9853"/>
    <n v="1.0023217247097844"/>
    <n v="118"/>
    <x v="12"/>
  </r>
  <r>
    <x v="13"/>
    <x v="0"/>
    <n v="29459"/>
    <n v="42"/>
    <n v="750"/>
    <n v="28137"/>
    <n v="52"/>
    <n v="11"/>
    <n v="443199"/>
    <n v="585"/>
    <n v="243254"/>
    <n v="25"/>
    <n v="741"/>
    <n v="28100"/>
    <n v="50"/>
    <n v="13"/>
    <n v="441875"/>
    <n v="242748"/>
    <n v="585"/>
    <n v="46"/>
    <n v="9"/>
    <x v="10"/>
    <x v="0"/>
    <n v="1324"/>
    <n v="506"/>
    <n v="1830"/>
    <n v="1.0121457489878543"/>
    <n v="37"/>
    <x v="13"/>
  </r>
  <r>
    <x v="13"/>
    <x v="1"/>
    <n v="8413"/>
    <n v="5"/>
    <n v="98"/>
    <n v="8093"/>
    <n v="8"/>
    <n v="2"/>
    <n v="135375"/>
    <n v="216"/>
    <n v="43345"/>
    <n v="1"/>
    <n v="114"/>
    <n v="8074"/>
    <n v="11"/>
    <n v="1"/>
    <n v="135009"/>
    <n v="43282"/>
    <n v="216"/>
    <n v="3"/>
    <n v="-16"/>
    <x v="13"/>
    <x v="2"/>
    <n v="366"/>
    <n v="63"/>
    <n v="429"/>
    <n v="0.85964912280701755"/>
    <n v="19"/>
    <x v="13"/>
  </r>
  <r>
    <x v="13"/>
    <x v="2"/>
    <n v="12407"/>
    <n v="17"/>
    <n v="215"/>
    <n v="11974"/>
    <n v="11"/>
    <n v="4"/>
    <n v="222962"/>
    <n v="213"/>
    <n v="105427"/>
    <n v="13"/>
    <n v="204"/>
    <n v="11965"/>
    <n v="12"/>
    <n v="4"/>
    <n v="222226"/>
    <n v="105194"/>
    <n v="213"/>
    <n v="20"/>
    <n v="11"/>
    <x v="2"/>
    <x v="1"/>
    <n v="736"/>
    <n v="233"/>
    <n v="969"/>
    <n v="1.053921568627451"/>
    <n v="9"/>
    <x v="13"/>
  </r>
  <r>
    <x v="13"/>
    <x v="3"/>
    <n v="15275"/>
    <n v="13"/>
    <n v="254"/>
    <n v="14606"/>
    <n v="19"/>
    <n v="10"/>
    <n v="236350"/>
    <n v="416"/>
    <n v="123767"/>
    <n v="11"/>
    <n v="264"/>
    <n v="14583"/>
    <n v="23"/>
    <n v="9"/>
    <n v="235914"/>
    <n v="123460"/>
    <n v="416"/>
    <n v="13"/>
    <n v="-10"/>
    <x v="8"/>
    <x v="2"/>
    <n v="436"/>
    <n v="307"/>
    <n v="743"/>
    <n v="0.96212121212121215"/>
    <n v="23"/>
    <x v="13"/>
  </r>
  <r>
    <x v="13"/>
    <x v="4"/>
    <n v="13532"/>
    <n v="35"/>
    <n v="478"/>
    <n v="12885"/>
    <n v="20"/>
    <n v="4"/>
    <n v="208572"/>
    <n v="171"/>
    <n v="106626"/>
    <n v="12"/>
    <n v="458"/>
    <n v="12866"/>
    <n v="22"/>
    <n v="5"/>
    <n v="207262"/>
    <n v="106103"/>
    <n v="171"/>
    <n v="39"/>
    <n v="20"/>
    <x v="9"/>
    <x v="3"/>
    <n v="1310"/>
    <n v="523"/>
    <n v="1833"/>
    <n v="1.0436681222707425"/>
    <n v="19"/>
    <x v="13"/>
  </r>
  <r>
    <x v="13"/>
    <x v="5"/>
    <n v="19108"/>
    <n v="13"/>
    <n v="347"/>
    <n v="18413"/>
    <n v="20"/>
    <n v="4"/>
    <n v="333256"/>
    <n v="360"/>
    <n v="169732"/>
    <n v="12"/>
    <n v="347"/>
    <n v="18390"/>
    <n v="19"/>
    <n v="5"/>
    <n v="332577"/>
    <n v="169267"/>
    <n v="360"/>
    <n v="23"/>
    <n v="0"/>
    <x v="1"/>
    <x v="3"/>
    <n v="679"/>
    <n v="465"/>
    <n v="1144"/>
    <n v="1"/>
    <n v="23"/>
    <x v="13"/>
  </r>
  <r>
    <x v="13"/>
    <x v="6"/>
    <n v="23514"/>
    <n v="49"/>
    <n v="906"/>
    <n v="22190"/>
    <n v="33"/>
    <n v="9"/>
    <n v="450723"/>
    <n v="424"/>
    <n v="110978"/>
    <n v="27"/>
    <n v="894"/>
    <n v="22151"/>
    <n v="37"/>
    <n v="9"/>
    <n v="448847"/>
    <n v="110682"/>
    <n v="423"/>
    <n v="52"/>
    <n v="12"/>
    <x v="8"/>
    <x v="1"/>
    <n v="1876"/>
    <n v="296"/>
    <n v="2172"/>
    <n v="1.0134228187919463"/>
    <n v="39"/>
    <x v="13"/>
  </r>
  <r>
    <x v="13"/>
    <x v="7"/>
    <n v="121708"/>
    <n v="174"/>
    <n v="3048"/>
    <n v="116298"/>
    <n v="163"/>
    <n v="44"/>
    <n v="2030437"/>
    <n v="2385"/>
    <n v="903129"/>
    <n v="101"/>
    <n v="3022"/>
    <n v="116129"/>
    <n v="174"/>
    <n v="46"/>
    <n v="2023710"/>
    <n v="900736"/>
    <n v="2384"/>
    <n v="196"/>
    <n v="26"/>
    <x v="18"/>
    <x v="0"/>
    <n v="6727"/>
    <n v="2393"/>
    <n v="9120"/>
    <n v="1.0086035737921906"/>
    <n v="169"/>
    <x v="13"/>
  </r>
  <r>
    <x v="14"/>
    <x v="0"/>
    <n v="29495"/>
    <n v="33"/>
    <n v="743"/>
    <n v="28180"/>
    <n v="50"/>
    <n v="14"/>
    <n v="446077"/>
    <n v="585"/>
    <n v="243740"/>
    <n v="42"/>
    <n v="750"/>
    <n v="28137"/>
    <n v="52"/>
    <n v="11"/>
    <n v="443199"/>
    <n v="243254"/>
    <n v="585"/>
    <n v="36"/>
    <n v="-7"/>
    <x v="9"/>
    <x v="6"/>
    <n v="2878"/>
    <n v="486"/>
    <n v="3364"/>
    <n v="0.9906666666666667"/>
    <n v="43"/>
    <x v="14"/>
  </r>
  <r>
    <x v="14"/>
    <x v="1"/>
    <n v="8421"/>
    <n v="7"/>
    <n v="105"/>
    <n v="8094"/>
    <n v="8"/>
    <n v="2"/>
    <n v="135750"/>
    <n v="216"/>
    <n v="43414"/>
    <n v="5"/>
    <n v="98"/>
    <n v="8093"/>
    <n v="8"/>
    <n v="2"/>
    <n v="135375"/>
    <n v="43345"/>
    <n v="216"/>
    <n v="8"/>
    <n v="7"/>
    <x v="5"/>
    <x v="1"/>
    <n v="375"/>
    <n v="69"/>
    <n v="444"/>
    <n v="1.0714285714285714"/>
    <n v="1"/>
    <x v="14"/>
  </r>
  <r>
    <x v="14"/>
    <x v="2"/>
    <n v="12428"/>
    <n v="18"/>
    <n v="219"/>
    <n v="11991"/>
    <n v="11"/>
    <n v="4"/>
    <n v="223812"/>
    <n v="213"/>
    <n v="105614"/>
    <n v="17"/>
    <n v="215"/>
    <n v="11974"/>
    <n v="11"/>
    <n v="4"/>
    <n v="222962"/>
    <n v="105427"/>
    <n v="213"/>
    <n v="21"/>
    <n v="4"/>
    <x v="5"/>
    <x v="1"/>
    <n v="850"/>
    <n v="187"/>
    <n v="1037"/>
    <n v="1.0186046511627906"/>
    <n v="17"/>
    <x v="14"/>
  </r>
  <r>
    <x v="14"/>
    <x v="3"/>
    <n v="15302"/>
    <n v="27"/>
    <n v="264"/>
    <n v="14623"/>
    <n v="20"/>
    <n v="11"/>
    <n v="236815"/>
    <n v="416"/>
    <n v="124097"/>
    <n v="13"/>
    <n v="254"/>
    <n v="14606"/>
    <n v="19"/>
    <n v="10"/>
    <n v="236350"/>
    <n v="123767"/>
    <n v="416"/>
    <n v="27"/>
    <n v="10"/>
    <x v="1"/>
    <x v="2"/>
    <n v="465"/>
    <n v="330"/>
    <n v="795"/>
    <n v="1.0393700787401574"/>
    <n v="17"/>
    <x v="14"/>
  </r>
  <r>
    <x v="14"/>
    <x v="4"/>
    <n v="13563"/>
    <n v="27"/>
    <n v="499"/>
    <n v="12895"/>
    <n v="21"/>
    <n v="3"/>
    <n v="209809"/>
    <n v="171"/>
    <n v="107078"/>
    <n v="35"/>
    <n v="478"/>
    <n v="12885"/>
    <n v="20"/>
    <n v="4"/>
    <n v="208572"/>
    <n v="106626"/>
    <n v="171"/>
    <n v="31"/>
    <n v="21"/>
    <x v="1"/>
    <x v="3"/>
    <n v="1237"/>
    <n v="452"/>
    <n v="1689"/>
    <n v="1.0439330543933054"/>
    <n v="10"/>
    <x v="14"/>
  </r>
  <r>
    <x v="14"/>
    <x v="5"/>
    <n v="19141"/>
    <n v="28"/>
    <n v="358"/>
    <n v="18435"/>
    <n v="21"/>
    <n v="3"/>
    <n v="333963"/>
    <n v="360"/>
    <n v="170164"/>
    <n v="13"/>
    <n v="347"/>
    <n v="18413"/>
    <n v="20"/>
    <n v="4"/>
    <n v="333256"/>
    <n v="169732"/>
    <n v="360"/>
    <n v="33"/>
    <n v="11"/>
    <x v="1"/>
    <x v="3"/>
    <n v="707"/>
    <n v="432"/>
    <n v="1139"/>
    <n v="1.0317002881844379"/>
    <n v="22"/>
    <x v="14"/>
  </r>
  <r>
    <x v="14"/>
    <x v="6"/>
    <n v="23588"/>
    <n v="71"/>
    <n v="934"/>
    <n v="22235"/>
    <n v="33"/>
    <n v="10"/>
    <n v="453510"/>
    <n v="425"/>
    <n v="111226"/>
    <n v="49"/>
    <n v="906"/>
    <n v="22190"/>
    <n v="33"/>
    <n v="9"/>
    <n v="450723"/>
    <n v="110978"/>
    <n v="424"/>
    <n v="74"/>
    <n v="28"/>
    <x v="5"/>
    <x v="2"/>
    <n v="2787"/>
    <n v="248"/>
    <n v="3035"/>
    <n v="1.0309050772626931"/>
    <n v="45"/>
    <x v="14"/>
  </r>
  <r>
    <x v="14"/>
    <x v="7"/>
    <n v="121938"/>
    <n v="211"/>
    <n v="3122"/>
    <n v="116453"/>
    <n v="164"/>
    <n v="47"/>
    <n v="2039736"/>
    <n v="2386"/>
    <n v="905333"/>
    <n v="174"/>
    <n v="3048"/>
    <n v="116298"/>
    <n v="163"/>
    <n v="44"/>
    <n v="2030437"/>
    <n v="903129"/>
    <n v="2385"/>
    <n v="230"/>
    <n v="74"/>
    <x v="1"/>
    <x v="6"/>
    <n v="9299"/>
    <n v="2204"/>
    <n v="11503"/>
    <n v="1.0242782152230971"/>
    <n v="155"/>
    <x v="14"/>
  </r>
  <r>
    <x v="15"/>
    <x v="0"/>
    <n v="29544"/>
    <n v="45"/>
    <n v="744"/>
    <n v="28228"/>
    <n v="57"/>
    <n v="12"/>
    <n v="448651"/>
    <n v="585"/>
    <n v="244177"/>
    <n v="33"/>
    <n v="743"/>
    <n v="28180"/>
    <n v="50"/>
    <n v="14"/>
    <n v="446077"/>
    <n v="243740"/>
    <n v="585"/>
    <n v="49"/>
    <n v="1"/>
    <x v="19"/>
    <x v="0"/>
    <n v="2574"/>
    <n v="437"/>
    <n v="3011"/>
    <n v="1.0013458950201883"/>
    <n v="48"/>
    <x v="15"/>
  </r>
  <r>
    <x v="15"/>
    <x v="1"/>
    <n v="8426"/>
    <n v="4"/>
    <n v="97"/>
    <n v="8107"/>
    <n v="8"/>
    <n v="2"/>
    <n v="135966"/>
    <n v="216"/>
    <n v="43474"/>
    <n v="7"/>
    <n v="105"/>
    <n v="8094"/>
    <n v="8"/>
    <n v="2"/>
    <n v="135750"/>
    <n v="43414"/>
    <n v="216"/>
    <n v="5"/>
    <n v="-8"/>
    <x v="5"/>
    <x v="1"/>
    <n v="216"/>
    <n v="60"/>
    <n v="276"/>
    <n v="0.92380952380952386"/>
    <n v="13"/>
    <x v="15"/>
  </r>
  <r>
    <x v="15"/>
    <x v="2"/>
    <n v="12451"/>
    <n v="23"/>
    <n v="236"/>
    <n v="11997"/>
    <n v="15"/>
    <n v="4"/>
    <n v="224913"/>
    <n v="213"/>
    <n v="105847"/>
    <n v="18"/>
    <n v="219"/>
    <n v="11991"/>
    <n v="11"/>
    <n v="4"/>
    <n v="223812"/>
    <n v="105614"/>
    <n v="213"/>
    <n v="23"/>
    <n v="17"/>
    <x v="4"/>
    <x v="1"/>
    <n v="1101"/>
    <n v="233"/>
    <n v="1334"/>
    <n v="1.0776255707762556"/>
    <n v="6"/>
    <x v="15"/>
  </r>
  <r>
    <x v="15"/>
    <x v="3"/>
    <n v="15328"/>
    <n v="18"/>
    <n v="271"/>
    <n v="14642"/>
    <n v="18"/>
    <n v="11"/>
    <n v="237412"/>
    <n v="416"/>
    <n v="124597"/>
    <n v="27"/>
    <n v="264"/>
    <n v="14623"/>
    <n v="20"/>
    <n v="11"/>
    <n v="236815"/>
    <n v="124097"/>
    <n v="416"/>
    <n v="26"/>
    <n v="7"/>
    <x v="9"/>
    <x v="1"/>
    <n v="597"/>
    <n v="500"/>
    <n v="1097"/>
    <n v="1.0265151515151516"/>
    <n v="19"/>
    <x v="15"/>
  </r>
  <r>
    <x v="15"/>
    <x v="4"/>
    <n v="13590"/>
    <n v="24"/>
    <n v="474"/>
    <n v="12945"/>
    <n v="19"/>
    <n v="4"/>
    <n v="211091"/>
    <n v="173"/>
    <n v="107595"/>
    <n v="27"/>
    <n v="499"/>
    <n v="12895"/>
    <n v="21"/>
    <n v="3"/>
    <n v="209809"/>
    <n v="107078"/>
    <n v="171"/>
    <n v="27"/>
    <n v="-25"/>
    <x v="9"/>
    <x v="2"/>
    <n v="1282"/>
    <n v="517"/>
    <n v="1799"/>
    <n v="0.94989979959919835"/>
    <n v="50"/>
    <x v="15"/>
  </r>
  <r>
    <x v="15"/>
    <x v="5"/>
    <n v="19170"/>
    <n v="31"/>
    <n v="358"/>
    <n v="18464"/>
    <n v="19"/>
    <n v="5"/>
    <n v="334864"/>
    <n v="360"/>
    <n v="170503"/>
    <n v="28"/>
    <n v="358"/>
    <n v="18435"/>
    <n v="21"/>
    <n v="3"/>
    <n v="333963"/>
    <n v="170164"/>
    <n v="360"/>
    <n v="29"/>
    <n v="0"/>
    <x v="9"/>
    <x v="4"/>
    <n v="901"/>
    <n v="339"/>
    <n v="1240"/>
    <n v="1"/>
    <n v="29"/>
    <x v="15"/>
  </r>
  <r>
    <x v="15"/>
    <x v="6"/>
    <n v="23640"/>
    <n v="49"/>
    <n v="933"/>
    <n v="22288"/>
    <n v="29"/>
    <n v="11"/>
    <n v="455422"/>
    <n v="425"/>
    <n v="111460"/>
    <n v="71"/>
    <n v="934"/>
    <n v="22235"/>
    <n v="33"/>
    <n v="10"/>
    <n v="453510"/>
    <n v="111226"/>
    <n v="425"/>
    <n v="52"/>
    <n v="-1"/>
    <x v="8"/>
    <x v="2"/>
    <n v="1912"/>
    <n v="234"/>
    <n v="2146"/>
    <n v="0.99892933618843682"/>
    <n v="53"/>
    <x v="15"/>
  </r>
  <r>
    <x v="15"/>
    <x v="7"/>
    <n v="122149"/>
    <n v="194"/>
    <n v="3113"/>
    <n v="116671"/>
    <n v="165"/>
    <n v="49"/>
    <n v="2048319"/>
    <n v="2388"/>
    <n v="907653"/>
    <n v="211"/>
    <n v="3122"/>
    <n v="116453"/>
    <n v="164"/>
    <n v="47"/>
    <n v="2039736"/>
    <n v="905333"/>
    <n v="2386"/>
    <n v="211"/>
    <n v="-9"/>
    <x v="1"/>
    <x v="4"/>
    <n v="8583"/>
    <n v="2320"/>
    <n v="10903"/>
    <n v="0.99711723254324147"/>
    <n v="218"/>
    <x v="15"/>
  </r>
  <r>
    <x v="16"/>
    <x v="0"/>
    <n v="29577"/>
    <n v="31"/>
    <n v="721"/>
    <n v="28283"/>
    <n v="54"/>
    <n v="13"/>
    <n v="451063"/>
    <n v="586"/>
    <n v="244618"/>
    <n v="45"/>
    <n v="744"/>
    <n v="28228"/>
    <n v="57"/>
    <n v="12"/>
    <n v="448651"/>
    <n v="244177"/>
    <n v="585"/>
    <n v="33"/>
    <n v="-23"/>
    <x v="13"/>
    <x v="2"/>
    <n v="2412"/>
    <n v="441"/>
    <n v="2853"/>
    <n v="0.96908602150537637"/>
    <n v="55"/>
    <x v="16"/>
  </r>
  <r>
    <x v="16"/>
    <x v="1"/>
    <n v="8437"/>
    <n v="11"/>
    <n v="102"/>
    <n v="8113"/>
    <n v="7"/>
    <n v="2"/>
    <n v="136299"/>
    <n v="216"/>
    <n v="43556"/>
    <n v="4"/>
    <n v="97"/>
    <n v="8107"/>
    <n v="8"/>
    <n v="2"/>
    <n v="135966"/>
    <n v="43474"/>
    <n v="216"/>
    <n v="11"/>
    <n v="5"/>
    <x v="2"/>
    <x v="1"/>
    <n v="333"/>
    <n v="82"/>
    <n v="415"/>
    <n v="1.0515463917525774"/>
    <n v="6"/>
    <x v="16"/>
  </r>
  <r>
    <x v="16"/>
    <x v="2"/>
    <n v="12469"/>
    <n v="18"/>
    <n v="239"/>
    <n v="12012"/>
    <n v="15"/>
    <n v="4"/>
    <n v="225798"/>
    <n v="213"/>
    <n v="106127"/>
    <n v="23"/>
    <n v="236"/>
    <n v="11997"/>
    <n v="15"/>
    <n v="4"/>
    <n v="224913"/>
    <n v="105847"/>
    <n v="213"/>
    <n v="18"/>
    <n v="3"/>
    <x v="5"/>
    <x v="1"/>
    <n v="885"/>
    <n v="280"/>
    <n v="1165"/>
    <n v="1.0127118644067796"/>
    <n v="15"/>
    <x v="16"/>
  </r>
  <r>
    <x v="16"/>
    <x v="3"/>
    <n v="15347"/>
    <n v="17"/>
    <n v="267"/>
    <n v="14665"/>
    <n v="16"/>
    <n v="10"/>
    <n v="238223"/>
    <n v="416"/>
    <n v="124996"/>
    <n v="18"/>
    <n v="271"/>
    <n v="14642"/>
    <n v="18"/>
    <n v="11"/>
    <n v="237412"/>
    <n v="124597"/>
    <n v="416"/>
    <n v="19"/>
    <n v="-4"/>
    <x v="9"/>
    <x v="3"/>
    <n v="811"/>
    <n v="399"/>
    <n v="1210"/>
    <n v="0.98523985239852396"/>
    <n v="23"/>
    <x v="16"/>
  </r>
  <r>
    <x v="16"/>
    <x v="4"/>
    <n v="13620"/>
    <n v="24"/>
    <n v="477"/>
    <n v="12972"/>
    <n v="20"/>
    <n v="5"/>
    <n v="212264"/>
    <n v="173"/>
    <n v="107985"/>
    <n v="24"/>
    <n v="474"/>
    <n v="12945"/>
    <n v="19"/>
    <n v="4"/>
    <n v="211091"/>
    <n v="107595"/>
    <n v="173"/>
    <n v="30"/>
    <n v="3"/>
    <x v="1"/>
    <x v="2"/>
    <n v="1173"/>
    <n v="390"/>
    <n v="1563"/>
    <n v="1.0063291139240507"/>
    <n v="27"/>
    <x v="16"/>
  </r>
  <r>
    <x v="16"/>
    <x v="5"/>
    <n v="19196"/>
    <n v="20"/>
    <n v="354"/>
    <n v="18494"/>
    <n v="19"/>
    <n v="4"/>
    <n v="335825"/>
    <n v="360"/>
    <n v="170904"/>
    <n v="31"/>
    <n v="358"/>
    <n v="18464"/>
    <n v="19"/>
    <n v="5"/>
    <n v="334864"/>
    <n v="170503"/>
    <n v="360"/>
    <n v="26"/>
    <n v="-4"/>
    <x v="5"/>
    <x v="3"/>
    <n v="961"/>
    <n v="401"/>
    <n v="1362"/>
    <n v="0.98882681564245811"/>
    <n v="30"/>
    <x v="16"/>
  </r>
  <r>
    <x v="16"/>
    <x v="6"/>
    <n v="23694"/>
    <n v="51"/>
    <n v="939"/>
    <n v="22335"/>
    <n v="29"/>
    <n v="12"/>
    <n v="457894"/>
    <n v="426"/>
    <n v="111931"/>
    <n v="49"/>
    <n v="933"/>
    <n v="22288"/>
    <n v="29"/>
    <n v="11"/>
    <n v="455422"/>
    <n v="111460"/>
    <n v="425"/>
    <n v="54"/>
    <n v="6"/>
    <x v="5"/>
    <x v="2"/>
    <n v="2472"/>
    <n v="471"/>
    <n v="2943"/>
    <n v="1.0064308681672025"/>
    <n v="47"/>
    <x v="16"/>
  </r>
  <r>
    <x v="16"/>
    <x v="7"/>
    <n v="122340"/>
    <n v="172"/>
    <n v="3099"/>
    <n v="116874"/>
    <n v="160"/>
    <n v="50"/>
    <n v="2057366"/>
    <n v="2390"/>
    <n v="910117"/>
    <n v="194"/>
    <n v="3113"/>
    <n v="116671"/>
    <n v="165"/>
    <n v="49"/>
    <n v="2048319"/>
    <n v="907653"/>
    <n v="2388"/>
    <n v="191"/>
    <n v="-14"/>
    <x v="0"/>
    <x v="2"/>
    <n v="9047"/>
    <n v="2464"/>
    <n v="11511"/>
    <n v="0.99550273048506266"/>
    <n v="203"/>
    <x v="16"/>
  </r>
  <r>
    <x v="17"/>
    <x v="0"/>
    <n v="29610"/>
    <n v="29"/>
    <n v="710"/>
    <n v="28327"/>
    <n v="56"/>
    <n v="12"/>
    <n v="452629"/>
    <n v="586"/>
    <n v="245125"/>
    <n v="31"/>
    <n v="721"/>
    <n v="28283"/>
    <n v="54"/>
    <n v="13"/>
    <n v="451063"/>
    <n v="244618"/>
    <n v="586"/>
    <n v="33"/>
    <n v="-11"/>
    <x v="10"/>
    <x v="3"/>
    <n v="1566"/>
    <n v="507"/>
    <n v="2073"/>
    <n v="0.98474341192787795"/>
    <n v="44"/>
    <x v="17"/>
  </r>
  <r>
    <x v="17"/>
    <x v="1"/>
    <n v="8441"/>
    <n v="5"/>
    <n v="99"/>
    <n v="8120"/>
    <n v="8"/>
    <n v="2"/>
    <n v="136443"/>
    <n v="216"/>
    <n v="43594"/>
    <n v="11"/>
    <n v="102"/>
    <n v="8113"/>
    <n v="7"/>
    <n v="2"/>
    <n v="136299"/>
    <n v="43556"/>
    <n v="216"/>
    <n v="4"/>
    <n v="-3"/>
    <x v="1"/>
    <x v="1"/>
    <n v="144"/>
    <n v="38"/>
    <n v="182"/>
    <n v="0.97058823529411764"/>
    <n v="7"/>
    <x v="17"/>
  </r>
  <r>
    <x v="17"/>
    <x v="2"/>
    <n v="12480"/>
    <n v="9"/>
    <n v="228"/>
    <n v="12034"/>
    <n v="13"/>
    <n v="4"/>
    <n v="226597"/>
    <n v="213"/>
    <n v="106206"/>
    <n v="18"/>
    <n v="239"/>
    <n v="12012"/>
    <n v="15"/>
    <n v="4"/>
    <n v="225798"/>
    <n v="106127"/>
    <n v="213"/>
    <n v="11"/>
    <n v="-11"/>
    <x v="9"/>
    <x v="1"/>
    <n v="799"/>
    <n v="79"/>
    <n v="878"/>
    <n v="0.95397489539748959"/>
    <n v="22"/>
    <x v="17"/>
  </r>
  <r>
    <x v="17"/>
    <x v="3"/>
    <n v="15359"/>
    <n v="13"/>
    <n v="269"/>
    <n v="14675"/>
    <n v="16"/>
    <n v="12"/>
    <n v="239110"/>
    <n v="416"/>
    <n v="125236"/>
    <n v="17"/>
    <n v="267"/>
    <n v="14665"/>
    <n v="16"/>
    <n v="10"/>
    <n v="238223"/>
    <n v="124996"/>
    <n v="416"/>
    <n v="12"/>
    <n v="2"/>
    <x v="5"/>
    <x v="4"/>
    <n v="887"/>
    <n v="240"/>
    <n v="1127"/>
    <n v="1.0074906367041199"/>
    <n v="10"/>
    <x v="17"/>
  </r>
  <r>
    <x v="17"/>
    <x v="4"/>
    <n v="13662"/>
    <n v="26"/>
    <n v="491"/>
    <n v="13000"/>
    <n v="21"/>
    <n v="5"/>
    <n v="213486"/>
    <n v="173"/>
    <n v="108385"/>
    <n v="24"/>
    <n v="477"/>
    <n v="12972"/>
    <n v="20"/>
    <n v="5"/>
    <n v="212264"/>
    <n v="107985"/>
    <n v="173"/>
    <n v="42"/>
    <n v="14"/>
    <x v="1"/>
    <x v="1"/>
    <n v="1222"/>
    <n v="400"/>
    <n v="1622"/>
    <n v="1.029350104821803"/>
    <n v="28"/>
    <x v="17"/>
  </r>
  <r>
    <x v="17"/>
    <x v="5"/>
    <n v="19222"/>
    <n v="26"/>
    <n v="364"/>
    <n v="18510"/>
    <n v="20"/>
    <n v="4"/>
    <n v="336698"/>
    <n v="360"/>
    <n v="171181"/>
    <n v="20"/>
    <n v="354"/>
    <n v="18494"/>
    <n v="19"/>
    <n v="4"/>
    <n v="335825"/>
    <n v="170904"/>
    <n v="360"/>
    <n v="26"/>
    <n v="10"/>
    <x v="1"/>
    <x v="1"/>
    <n v="873"/>
    <n v="277"/>
    <n v="1150"/>
    <n v="1.0282485875706215"/>
    <n v="16"/>
    <x v="17"/>
  </r>
  <r>
    <x v="17"/>
    <x v="6"/>
    <n v="23740"/>
    <n v="38"/>
    <n v="945"/>
    <n v="22375"/>
    <n v="29"/>
    <n v="12"/>
    <n v="460833"/>
    <n v="426"/>
    <n v="112260"/>
    <n v="51"/>
    <n v="939"/>
    <n v="22335"/>
    <n v="29"/>
    <n v="12"/>
    <n v="457894"/>
    <n v="111931"/>
    <n v="426"/>
    <n v="46"/>
    <n v="6"/>
    <x v="5"/>
    <x v="1"/>
    <n v="2939"/>
    <n v="329"/>
    <n v="3268"/>
    <n v="1.0063897763578276"/>
    <n v="40"/>
    <x v="17"/>
  </r>
  <r>
    <x v="17"/>
    <x v="7"/>
    <n v="122514"/>
    <n v="146"/>
    <n v="3106"/>
    <n v="117041"/>
    <n v="163"/>
    <n v="51"/>
    <n v="2065796"/>
    <n v="2390"/>
    <n v="911987"/>
    <n v="172"/>
    <n v="3099"/>
    <n v="116874"/>
    <n v="160"/>
    <n v="50"/>
    <n v="2057366"/>
    <n v="910117"/>
    <n v="2390"/>
    <n v="174"/>
    <n v="7"/>
    <x v="3"/>
    <x v="2"/>
    <n v="8430"/>
    <n v="1870"/>
    <n v="10300"/>
    <n v="1.0022587931590836"/>
    <n v="167"/>
    <x v="17"/>
  </r>
  <r>
    <x v="18"/>
    <x v="0"/>
    <n v="29639"/>
    <n v="27"/>
    <n v="695"/>
    <n v="28371"/>
    <n v="51"/>
    <n v="13"/>
    <n v="453868"/>
    <n v="586"/>
    <n v="245418"/>
    <n v="29"/>
    <n v="710"/>
    <n v="28327"/>
    <n v="56"/>
    <n v="12"/>
    <n v="452629"/>
    <n v="245125"/>
    <n v="586"/>
    <n v="29"/>
    <n v="-15"/>
    <x v="0"/>
    <x v="2"/>
    <n v="1239"/>
    <n v="293"/>
    <n v="1532"/>
    <n v="0.97887323943661975"/>
    <n v="44"/>
    <x v="18"/>
  </r>
  <r>
    <x v="18"/>
    <x v="1"/>
    <n v="8443"/>
    <n v="1"/>
    <n v="95"/>
    <n v="8126"/>
    <n v="9"/>
    <n v="2"/>
    <n v="136654"/>
    <n v="216"/>
    <n v="43642"/>
    <n v="5"/>
    <n v="99"/>
    <n v="8120"/>
    <n v="8"/>
    <n v="2"/>
    <n v="136443"/>
    <n v="43594"/>
    <n v="216"/>
    <n v="2"/>
    <n v="-4"/>
    <x v="1"/>
    <x v="1"/>
    <n v="211"/>
    <n v="48"/>
    <n v="259"/>
    <n v="0.95959595959595956"/>
    <n v="6"/>
    <x v="18"/>
  </r>
  <r>
    <x v="18"/>
    <x v="2"/>
    <n v="12482"/>
    <n v="3"/>
    <n v="214"/>
    <n v="12050"/>
    <n v="12"/>
    <n v="4"/>
    <n v="227024"/>
    <n v="213"/>
    <n v="106303"/>
    <n v="9"/>
    <n v="228"/>
    <n v="12034"/>
    <n v="13"/>
    <n v="4"/>
    <n v="226597"/>
    <n v="106206"/>
    <n v="213"/>
    <n v="2"/>
    <n v="-14"/>
    <x v="2"/>
    <x v="1"/>
    <n v="427"/>
    <n v="97"/>
    <n v="524"/>
    <n v="0.93859649122807021"/>
    <n v="16"/>
    <x v="18"/>
  </r>
  <r>
    <x v="18"/>
    <x v="3"/>
    <n v="15366"/>
    <n v="5"/>
    <n v="266"/>
    <n v="14685"/>
    <n v="18"/>
    <n v="9"/>
    <n v="241171"/>
    <n v="416"/>
    <n v="125493"/>
    <n v="13"/>
    <n v="269"/>
    <n v="14675"/>
    <n v="16"/>
    <n v="12"/>
    <n v="239110"/>
    <n v="125236"/>
    <n v="416"/>
    <n v="7"/>
    <n v="-3"/>
    <x v="10"/>
    <x v="8"/>
    <n v="2061"/>
    <n v="257"/>
    <n v="2318"/>
    <n v="0.98884758364312264"/>
    <n v="10"/>
    <x v="18"/>
  </r>
  <r>
    <x v="18"/>
    <x v="4"/>
    <n v="13687"/>
    <n v="20"/>
    <n v="491"/>
    <n v="13025"/>
    <n v="24"/>
    <n v="5"/>
    <n v="213883"/>
    <n v="173"/>
    <n v="108718"/>
    <n v="26"/>
    <n v="491"/>
    <n v="13000"/>
    <n v="21"/>
    <n v="5"/>
    <n v="213486"/>
    <n v="108385"/>
    <n v="173"/>
    <n v="25"/>
    <n v="0"/>
    <x v="3"/>
    <x v="1"/>
    <n v="397"/>
    <n v="333"/>
    <n v="730"/>
    <n v="1"/>
    <n v="25"/>
    <x v="18"/>
  </r>
  <r>
    <x v="18"/>
    <x v="5"/>
    <n v="19236"/>
    <n v="10"/>
    <n v="363"/>
    <n v="18525"/>
    <n v="22"/>
    <n v="5"/>
    <n v="337506"/>
    <n v="360"/>
    <n v="171441"/>
    <n v="26"/>
    <n v="364"/>
    <n v="18510"/>
    <n v="20"/>
    <n v="4"/>
    <n v="336698"/>
    <n v="171181"/>
    <n v="360"/>
    <n v="14"/>
    <n v="-1"/>
    <x v="10"/>
    <x v="2"/>
    <n v="808"/>
    <n v="260"/>
    <n v="1068"/>
    <n v="0.99725274725274726"/>
    <n v="15"/>
    <x v="18"/>
  </r>
  <r>
    <x v="18"/>
    <x v="6"/>
    <n v="23764"/>
    <n v="20"/>
    <n v="906"/>
    <n v="22438"/>
    <n v="28"/>
    <n v="12"/>
    <n v="462108"/>
    <n v="426"/>
    <n v="112397"/>
    <n v="38"/>
    <n v="945"/>
    <n v="22375"/>
    <n v="29"/>
    <n v="12"/>
    <n v="460833"/>
    <n v="112260"/>
    <n v="426"/>
    <n v="24"/>
    <n v="-39"/>
    <x v="2"/>
    <x v="1"/>
    <n v="1275"/>
    <n v="137"/>
    <n v="1412"/>
    <n v="0.95873015873015877"/>
    <n v="63"/>
    <x v="18"/>
  </r>
  <r>
    <x v="18"/>
    <x v="7"/>
    <n v="122617"/>
    <n v="86"/>
    <n v="3030"/>
    <n v="117220"/>
    <n v="164"/>
    <n v="50"/>
    <n v="2072214"/>
    <n v="2390"/>
    <n v="913412"/>
    <n v="146"/>
    <n v="3106"/>
    <n v="117041"/>
    <n v="163"/>
    <n v="51"/>
    <n v="2065796"/>
    <n v="911987"/>
    <n v="2390"/>
    <n v="103"/>
    <n v="-76"/>
    <x v="1"/>
    <x v="3"/>
    <n v="6418"/>
    <n v="1425"/>
    <n v="7843"/>
    <n v="0.97553122987765617"/>
    <n v="179"/>
    <x v="18"/>
  </r>
  <r>
    <x v="19"/>
    <x v="0"/>
    <n v="29666"/>
    <n v="25"/>
    <n v="687"/>
    <n v="28406"/>
    <n v="46"/>
    <n v="11"/>
    <n v="454869"/>
    <n v="586"/>
    <n v="245830"/>
    <n v="27"/>
    <n v="695"/>
    <n v="28371"/>
    <n v="51"/>
    <n v="13"/>
    <n v="453868"/>
    <n v="245418"/>
    <n v="586"/>
    <n v="27"/>
    <n v="-8"/>
    <x v="0"/>
    <x v="0"/>
    <n v="1001"/>
    <n v="412"/>
    <n v="1413"/>
    <n v="0.98848920863309353"/>
    <n v="35"/>
    <x v="19"/>
  </r>
  <r>
    <x v="19"/>
    <x v="1"/>
    <n v="8445"/>
    <n v="1"/>
    <n v="95"/>
    <n v="8128"/>
    <n v="7"/>
    <n v="2"/>
    <n v="136864"/>
    <n v="216"/>
    <n v="43743"/>
    <n v="1"/>
    <n v="95"/>
    <n v="8126"/>
    <n v="9"/>
    <n v="2"/>
    <n v="136654"/>
    <n v="43642"/>
    <n v="216"/>
    <n v="2"/>
    <n v="0"/>
    <x v="9"/>
    <x v="1"/>
    <n v="210"/>
    <n v="101"/>
    <n v="311"/>
    <n v="1"/>
    <n v="2"/>
    <x v="19"/>
  </r>
  <r>
    <x v="19"/>
    <x v="2"/>
    <n v="12496"/>
    <n v="13"/>
    <n v="224"/>
    <n v="12054"/>
    <n v="10"/>
    <n v="3"/>
    <n v="227477"/>
    <n v="213"/>
    <n v="106597"/>
    <n v="3"/>
    <n v="214"/>
    <n v="12050"/>
    <n v="12"/>
    <n v="4"/>
    <n v="227024"/>
    <n v="106303"/>
    <n v="213"/>
    <n v="14"/>
    <n v="10"/>
    <x v="9"/>
    <x v="3"/>
    <n v="453"/>
    <n v="294"/>
    <n v="747"/>
    <n v="1.0467289719626167"/>
    <n v="4"/>
    <x v="19"/>
  </r>
  <r>
    <x v="19"/>
    <x v="3"/>
    <n v="15376"/>
    <n v="4"/>
    <n v="262"/>
    <n v="14699"/>
    <n v="18"/>
    <n v="7"/>
    <n v="241578"/>
    <n v="416"/>
    <n v="125937"/>
    <n v="5"/>
    <n v="266"/>
    <n v="14685"/>
    <n v="18"/>
    <n v="9"/>
    <n v="241171"/>
    <n v="125493"/>
    <n v="416"/>
    <n v="10"/>
    <n v="-4"/>
    <x v="5"/>
    <x v="0"/>
    <n v="407"/>
    <n v="444"/>
    <n v="851"/>
    <n v="0.98496240601503759"/>
    <n v="14"/>
    <x v="19"/>
  </r>
  <r>
    <x v="19"/>
    <x v="4"/>
    <n v="13710"/>
    <n v="21"/>
    <n v="478"/>
    <n v="13060"/>
    <n v="27"/>
    <n v="7"/>
    <n v="215171"/>
    <n v="173"/>
    <n v="109184"/>
    <n v="20"/>
    <n v="491"/>
    <n v="13025"/>
    <n v="24"/>
    <n v="5"/>
    <n v="213883"/>
    <n v="108718"/>
    <n v="173"/>
    <n v="23"/>
    <n v="-13"/>
    <x v="3"/>
    <x v="4"/>
    <n v="1288"/>
    <n v="466"/>
    <n v="1754"/>
    <n v="0.97352342158859473"/>
    <n v="35"/>
    <x v="19"/>
  </r>
  <r>
    <x v="19"/>
    <x v="5"/>
    <n v="19260"/>
    <n v="19"/>
    <n v="383"/>
    <n v="18529"/>
    <n v="25"/>
    <n v="5"/>
    <n v="338242"/>
    <n v="360"/>
    <n v="171820"/>
    <n v="10"/>
    <n v="363"/>
    <n v="18525"/>
    <n v="22"/>
    <n v="5"/>
    <n v="337506"/>
    <n v="171441"/>
    <n v="360"/>
    <n v="24"/>
    <n v="20"/>
    <x v="3"/>
    <x v="1"/>
    <n v="736"/>
    <n v="379"/>
    <n v="1115"/>
    <n v="1.0550964187327823"/>
    <n v="4"/>
    <x v="19"/>
  </r>
  <r>
    <x v="19"/>
    <x v="6"/>
    <n v="23789"/>
    <n v="23"/>
    <n v="898"/>
    <n v="22471"/>
    <n v="32"/>
    <n v="12"/>
    <n v="463353"/>
    <n v="427"/>
    <n v="112747"/>
    <n v="20"/>
    <n v="906"/>
    <n v="22438"/>
    <n v="28"/>
    <n v="12"/>
    <n v="462108"/>
    <n v="112397"/>
    <n v="426"/>
    <n v="25"/>
    <n v="-8"/>
    <x v="4"/>
    <x v="1"/>
    <n v="1245"/>
    <n v="350"/>
    <n v="1595"/>
    <n v="0.99116997792494477"/>
    <n v="33"/>
    <x v="19"/>
  </r>
  <r>
    <x v="19"/>
    <x v="7"/>
    <n v="122742"/>
    <n v="106"/>
    <n v="3027"/>
    <n v="117347"/>
    <n v="165"/>
    <n v="47"/>
    <n v="2077554"/>
    <n v="2391"/>
    <n v="915858"/>
    <n v="86"/>
    <n v="3030"/>
    <n v="117220"/>
    <n v="164"/>
    <n v="50"/>
    <n v="2072214"/>
    <n v="913412"/>
    <n v="2390"/>
    <n v="125"/>
    <n v="-3"/>
    <x v="1"/>
    <x v="8"/>
    <n v="5340"/>
    <n v="2446"/>
    <n v="7786"/>
    <n v="0.99900990099009901"/>
    <n v="127"/>
    <x v="19"/>
  </r>
  <r>
    <x v="20"/>
    <x v="0"/>
    <n v="29697"/>
    <n v="23"/>
    <n v="685"/>
    <n v="28439"/>
    <n v="46"/>
    <n v="10"/>
    <n v="456686"/>
    <n v="586"/>
    <n v="246271"/>
    <n v="25"/>
    <n v="687"/>
    <n v="28406"/>
    <n v="46"/>
    <n v="11"/>
    <n v="454869"/>
    <n v="245830"/>
    <n v="586"/>
    <n v="31"/>
    <n v="-2"/>
    <x v="5"/>
    <x v="3"/>
    <n v="1817"/>
    <n v="441"/>
    <n v="2258"/>
    <n v="0.99708879184861721"/>
    <n v="33"/>
    <x v="20"/>
  </r>
  <r>
    <x v="20"/>
    <x v="1"/>
    <n v="8450"/>
    <n v="5"/>
    <n v="92"/>
    <n v="8136"/>
    <n v="8"/>
    <n v="2"/>
    <n v="137095"/>
    <n v="216"/>
    <n v="43811"/>
    <n v="1"/>
    <n v="95"/>
    <n v="8128"/>
    <n v="7"/>
    <n v="2"/>
    <n v="136864"/>
    <n v="43743"/>
    <n v="216"/>
    <n v="5"/>
    <n v="-3"/>
    <x v="1"/>
    <x v="1"/>
    <n v="231"/>
    <n v="68"/>
    <n v="299"/>
    <n v="0.96842105263157896"/>
    <n v="8"/>
    <x v="20"/>
  </r>
  <r>
    <x v="20"/>
    <x v="2"/>
    <n v="12511"/>
    <n v="11"/>
    <n v="233"/>
    <n v="12060"/>
    <n v="7"/>
    <n v="3"/>
    <n v="228321"/>
    <n v="213"/>
    <n v="106881"/>
    <n v="13"/>
    <n v="224"/>
    <n v="12054"/>
    <n v="10"/>
    <n v="3"/>
    <n v="227477"/>
    <n v="106597"/>
    <n v="213"/>
    <n v="15"/>
    <n v="9"/>
    <x v="13"/>
    <x v="1"/>
    <n v="844"/>
    <n v="284"/>
    <n v="1128"/>
    <n v="1.0401785714285714"/>
    <n v="6"/>
    <x v="20"/>
  </r>
  <r>
    <x v="20"/>
    <x v="3"/>
    <n v="15404"/>
    <n v="22"/>
    <n v="279"/>
    <n v="14710"/>
    <n v="17"/>
    <n v="8"/>
    <n v="242444"/>
    <n v="416"/>
    <n v="126300"/>
    <n v="4"/>
    <n v="262"/>
    <n v="14699"/>
    <n v="18"/>
    <n v="7"/>
    <n v="241578"/>
    <n v="125937"/>
    <n v="416"/>
    <n v="28"/>
    <n v="17"/>
    <x v="2"/>
    <x v="2"/>
    <n v="866"/>
    <n v="363"/>
    <n v="1229"/>
    <n v="1.0648854961832062"/>
    <n v="11"/>
    <x v="20"/>
  </r>
  <r>
    <x v="20"/>
    <x v="4"/>
    <n v="13734"/>
    <n v="19"/>
    <n v="473"/>
    <n v="13089"/>
    <n v="20"/>
    <n v="8"/>
    <n v="216372"/>
    <n v="173"/>
    <n v="109720"/>
    <n v="21"/>
    <n v="478"/>
    <n v="13060"/>
    <n v="27"/>
    <n v="7"/>
    <n v="215171"/>
    <n v="109184"/>
    <n v="173"/>
    <n v="24"/>
    <n v="-5"/>
    <x v="14"/>
    <x v="2"/>
    <n v="1201"/>
    <n v="536"/>
    <n v="1737"/>
    <n v="0.9895397489539749"/>
    <n v="29"/>
    <x v="20"/>
  </r>
  <r>
    <x v="20"/>
    <x v="5"/>
    <n v="19284"/>
    <n v="20"/>
    <n v="386"/>
    <n v="18550"/>
    <n v="24"/>
    <n v="4"/>
    <n v="338982"/>
    <n v="360"/>
    <n v="172271"/>
    <n v="19"/>
    <n v="383"/>
    <n v="18529"/>
    <n v="25"/>
    <n v="5"/>
    <n v="338242"/>
    <n v="171820"/>
    <n v="360"/>
    <n v="24"/>
    <n v="3"/>
    <x v="2"/>
    <x v="3"/>
    <n v="740"/>
    <n v="451"/>
    <n v="1191"/>
    <n v="1.0078328981723237"/>
    <n v="21"/>
    <x v="20"/>
  </r>
  <r>
    <x v="20"/>
    <x v="6"/>
    <n v="23851"/>
    <n v="64"/>
    <n v="913"/>
    <n v="22518"/>
    <n v="30"/>
    <n v="13"/>
    <n v="465435"/>
    <n v="427"/>
    <n v="113090"/>
    <n v="23"/>
    <n v="898"/>
    <n v="22471"/>
    <n v="32"/>
    <n v="12"/>
    <n v="463353"/>
    <n v="112747"/>
    <n v="427"/>
    <n v="62"/>
    <n v="15"/>
    <x v="9"/>
    <x v="2"/>
    <n v="2082"/>
    <n v="343"/>
    <n v="2425"/>
    <n v="1.0167037861915367"/>
    <n v="47"/>
    <x v="20"/>
  </r>
  <r>
    <x v="20"/>
    <x v="7"/>
    <n v="122931"/>
    <n v="164"/>
    <n v="3061"/>
    <n v="117502"/>
    <n v="152"/>
    <n v="48"/>
    <n v="2085335"/>
    <n v="2391"/>
    <n v="918344"/>
    <n v="106"/>
    <n v="3027"/>
    <n v="117347"/>
    <n v="165"/>
    <n v="47"/>
    <n v="2077554"/>
    <n v="915858"/>
    <n v="2391"/>
    <n v="189"/>
    <n v="34"/>
    <x v="20"/>
    <x v="2"/>
    <n v="7781"/>
    <n v="2486"/>
    <n v="10267"/>
    <n v="1.011232243145028"/>
    <n v="155"/>
    <x v="20"/>
  </r>
  <r>
    <x v="21"/>
    <x v="0"/>
    <n v="29756"/>
    <n v="50"/>
    <n v="702"/>
    <n v="28481"/>
    <n v="43"/>
    <n v="13"/>
    <n v="458302"/>
    <n v="586"/>
    <n v="246738"/>
    <n v="23"/>
    <n v="685"/>
    <n v="28439"/>
    <n v="46"/>
    <n v="10"/>
    <n v="456686"/>
    <n v="246271"/>
    <n v="586"/>
    <n v="59"/>
    <n v="17"/>
    <x v="13"/>
    <x v="6"/>
    <n v="1616"/>
    <n v="467"/>
    <n v="2083"/>
    <n v="1.0248175182481751"/>
    <n v="42"/>
    <x v="21"/>
  </r>
  <r>
    <x v="21"/>
    <x v="1"/>
    <n v="8453"/>
    <n v="3"/>
    <n v="93"/>
    <n v="8137"/>
    <n v="8"/>
    <n v="2"/>
    <n v="137302"/>
    <n v="217"/>
    <n v="43868"/>
    <n v="5"/>
    <n v="92"/>
    <n v="8136"/>
    <n v="8"/>
    <n v="2"/>
    <n v="137095"/>
    <n v="43811"/>
    <n v="216"/>
    <n v="3"/>
    <n v="1"/>
    <x v="5"/>
    <x v="1"/>
    <n v="207"/>
    <n v="57"/>
    <n v="264"/>
    <n v="1.0108695652173914"/>
    <n v="1"/>
    <x v="21"/>
  </r>
  <r>
    <x v="21"/>
    <x v="2"/>
    <n v="12519"/>
    <n v="8"/>
    <n v="226"/>
    <n v="12075"/>
    <n v="5"/>
    <n v="2"/>
    <n v="228858"/>
    <n v="213"/>
    <n v="107078"/>
    <n v="11"/>
    <n v="233"/>
    <n v="12060"/>
    <n v="7"/>
    <n v="3"/>
    <n v="228321"/>
    <n v="106881"/>
    <n v="213"/>
    <n v="8"/>
    <n v="-7"/>
    <x v="9"/>
    <x v="3"/>
    <n v="537"/>
    <n v="197"/>
    <n v="734"/>
    <n v="0.96995708154506433"/>
    <n v="15"/>
    <x v="21"/>
  </r>
  <r>
    <x v="21"/>
    <x v="3"/>
    <n v="15419"/>
    <n v="13"/>
    <n v="271"/>
    <n v="14733"/>
    <n v="15"/>
    <n v="7"/>
    <n v="242827"/>
    <n v="416"/>
    <n v="126648"/>
    <n v="22"/>
    <n v="279"/>
    <n v="14710"/>
    <n v="17"/>
    <n v="8"/>
    <n v="242444"/>
    <n v="126300"/>
    <n v="416"/>
    <n v="15"/>
    <n v="-8"/>
    <x v="9"/>
    <x v="3"/>
    <n v="383"/>
    <n v="348"/>
    <n v="731"/>
    <n v="0.97132616487455192"/>
    <n v="23"/>
    <x v="21"/>
  </r>
  <r>
    <x v="21"/>
    <x v="4"/>
    <n v="13773"/>
    <n v="38"/>
    <n v="488"/>
    <n v="13113"/>
    <n v="21"/>
    <n v="8"/>
    <n v="217518"/>
    <n v="173"/>
    <n v="110161"/>
    <n v="19"/>
    <n v="473"/>
    <n v="13089"/>
    <n v="20"/>
    <n v="8"/>
    <n v="216372"/>
    <n v="109720"/>
    <n v="173"/>
    <n v="39"/>
    <n v="15"/>
    <x v="1"/>
    <x v="1"/>
    <n v="1146"/>
    <n v="441"/>
    <n v="1587"/>
    <n v="1.0317124735729386"/>
    <n v="24"/>
    <x v="21"/>
  </r>
  <r>
    <x v="21"/>
    <x v="5"/>
    <n v="19314"/>
    <n v="24"/>
    <n v="395"/>
    <n v="18571"/>
    <n v="22"/>
    <n v="4"/>
    <n v="339816"/>
    <n v="360"/>
    <n v="172709"/>
    <n v="20"/>
    <n v="386"/>
    <n v="18550"/>
    <n v="24"/>
    <n v="4"/>
    <n v="338982"/>
    <n v="172271"/>
    <n v="360"/>
    <n v="30"/>
    <n v="9"/>
    <x v="9"/>
    <x v="1"/>
    <n v="834"/>
    <n v="438"/>
    <n v="1272"/>
    <n v="1.0233160621761659"/>
    <n v="21"/>
    <x v="21"/>
  </r>
  <r>
    <x v="21"/>
    <x v="6"/>
    <n v="23922"/>
    <n v="61"/>
    <n v="897"/>
    <n v="22605"/>
    <n v="35"/>
    <n v="12"/>
    <n v="467345"/>
    <n v="427"/>
    <n v="113378"/>
    <n v="64"/>
    <n v="913"/>
    <n v="22518"/>
    <n v="30"/>
    <n v="13"/>
    <n v="465435"/>
    <n v="113090"/>
    <n v="427"/>
    <n v="71"/>
    <n v="-16"/>
    <x v="6"/>
    <x v="3"/>
    <n v="1910"/>
    <n v="288"/>
    <n v="2198"/>
    <n v="0.98247535596933189"/>
    <n v="87"/>
    <x v="21"/>
  </r>
  <r>
    <x v="21"/>
    <x v="7"/>
    <n v="123156"/>
    <n v="197"/>
    <n v="3072"/>
    <n v="117715"/>
    <n v="149"/>
    <n v="48"/>
    <n v="2091968"/>
    <n v="2392"/>
    <n v="920580"/>
    <n v="164"/>
    <n v="3061"/>
    <n v="117502"/>
    <n v="152"/>
    <n v="48"/>
    <n v="2085335"/>
    <n v="918344"/>
    <n v="2391"/>
    <n v="225"/>
    <n v="11"/>
    <x v="13"/>
    <x v="1"/>
    <n v="6633"/>
    <n v="2236"/>
    <n v="8869"/>
    <n v="1.0035935968637699"/>
    <n v="213"/>
    <x v="21"/>
  </r>
  <r>
    <x v="22"/>
    <x v="0"/>
    <n v="29805"/>
    <n v="45"/>
    <n v="705"/>
    <n v="28527"/>
    <n v="50"/>
    <n v="11"/>
    <n v="460260"/>
    <n v="586"/>
    <n v="247263"/>
    <n v="50"/>
    <n v="702"/>
    <n v="28481"/>
    <n v="43"/>
    <n v="13"/>
    <n v="458302"/>
    <n v="246738"/>
    <n v="586"/>
    <n v="49"/>
    <n v="3"/>
    <x v="19"/>
    <x v="0"/>
    <n v="1958"/>
    <n v="525"/>
    <n v="2483"/>
    <n v="1.0042735042735043"/>
    <n v="46"/>
    <x v="22"/>
  </r>
  <r>
    <x v="22"/>
    <x v="1"/>
    <n v="8457"/>
    <n v="4"/>
    <n v="87"/>
    <n v="8147"/>
    <n v="8"/>
    <n v="2"/>
    <n v="137551"/>
    <n v="217"/>
    <n v="43953"/>
    <n v="3"/>
    <n v="93"/>
    <n v="8137"/>
    <n v="8"/>
    <n v="2"/>
    <n v="137302"/>
    <n v="43868"/>
    <n v="217"/>
    <n v="4"/>
    <n v="-6"/>
    <x v="5"/>
    <x v="1"/>
    <n v="249"/>
    <n v="85"/>
    <n v="334"/>
    <n v="0.93548387096774188"/>
    <n v="10"/>
    <x v="22"/>
  </r>
  <r>
    <x v="22"/>
    <x v="2"/>
    <n v="12529"/>
    <n v="8"/>
    <n v="223"/>
    <n v="12087"/>
    <n v="5"/>
    <n v="1"/>
    <n v="229580"/>
    <n v="214"/>
    <n v="107282"/>
    <n v="8"/>
    <n v="226"/>
    <n v="12075"/>
    <n v="5"/>
    <n v="2"/>
    <n v="228858"/>
    <n v="107078"/>
    <n v="213"/>
    <n v="10"/>
    <n v="-3"/>
    <x v="5"/>
    <x v="3"/>
    <n v="722"/>
    <n v="204"/>
    <n v="926"/>
    <n v="0.98672566371681414"/>
    <n v="12"/>
    <x v="22"/>
  </r>
  <r>
    <x v="22"/>
    <x v="3"/>
    <n v="15439"/>
    <n v="19"/>
    <n v="272"/>
    <n v="14752"/>
    <n v="12"/>
    <n v="7"/>
    <n v="243306"/>
    <n v="416"/>
    <n v="126997"/>
    <n v="13"/>
    <n v="271"/>
    <n v="14733"/>
    <n v="15"/>
    <n v="7"/>
    <n v="242827"/>
    <n v="126648"/>
    <n v="416"/>
    <n v="20"/>
    <n v="1"/>
    <x v="13"/>
    <x v="1"/>
    <n v="479"/>
    <n v="349"/>
    <n v="828"/>
    <n v="1.003690036900369"/>
    <n v="19"/>
    <x v="22"/>
  </r>
  <r>
    <x v="22"/>
    <x v="4"/>
    <n v="13809"/>
    <n v="32"/>
    <n v="492"/>
    <n v="13145"/>
    <n v="22"/>
    <n v="8"/>
    <n v="218356"/>
    <n v="173"/>
    <n v="110615"/>
    <n v="38"/>
    <n v="488"/>
    <n v="13113"/>
    <n v="21"/>
    <n v="8"/>
    <n v="217518"/>
    <n v="110161"/>
    <n v="173"/>
    <n v="36"/>
    <n v="4"/>
    <x v="1"/>
    <x v="1"/>
    <n v="838"/>
    <n v="454"/>
    <n v="1292"/>
    <n v="1.0081967213114753"/>
    <n v="32"/>
    <x v="22"/>
  </r>
  <r>
    <x v="22"/>
    <x v="5"/>
    <n v="19339"/>
    <n v="22"/>
    <n v="408"/>
    <n v="18583"/>
    <n v="17"/>
    <n v="4"/>
    <n v="340551"/>
    <n v="360"/>
    <n v="173041"/>
    <n v="24"/>
    <n v="395"/>
    <n v="18571"/>
    <n v="22"/>
    <n v="4"/>
    <n v="339816"/>
    <n v="172709"/>
    <n v="360"/>
    <n v="25"/>
    <n v="13"/>
    <x v="0"/>
    <x v="1"/>
    <n v="735"/>
    <n v="332"/>
    <n v="1067"/>
    <n v="1.0329113924050632"/>
    <n v="12"/>
    <x v="22"/>
  </r>
  <r>
    <x v="22"/>
    <x v="6"/>
    <n v="23973"/>
    <n v="49"/>
    <n v="877"/>
    <n v="22676"/>
    <n v="38"/>
    <n v="12"/>
    <n v="469513"/>
    <n v="427"/>
    <n v="113708"/>
    <n v="61"/>
    <n v="897"/>
    <n v="22605"/>
    <n v="35"/>
    <n v="12"/>
    <n v="467345"/>
    <n v="113378"/>
    <n v="427"/>
    <n v="51"/>
    <n v="-20"/>
    <x v="3"/>
    <x v="1"/>
    <n v="2168"/>
    <n v="330"/>
    <n v="2498"/>
    <n v="0.97770345596432551"/>
    <n v="71"/>
    <x v="22"/>
  </r>
  <r>
    <x v="22"/>
    <x v="7"/>
    <n v="123351"/>
    <n v="179"/>
    <n v="3064"/>
    <n v="117917"/>
    <n v="152"/>
    <n v="45"/>
    <n v="2099117"/>
    <n v="2393"/>
    <n v="922859"/>
    <n v="197"/>
    <n v="3072"/>
    <n v="117715"/>
    <n v="149"/>
    <n v="48"/>
    <n v="2091968"/>
    <n v="920580"/>
    <n v="2392"/>
    <n v="195"/>
    <n v="-8"/>
    <x v="3"/>
    <x v="8"/>
    <n v="7149"/>
    <n v="2279"/>
    <n v="9428"/>
    <n v="0.99739583333333337"/>
    <n v="202"/>
    <x v="22"/>
  </r>
  <r>
    <x v="23"/>
    <x v="0"/>
    <n v="29858"/>
    <n v="51"/>
    <n v="703"/>
    <n v="28582"/>
    <n v="47"/>
    <n v="11"/>
    <n v="461919"/>
    <n v="586"/>
    <n v="247782"/>
    <n v="45"/>
    <n v="705"/>
    <n v="28527"/>
    <n v="50"/>
    <n v="11"/>
    <n v="460260"/>
    <n v="247263"/>
    <n v="586"/>
    <n v="53"/>
    <n v="-2"/>
    <x v="13"/>
    <x v="1"/>
    <n v="1659"/>
    <n v="519"/>
    <n v="2178"/>
    <n v="0.99716312056737588"/>
    <n v="55"/>
    <x v="23"/>
  </r>
  <r>
    <x v="23"/>
    <x v="1"/>
    <n v="8466"/>
    <n v="6"/>
    <n v="91"/>
    <n v="8152"/>
    <n v="7"/>
    <n v="2"/>
    <n v="137736"/>
    <n v="217"/>
    <n v="44032"/>
    <n v="4"/>
    <n v="87"/>
    <n v="8147"/>
    <n v="8"/>
    <n v="2"/>
    <n v="137551"/>
    <n v="43953"/>
    <n v="217"/>
    <n v="9"/>
    <n v="4"/>
    <x v="2"/>
    <x v="1"/>
    <n v="185"/>
    <n v="79"/>
    <n v="264"/>
    <n v="1.0459770114942528"/>
    <n v="5"/>
    <x v="23"/>
  </r>
  <r>
    <x v="23"/>
    <x v="2"/>
    <n v="12544"/>
    <n v="13"/>
    <n v="228"/>
    <n v="12097"/>
    <n v="6"/>
    <n v="1"/>
    <n v="230107"/>
    <n v="214"/>
    <n v="107582"/>
    <n v="8"/>
    <n v="223"/>
    <n v="12087"/>
    <n v="5"/>
    <n v="1"/>
    <n v="229580"/>
    <n v="107282"/>
    <n v="214"/>
    <n v="15"/>
    <n v="5"/>
    <x v="1"/>
    <x v="1"/>
    <n v="527"/>
    <n v="300"/>
    <n v="827"/>
    <n v="1.0224215246636772"/>
    <n v="10"/>
    <x v="23"/>
  </r>
  <r>
    <x v="23"/>
    <x v="3"/>
    <n v="15449"/>
    <n v="10"/>
    <n v="257"/>
    <n v="14777"/>
    <n v="13"/>
    <n v="5"/>
    <n v="244105"/>
    <n v="416"/>
    <n v="127468"/>
    <n v="19"/>
    <n v="272"/>
    <n v="14752"/>
    <n v="12"/>
    <n v="7"/>
    <n v="243306"/>
    <n v="126997"/>
    <n v="416"/>
    <n v="10"/>
    <n v="-15"/>
    <x v="1"/>
    <x v="0"/>
    <n v="799"/>
    <n v="471"/>
    <n v="1270"/>
    <n v="0.94485294117647056"/>
    <n v="25"/>
    <x v="23"/>
  </r>
  <r>
    <x v="23"/>
    <x v="4"/>
    <n v="13838"/>
    <n v="22"/>
    <n v="481"/>
    <n v="13185"/>
    <n v="24"/>
    <n v="8"/>
    <n v="219902"/>
    <n v="173"/>
    <n v="111088"/>
    <n v="32"/>
    <n v="492"/>
    <n v="13145"/>
    <n v="22"/>
    <n v="8"/>
    <n v="218356"/>
    <n v="110615"/>
    <n v="173"/>
    <n v="29"/>
    <n v="-11"/>
    <x v="10"/>
    <x v="1"/>
    <n v="1546"/>
    <n v="473"/>
    <n v="2019"/>
    <n v="0.97764227642276424"/>
    <n v="40"/>
    <x v="23"/>
  </r>
  <r>
    <x v="23"/>
    <x v="5"/>
    <n v="19357"/>
    <n v="11"/>
    <n v="407"/>
    <n v="18602"/>
    <n v="16"/>
    <n v="3"/>
    <n v="342057"/>
    <n v="360"/>
    <n v="173428"/>
    <n v="22"/>
    <n v="408"/>
    <n v="18583"/>
    <n v="17"/>
    <n v="4"/>
    <n v="340551"/>
    <n v="173041"/>
    <n v="360"/>
    <n v="18"/>
    <n v="-1"/>
    <x v="2"/>
    <x v="3"/>
    <n v="1506"/>
    <n v="387"/>
    <n v="1893"/>
    <n v="0.99754901960784315"/>
    <n v="19"/>
    <x v="23"/>
  </r>
  <r>
    <x v="23"/>
    <x v="6"/>
    <n v="24030"/>
    <n v="55"/>
    <n v="856"/>
    <n v="22754"/>
    <n v="36"/>
    <n v="13"/>
    <n v="471695"/>
    <n v="427"/>
    <n v="114192"/>
    <n v="49"/>
    <n v="877"/>
    <n v="22676"/>
    <n v="38"/>
    <n v="12"/>
    <n v="469513"/>
    <n v="113708"/>
    <n v="427"/>
    <n v="57"/>
    <n v="-21"/>
    <x v="9"/>
    <x v="2"/>
    <n v="2182"/>
    <n v="484"/>
    <n v="2666"/>
    <n v="0.97605473204104898"/>
    <n v="78"/>
    <x v="23"/>
  </r>
  <r>
    <x v="23"/>
    <x v="7"/>
    <n v="123542"/>
    <n v="168"/>
    <n v="3023"/>
    <n v="118149"/>
    <n v="149"/>
    <n v="43"/>
    <n v="2107521"/>
    <n v="2393"/>
    <n v="925572"/>
    <n v="179"/>
    <n v="3064"/>
    <n v="117917"/>
    <n v="152"/>
    <n v="45"/>
    <n v="2099117"/>
    <n v="922859"/>
    <n v="2393"/>
    <n v="191"/>
    <n v="-41"/>
    <x v="13"/>
    <x v="0"/>
    <n v="8404"/>
    <n v="2713"/>
    <n v="11117"/>
    <n v="0.98661879895561355"/>
    <n v="232"/>
    <x v="23"/>
  </r>
  <r>
    <x v="24"/>
    <x v="0"/>
    <n v="29887"/>
    <n v="29"/>
    <n v="686"/>
    <n v="28627"/>
    <n v="51"/>
    <n v="11"/>
    <n v="465032"/>
    <n v="587"/>
    <n v="248031"/>
    <n v="51"/>
    <n v="703"/>
    <n v="28582"/>
    <n v="47"/>
    <n v="11"/>
    <n v="461919"/>
    <n v="247782"/>
    <n v="586"/>
    <n v="29"/>
    <n v="-17"/>
    <x v="4"/>
    <x v="1"/>
    <n v="3113"/>
    <n v="249"/>
    <n v="3362"/>
    <n v="0.97581792318634419"/>
    <n v="45"/>
    <x v="24"/>
  </r>
  <r>
    <x v="24"/>
    <x v="1"/>
    <n v="8468"/>
    <n v="2"/>
    <n v="82"/>
    <n v="8163"/>
    <n v="7"/>
    <n v="2"/>
    <n v="137935"/>
    <n v="217"/>
    <n v="44067"/>
    <n v="6"/>
    <n v="91"/>
    <n v="8152"/>
    <n v="7"/>
    <n v="2"/>
    <n v="137736"/>
    <n v="44032"/>
    <n v="217"/>
    <n v="2"/>
    <n v="-9"/>
    <x v="5"/>
    <x v="1"/>
    <n v="199"/>
    <n v="35"/>
    <n v="234"/>
    <n v="0.90109890109890112"/>
    <n v="11"/>
    <x v="24"/>
  </r>
  <r>
    <x v="24"/>
    <x v="2"/>
    <n v="12557"/>
    <n v="11"/>
    <n v="221"/>
    <n v="12117"/>
    <n v="7"/>
    <n v="1"/>
    <n v="230986"/>
    <n v="214"/>
    <n v="107692"/>
    <n v="13"/>
    <n v="228"/>
    <n v="12097"/>
    <n v="6"/>
    <n v="1"/>
    <n v="230107"/>
    <n v="107582"/>
    <n v="214"/>
    <n v="13"/>
    <n v="-7"/>
    <x v="1"/>
    <x v="1"/>
    <n v="879"/>
    <n v="110"/>
    <n v="989"/>
    <n v="0.9692982456140351"/>
    <n v="20"/>
    <x v="24"/>
  </r>
  <r>
    <x v="24"/>
    <x v="3"/>
    <n v="15463"/>
    <n v="11"/>
    <n v="253"/>
    <n v="14795"/>
    <n v="13"/>
    <n v="5"/>
    <n v="244544"/>
    <n v="416"/>
    <n v="127736"/>
    <n v="10"/>
    <n v="257"/>
    <n v="14777"/>
    <n v="13"/>
    <n v="5"/>
    <n v="244105"/>
    <n v="127468"/>
    <n v="416"/>
    <n v="14"/>
    <n v="-4"/>
    <x v="5"/>
    <x v="1"/>
    <n v="439"/>
    <n v="268"/>
    <n v="707"/>
    <n v="0.98443579766536971"/>
    <n v="18"/>
    <x v="24"/>
  </r>
  <r>
    <x v="24"/>
    <x v="4"/>
    <n v="13873"/>
    <n v="29"/>
    <n v="488"/>
    <n v="13213"/>
    <n v="26"/>
    <n v="8"/>
    <n v="221162"/>
    <n v="173"/>
    <n v="111436"/>
    <n v="22"/>
    <n v="481"/>
    <n v="13185"/>
    <n v="24"/>
    <n v="8"/>
    <n v="219902"/>
    <n v="111088"/>
    <n v="173"/>
    <n v="35"/>
    <n v="7"/>
    <x v="10"/>
    <x v="1"/>
    <n v="1260"/>
    <n v="348"/>
    <n v="1608"/>
    <n v="1.0145530145530146"/>
    <n v="28"/>
    <x v="24"/>
  </r>
  <r>
    <x v="24"/>
    <x v="5"/>
    <n v="19389"/>
    <n v="25"/>
    <n v="400"/>
    <n v="18641"/>
    <n v="16"/>
    <n v="3"/>
    <n v="343339"/>
    <n v="360"/>
    <n v="173696"/>
    <n v="11"/>
    <n v="407"/>
    <n v="18602"/>
    <n v="16"/>
    <n v="3"/>
    <n v="342057"/>
    <n v="173428"/>
    <n v="360"/>
    <n v="32"/>
    <n v="-7"/>
    <x v="5"/>
    <x v="1"/>
    <n v="1282"/>
    <n v="268"/>
    <n v="1550"/>
    <n v="0.98280098280098283"/>
    <n v="39"/>
    <x v="24"/>
  </r>
  <r>
    <x v="24"/>
    <x v="6"/>
    <n v="24094"/>
    <n v="65"/>
    <n v="857"/>
    <n v="22817"/>
    <n v="38"/>
    <n v="14"/>
    <n v="473822"/>
    <n v="427"/>
    <n v="114345"/>
    <n v="55"/>
    <n v="856"/>
    <n v="22754"/>
    <n v="36"/>
    <n v="13"/>
    <n v="471695"/>
    <n v="114192"/>
    <n v="427"/>
    <n v="64"/>
    <n v="1"/>
    <x v="10"/>
    <x v="2"/>
    <n v="2127"/>
    <n v="153"/>
    <n v="2280"/>
    <n v="1.0011682242990654"/>
    <n v="63"/>
    <x v="24"/>
  </r>
  <r>
    <x v="24"/>
    <x v="7"/>
    <n v="123731"/>
    <n v="172"/>
    <n v="2987"/>
    <n v="118373"/>
    <n v="158"/>
    <n v="44"/>
    <n v="2116820"/>
    <n v="2394"/>
    <n v="927003"/>
    <n v="168"/>
    <n v="3023"/>
    <n v="118149"/>
    <n v="149"/>
    <n v="43"/>
    <n v="2107521"/>
    <n v="925572"/>
    <n v="2393"/>
    <n v="189"/>
    <n v="-36"/>
    <x v="21"/>
    <x v="2"/>
    <n v="9299"/>
    <n v="1431"/>
    <n v="10730"/>
    <n v="0.98809130003307977"/>
    <n v="224"/>
    <x v="24"/>
  </r>
  <r>
    <x v="25"/>
    <x v="0"/>
    <n v="29941"/>
    <n v="51"/>
    <n v="709"/>
    <n v="28658"/>
    <n v="50"/>
    <n v="12"/>
    <n v="466923"/>
    <n v="587"/>
    <n v="248216"/>
    <n v="29"/>
    <n v="686"/>
    <n v="28627"/>
    <n v="51"/>
    <n v="11"/>
    <n v="465032"/>
    <n v="248031"/>
    <n v="587"/>
    <n v="54"/>
    <n v="23"/>
    <x v="2"/>
    <x v="2"/>
    <n v="1891"/>
    <n v="185"/>
    <n v="2076"/>
    <n v="1.0335276967930029"/>
    <n v="31"/>
    <x v="25"/>
  </r>
  <r>
    <x v="25"/>
    <x v="1"/>
    <n v="8477"/>
    <n v="9"/>
    <n v="87"/>
    <n v="8167"/>
    <n v="7"/>
    <n v="2"/>
    <n v="138101"/>
    <n v="217"/>
    <n v="44099"/>
    <n v="2"/>
    <n v="82"/>
    <n v="8163"/>
    <n v="7"/>
    <n v="2"/>
    <n v="137935"/>
    <n v="44067"/>
    <n v="217"/>
    <n v="9"/>
    <n v="5"/>
    <x v="5"/>
    <x v="1"/>
    <n v="166"/>
    <n v="32"/>
    <n v="198"/>
    <n v="1.0609756097560976"/>
    <n v="4"/>
    <x v="25"/>
  </r>
  <r>
    <x v="25"/>
    <x v="2"/>
    <n v="12566"/>
    <n v="8"/>
    <n v="222"/>
    <n v="12125"/>
    <n v="9"/>
    <n v="1"/>
    <n v="232116"/>
    <n v="214"/>
    <n v="107771"/>
    <n v="11"/>
    <n v="221"/>
    <n v="12117"/>
    <n v="7"/>
    <n v="1"/>
    <n v="230986"/>
    <n v="107692"/>
    <n v="214"/>
    <n v="9"/>
    <n v="1"/>
    <x v="10"/>
    <x v="1"/>
    <n v="1130"/>
    <n v="79"/>
    <n v="1209"/>
    <n v="1.004524886877828"/>
    <n v="8"/>
    <x v="25"/>
  </r>
  <r>
    <x v="25"/>
    <x v="3"/>
    <n v="15469"/>
    <n v="7"/>
    <n v="253"/>
    <n v="14801"/>
    <n v="15"/>
    <n v="5"/>
    <n v="246315"/>
    <n v="416"/>
    <n v="127925"/>
    <n v="11"/>
    <n v="253"/>
    <n v="14795"/>
    <n v="13"/>
    <n v="5"/>
    <n v="244544"/>
    <n v="127736"/>
    <n v="416"/>
    <n v="6"/>
    <n v="0"/>
    <x v="10"/>
    <x v="1"/>
    <n v="1771"/>
    <n v="189"/>
    <n v="1960"/>
    <n v="1"/>
    <n v="6"/>
    <x v="25"/>
  </r>
  <r>
    <x v="25"/>
    <x v="4"/>
    <n v="13891"/>
    <n v="15"/>
    <n v="482"/>
    <n v="13237"/>
    <n v="26"/>
    <n v="9"/>
    <n v="222569"/>
    <n v="173"/>
    <n v="111764"/>
    <n v="29"/>
    <n v="488"/>
    <n v="13213"/>
    <n v="26"/>
    <n v="8"/>
    <n v="221162"/>
    <n v="111436"/>
    <n v="173"/>
    <n v="18"/>
    <n v="-6"/>
    <x v="5"/>
    <x v="2"/>
    <n v="1407"/>
    <n v="328"/>
    <n v="1735"/>
    <n v="0.98770491803278693"/>
    <n v="24"/>
    <x v="25"/>
  </r>
  <r>
    <x v="25"/>
    <x v="5"/>
    <n v="19417"/>
    <n v="28"/>
    <n v="406"/>
    <n v="18663"/>
    <n v="16"/>
    <n v="3"/>
    <n v="345031"/>
    <n v="360"/>
    <n v="173897"/>
    <n v="25"/>
    <n v="400"/>
    <n v="18641"/>
    <n v="16"/>
    <n v="3"/>
    <n v="343339"/>
    <n v="173696"/>
    <n v="360"/>
    <n v="28"/>
    <n v="6"/>
    <x v="5"/>
    <x v="1"/>
    <n v="1692"/>
    <n v="201"/>
    <n v="1893"/>
    <n v="1.0149999999999999"/>
    <n v="22"/>
    <x v="25"/>
  </r>
  <r>
    <x v="25"/>
    <x v="6"/>
    <n v="24122"/>
    <n v="28"/>
    <n v="825"/>
    <n v="22877"/>
    <n v="40"/>
    <n v="14"/>
    <n v="474963"/>
    <n v="427"/>
    <n v="114547"/>
    <n v="65"/>
    <n v="857"/>
    <n v="22817"/>
    <n v="38"/>
    <n v="14"/>
    <n v="473822"/>
    <n v="114345"/>
    <n v="427"/>
    <n v="28"/>
    <n v="-32"/>
    <x v="10"/>
    <x v="1"/>
    <n v="1141"/>
    <n v="202"/>
    <n v="1343"/>
    <n v="0.96266044340723456"/>
    <n v="60"/>
    <x v="25"/>
  </r>
  <r>
    <x v="25"/>
    <x v="7"/>
    <n v="123883"/>
    <n v="146"/>
    <n v="2984"/>
    <n v="118528"/>
    <n v="163"/>
    <n v="46"/>
    <n v="2126018"/>
    <n v="2394"/>
    <n v="928219"/>
    <n v="172"/>
    <n v="2987"/>
    <n v="118373"/>
    <n v="158"/>
    <n v="44"/>
    <n v="2116820"/>
    <n v="927003"/>
    <n v="2394"/>
    <n v="152"/>
    <n v="-3"/>
    <x v="6"/>
    <x v="4"/>
    <n v="9198"/>
    <n v="1216"/>
    <n v="10414"/>
    <n v="0.99899564780716443"/>
    <n v="155"/>
    <x v="25"/>
  </r>
  <r>
    <x v="26"/>
    <x v="0"/>
    <n v="29958"/>
    <n v="15"/>
    <n v="690"/>
    <n v="28694"/>
    <n v="46"/>
    <n v="12"/>
    <n v="470334"/>
    <n v="587"/>
    <n v="248633"/>
    <n v="51"/>
    <n v="709"/>
    <n v="28658"/>
    <n v="50"/>
    <n v="12"/>
    <n v="466923"/>
    <n v="248216"/>
    <n v="587"/>
    <n v="17"/>
    <n v="-19"/>
    <x v="8"/>
    <x v="1"/>
    <n v="3411"/>
    <n v="417"/>
    <n v="3828"/>
    <n v="0.97320169252468269"/>
    <n v="36"/>
    <x v="26"/>
  </r>
  <r>
    <x v="26"/>
    <x v="1"/>
    <n v="8481"/>
    <n v="3"/>
    <n v="87"/>
    <n v="8171"/>
    <n v="7"/>
    <n v="1"/>
    <n v="138294"/>
    <n v="217"/>
    <n v="44172"/>
    <n v="9"/>
    <n v="87"/>
    <n v="8167"/>
    <n v="7"/>
    <n v="2"/>
    <n v="138101"/>
    <n v="44099"/>
    <n v="217"/>
    <n v="4"/>
    <n v="0"/>
    <x v="5"/>
    <x v="3"/>
    <n v="193"/>
    <n v="73"/>
    <n v="266"/>
    <n v="1"/>
    <n v="4"/>
    <x v="26"/>
  </r>
  <r>
    <x v="26"/>
    <x v="2"/>
    <n v="12579"/>
    <n v="12"/>
    <n v="226"/>
    <n v="12134"/>
    <n v="7"/>
    <n v="1"/>
    <n v="232482"/>
    <n v="214"/>
    <n v="108138"/>
    <n v="8"/>
    <n v="222"/>
    <n v="12125"/>
    <n v="9"/>
    <n v="1"/>
    <n v="232116"/>
    <n v="107771"/>
    <n v="214"/>
    <n v="13"/>
    <n v="4"/>
    <x v="9"/>
    <x v="1"/>
    <n v="366"/>
    <n v="367"/>
    <n v="733"/>
    <n v="1.0180180180180181"/>
    <n v="9"/>
    <x v="26"/>
  </r>
  <r>
    <x v="26"/>
    <x v="3"/>
    <n v="15478"/>
    <n v="8"/>
    <n v="246"/>
    <n v="14817"/>
    <n v="13"/>
    <n v="3"/>
    <n v="246707"/>
    <n v="416"/>
    <n v="128357"/>
    <n v="7"/>
    <n v="253"/>
    <n v="14801"/>
    <n v="15"/>
    <n v="5"/>
    <n v="246315"/>
    <n v="127925"/>
    <n v="416"/>
    <n v="9"/>
    <n v="-7"/>
    <x v="9"/>
    <x v="0"/>
    <n v="392"/>
    <n v="432"/>
    <n v="824"/>
    <n v="0.97233201581027673"/>
    <n v="16"/>
    <x v="26"/>
  </r>
  <r>
    <x v="26"/>
    <x v="4"/>
    <n v="13914"/>
    <n v="21"/>
    <n v="481"/>
    <n v="13261"/>
    <n v="27"/>
    <n v="9"/>
    <n v="223727"/>
    <n v="173"/>
    <n v="112313"/>
    <n v="15"/>
    <n v="482"/>
    <n v="13237"/>
    <n v="26"/>
    <n v="9"/>
    <n v="222569"/>
    <n v="111764"/>
    <n v="173"/>
    <n v="23"/>
    <n v="-1"/>
    <x v="1"/>
    <x v="1"/>
    <n v="1158"/>
    <n v="549"/>
    <n v="1707"/>
    <n v="0.99792531120331951"/>
    <n v="24"/>
    <x v="26"/>
  </r>
  <r>
    <x v="26"/>
    <x v="5"/>
    <n v="19450"/>
    <n v="30"/>
    <n v="422"/>
    <n v="18680"/>
    <n v="16"/>
    <n v="3"/>
    <n v="346625"/>
    <n v="360"/>
    <n v="174321"/>
    <n v="28"/>
    <n v="406"/>
    <n v="18663"/>
    <n v="16"/>
    <n v="3"/>
    <n v="345031"/>
    <n v="173897"/>
    <n v="360"/>
    <n v="33"/>
    <n v="16"/>
    <x v="5"/>
    <x v="1"/>
    <n v="1594"/>
    <n v="424"/>
    <n v="2018"/>
    <n v="1.0394088669950738"/>
    <n v="17"/>
    <x v="26"/>
  </r>
  <r>
    <x v="26"/>
    <x v="6"/>
    <n v="24144"/>
    <n v="14"/>
    <n v="825"/>
    <n v="22899"/>
    <n v="31"/>
    <n v="14"/>
    <n v="476036"/>
    <n v="427"/>
    <n v="114940"/>
    <n v="28"/>
    <n v="825"/>
    <n v="22877"/>
    <n v="40"/>
    <n v="14"/>
    <n v="474963"/>
    <n v="114547"/>
    <n v="427"/>
    <n v="22"/>
    <n v="0"/>
    <x v="22"/>
    <x v="1"/>
    <n v="1073"/>
    <n v="393"/>
    <n v="1466"/>
    <n v="1"/>
    <n v="22"/>
    <x v="26"/>
  </r>
  <r>
    <x v="26"/>
    <x v="7"/>
    <n v="124004"/>
    <n v="103"/>
    <n v="2977"/>
    <n v="118656"/>
    <n v="147"/>
    <n v="43"/>
    <n v="2134205"/>
    <n v="2394"/>
    <n v="930874"/>
    <n v="146"/>
    <n v="2984"/>
    <n v="118528"/>
    <n v="163"/>
    <n v="46"/>
    <n v="2126018"/>
    <n v="928219"/>
    <n v="2394"/>
    <n v="121"/>
    <n v="-7"/>
    <x v="23"/>
    <x v="8"/>
    <n v="8187"/>
    <n v="2655"/>
    <n v="10842"/>
    <n v="0.99765415549597858"/>
    <n v="128"/>
    <x v="26"/>
  </r>
  <r>
    <x v="27"/>
    <x v="0"/>
    <n v="30009"/>
    <n v="21"/>
    <n v="670"/>
    <n v="28765"/>
    <n v="46"/>
    <n v="10"/>
    <n v="476068"/>
    <n v="587"/>
    <n v="249680"/>
    <n v="15"/>
    <n v="690"/>
    <n v="28694"/>
    <n v="46"/>
    <n v="12"/>
    <n v="470334"/>
    <n v="248633"/>
    <n v="587"/>
    <n v="51"/>
    <n v="-20"/>
    <x v="5"/>
    <x v="0"/>
    <n v="5734"/>
    <n v="1047"/>
    <n v="6781"/>
    <n v="0.97101449275362317"/>
    <n v="71"/>
    <x v="27"/>
  </r>
  <r>
    <x v="27"/>
    <x v="1"/>
    <n v="8504"/>
    <n v="3"/>
    <n v="99"/>
    <n v="8182"/>
    <n v="2"/>
    <n v="1"/>
    <n v="139269"/>
    <n v="217"/>
    <n v="44349"/>
    <n v="3"/>
    <n v="87"/>
    <n v="8171"/>
    <n v="7"/>
    <n v="1"/>
    <n v="138294"/>
    <n v="44172"/>
    <n v="217"/>
    <n v="23"/>
    <n v="12"/>
    <x v="0"/>
    <x v="1"/>
    <n v="975"/>
    <n v="177"/>
    <n v="1152"/>
    <n v="1.1379310344827587"/>
    <n v="11"/>
    <x v="27"/>
  </r>
  <r>
    <x v="27"/>
    <x v="2"/>
    <n v="12598"/>
    <n v="10"/>
    <n v="204"/>
    <n v="12175"/>
    <n v="6"/>
    <n v="2"/>
    <n v="233379"/>
    <n v="214"/>
    <n v="108657"/>
    <n v="12"/>
    <n v="226"/>
    <n v="12134"/>
    <n v="7"/>
    <n v="1"/>
    <n v="232482"/>
    <n v="108138"/>
    <n v="214"/>
    <n v="19"/>
    <n v="-22"/>
    <x v="2"/>
    <x v="2"/>
    <n v="897"/>
    <n v="519"/>
    <n v="1416"/>
    <n v="0.90265486725663713"/>
    <n v="41"/>
    <x v="27"/>
  </r>
  <r>
    <x v="27"/>
    <x v="3"/>
    <n v="15502"/>
    <n v="11"/>
    <n v="225"/>
    <n v="14861"/>
    <n v="11"/>
    <n v="3"/>
    <n v="247520"/>
    <n v="417"/>
    <n v="129057"/>
    <n v="8"/>
    <n v="246"/>
    <n v="14817"/>
    <n v="13"/>
    <n v="3"/>
    <n v="246707"/>
    <n v="128357"/>
    <n v="416"/>
    <n v="24"/>
    <n v="-21"/>
    <x v="9"/>
    <x v="1"/>
    <n v="813"/>
    <n v="700"/>
    <n v="1513"/>
    <n v="0.91463414634146345"/>
    <n v="44"/>
    <x v="27"/>
  </r>
  <r>
    <x v="27"/>
    <x v="4"/>
    <n v="13972"/>
    <n v="27"/>
    <n v="474"/>
    <n v="13326"/>
    <n v="26"/>
    <n v="8"/>
    <n v="225372"/>
    <n v="173"/>
    <n v="113185"/>
    <n v="21"/>
    <n v="481"/>
    <n v="13261"/>
    <n v="27"/>
    <n v="9"/>
    <n v="223727"/>
    <n v="112313"/>
    <n v="173"/>
    <n v="58"/>
    <n v="-7"/>
    <x v="2"/>
    <x v="3"/>
    <n v="1645"/>
    <n v="872"/>
    <n v="2517"/>
    <n v="0.9854469854469855"/>
    <n v="65"/>
    <x v="27"/>
  </r>
  <r>
    <x v="27"/>
    <x v="5"/>
    <n v="19511"/>
    <n v="28"/>
    <n v="423"/>
    <n v="18740"/>
    <n v="20"/>
    <n v="3"/>
    <n v="347799"/>
    <n v="360"/>
    <n v="175286"/>
    <n v="30"/>
    <n v="422"/>
    <n v="18680"/>
    <n v="16"/>
    <n v="3"/>
    <n v="346625"/>
    <n v="174321"/>
    <n v="360"/>
    <n v="61"/>
    <n v="1"/>
    <x v="4"/>
    <x v="1"/>
    <n v="1174"/>
    <n v="965"/>
    <n v="2139"/>
    <n v="1.0023696682464456"/>
    <n v="60"/>
    <x v="27"/>
  </r>
  <r>
    <x v="27"/>
    <x v="6"/>
    <n v="24276"/>
    <n v="36"/>
    <n v="859"/>
    <n v="22995"/>
    <n v="37"/>
    <n v="13"/>
    <n v="479452"/>
    <n v="429"/>
    <n v="115575"/>
    <n v="14"/>
    <n v="825"/>
    <n v="22899"/>
    <n v="31"/>
    <n v="14"/>
    <n v="476036"/>
    <n v="114940"/>
    <n v="427"/>
    <n v="132"/>
    <n v="34"/>
    <x v="24"/>
    <x v="3"/>
    <n v="3416"/>
    <n v="635"/>
    <n v="4051"/>
    <n v="1.0412121212121213"/>
    <n v="96"/>
    <x v="27"/>
  </r>
  <r>
    <x v="27"/>
    <x v="7"/>
    <n v="124372"/>
    <n v="136"/>
    <n v="2954"/>
    <n v="119044"/>
    <n v="148"/>
    <n v="40"/>
    <n v="2148859"/>
    <n v="2397"/>
    <n v="935789"/>
    <n v="103"/>
    <n v="2977"/>
    <n v="118656"/>
    <n v="147"/>
    <n v="43"/>
    <n v="2134205"/>
    <n v="930874"/>
    <n v="2394"/>
    <n v="368"/>
    <n v="-23"/>
    <x v="1"/>
    <x v="8"/>
    <n v="14654"/>
    <n v="4915"/>
    <n v="19569"/>
    <n v="0.99227410144440709"/>
    <n v="388"/>
    <x v="27"/>
  </r>
  <r>
    <x v="28"/>
    <x v="0"/>
    <n v="30030"/>
    <n v="19"/>
    <n v="652"/>
    <n v="28803"/>
    <n v="41"/>
    <n v="9"/>
    <n v="477684"/>
    <n v="588"/>
    <n v="250168"/>
    <n v="21"/>
    <n v="670"/>
    <n v="28765"/>
    <n v="46"/>
    <n v="10"/>
    <n v="476068"/>
    <n v="249680"/>
    <n v="587"/>
    <n v="21"/>
    <n v="-18"/>
    <x v="0"/>
    <x v="3"/>
    <n v="1616"/>
    <n v="488"/>
    <n v="2104"/>
    <n v="0.9731343283582089"/>
    <n v="38"/>
    <x v="28"/>
  </r>
  <r>
    <x v="28"/>
    <x v="1"/>
    <n v="8509"/>
    <n v="5"/>
    <n v="94"/>
    <n v="8192"/>
    <n v="4"/>
    <n v="1"/>
    <n v="139672"/>
    <n v="217"/>
    <n v="44412"/>
    <n v="3"/>
    <n v="99"/>
    <n v="8182"/>
    <n v="2"/>
    <n v="1"/>
    <n v="139269"/>
    <n v="44349"/>
    <n v="217"/>
    <n v="5"/>
    <n v="-5"/>
    <x v="10"/>
    <x v="1"/>
    <n v="403"/>
    <n v="63"/>
    <n v="466"/>
    <n v="0.9494949494949495"/>
    <n v="10"/>
    <x v="28"/>
  </r>
  <r>
    <x v="28"/>
    <x v="2"/>
    <n v="12612"/>
    <n v="11"/>
    <n v="196"/>
    <n v="12197"/>
    <n v="9"/>
    <n v="2"/>
    <n v="233921"/>
    <n v="214"/>
    <n v="108879"/>
    <n v="10"/>
    <n v="204"/>
    <n v="12175"/>
    <n v="6"/>
    <n v="2"/>
    <n v="233379"/>
    <n v="108657"/>
    <n v="214"/>
    <n v="14"/>
    <n v="-8"/>
    <x v="3"/>
    <x v="1"/>
    <n v="542"/>
    <n v="222"/>
    <n v="764"/>
    <n v="0.96078431372549022"/>
    <n v="22"/>
    <x v="28"/>
  </r>
  <r>
    <x v="28"/>
    <x v="3"/>
    <n v="15514"/>
    <n v="7"/>
    <n v="222"/>
    <n v="14876"/>
    <n v="10"/>
    <n v="2"/>
    <n v="247970"/>
    <n v="417"/>
    <n v="129426"/>
    <n v="11"/>
    <n v="225"/>
    <n v="14861"/>
    <n v="11"/>
    <n v="3"/>
    <n v="247520"/>
    <n v="129057"/>
    <n v="417"/>
    <n v="12"/>
    <n v="-3"/>
    <x v="2"/>
    <x v="3"/>
    <n v="450"/>
    <n v="369"/>
    <n v="819"/>
    <n v="0.98666666666666669"/>
    <n v="15"/>
    <x v="28"/>
  </r>
  <r>
    <x v="28"/>
    <x v="4"/>
    <n v="13987"/>
    <n v="11"/>
    <n v="470"/>
    <n v="13344"/>
    <n v="23"/>
    <n v="9"/>
    <n v="226066"/>
    <n v="174"/>
    <n v="113647"/>
    <n v="27"/>
    <n v="474"/>
    <n v="13326"/>
    <n v="26"/>
    <n v="8"/>
    <n v="225372"/>
    <n v="113185"/>
    <n v="173"/>
    <n v="15"/>
    <n v="-4"/>
    <x v="13"/>
    <x v="2"/>
    <n v="694"/>
    <n v="462"/>
    <n v="1156"/>
    <n v="0.99156118143459915"/>
    <n v="18"/>
    <x v="28"/>
  </r>
  <r>
    <x v="28"/>
    <x v="5"/>
    <n v="19546"/>
    <n v="30"/>
    <n v="440"/>
    <n v="18758"/>
    <n v="19"/>
    <n v="4"/>
    <n v="348284"/>
    <n v="360"/>
    <n v="175668"/>
    <n v="28"/>
    <n v="423"/>
    <n v="18740"/>
    <n v="20"/>
    <n v="3"/>
    <n v="347799"/>
    <n v="175286"/>
    <n v="360"/>
    <n v="35"/>
    <n v="17"/>
    <x v="2"/>
    <x v="2"/>
    <n v="485"/>
    <n v="382"/>
    <n v="867"/>
    <n v="1.0401891252955082"/>
    <n v="18"/>
    <x v="28"/>
  </r>
  <r>
    <x v="28"/>
    <x v="6"/>
    <n v="24333"/>
    <n v="50"/>
    <n v="859"/>
    <n v="23052"/>
    <n v="40"/>
    <n v="11"/>
    <n v="481537"/>
    <n v="429"/>
    <n v="115985"/>
    <n v="36"/>
    <n v="859"/>
    <n v="22995"/>
    <n v="37"/>
    <n v="13"/>
    <n v="479452"/>
    <n v="115575"/>
    <n v="429"/>
    <n v="57"/>
    <n v="0"/>
    <x v="3"/>
    <x v="0"/>
    <n v="2085"/>
    <n v="410"/>
    <n v="2495"/>
    <n v="1"/>
    <n v="57"/>
    <x v="28"/>
  </r>
  <r>
    <x v="28"/>
    <x v="7"/>
    <n v="124531"/>
    <n v="133"/>
    <n v="2933"/>
    <n v="119222"/>
    <n v="146"/>
    <n v="38"/>
    <n v="2155134"/>
    <n v="2399"/>
    <n v="938185"/>
    <n v="136"/>
    <n v="2954"/>
    <n v="119044"/>
    <n v="148"/>
    <n v="40"/>
    <n v="2148859"/>
    <n v="935789"/>
    <n v="2397"/>
    <n v="159"/>
    <n v="-21"/>
    <x v="9"/>
    <x v="0"/>
    <n v="6275"/>
    <n v="2396"/>
    <n v="8671"/>
    <n v="0.99289099526066349"/>
    <n v="178"/>
    <x v="28"/>
  </r>
  <r>
    <x v="29"/>
    <x v="0"/>
    <n v="30055"/>
    <n v="23"/>
    <n v="642"/>
    <n v="28838"/>
    <n v="35"/>
    <n v="10"/>
    <n v="479289"/>
    <n v="588"/>
    <n v="250631"/>
    <n v="19"/>
    <n v="652"/>
    <n v="28803"/>
    <n v="41"/>
    <n v="9"/>
    <n v="477684"/>
    <n v="250168"/>
    <n v="588"/>
    <n v="25"/>
    <n v="-10"/>
    <x v="25"/>
    <x v="2"/>
    <n v="1605"/>
    <n v="463"/>
    <n v="2068"/>
    <n v="0.98466257668711654"/>
    <n v="35"/>
    <x v="29"/>
  </r>
  <r>
    <x v="29"/>
    <x v="1"/>
    <n v="8512"/>
    <n v="3"/>
    <n v="85"/>
    <n v="8204"/>
    <n v="5"/>
    <n v="1"/>
    <n v="139976"/>
    <n v="217"/>
    <n v="44497"/>
    <n v="5"/>
    <n v="94"/>
    <n v="8192"/>
    <n v="4"/>
    <n v="1"/>
    <n v="139672"/>
    <n v="44412"/>
    <n v="217"/>
    <n v="3"/>
    <n v="-9"/>
    <x v="1"/>
    <x v="1"/>
    <n v="304"/>
    <n v="85"/>
    <n v="389"/>
    <n v="0.9042553191489362"/>
    <n v="12"/>
    <x v="29"/>
  </r>
  <r>
    <x v="29"/>
    <x v="2"/>
    <n v="12623"/>
    <n v="11"/>
    <n v="182"/>
    <n v="12222"/>
    <n v="8"/>
    <n v="2"/>
    <n v="234549"/>
    <n v="214"/>
    <n v="109269"/>
    <n v="11"/>
    <n v="196"/>
    <n v="12197"/>
    <n v="9"/>
    <n v="2"/>
    <n v="233921"/>
    <n v="108879"/>
    <n v="214"/>
    <n v="11"/>
    <n v="-14"/>
    <x v="2"/>
    <x v="1"/>
    <n v="628"/>
    <n v="390"/>
    <n v="1018"/>
    <n v="0.9285714285714286"/>
    <n v="25"/>
    <x v="29"/>
  </r>
  <r>
    <x v="29"/>
    <x v="3"/>
    <n v="15529"/>
    <n v="13"/>
    <n v="211"/>
    <n v="14902"/>
    <n v="10"/>
    <n v="2"/>
    <n v="248347"/>
    <n v="417"/>
    <n v="129854"/>
    <n v="7"/>
    <n v="222"/>
    <n v="14876"/>
    <n v="10"/>
    <n v="2"/>
    <n v="247970"/>
    <n v="129426"/>
    <n v="417"/>
    <n v="15"/>
    <n v="-11"/>
    <x v="5"/>
    <x v="1"/>
    <n v="377"/>
    <n v="428"/>
    <n v="805"/>
    <n v="0.9504504504504504"/>
    <n v="26"/>
    <x v="29"/>
  </r>
  <r>
    <x v="29"/>
    <x v="4"/>
    <n v="14017"/>
    <n v="29"/>
    <n v="458"/>
    <n v="13385"/>
    <n v="20"/>
    <n v="9"/>
    <n v="227144"/>
    <n v="175"/>
    <n v="114076"/>
    <n v="11"/>
    <n v="470"/>
    <n v="13344"/>
    <n v="23"/>
    <n v="9"/>
    <n v="226066"/>
    <n v="113647"/>
    <n v="174"/>
    <n v="30"/>
    <n v="-12"/>
    <x v="13"/>
    <x v="1"/>
    <n v="1078"/>
    <n v="429"/>
    <n v="1507"/>
    <n v="0.97446808510638294"/>
    <n v="41"/>
    <x v="29"/>
  </r>
  <r>
    <x v="29"/>
    <x v="5"/>
    <n v="19573"/>
    <n v="22"/>
    <n v="433"/>
    <n v="18792"/>
    <n v="19"/>
    <n v="3"/>
    <n v="348895"/>
    <n v="360"/>
    <n v="176056"/>
    <n v="30"/>
    <n v="440"/>
    <n v="18758"/>
    <n v="19"/>
    <n v="4"/>
    <n v="348284"/>
    <n v="175668"/>
    <n v="360"/>
    <n v="27"/>
    <n v="-7"/>
    <x v="5"/>
    <x v="3"/>
    <n v="611"/>
    <n v="388"/>
    <n v="999"/>
    <n v="0.98409090909090913"/>
    <n v="34"/>
    <x v="29"/>
  </r>
  <r>
    <x v="29"/>
    <x v="6"/>
    <n v="24398"/>
    <n v="67"/>
    <n v="854"/>
    <n v="23122"/>
    <n v="37"/>
    <n v="11"/>
    <n v="483464"/>
    <n v="430"/>
    <n v="116331"/>
    <n v="50"/>
    <n v="859"/>
    <n v="23052"/>
    <n v="40"/>
    <n v="11"/>
    <n v="481537"/>
    <n v="115985"/>
    <n v="429"/>
    <n v="65"/>
    <n v="-5"/>
    <x v="13"/>
    <x v="1"/>
    <n v="1927"/>
    <n v="346"/>
    <n v="2273"/>
    <n v="0.99417927823050056"/>
    <n v="70"/>
    <x v="29"/>
  </r>
  <r>
    <x v="29"/>
    <x v="7"/>
    <n v="124707"/>
    <n v="168"/>
    <n v="2865"/>
    <n v="119465"/>
    <n v="134"/>
    <n v="38"/>
    <n v="2161664"/>
    <n v="2401"/>
    <n v="940714"/>
    <n v="133"/>
    <n v="2933"/>
    <n v="119222"/>
    <n v="146"/>
    <n v="38"/>
    <n v="2155134"/>
    <n v="938185"/>
    <n v="2399"/>
    <n v="176"/>
    <n v="-68"/>
    <x v="26"/>
    <x v="1"/>
    <n v="6530"/>
    <n v="2529"/>
    <n v="9059"/>
    <n v="0.97681554722127517"/>
    <n v="243"/>
    <x v="29"/>
  </r>
  <r>
    <x v="30"/>
    <x v="0"/>
    <n v="30085"/>
    <n v="32"/>
    <n v="628"/>
    <n v="28882"/>
    <n v="38"/>
    <n v="8"/>
    <n v="480716"/>
    <n v="588"/>
    <n v="251007"/>
    <n v="23"/>
    <n v="642"/>
    <n v="28838"/>
    <n v="35"/>
    <n v="10"/>
    <n v="479289"/>
    <n v="250631"/>
    <n v="588"/>
    <n v="30"/>
    <n v="-14"/>
    <x v="3"/>
    <x v="0"/>
    <n v="1427"/>
    <n v="376"/>
    <n v="1803"/>
    <n v="0.97819314641744548"/>
    <n v="44"/>
    <x v="30"/>
  </r>
  <r>
    <x v="30"/>
    <x v="1"/>
    <n v="8519"/>
    <n v="5"/>
    <n v="87"/>
    <n v="8209"/>
    <n v="5"/>
    <n v="1"/>
    <n v="140342"/>
    <n v="217"/>
    <n v="44542"/>
    <n v="3"/>
    <n v="85"/>
    <n v="8204"/>
    <n v="5"/>
    <n v="1"/>
    <n v="139976"/>
    <n v="44497"/>
    <n v="217"/>
    <n v="7"/>
    <n v="2"/>
    <x v="5"/>
    <x v="1"/>
    <n v="366"/>
    <n v="45"/>
    <n v="411"/>
    <n v="1.0235294117647058"/>
    <n v="5"/>
    <x v="30"/>
  </r>
  <r>
    <x v="30"/>
    <x v="2"/>
    <n v="12633"/>
    <n v="7"/>
    <n v="177"/>
    <n v="12237"/>
    <n v="8"/>
    <n v="2"/>
    <n v="235207"/>
    <n v="214"/>
    <n v="109410"/>
    <n v="11"/>
    <n v="182"/>
    <n v="12222"/>
    <n v="8"/>
    <n v="2"/>
    <n v="234549"/>
    <n v="109269"/>
    <n v="214"/>
    <n v="10"/>
    <n v="-5"/>
    <x v="5"/>
    <x v="1"/>
    <n v="658"/>
    <n v="141"/>
    <n v="799"/>
    <n v="0.97252747252747251"/>
    <n v="15"/>
    <x v="30"/>
  </r>
  <r>
    <x v="30"/>
    <x v="3"/>
    <n v="15545"/>
    <n v="17"/>
    <n v="211"/>
    <n v="14918"/>
    <n v="12"/>
    <n v="2"/>
    <n v="248938"/>
    <n v="417"/>
    <n v="130141"/>
    <n v="13"/>
    <n v="211"/>
    <n v="14902"/>
    <n v="10"/>
    <n v="2"/>
    <n v="248347"/>
    <n v="129854"/>
    <n v="417"/>
    <n v="16"/>
    <n v="0"/>
    <x v="10"/>
    <x v="1"/>
    <n v="591"/>
    <n v="287"/>
    <n v="878"/>
    <n v="1"/>
    <n v="16"/>
    <x v="30"/>
  </r>
  <r>
    <x v="30"/>
    <x v="4"/>
    <n v="14026"/>
    <n v="8"/>
    <n v="452"/>
    <n v="13400"/>
    <n v="18"/>
    <n v="9"/>
    <n v="228030"/>
    <n v="175"/>
    <n v="114367"/>
    <n v="29"/>
    <n v="458"/>
    <n v="13385"/>
    <n v="20"/>
    <n v="9"/>
    <n v="227144"/>
    <n v="114076"/>
    <n v="175"/>
    <n v="9"/>
    <n v="-6"/>
    <x v="9"/>
    <x v="1"/>
    <n v="886"/>
    <n v="291"/>
    <n v="1177"/>
    <n v="0.98689956331877726"/>
    <n v="15"/>
    <x v="30"/>
  </r>
  <r>
    <x v="30"/>
    <x v="5"/>
    <n v="19593"/>
    <n v="17"/>
    <n v="428"/>
    <n v="18817"/>
    <n v="17"/>
    <n v="3"/>
    <n v="349340"/>
    <n v="360"/>
    <n v="176349"/>
    <n v="22"/>
    <n v="433"/>
    <n v="18792"/>
    <n v="19"/>
    <n v="3"/>
    <n v="348895"/>
    <n v="176056"/>
    <n v="360"/>
    <n v="20"/>
    <n v="-5"/>
    <x v="9"/>
    <x v="1"/>
    <n v="445"/>
    <n v="293"/>
    <n v="738"/>
    <n v="0.98845265588914555"/>
    <n v="25"/>
    <x v="30"/>
  </r>
  <r>
    <x v="30"/>
    <x v="6"/>
    <n v="24432"/>
    <n v="32"/>
    <n v="849"/>
    <n v="23161"/>
    <n v="40"/>
    <n v="10"/>
    <n v="485426"/>
    <n v="430"/>
    <n v="116481"/>
    <n v="67"/>
    <n v="854"/>
    <n v="23122"/>
    <n v="37"/>
    <n v="11"/>
    <n v="483464"/>
    <n v="116331"/>
    <n v="430"/>
    <n v="34"/>
    <n v="-5"/>
    <x v="3"/>
    <x v="3"/>
    <n v="1962"/>
    <n v="150"/>
    <n v="2112"/>
    <n v="0.99414519906323184"/>
    <n v="39"/>
    <x v="30"/>
  </r>
  <r>
    <x v="30"/>
    <x v="7"/>
    <n v="124833"/>
    <n v="118"/>
    <n v="2832"/>
    <n v="119624"/>
    <n v="138"/>
    <n v="35"/>
    <n v="2167999"/>
    <n v="2401"/>
    <n v="942297"/>
    <n v="168"/>
    <n v="2865"/>
    <n v="119465"/>
    <n v="134"/>
    <n v="38"/>
    <n v="2161664"/>
    <n v="940714"/>
    <n v="2401"/>
    <n v="126"/>
    <n v="-33"/>
    <x v="4"/>
    <x v="8"/>
    <n v="6335"/>
    <n v="1583"/>
    <n v="7918"/>
    <n v="0.98848167539267018"/>
    <n v="159"/>
    <x v="30"/>
  </r>
  <r>
    <x v="31"/>
    <x v="0"/>
    <n v="30113"/>
    <n v="27"/>
    <n v="626"/>
    <n v="28911"/>
    <n v="35"/>
    <n v="9"/>
    <n v="482911"/>
    <n v="589"/>
    <n v="251276"/>
    <n v="32"/>
    <n v="628"/>
    <n v="28882"/>
    <n v="38"/>
    <n v="8"/>
    <n v="480716"/>
    <n v="251007"/>
    <n v="588"/>
    <n v="28"/>
    <n v="-2"/>
    <x v="13"/>
    <x v="2"/>
    <n v="2195"/>
    <n v="269"/>
    <n v="2464"/>
    <n v="0.99681528662420382"/>
    <n v="29"/>
    <x v="31"/>
  </r>
  <r>
    <x v="31"/>
    <x v="1"/>
    <n v="8519"/>
    <n v="0"/>
    <n v="87"/>
    <n v="8209"/>
    <n v="3"/>
    <n v="2"/>
    <n v="140485"/>
    <n v="217"/>
    <n v="44569"/>
    <n v="5"/>
    <n v="87"/>
    <n v="8209"/>
    <n v="5"/>
    <n v="1"/>
    <n v="140342"/>
    <n v="44542"/>
    <n v="217"/>
    <n v="0"/>
    <n v="0"/>
    <x v="9"/>
    <x v="2"/>
    <n v="143"/>
    <n v="27"/>
    <n v="170"/>
    <n v="1"/>
    <n v="0"/>
    <x v="31"/>
  </r>
  <r>
    <x v="31"/>
    <x v="2"/>
    <n v="12638"/>
    <n v="5"/>
    <n v="175"/>
    <n v="12244"/>
    <n v="8"/>
    <n v="2"/>
    <n v="235487"/>
    <n v="214"/>
    <n v="109499"/>
    <n v="7"/>
    <n v="177"/>
    <n v="12237"/>
    <n v="8"/>
    <n v="2"/>
    <n v="235207"/>
    <n v="109410"/>
    <n v="214"/>
    <n v="5"/>
    <n v="-2"/>
    <x v="5"/>
    <x v="1"/>
    <n v="280"/>
    <n v="89"/>
    <n v="369"/>
    <n v="0.98870056497175141"/>
    <n v="7"/>
    <x v="31"/>
  </r>
  <r>
    <x v="31"/>
    <x v="3"/>
    <n v="15564"/>
    <n v="16"/>
    <n v="223"/>
    <n v="14925"/>
    <n v="14"/>
    <n v="2"/>
    <n v="249619"/>
    <n v="417"/>
    <n v="130421"/>
    <n v="17"/>
    <n v="211"/>
    <n v="14918"/>
    <n v="12"/>
    <n v="2"/>
    <n v="248938"/>
    <n v="130141"/>
    <n v="417"/>
    <n v="19"/>
    <n v="12"/>
    <x v="10"/>
    <x v="1"/>
    <n v="681"/>
    <n v="280"/>
    <n v="961"/>
    <n v="1.0568720379146919"/>
    <n v="7"/>
    <x v="31"/>
  </r>
  <r>
    <x v="31"/>
    <x v="4"/>
    <n v="14036"/>
    <n v="9"/>
    <n v="426"/>
    <n v="13436"/>
    <n v="20"/>
    <n v="9"/>
    <n v="229031"/>
    <n v="175"/>
    <n v="114704"/>
    <n v="8"/>
    <n v="452"/>
    <n v="13400"/>
    <n v="18"/>
    <n v="9"/>
    <n v="228030"/>
    <n v="114367"/>
    <n v="175"/>
    <n v="10"/>
    <n v="-26"/>
    <x v="10"/>
    <x v="1"/>
    <n v="1001"/>
    <n v="337"/>
    <n v="1338"/>
    <n v="0.94247787610619471"/>
    <n v="36"/>
    <x v="31"/>
  </r>
  <r>
    <x v="31"/>
    <x v="5"/>
    <n v="19615"/>
    <n v="19"/>
    <n v="424"/>
    <n v="18843"/>
    <n v="20"/>
    <n v="3"/>
    <n v="350242"/>
    <n v="360"/>
    <n v="176562"/>
    <n v="17"/>
    <n v="428"/>
    <n v="18817"/>
    <n v="17"/>
    <n v="3"/>
    <n v="349340"/>
    <n v="176349"/>
    <n v="360"/>
    <n v="22"/>
    <n v="-4"/>
    <x v="3"/>
    <x v="1"/>
    <n v="902"/>
    <n v="213"/>
    <n v="1115"/>
    <n v="0.99065420560747663"/>
    <n v="26"/>
    <x v="31"/>
  </r>
  <r>
    <x v="31"/>
    <x v="6"/>
    <n v="24455"/>
    <n v="23"/>
    <n v="828"/>
    <n v="23204"/>
    <n v="39"/>
    <n v="10"/>
    <n v="486583"/>
    <n v="431"/>
    <n v="116604"/>
    <n v="32"/>
    <n v="849"/>
    <n v="23161"/>
    <n v="40"/>
    <n v="10"/>
    <n v="485426"/>
    <n v="116481"/>
    <n v="430"/>
    <n v="23"/>
    <n v="-21"/>
    <x v="2"/>
    <x v="1"/>
    <n v="1157"/>
    <n v="123"/>
    <n v="1280"/>
    <n v="0.97526501766784457"/>
    <n v="43"/>
    <x v="31"/>
  </r>
  <r>
    <x v="31"/>
    <x v="7"/>
    <n v="124940"/>
    <n v="99"/>
    <n v="2789"/>
    <n v="119772"/>
    <n v="139"/>
    <n v="37"/>
    <n v="2174358"/>
    <n v="2403"/>
    <n v="943635"/>
    <n v="118"/>
    <n v="2832"/>
    <n v="119624"/>
    <n v="138"/>
    <n v="35"/>
    <n v="2167999"/>
    <n v="942297"/>
    <n v="2401"/>
    <n v="107"/>
    <n v="-43"/>
    <x v="1"/>
    <x v="4"/>
    <n v="6359"/>
    <n v="1338"/>
    <n v="7697"/>
    <n v="0.98481638418079098"/>
    <n v="148"/>
    <x v="31"/>
  </r>
  <r>
    <x v="32"/>
    <x v="0"/>
    <n v="30126"/>
    <n v="14"/>
    <n v="605"/>
    <n v="28944"/>
    <n v="35"/>
    <n v="9"/>
    <n v="484898"/>
    <n v="590"/>
    <n v="251603"/>
    <n v="27"/>
    <n v="626"/>
    <n v="28911"/>
    <n v="35"/>
    <n v="9"/>
    <n v="482911"/>
    <n v="251276"/>
    <n v="589"/>
    <n v="13"/>
    <n v="-21"/>
    <x v="5"/>
    <x v="1"/>
    <n v="1987"/>
    <n v="327"/>
    <n v="2314"/>
    <n v="0.9664536741214057"/>
    <n v="33"/>
    <x v="32"/>
  </r>
  <r>
    <x v="32"/>
    <x v="1"/>
    <n v="8522"/>
    <n v="4"/>
    <n v="87"/>
    <n v="8212"/>
    <n v="3"/>
    <n v="2"/>
    <n v="140667"/>
    <n v="217"/>
    <n v="44603"/>
    <n v="0"/>
    <n v="87"/>
    <n v="8209"/>
    <n v="3"/>
    <n v="2"/>
    <n v="140485"/>
    <n v="44569"/>
    <n v="217"/>
    <n v="3"/>
    <n v="0"/>
    <x v="5"/>
    <x v="1"/>
    <n v="182"/>
    <n v="34"/>
    <n v="216"/>
    <n v="1"/>
    <n v="3"/>
    <x v="32"/>
  </r>
  <r>
    <x v="32"/>
    <x v="2"/>
    <n v="12645"/>
    <n v="6"/>
    <n v="179"/>
    <n v="12247"/>
    <n v="7"/>
    <n v="2"/>
    <n v="235937"/>
    <n v="214"/>
    <n v="109572"/>
    <n v="5"/>
    <n v="175"/>
    <n v="12244"/>
    <n v="8"/>
    <n v="2"/>
    <n v="235487"/>
    <n v="109499"/>
    <n v="214"/>
    <n v="7"/>
    <n v="4"/>
    <x v="2"/>
    <x v="1"/>
    <n v="450"/>
    <n v="73"/>
    <n v="523"/>
    <n v="1.0228571428571429"/>
    <n v="3"/>
    <x v="32"/>
  </r>
  <r>
    <x v="32"/>
    <x v="3"/>
    <n v="15570"/>
    <n v="6"/>
    <n v="223"/>
    <n v="14931"/>
    <n v="13"/>
    <n v="1"/>
    <n v="250047"/>
    <n v="417"/>
    <n v="130718"/>
    <n v="16"/>
    <n v="223"/>
    <n v="14925"/>
    <n v="14"/>
    <n v="2"/>
    <n v="249619"/>
    <n v="130421"/>
    <n v="417"/>
    <n v="6"/>
    <n v="0"/>
    <x v="2"/>
    <x v="3"/>
    <n v="428"/>
    <n v="297"/>
    <n v="725"/>
    <n v="1"/>
    <n v="6"/>
    <x v="32"/>
  </r>
  <r>
    <x v="32"/>
    <x v="4"/>
    <n v="14065"/>
    <n v="24"/>
    <n v="433"/>
    <n v="13458"/>
    <n v="20"/>
    <n v="9"/>
    <n v="229877"/>
    <n v="175"/>
    <n v="115115"/>
    <n v="9"/>
    <n v="426"/>
    <n v="13436"/>
    <n v="20"/>
    <n v="9"/>
    <n v="229031"/>
    <n v="114704"/>
    <n v="175"/>
    <n v="29"/>
    <n v="7"/>
    <x v="5"/>
    <x v="1"/>
    <n v="846"/>
    <n v="411"/>
    <n v="1257"/>
    <n v="1.016431924882629"/>
    <n v="22"/>
    <x v="32"/>
  </r>
  <r>
    <x v="32"/>
    <x v="5"/>
    <n v="19637"/>
    <n v="20"/>
    <n v="435"/>
    <n v="18854"/>
    <n v="21"/>
    <n v="4"/>
    <n v="350825"/>
    <n v="360"/>
    <n v="176887"/>
    <n v="19"/>
    <n v="424"/>
    <n v="18843"/>
    <n v="20"/>
    <n v="3"/>
    <n v="350242"/>
    <n v="176562"/>
    <n v="360"/>
    <n v="22"/>
    <n v="11"/>
    <x v="1"/>
    <x v="2"/>
    <n v="583"/>
    <n v="325"/>
    <n v="908"/>
    <n v="1.0259433962264151"/>
    <n v="11"/>
    <x v="32"/>
  </r>
  <r>
    <x v="32"/>
    <x v="6"/>
    <n v="24491"/>
    <n v="31"/>
    <n v="843"/>
    <n v="23224"/>
    <n v="40"/>
    <n v="10"/>
    <n v="487405"/>
    <n v="432"/>
    <n v="116871"/>
    <n v="23"/>
    <n v="828"/>
    <n v="23204"/>
    <n v="39"/>
    <n v="10"/>
    <n v="486583"/>
    <n v="116604"/>
    <n v="431"/>
    <n v="36"/>
    <n v="15"/>
    <x v="1"/>
    <x v="1"/>
    <n v="822"/>
    <n v="267"/>
    <n v="1089"/>
    <n v="1.0181159420289856"/>
    <n v="20"/>
    <x v="32"/>
  </r>
  <r>
    <x v="32"/>
    <x v="7"/>
    <n v="125056"/>
    <n v="105"/>
    <n v="2805"/>
    <n v="119870"/>
    <n v="139"/>
    <n v="37"/>
    <n v="2179656"/>
    <n v="2405"/>
    <n v="945369"/>
    <n v="99"/>
    <n v="2789"/>
    <n v="119772"/>
    <n v="139"/>
    <n v="37"/>
    <n v="2174358"/>
    <n v="943635"/>
    <n v="2403"/>
    <n v="116"/>
    <n v="16"/>
    <x v="5"/>
    <x v="1"/>
    <n v="5298"/>
    <n v="1734"/>
    <n v="7032"/>
    <n v="1.0057368232341342"/>
    <n v="98"/>
    <x v="32"/>
  </r>
  <r>
    <x v="33"/>
    <x v="0"/>
    <n v="30155"/>
    <n v="29"/>
    <n v="598"/>
    <n v="28980"/>
    <n v="31"/>
    <n v="9"/>
    <n v="486236"/>
    <n v="590"/>
    <n v="252030"/>
    <n v="14"/>
    <n v="605"/>
    <n v="28944"/>
    <n v="35"/>
    <n v="9"/>
    <n v="484898"/>
    <n v="251603"/>
    <n v="590"/>
    <n v="29"/>
    <n v="-7"/>
    <x v="8"/>
    <x v="1"/>
    <n v="1338"/>
    <n v="427"/>
    <n v="1765"/>
    <n v="0.98842975206611572"/>
    <n v="36"/>
    <x v="33"/>
  </r>
  <r>
    <x v="33"/>
    <x v="1"/>
    <n v="8526"/>
    <n v="2"/>
    <n v="84"/>
    <n v="8219"/>
    <n v="2"/>
    <n v="2"/>
    <n v="140877"/>
    <n v="217"/>
    <n v="44678"/>
    <n v="4"/>
    <n v="87"/>
    <n v="8212"/>
    <n v="3"/>
    <n v="2"/>
    <n v="140667"/>
    <n v="44603"/>
    <n v="217"/>
    <n v="4"/>
    <n v="-3"/>
    <x v="2"/>
    <x v="1"/>
    <n v="210"/>
    <n v="75"/>
    <n v="285"/>
    <n v="0.96551724137931039"/>
    <n v="7"/>
    <x v="33"/>
  </r>
  <r>
    <x v="33"/>
    <x v="2"/>
    <n v="12660"/>
    <n v="11"/>
    <n v="169"/>
    <n v="12272"/>
    <n v="9"/>
    <n v="1"/>
    <n v="236394"/>
    <n v="214"/>
    <n v="109853"/>
    <n v="6"/>
    <n v="179"/>
    <n v="12247"/>
    <n v="7"/>
    <n v="2"/>
    <n v="235937"/>
    <n v="109572"/>
    <n v="214"/>
    <n v="15"/>
    <n v="-10"/>
    <x v="10"/>
    <x v="3"/>
    <n v="457"/>
    <n v="281"/>
    <n v="738"/>
    <n v="0.94413407821229045"/>
    <n v="25"/>
    <x v="33"/>
  </r>
  <r>
    <x v="33"/>
    <x v="3"/>
    <n v="15582"/>
    <n v="10"/>
    <n v="221"/>
    <n v="14944"/>
    <n v="10"/>
    <n v="3"/>
    <n v="250434"/>
    <n v="418"/>
    <n v="131087"/>
    <n v="6"/>
    <n v="223"/>
    <n v="14931"/>
    <n v="13"/>
    <n v="1"/>
    <n v="250047"/>
    <n v="130718"/>
    <n v="417"/>
    <n v="12"/>
    <n v="-2"/>
    <x v="13"/>
    <x v="4"/>
    <n v="387"/>
    <n v="369"/>
    <n v="756"/>
    <n v="0.99103139013452912"/>
    <n v="13"/>
    <x v="33"/>
  </r>
  <r>
    <x v="33"/>
    <x v="4"/>
    <n v="14079"/>
    <n v="9"/>
    <n v="412"/>
    <n v="13492"/>
    <n v="20"/>
    <n v="7"/>
    <n v="230642"/>
    <n v="176"/>
    <n v="115586"/>
    <n v="24"/>
    <n v="433"/>
    <n v="13458"/>
    <n v="20"/>
    <n v="9"/>
    <n v="229877"/>
    <n v="115115"/>
    <n v="175"/>
    <n v="14"/>
    <n v="-21"/>
    <x v="5"/>
    <x v="0"/>
    <n v="765"/>
    <n v="471"/>
    <n v="1236"/>
    <n v="0.9515011547344111"/>
    <n v="34"/>
    <x v="33"/>
  </r>
  <r>
    <x v="33"/>
    <x v="5"/>
    <n v="19673"/>
    <n v="28"/>
    <n v="443"/>
    <n v="18880"/>
    <n v="19"/>
    <n v="5"/>
    <n v="351491"/>
    <n v="362"/>
    <n v="177397"/>
    <n v="20"/>
    <n v="435"/>
    <n v="18854"/>
    <n v="21"/>
    <n v="4"/>
    <n v="350825"/>
    <n v="176887"/>
    <n v="360"/>
    <n v="36"/>
    <n v="8"/>
    <x v="9"/>
    <x v="2"/>
    <n v="666"/>
    <n v="510"/>
    <n v="1176"/>
    <n v="1.0183908045977013"/>
    <n v="26"/>
    <x v="33"/>
  </r>
  <r>
    <x v="33"/>
    <x v="6"/>
    <n v="24509"/>
    <n v="19"/>
    <n v="817"/>
    <n v="23268"/>
    <n v="33"/>
    <n v="11"/>
    <n v="488166"/>
    <n v="432"/>
    <n v="117197"/>
    <n v="31"/>
    <n v="843"/>
    <n v="23224"/>
    <n v="40"/>
    <n v="10"/>
    <n v="487405"/>
    <n v="116871"/>
    <n v="432"/>
    <n v="18"/>
    <n v="-26"/>
    <x v="14"/>
    <x v="2"/>
    <n v="761"/>
    <n v="326"/>
    <n v="1087"/>
    <n v="0.96915776986951363"/>
    <n v="44"/>
    <x v="33"/>
  </r>
  <r>
    <x v="33"/>
    <x v="7"/>
    <n v="125184"/>
    <n v="108"/>
    <n v="2744"/>
    <n v="120055"/>
    <n v="124"/>
    <n v="38"/>
    <n v="2184240"/>
    <n v="2409"/>
    <n v="947828"/>
    <n v="105"/>
    <n v="2805"/>
    <n v="119870"/>
    <n v="139"/>
    <n v="37"/>
    <n v="2179656"/>
    <n v="945369"/>
    <n v="2405"/>
    <n v="128"/>
    <n v="-61"/>
    <x v="27"/>
    <x v="2"/>
    <n v="4584"/>
    <n v="2459"/>
    <n v="7043"/>
    <n v="0.97825311942959003"/>
    <n v="185"/>
    <x v="33"/>
  </r>
  <r>
    <x v="34"/>
    <x v="0"/>
    <n v="30172"/>
    <n v="21"/>
    <n v="568"/>
    <n v="29027"/>
    <n v="36"/>
    <n v="7"/>
    <n v="487749"/>
    <n v="590"/>
    <n v="252457"/>
    <n v="29"/>
    <n v="598"/>
    <n v="28980"/>
    <n v="31"/>
    <n v="9"/>
    <n v="486236"/>
    <n v="252030"/>
    <n v="590"/>
    <n v="17"/>
    <n v="-30"/>
    <x v="6"/>
    <x v="0"/>
    <n v="1513"/>
    <n v="427"/>
    <n v="1940"/>
    <n v="0.94983277591973247"/>
    <n v="47"/>
    <x v="34"/>
  </r>
  <r>
    <x v="34"/>
    <x v="1"/>
    <n v="8533"/>
    <n v="6"/>
    <n v="88"/>
    <n v="8222"/>
    <n v="3"/>
    <n v="1"/>
    <n v="141107"/>
    <n v="217"/>
    <n v="44759"/>
    <n v="2"/>
    <n v="84"/>
    <n v="8219"/>
    <n v="2"/>
    <n v="2"/>
    <n v="140877"/>
    <n v="44678"/>
    <n v="217"/>
    <n v="7"/>
    <n v="4"/>
    <x v="1"/>
    <x v="3"/>
    <n v="230"/>
    <n v="81"/>
    <n v="311"/>
    <n v="1.0476190476190477"/>
    <n v="3"/>
    <x v="34"/>
  </r>
  <r>
    <x v="34"/>
    <x v="2"/>
    <n v="12671"/>
    <n v="11"/>
    <n v="168"/>
    <n v="12284"/>
    <n v="8"/>
    <n v="1"/>
    <n v="236978"/>
    <n v="214"/>
    <n v="110045"/>
    <n v="11"/>
    <n v="169"/>
    <n v="12272"/>
    <n v="9"/>
    <n v="1"/>
    <n v="236394"/>
    <n v="109853"/>
    <n v="214"/>
    <n v="11"/>
    <n v="-1"/>
    <x v="2"/>
    <x v="1"/>
    <n v="584"/>
    <n v="192"/>
    <n v="776"/>
    <n v="0.99408284023668636"/>
    <n v="12"/>
    <x v="34"/>
  </r>
  <r>
    <x v="34"/>
    <x v="3"/>
    <n v="15600"/>
    <n v="14"/>
    <n v="211"/>
    <n v="14972"/>
    <n v="10"/>
    <n v="3"/>
    <n v="250888"/>
    <n v="418"/>
    <n v="131417"/>
    <n v="10"/>
    <n v="221"/>
    <n v="14944"/>
    <n v="10"/>
    <n v="3"/>
    <n v="250434"/>
    <n v="131087"/>
    <n v="418"/>
    <n v="18"/>
    <n v="-10"/>
    <x v="5"/>
    <x v="1"/>
    <n v="454"/>
    <n v="330"/>
    <n v="784"/>
    <n v="0.95475113122171951"/>
    <n v="28"/>
    <x v="34"/>
  </r>
  <r>
    <x v="34"/>
    <x v="4"/>
    <n v="14098"/>
    <n v="15"/>
    <n v="395"/>
    <n v="13528"/>
    <n v="19"/>
    <n v="7"/>
    <n v="230924"/>
    <n v="176"/>
    <n v="116100"/>
    <n v="9"/>
    <n v="412"/>
    <n v="13492"/>
    <n v="20"/>
    <n v="7"/>
    <n v="230642"/>
    <n v="115586"/>
    <n v="176"/>
    <n v="19"/>
    <n v="-17"/>
    <x v="2"/>
    <x v="1"/>
    <n v="282"/>
    <n v="514"/>
    <n v="796"/>
    <n v="0.95873786407766992"/>
    <n v="36"/>
    <x v="34"/>
  </r>
  <r>
    <x v="34"/>
    <x v="5"/>
    <n v="19696"/>
    <n v="16"/>
    <n v="440"/>
    <n v="18906"/>
    <n v="19"/>
    <n v="5"/>
    <n v="352319"/>
    <n v="362"/>
    <n v="177834"/>
    <n v="28"/>
    <n v="443"/>
    <n v="18880"/>
    <n v="19"/>
    <n v="5"/>
    <n v="351491"/>
    <n v="177397"/>
    <n v="362"/>
    <n v="23"/>
    <n v="-3"/>
    <x v="5"/>
    <x v="1"/>
    <n v="828"/>
    <n v="437"/>
    <n v="1265"/>
    <n v="0.99322799097065462"/>
    <n v="26"/>
    <x v="34"/>
  </r>
  <r>
    <x v="34"/>
    <x v="6"/>
    <n v="24597"/>
    <n v="84"/>
    <n v="831"/>
    <n v="23342"/>
    <n v="33"/>
    <n v="8"/>
    <n v="490085"/>
    <n v="432"/>
    <n v="117453"/>
    <n v="19"/>
    <n v="817"/>
    <n v="23268"/>
    <n v="33"/>
    <n v="11"/>
    <n v="488166"/>
    <n v="117197"/>
    <n v="432"/>
    <n v="88"/>
    <n v="14"/>
    <x v="5"/>
    <x v="8"/>
    <n v="1919"/>
    <n v="256"/>
    <n v="2175"/>
    <n v="1.0171358629130967"/>
    <n v="74"/>
    <x v="34"/>
  </r>
  <r>
    <x v="34"/>
    <x v="7"/>
    <n v="125367"/>
    <n v="167"/>
    <n v="2701"/>
    <n v="120281"/>
    <n v="128"/>
    <n v="32"/>
    <n v="2190050"/>
    <n v="2409"/>
    <n v="950065"/>
    <n v="108"/>
    <n v="2744"/>
    <n v="120055"/>
    <n v="124"/>
    <n v="38"/>
    <n v="2184240"/>
    <n v="947828"/>
    <n v="2409"/>
    <n v="183"/>
    <n v="-43"/>
    <x v="4"/>
    <x v="9"/>
    <n v="5810"/>
    <n v="2237"/>
    <n v="8047"/>
    <n v="0.98432944606413997"/>
    <n v="226"/>
    <x v="34"/>
  </r>
  <r>
    <x v="35"/>
    <x v="0"/>
    <n v="30198"/>
    <n v="21"/>
    <n v="553"/>
    <n v="29068"/>
    <n v="34"/>
    <n v="7"/>
    <n v="489041"/>
    <n v="590"/>
    <n v="252840"/>
    <n v="21"/>
    <n v="568"/>
    <n v="29027"/>
    <n v="36"/>
    <n v="7"/>
    <n v="487749"/>
    <n v="252457"/>
    <n v="590"/>
    <n v="26"/>
    <n v="-15"/>
    <x v="9"/>
    <x v="1"/>
    <n v="1292"/>
    <n v="383"/>
    <n v="1675"/>
    <n v="0.97359154929577463"/>
    <n v="41"/>
    <x v="35"/>
  </r>
  <r>
    <x v="35"/>
    <x v="1"/>
    <n v="8537"/>
    <n v="5"/>
    <n v="88"/>
    <n v="8226"/>
    <n v="5"/>
    <n v="0"/>
    <n v="141277"/>
    <n v="217"/>
    <n v="44832"/>
    <n v="6"/>
    <n v="88"/>
    <n v="8222"/>
    <n v="3"/>
    <n v="1"/>
    <n v="141107"/>
    <n v="44759"/>
    <n v="217"/>
    <n v="4"/>
    <n v="0"/>
    <x v="10"/>
    <x v="3"/>
    <n v="170"/>
    <n v="73"/>
    <n v="243"/>
    <n v="1"/>
    <n v="4"/>
    <x v="35"/>
  </r>
  <r>
    <x v="35"/>
    <x v="2"/>
    <n v="12701"/>
    <n v="25"/>
    <n v="192"/>
    <n v="12290"/>
    <n v="6"/>
    <n v="1"/>
    <n v="237759"/>
    <n v="214"/>
    <n v="110246"/>
    <n v="11"/>
    <n v="168"/>
    <n v="12284"/>
    <n v="8"/>
    <n v="1"/>
    <n v="236978"/>
    <n v="110045"/>
    <n v="214"/>
    <n v="30"/>
    <n v="24"/>
    <x v="9"/>
    <x v="1"/>
    <n v="781"/>
    <n v="201"/>
    <n v="982"/>
    <n v="1.1428571428571428"/>
    <n v="6"/>
    <x v="35"/>
  </r>
  <r>
    <x v="35"/>
    <x v="3"/>
    <n v="15614"/>
    <n v="10"/>
    <n v="210"/>
    <n v="14987"/>
    <n v="8"/>
    <n v="3"/>
    <n v="251359"/>
    <n v="418"/>
    <n v="131807"/>
    <n v="14"/>
    <n v="211"/>
    <n v="14972"/>
    <n v="10"/>
    <n v="3"/>
    <n v="250888"/>
    <n v="131417"/>
    <n v="418"/>
    <n v="14"/>
    <n v="-1"/>
    <x v="9"/>
    <x v="1"/>
    <n v="471"/>
    <n v="390"/>
    <n v="861"/>
    <n v="0.99526066350710896"/>
    <n v="15"/>
    <x v="35"/>
  </r>
  <r>
    <x v="35"/>
    <x v="4"/>
    <n v="14108"/>
    <n v="9"/>
    <n v="363"/>
    <n v="13569"/>
    <n v="13"/>
    <n v="7"/>
    <n v="231204"/>
    <n v="177"/>
    <n v="116505"/>
    <n v="15"/>
    <n v="395"/>
    <n v="13528"/>
    <n v="19"/>
    <n v="7"/>
    <n v="230924"/>
    <n v="116100"/>
    <n v="176"/>
    <n v="10"/>
    <n v="-32"/>
    <x v="25"/>
    <x v="1"/>
    <n v="280"/>
    <n v="405"/>
    <n v="685"/>
    <n v="0.91898734177215191"/>
    <n v="41"/>
    <x v="35"/>
  </r>
  <r>
    <x v="35"/>
    <x v="5"/>
    <n v="19718"/>
    <n v="22"/>
    <n v="437"/>
    <n v="18931"/>
    <n v="18"/>
    <n v="4"/>
    <n v="353108"/>
    <n v="362"/>
    <n v="178227"/>
    <n v="16"/>
    <n v="440"/>
    <n v="18906"/>
    <n v="19"/>
    <n v="5"/>
    <n v="352319"/>
    <n v="177834"/>
    <n v="362"/>
    <n v="22"/>
    <n v="-3"/>
    <x v="2"/>
    <x v="3"/>
    <n v="789"/>
    <n v="393"/>
    <n v="1182"/>
    <n v="0.99318181818181817"/>
    <n v="25"/>
    <x v="35"/>
  </r>
  <r>
    <x v="35"/>
    <x v="6"/>
    <n v="24667"/>
    <n v="65"/>
    <n v="832"/>
    <n v="23411"/>
    <n v="32"/>
    <n v="8"/>
    <n v="491665"/>
    <n v="432"/>
    <n v="117688"/>
    <n v="84"/>
    <n v="831"/>
    <n v="23342"/>
    <n v="33"/>
    <n v="8"/>
    <n v="490085"/>
    <n v="117453"/>
    <n v="432"/>
    <n v="70"/>
    <n v="1"/>
    <x v="2"/>
    <x v="1"/>
    <n v="1580"/>
    <n v="235"/>
    <n v="1815"/>
    <n v="1.0012033694344165"/>
    <n v="69"/>
    <x v="35"/>
  </r>
  <r>
    <x v="35"/>
    <x v="7"/>
    <n v="125543"/>
    <n v="157"/>
    <n v="2675"/>
    <n v="120482"/>
    <n v="116"/>
    <n v="30"/>
    <n v="2195413"/>
    <n v="2410"/>
    <n v="952145"/>
    <n v="167"/>
    <n v="2701"/>
    <n v="120281"/>
    <n v="128"/>
    <n v="32"/>
    <n v="2190050"/>
    <n v="950065"/>
    <n v="2409"/>
    <n v="176"/>
    <n v="-26"/>
    <x v="26"/>
    <x v="0"/>
    <n v="5363"/>
    <n v="2080"/>
    <n v="7443"/>
    <n v="0.990373935579415"/>
    <n v="201"/>
    <x v="35"/>
  </r>
  <r>
    <x v="36"/>
    <x v="0"/>
    <n v="30240"/>
    <n v="40"/>
    <n v="555"/>
    <n v="29108"/>
    <n v="32"/>
    <n v="6"/>
    <n v="490344"/>
    <n v="590"/>
    <n v="253285"/>
    <n v="21"/>
    <n v="553"/>
    <n v="29068"/>
    <n v="34"/>
    <n v="7"/>
    <n v="489041"/>
    <n v="252840"/>
    <n v="590"/>
    <n v="42"/>
    <n v="2"/>
    <x v="9"/>
    <x v="3"/>
    <n v="1303"/>
    <n v="445"/>
    <n v="1748"/>
    <n v="1.003616636528029"/>
    <n v="40"/>
    <x v="36"/>
  </r>
  <r>
    <x v="36"/>
    <x v="1"/>
    <n v="8543"/>
    <n v="6"/>
    <n v="91"/>
    <n v="8229"/>
    <n v="2"/>
    <n v="2"/>
    <n v="141484"/>
    <n v="217"/>
    <n v="44909"/>
    <n v="5"/>
    <n v="88"/>
    <n v="8226"/>
    <n v="5"/>
    <n v="0"/>
    <n v="141277"/>
    <n v="44832"/>
    <n v="217"/>
    <n v="6"/>
    <n v="3"/>
    <x v="13"/>
    <x v="4"/>
    <n v="207"/>
    <n v="77"/>
    <n v="284"/>
    <n v="1.0340909090909092"/>
    <n v="3"/>
    <x v="36"/>
  </r>
  <r>
    <x v="36"/>
    <x v="2"/>
    <n v="12724"/>
    <n v="18"/>
    <n v="206"/>
    <n v="12299"/>
    <n v="7"/>
    <n v="1"/>
    <n v="238562"/>
    <n v="214"/>
    <n v="110572"/>
    <n v="25"/>
    <n v="192"/>
    <n v="12290"/>
    <n v="6"/>
    <n v="1"/>
    <n v="237759"/>
    <n v="110246"/>
    <n v="214"/>
    <n v="23"/>
    <n v="14"/>
    <x v="1"/>
    <x v="1"/>
    <n v="803"/>
    <n v="326"/>
    <n v="1129"/>
    <n v="1.0729166666666667"/>
    <n v="9"/>
    <x v="36"/>
  </r>
  <r>
    <x v="36"/>
    <x v="3"/>
    <n v="15621"/>
    <n v="8"/>
    <n v="204"/>
    <n v="15000"/>
    <n v="7"/>
    <n v="4"/>
    <n v="251896"/>
    <n v="418"/>
    <n v="132197"/>
    <n v="10"/>
    <n v="210"/>
    <n v="14987"/>
    <n v="8"/>
    <n v="3"/>
    <n v="251359"/>
    <n v="131807"/>
    <n v="418"/>
    <n v="7"/>
    <n v="-6"/>
    <x v="2"/>
    <x v="2"/>
    <n v="537"/>
    <n v="390"/>
    <n v="927"/>
    <n v="0.97142857142857142"/>
    <n v="13"/>
    <x v="36"/>
  </r>
  <r>
    <x v="36"/>
    <x v="4"/>
    <n v="14130"/>
    <n v="20"/>
    <n v="371"/>
    <n v="13583"/>
    <n v="16"/>
    <n v="6"/>
    <n v="232151"/>
    <n v="177"/>
    <n v="116929"/>
    <n v="9"/>
    <n v="363"/>
    <n v="13569"/>
    <n v="13"/>
    <n v="7"/>
    <n v="231204"/>
    <n v="116505"/>
    <n v="177"/>
    <n v="22"/>
    <n v="8"/>
    <x v="3"/>
    <x v="3"/>
    <n v="947"/>
    <n v="424"/>
    <n v="1371"/>
    <n v="1.0220385674931129"/>
    <n v="14"/>
    <x v="36"/>
  </r>
  <r>
    <x v="36"/>
    <x v="5"/>
    <n v="19748"/>
    <n v="21"/>
    <n v="437"/>
    <n v="18961"/>
    <n v="14"/>
    <n v="3"/>
    <n v="353872"/>
    <n v="362"/>
    <n v="178598"/>
    <n v="22"/>
    <n v="437"/>
    <n v="18931"/>
    <n v="18"/>
    <n v="4"/>
    <n v="353108"/>
    <n v="178227"/>
    <n v="362"/>
    <n v="30"/>
    <n v="0"/>
    <x v="8"/>
    <x v="3"/>
    <n v="764"/>
    <n v="371"/>
    <n v="1135"/>
    <n v="1"/>
    <n v="30"/>
    <x v="36"/>
  </r>
  <r>
    <x v="36"/>
    <x v="6"/>
    <n v="24721"/>
    <n v="45"/>
    <n v="821"/>
    <n v="23476"/>
    <n v="30"/>
    <n v="9"/>
    <n v="493348"/>
    <n v="432"/>
    <n v="118130"/>
    <n v="65"/>
    <n v="832"/>
    <n v="23411"/>
    <n v="32"/>
    <n v="8"/>
    <n v="491665"/>
    <n v="117688"/>
    <n v="432"/>
    <n v="54"/>
    <n v="-11"/>
    <x v="9"/>
    <x v="2"/>
    <n v="1683"/>
    <n v="442"/>
    <n v="2125"/>
    <n v="0.98677884615384615"/>
    <n v="65"/>
    <x v="36"/>
  </r>
  <r>
    <x v="36"/>
    <x v="7"/>
    <n v="125727"/>
    <n v="158"/>
    <n v="2685"/>
    <n v="120656"/>
    <n v="108"/>
    <n v="31"/>
    <n v="2201657"/>
    <n v="2410"/>
    <n v="954620"/>
    <n v="157"/>
    <n v="2675"/>
    <n v="120482"/>
    <n v="116"/>
    <n v="30"/>
    <n v="2195413"/>
    <n v="952145"/>
    <n v="2410"/>
    <n v="184"/>
    <n v="10"/>
    <x v="15"/>
    <x v="2"/>
    <n v="6244"/>
    <n v="2475"/>
    <n v="8719"/>
    <n v="1.0037383177570094"/>
    <n v="174"/>
    <x v="36"/>
  </r>
  <r>
    <x v="37"/>
    <x v="0"/>
    <n v="30275"/>
    <n v="34"/>
    <n v="539"/>
    <n v="29159"/>
    <n v="30"/>
    <n v="6"/>
    <n v="491680"/>
    <n v="590"/>
    <n v="253620"/>
    <n v="40"/>
    <n v="555"/>
    <n v="29108"/>
    <n v="32"/>
    <n v="6"/>
    <n v="490344"/>
    <n v="253285"/>
    <n v="590"/>
    <n v="35"/>
    <n v="-16"/>
    <x v="9"/>
    <x v="1"/>
    <n v="1336"/>
    <n v="335"/>
    <n v="1671"/>
    <n v="0.97117117117117113"/>
    <n v="51"/>
    <x v="37"/>
  </r>
  <r>
    <x v="37"/>
    <x v="1"/>
    <n v="8546"/>
    <n v="3"/>
    <n v="87"/>
    <n v="8236"/>
    <n v="3"/>
    <n v="2"/>
    <n v="141672"/>
    <n v="217"/>
    <n v="44965"/>
    <n v="6"/>
    <n v="91"/>
    <n v="8229"/>
    <n v="2"/>
    <n v="2"/>
    <n v="141484"/>
    <n v="44909"/>
    <n v="217"/>
    <n v="3"/>
    <n v="-4"/>
    <x v="1"/>
    <x v="1"/>
    <n v="188"/>
    <n v="56"/>
    <n v="244"/>
    <n v="0.95604395604395609"/>
    <n v="7"/>
    <x v="37"/>
  </r>
  <r>
    <x v="37"/>
    <x v="2"/>
    <n v="12750"/>
    <n v="30"/>
    <n v="220"/>
    <n v="12311"/>
    <n v="8"/>
    <n v="1"/>
    <n v="239180"/>
    <n v="214"/>
    <n v="110653"/>
    <n v="18"/>
    <n v="206"/>
    <n v="12299"/>
    <n v="7"/>
    <n v="1"/>
    <n v="238562"/>
    <n v="110572"/>
    <n v="214"/>
    <n v="26"/>
    <n v="14"/>
    <x v="1"/>
    <x v="1"/>
    <n v="618"/>
    <n v="81"/>
    <n v="699"/>
    <n v="1.0679611650485437"/>
    <n v="12"/>
    <x v="37"/>
  </r>
  <r>
    <x v="37"/>
    <x v="3"/>
    <n v="15629"/>
    <n v="8"/>
    <n v="200"/>
    <n v="15012"/>
    <n v="7"/>
    <n v="4"/>
    <n v="252310"/>
    <n v="418"/>
    <n v="132429"/>
    <n v="8"/>
    <n v="204"/>
    <n v="15000"/>
    <n v="7"/>
    <n v="4"/>
    <n v="251896"/>
    <n v="132197"/>
    <n v="418"/>
    <n v="8"/>
    <n v="-4"/>
    <x v="5"/>
    <x v="1"/>
    <n v="414"/>
    <n v="232"/>
    <n v="646"/>
    <n v="0.98039215686274506"/>
    <n v="12"/>
    <x v="37"/>
  </r>
  <r>
    <x v="37"/>
    <x v="4"/>
    <n v="14143"/>
    <n v="11"/>
    <n v="343"/>
    <n v="13624"/>
    <n v="14"/>
    <n v="5"/>
    <n v="232791"/>
    <n v="177"/>
    <n v="117266"/>
    <n v="20"/>
    <n v="371"/>
    <n v="13583"/>
    <n v="16"/>
    <n v="6"/>
    <n v="232151"/>
    <n v="116929"/>
    <n v="177"/>
    <n v="13"/>
    <n v="-28"/>
    <x v="9"/>
    <x v="3"/>
    <n v="640"/>
    <n v="337"/>
    <n v="977"/>
    <n v="0.92452830188679247"/>
    <n v="41"/>
    <x v="37"/>
  </r>
  <r>
    <x v="37"/>
    <x v="5"/>
    <n v="19781"/>
    <n v="29"/>
    <n v="455"/>
    <n v="18976"/>
    <n v="14"/>
    <n v="3"/>
    <n v="354623"/>
    <n v="362"/>
    <n v="179001"/>
    <n v="21"/>
    <n v="437"/>
    <n v="18961"/>
    <n v="14"/>
    <n v="3"/>
    <n v="353872"/>
    <n v="178598"/>
    <n v="362"/>
    <n v="33"/>
    <n v="18"/>
    <x v="5"/>
    <x v="1"/>
    <n v="751"/>
    <n v="403"/>
    <n v="1154"/>
    <n v="1.0411899313501145"/>
    <n v="15"/>
    <x v="37"/>
  </r>
  <r>
    <x v="37"/>
    <x v="6"/>
    <n v="24776"/>
    <n v="55"/>
    <n v="812"/>
    <n v="23540"/>
    <n v="32"/>
    <n v="9"/>
    <n v="495200"/>
    <n v="432"/>
    <n v="118317"/>
    <n v="45"/>
    <n v="821"/>
    <n v="23476"/>
    <n v="30"/>
    <n v="9"/>
    <n v="493348"/>
    <n v="118130"/>
    <n v="432"/>
    <n v="55"/>
    <n v="-9"/>
    <x v="10"/>
    <x v="1"/>
    <n v="1852"/>
    <n v="187"/>
    <n v="2039"/>
    <n v="0.98903775883069422"/>
    <n v="64"/>
    <x v="37"/>
  </r>
  <r>
    <x v="37"/>
    <x v="7"/>
    <n v="125900"/>
    <n v="170"/>
    <n v="2656"/>
    <n v="120858"/>
    <n v="108"/>
    <n v="30"/>
    <n v="2207456"/>
    <n v="2410"/>
    <n v="956251"/>
    <n v="158"/>
    <n v="2685"/>
    <n v="120656"/>
    <n v="108"/>
    <n v="31"/>
    <n v="2201657"/>
    <n v="954620"/>
    <n v="2410"/>
    <n v="173"/>
    <n v="-29"/>
    <x v="5"/>
    <x v="3"/>
    <n v="5799"/>
    <n v="1631"/>
    <n v="7430"/>
    <n v="0.98919925512104279"/>
    <n v="202"/>
    <x v="37"/>
  </r>
  <r>
    <x v="38"/>
    <x v="0"/>
    <n v="30288"/>
    <n v="10"/>
    <n v="520"/>
    <n v="29191"/>
    <n v="32"/>
    <n v="6"/>
    <n v="493509"/>
    <n v="590"/>
    <n v="253800"/>
    <n v="34"/>
    <n v="539"/>
    <n v="29159"/>
    <n v="30"/>
    <n v="6"/>
    <n v="491680"/>
    <n v="253620"/>
    <n v="590"/>
    <n v="13"/>
    <n v="-19"/>
    <x v="10"/>
    <x v="1"/>
    <n v="1829"/>
    <n v="180"/>
    <n v="2009"/>
    <n v="0.96474953617810766"/>
    <n v="32"/>
    <x v="38"/>
  </r>
  <r>
    <x v="38"/>
    <x v="1"/>
    <n v="8552"/>
    <n v="6"/>
    <n v="83"/>
    <n v="8246"/>
    <n v="3"/>
    <n v="2"/>
    <n v="141844"/>
    <n v="217"/>
    <n v="44989"/>
    <n v="3"/>
    <n v="87"/>
    <n v="8236"/>
    <n v="3"/>
    <n v="2"/>
    <n v="141672"/>
    <n v="44965"/>
    <n v="217"/>
    <n v="6"/>
    <n v="-4"/>
    <x v="5"/>
    <x v="1"/>
    <n v="172"/>
    <n v="24"/>
    <n v="196"/>
    <n v="0.95402298850574707"/>
    <n v="10"/>
    <x v="38"/>
  </r>
  <r>
    <x v="38"/>
    <x v="2"/>
    <n v="12768"/>
    <n v="17"/>
    <n v="227"/>
    <n v="12322"/>
    <n v="10"/>
    <n v="1"/>
    <n v="239557"/>
    <n v="214"/>
    <n v="110747"/>
    <n v="30"/>
    <n v="220"/>
    <n v="12311"/>
    <n v="8"/>
    <n v="1"/>
    <n v="239180"/>
    <n v="110653"/>
    <n v="214"/>
    <n v="18"/>
    <n v="7"/>
    <x v="10"/>
    <x v="1"/>
    <n v="377"/>
    <n v="94"/>
    <n v="471"/>
    <n v="1.0318181818181817"/>
    <n v="11"/>
    <x v="38"/>
  </r>
  <r>
    <x v="38"/>
    <x v="3"/>
    <n v="15641"/>
    <n v="8"/>
    <n v="203"/>
    <n v="15021"/>
    <n v="7"/>
    <n v="4"/>
    <n v="252650"/>
    <n v="418"/>
    <n v="132618"/>
    <n v="8"/>
    <n v="200"/>
    <n v="15012"/>
    <n v="7"/>
    <n v="4"/>
    <n v="252310"/>
    <n v="132429"/>
    <n v="418"/>
    <n v="12"/>
    <n v="3"/>
    <x v="5"/>
    <x v="1"/>
    <n v="340"/>
    <n v="189"/>
    <n v="529"/>
    <n v="1.0149999999999999"/>
    <n v="9"/>
    <x v="38"/>
  </r>
  <r>
    <x v="38"/>
    <x v="4"/>
    <n v="14160"/>
    <n v="11"/>
    <n v="333"/>
    <n v="13651"/>
    <n v="14"/>
    <n v="5"/>
    <n v="233061"/>
    <n v="177"/>
    <n v="117590"/>
    <n v="11"/>
    <n v="343"/>
    <n v="13624"/>
    <n v="14"/>
    <n v="5"/>
    <n v="232791"/>
    <n v="117266"/>
    <n v="177"/>
    <n v="17"/>
    <n v="-10"/>
    <x v="5"/>
    <x v="1"/>
    <n v="270"/>
    <n v="324"/>
    <n v="594"/>
    <n v="0.9708454810495627"/>
    <n v="27"/>
    <x v="38"/>
  </r>
  <r>
    <x v="38"/>
    <x v="5"/>
    <n v="19804"/>
    <n v="21"/>
    <n v="453"/>
    <n v="19001"/>
    <n v="12"/>
    <n v="5"/>
    <n v="355849"/>
    <n v="362"/>
    <n v="179208"/>
    <n v="29"/>
    <n v="455"/>
    <n v="18976"/>
    <n v="14"/>
    <n v="3"/>
    <n v="354623"/>
    <n v="179001"/>
    <n v="362"/>
    <n v="23"/>
    <n v="-2"/>
    <x v="9"/>
    <x v="4"/>
    <n v="1226"/>
    <n v="207"/>
    <n v="1433"/>
    <n v="0.99560439560439562"/>
    <n v="25"/>
    <x v="38"/>
  </r>
  <r>
    <x v="38"/>
    <x v="6"/>
    <n v="24810"/>
    <n v="33"/>
    <n v="805"/>
    <n v="23580"/>
    <n v="34"/>
    <n v="9"/>
    <n v="496276"/>
    <n v="433"/>
    <n v="118494"/>
    <n v="55"/>
    <n v="812"/>
    <n v="23540"/>
    <n v="32"/>
    <n v="9"/>
    <n v="495200"/>
    <n v="118317"/>
    <n v="432"/>
    <n v="34"/>
    <n v="-7"/>
    <x v="10"/>
    <x v="1"/>
    <n v="1076"/>
    <n v="177"/>
    <n v="1253"/>
    <n v="0.99137931034482762"/>
    <n v="40"/>
    <x v="38"/>
  </r>
  <r>
    <x v="38"/>
    <x v="7"/>
    <n v="126023"/>
    <n v="106"/>
    <n v="2624"/>
    <n v="121012"/>
    <n v="112"/>
    <n v="32"/>
    <n v="2212746"/>
    <n v="2411"/>
    <n v="957446"/>
    <n v="170"/>
    <n v="2656"/>
    <n v="120858"/>
    <n v="108"/>
    <n v="30"/>
    <n v="2207456"/>
    <n v="956251"/>
    <n v="2410"/>
    <n v="123"/>
    <n v="-32"/>
    <x v="4"/>
    <x v="4"/>
    <n v="5290"/>
    <n v="1195"/>
    <n v="6485"/>
    <n v="0.98795180722891562"/>
    <n v="154"/>
    <x v="38"/>
  </r>
  <r>
    <x v="39"/>
    <x v="0"/>
    <n v="30299"/>
    <n v="9"/>
    <n v="487"/>
    <n v="29235"/>
    <n v="29"/>
    <n v="7"/>
    <n v="495144"/>
    <n v="591"/>
    <n v="254210"/>
    <n v="10"/>
    <n v="520"/>
    <n v="29191"/>
    <n v="32"/>
    <n v="6"/>
    <n v="493509"/>
    <n v="253800"/>
    <n v="590"/>
    <n v="11"/>
    <n v="-33"/>
    <x v="13"/>
    <x v="2"/>
    <n v="1635"/>
    <n v="410"/>
    <n v="2045"/>
    <n v="0.93653846153846154"/>
    <n v="44"/>
    <x v="39"/>
  </r>
  <r>
    <x v="39"/>
    <x v="1"/>
    <n v="8555"/>
    <n v="3"/>
    <n v="83"/>
    <n v="8249"/>
    <n v="4"/>
    <n v="1"/>
    <n v="142043"/>
    <n v="217"/>
    <n v="45064"/>
    <n v="6"/>
    <n v="83"/>
    <n v="8246"/>
    <n v="3"/>
    <n v="2"/>
    <n v="141844"/>
    <n v="44989"/>
    <n v="217"/>
    <n v="3"/>
    <n v="0"/>
    <x v="1"/>
    <x v="3"/>
    <n v="199"/>
    <n v="75"/>
    <n v="274"/>
    <n v="1"/>
    <n v="3"/>
    <x v="39"/>
  </r>
  <r>
    <x v="39"/>
    <x v="2"/>
    <n v="12781"/>
    <n v="13"/>
    <n v="228"/>
    <n v="12334"/>
    <n v="10"/>
    <n v="1"/>
    <n v="239975"/>
    <n v="214"/>
    <n v="111032"/>
    <n v="17"/>
    <n v="227"/>
    <n v="12322"/>
    <n v="10"/>
    <n v="1"/>
    <n v="239557"/>
    <n v="110747"/>
    <n v="214"/>
    <n v="13"/>
    <n v="1"/>
    <x v="5"/>
    <x v="1"/>
    <n v="418"/>
    <n v="285"/>
    <n v="703"/>
    <n v="1.0044052863436124"/>
    <n v="12"/>
    <x v="39"/>
  </r>
  <r>
    <x v="39"/>
    <x v="3"/>
    <n v="15646"/>
    <n v="5"/>
    <n v="197"/>
    <n v="15032"/>
    <n v="8"/>
    <n v="5"/>
    <n v="252960"/>
    <n v="418"/>
    <n v="133051"/>
    <n v="8"/>
    <n v="203"/>
    <n v="15021"/>
    <n v="7"/>
    <n v="4"/>
    <n v="252650"/>
    <n v="132618"/>
    <n v="418"/>
    <n v="5"/>
    <n v="-6"/>
    <x v="1"/>
    <x v="2"/>
    <n v="310"/>
    <n v="433"/>
    <n v="743"/>
    <n v="0.97044334975369462"/>
    <n v="11"/>
    <x v="39"/>
  </r>
  <r>
    <x v="39"/>
    <x v="4"/>
    <n v="14175"/>
    <n v="10"/>
    <n v="325"/>
    <n v="13674"/>
    <n v="14"/>
    <n v="4"/>
    <n v="233249"/>
    <n v="177"/>
    <n v="118042"/>
    <n v="11"/>
    <n v="333"/>
    <n v="13651"/>
    <n v="14"/>
    <n v="5"/>
    <n v="233061"/>
    <n v="117590"/>
    <n v="177"/>
    <n v="15"/>
    <n v="-8"/>
    <x v="5"/>
    <x v="3"/>
    <n v="188"/>
    <n v="452"/>
    <n v="640"/>
    <n v="0.97597597597597596"/>
    <n v="23"/>
    <x v="39"/>
  </r>
  <r>
    <x v="39"/>
    <x v="5"/>
    <n v="19832"/>
    <n v="21"/>
    <n v="457"/>
    <n v="19025"/>
    <n v="14"/>
    <n v="5"/>
    <n v="357086"/>
    <n v="362"/>
    <n v="179649"/>
    <n v="21"/>
    <n v="453"/>
    <n v="19001"/>
    <n v="12"/>
    <n v="5"/>
    <n v="355849"/>
    <n v="179208"/>
    <n v="362"/>
    <n v="28"/>
    <n v="4"/>
    <x v="10"/>
    <x v="1"/>
    <n v="1237"/>
    <n v="441"/>
    <n v="1678"/>
    <n v="1.0088300220750552"/>
    <n v="24"/>
    <x v="39"/>
  </r>
  <r>
    <x v="39"/>
    <x v="6"/>
    <n v="24824"/>
    <n v="14"/>
    <n v="776"/>
    <n v="23623"/>
    <n v="30"/>
    <n v="8"/>
    <n v="497057"/>
    <n v="433"/>
    <n v="118857"/>
    <n v="33"/>
    <n v="805"/>
    <n v="23580"/>
    <n v="34"/>
    <n v="9"/>
    <n v="496276"/>
    <n v="118494"/>
    <n v="433"/>
    <n v="14"/>
    <n v="-29"/>
    <x v="8"/>
    <x v="3"/>
    <n v="781"/>
    <n v="363"/>
    <n v="1144"/>
    <n v="0.96397515527950306"/>
    <n v="43"/>
    <x v="39"/>
  </r>
  <r>
    <x v="39"/>
    <x v="7"/>
    <n v="126112"/>
    <n v="75"/>
    <n v="2553"/>
    <n v="121172"/>
    <n v="109"/>
    <n v="31"/>
    <n v="2217514"/>
    <n v="2412"/>
    <n v="959905"/>
    <n v="106"/>
    <n v="2624"/>
    <n v="121012"/>
    <n v="112"/>
    <n v="32"/>
    <n v="2212746"/>
    <n v="957446"/>
    <n v="2411"/>
    <n v="89"/>
    <n v="-71"/>
    <x v="13"/>
    <x v="3"/>
    <n v="4768"/>
    <n v="2459"/>
    <n v="7227"/>
    <n v="0.97294207317073167"/>
    <n v="160"/>
    <x v="39"/>
  </r>
  <r>
    <x v="40"/>
    <x v="0"/>
    <n v="30315"/>
    <n v="14"/>
    <n v="483"/>
    <n v="29255"/>
    <n v="28"/>
    <n v="5"/>
    <n v="496536"/>
    <n v="591"/>
    <n v="254742"/>
    <n v="9"/>
    <n v="487"/>
    <n v="29235"/>
    <n v="29"/>
    <n v="7"/>
    <n v="495144"/>
    <n v="254210"/>
    <n v="591"/>
    <n v="16"/>
    <n v="-4"/>
    <x v="2"/>
    <x v="0"/>
    <n v="1392"/>
    <n v="532"/>
    <n v="1924"/>
    <n v="0.99178644763860369"/>
    <n v="20"/>
    <x v="40"/>
  </r>
  <r>
    <x v="40"/>
    <x v="1"/>
    <n v="8564"/>
    <n v="6"/>
    <n v="84"/>
    <n v="8257"/>
    <n v="4"/>
    <n v="3"/>
    <n v="142400"/>
    <n v="217"/>
    <n v="45154"/>
    <n v="3"/>
    <n v="83"/>
    <n v="8249"/>
    <n v="4"/>
    <n v="1"/>
    <n v="142043"/>
    <n v="45064"/>
    <n v="217"/>
    <n v="9"/>
    <n v="1"/>
    <x v="5"/>
    <x v="4"/>
    <n v="357"/>
    <n v="90"/>
    <n v="447"/>
    <n v="1.0120481927710843"/>
    <n v="8"/>
    <x v="40"/>
  </r>
  <r>
    <x v="40"/>
    <x v="2"/>
    <n v="12792"/>
    <n v="9"/>
    <n v="219"/>
    <n v="12354"/>
    <n v="11"/>
    <n v="1"/>
    <n v="240682"/>
    <n v="214"/>
    <n v="111220"/>
    <n v="13"/>
    <n v="228"/>
    <n v="12334"/>
    <n v="10"/>
    <n v="1"/>
    <n v="239975"/>
    <n v="111032"/>
    <n v="214"/>
    <n v="11"/>
    <n v="-9"/>
    <x v="1"/>
    <x v="1"/>
    <n v="707"/>
    <n v="188"/>
    <n v="895"/>
    <n v="0.96052631578947367"/>
    <n v="20"/>
    <x v="40"/>
  </r>
  <r>
    <x v="40"/>
    <x v="3"/>
    <n v="15656"/>
    <n v="8"/>
    <n v="197"/>
    <n v="15042"/>
    <n v="8"/>
    <n v="5"/>
    <n v="253450"/>
    <n v="418"/>
    <n v="133459"/>
    <n v="5"/>
    <n v="197"/>
    <n v="15032"/>
    <n v="8"/>
    <n v="5"/>
    <n v="252960"/>
    <n v="133051"/>
    <n v="418"/>
    <n v="10"/>
    <n v="0"/>
    <x v="5"/>
    <x v="1"/>
    <n v="490"/>
    <n v="408"/>
    <n v="898"/>
    <n v="1"/>
    <n v="10"/>
    <x v="40"/>
  </r>
  <r>
    <x v="40"/>
    <x v="4"/>
    <n v="14192"/>
    <n v="15"/>
    <n v="318"/>
    <n v="13697"/>
    <n v="14"/>
    <n v="4"/>
    <n v="233618"/>
    <n v="178"/>
    <n v="118571"/>
    <n v="10"/>
    <n v="325"/>
    <n v="13674"/>
    <n v="14"/>
    <n v="4"/>
    <n v="233249"/>
    <n v="118042"/>
    <n v="177"/>
    <n v="17"/>
    <n v="-7"/>
    <x v="5"/>
    <x v="1"/>
    <n v="369"/>
    <n v="529"/>
    <n v="898"/>
    <n v="0.97846153846153849"/>
    <n v="23"/>
    <x v="40"/>
  </r>
  <r>
    <x v="40"/>
    <x v="5"/>
    <n v="19859"/>
    <n v="22"/>
    <n v="437"/>
    <n v="19072"/>
    <n v="15"/>
    <n v="4"/>
    <n v="357780"/>
    <n v="362"/>
    <n v="180111"/>
    <n v="21"/>
    <n v="457"/>
    <n v="19025"/>
    <n v="14"/>
    <n v="5"/>
    <n v="357086"/>
    <n v="179649"/>
    <n v="362"/>
    <n v="27"/>
    <n v="-20"/>
    <x v="1"/>
    <x v="3"/>
    <n v="694"/>
    <n v="462"/>
    <n v="1156"/>
    <n v="0.9562363238512035"/>
    <n v="47"/>
    <x v="40"/>
  </r>
  <r>
    <x v="40"/>
    <x v="6"/>
    <n v="24864"/>
    <n v="37"/>
    <n v="760"/>
    <n v="23679"/>
    <n v="27"/>
    <n v="9"/>
    <n v="499266"/>
    <n v="433"/>
    <n v="119181"/>
    <n v="14"/>
    <n v="776"/>
    <n v="23623"/>
    <n v="30"/>
    <n v="8"/>
    <n v="497057"/>
    <n v="118857"/>
    <n v="433"/>
    <n v="40"/>
    <n v="-16"/>
    <x v="13"/>
    <x v="2"/>
    <n v="2209"/>
    <n v="324"/>
    <n v="2533"/>
    <n v="0.97938144329896903"/>
    <n v="56"/>
    <x v="40"/>
  </r>
  <r>
    <x v="40"/>
    <x v="7"/>
    <n v="126242"/>
    <n v="111"/>
    <n v="2498"/>
    <n v="121356"/>
    <n v="107"/>
    <n v="31"/>
    <n v="2223732"/>
    <n v="2413"/>
    <n v="962438"/>
    <n v="75"/>
    <n v="2553"/>
    <n v="121172"/>
    <n v="109"/>
    <n v="31"/>
    <n v="2217514"/>
    <n v="959905"/>
    <n v="2412"/>
    <n v="130"/>
    <n v="-55"/>
    <x v="9"/>
    <x v="1"/>
    <n v="6218"/>
    <n v="2533"/>
    <n v="8751"/>
    <n v="0.97845671758715236"/>
    <n v="184"/>
    <x v="40"/>
  </r>
  <r>
    <x v="41"/>
    <x v="0"/>
    <n v="30326"/>
    <n v="10"/>
    <n v="461"/>
    <n v="29288"/>
    <n v="26"/>
    <n v="4"/>
    <n v="497883"/>
    <n v="591"/>
    <n v="255203"/>
    <n v="14"/>
    <n v="483"/>
    <n v="29255"/>
    <n v="28"/>
    <n v="5"/>
    <n v="496536"/>
    <n v="254742"/>
    <n v="591"/>
    <n v="11"/>
    <n v="-22"/>
    <x v="9"/>
    <x v="3"/>
    <n v="1347"/>
    <n v="461"/>
    <n v="1808"/>
    <n v="0.95445134575569357"/>
    <n v="33"/>
    <x v="41"/>
  </r>
  <r>
    <x v="41"/>
    <x v="1"/>
    <n v="8567"/>
    <n v="3"/>
    <n v="75"/>
    <n v="8269"/>
    <n v="4"/>
    <n v="3"/>
    <n v="142744"/>
    <n v="217"/>
    <n v="45235"/>
    <n v="6"/>
    <n v="84"/>
    <n v="8257"/>
    <n v="4"/>
    <n v="3"/>
    <n v="142400"/>
    <n v="45154"/>
    <n v="217"/>
    <n v="3"/>
    <n v="-9"/>
    <x v="5"/>
    <x v="1"/>
    <n v="344"/>
    <n v="81"/>
    <n v="425"/>
    <n v="0.8928571428571429"/>
    <n v="12"/>
    <x v="41"/>
  </r>
  <r>
    <x v="41"/>
    <x v="2"/>
    <n v="12806"/>
    <n v="11"/>
    <n v="222"/>
    <n v="12364"/>
    <n v="11"/>
    <n v="2"/>
    <n v="241600"/>
    <n v="215"/>
    <n v="111422"/>
    <n v="9"/>
    <n v="219"/>
    <n v="12354"/>
    <n v="11"/>
    <n v="1"/>
    <n v="240682"/>
    <n v="111220"/>
    <n v="214"/>
    <n v="14"/>
    <n v="3"/>
    <x v="5"/>
    <x v="2"/>
    <n v="918"/>
    <n v="202"/>
    <n v="1120"/>
    <n v="1.0136986301369864"/>
    <n v="10"/>
    <x v="41"/>
  </r>
  <r>
    <x v="41"/>
    <x v="3"/>
    <n v="15667"/>
    <n v="8"/>
    <n v="191"/>
    <n v="15059"/>
    <n v="6"/>
    <n v="6"/>
    <n v="253735"/>
    <n v="418"/>
    <n v="133786"/>
    <n v="8"/>
    <n v="197"/>
    <n v="15042"/>
    <n v="8"/>
    <n v="5"/>
    <n v="253450"/>
    <n v="133459"/>
    <n v="418"/>
    <n v="11"/>
    <n v="-6"/>
    <x v="9"/>
    <x v="2"/>
    <n v="285"/>
    <n v="327"/>
    <n v="612"/>
    <n v="0.96954314720812185"/>
    <n v="17"/>
    <x v="41"/>
  </r>
  <r>
    <x v="41"/>
    <x v="4"/>
    <n v="14214"/>
    <n v="19"/>
    <n v="310"/>
    <n v="13727"/>
    <n v="11"/>
    <n v="4"/>
    <n v="233965"/>
    <n v="178"/>
    <n v="119016"/>
    <n v="15"/>
    <n v="318"/>
    <n v="13697"/>
    <n v="14"/>
    <n v="4"/>
    <n v="233618"/>
    <n v="118571"/>
    <n v="178"/>
    <n v="22"/>
    <n v="-8"/>
    <x v="13"/>
    <x v="1"/>
    <n v="347"/>
    <n v="445"/>
    <n v="792"/>
    <n v="0.97484276729559749"/>
    <n v="30"/>
    <x v="41"/>
  </r>
  <r>
    <x v="41"/>
    <x v="5"/>
    <n v="19889"/>
    <n v="23"/>
    <n v="439"/>
    <n v="19100"/>
    <n v="17"/>
    <n v="3"/>
    <n v="358457"/>
    <n v="362"/>
    <n v="180655"/>
    <n v="22"/>
    <n v="437"/>
    <n v="19072"/>
    <n v="15"/>
    <n v="4"/>
    <n v="357780"/>
    <n v="180111"/>
    <n v="362"/>
    <n v="30"/>
    <n v="2"/>
    <x v="10"/>
    <x v="3"/>
    <n v="677"/>
    <n v="544"/>
    <n v="1221"/>
    <n v="1.0045766590389016"/>
    <n v="28"/>
    <x v="41"/>
  </r>
  <r>
    <x v="41"/>
    <x v="6"/>
    <n v="24903"/>
    <n v="38"/>
    <n v="722"/>
    <n v="23755"/>
    <n v="21"/>
    <n v="6"/>
    <n v="501019"/>
    <n v="434"/>
    <n v="119476"/>
    <n v="37"/>
    <n v="760"/>
    <n v="23679"/>
    <n v="27"/>
    <n v="9"/>
    <n v="499266"/>
    <n v="119181"/>
    <n v="433"/>
    <n v="39"/>
    <n v="-38"/>
    <x v="25"/>
    <x v="8"/>
    <n v="1753"/>
    <n v="295"/>
    <n v="2048"/>
    <n v="0.95"/>
    <n v="76"/>
    <x v="41"/>
  </r>
  <r>
    <x v="41"/>
    <x v="7"/>
    <n v="126372"/>
    <n v="112"/>
    <n v="2420"/>
    <n v="121562"/>
    <n v="96"/>
    <n v="28"/>
    <n v="2229403"/>
    <n v="2415"/>
    <n v="964793"/>
    <n v="111"/>
    <n v="2498"/>
    <n v="121356"/>
    <n v="107"/>
    <n v="31"/>
    <n v="2223732"/>
    <n v="962438"/>
    <n v="2413"/>
    <n v="130"/>
    <n v="-78"/>
    <x v="18"/>
    <x v="8"/>
    <n v="5671"/>
    <n v="2355"/>
    <n v="8026"/>
    <n v="0.96877502001601279"/>
    <n v="206"/>
    <x v="41"/>
  </r>
  <r>
    <x v="42"/>
    <x v="0"/>
    <n v="30338"/>
    <n v="12"/>
    <n v="446"/>
    <n v="29315"/>
    <n v="25"/>
    <n v="5"/>
    <n v="499014"/>
    <n v="591"/>
    <n v="146813"/>
    <n v="10"/>
    <n v="461"/>
    <n v="29288"/>
    <n v="26"/>
    <n v="4"/>
    <n v="497883"/>
    <n v="255203"/>
    <n v="591"/>
    <n v="12"/>
    <n v="-15"/>
    <x v="2"/>
    <x v="2"/>
    <n v="1131"/>
    <n v="-108390"/>
    <n v="-107259"/>
    <n v="0.96746203904555317"/>
    <n v="27"/>
    <x v="42"/>
  </r>
  <r>
    <x v="42"/>
    <x v="1"/>
    <n v="8577"/>
    <n v="10"/>
    <n v="80"/>
    <n v="8274"/>
    <n v="3"/>
    <n v="2"/>
    <n v="143071"/>
    <n v="217"/>
    <n v="59660"/>
    <n v="3"/>
    <n v="75"/>
    <n v="8269"/>
    <n v="4"/>
    <n v="3"/>
    <n v="142744"/>
    <n v="45235"/>
    <n v="217"/>
    <n v="10"/>
    <n v="5"/>
    <x v="2"/>
    <x v="3"/>
    <n v="327"/>
    <n v="14425"/>
    <n v="14752"/>
    <n v="1.0666666666666667"/>
    <n v="5"/>
    <x v="42"/>
  </r>
  <r>
    <x v="42"/>
    <x v="2"/>
    <n v="12827"/>
    <n v="21"/>
    <n v="233"/>
    <n v="12374"/>
    <n v="11"/>
    <n v="2"/>
    <n v="242467"/>
    <n v="215"/>
    <n v="131285"/>
    <n v="11"/>
    <n v="222"/>
    <n v="12364"/>
    <n v="11"/>
    <n v="2"/>
    <n v="241600"/>
    <n v="111422"/>
    <n v="215"/>
    <n v="21"/>
    <n v="11"/>
    <x v="5"/>
    <x v="1"/>
    <n v="867"/>
    <n v="19863"/>
    <n v="20730"/>
    <n v="1.0495495495495495"/>
    <n v="10"/>
    <x v="42"/>
  </r>
  <r>
    <x v="42"/>
    <x v="3"/>
    <n v="15684"/>
    <n v="17"/>
    <n v="196"/>
    <n v="15071"/>
    <n v="4"/>
    <n v="6"/>
    <n v="254073"/>
    <n v="418"/>
    <n v="127399"/>
    <n v="8"/>
    <n v="191"/>
    <n v="15059"/>
    <n v="6"/>
    <n v="6"/>
    <n v="253735"/>
    <n v="133786"/>
    <n v="418"/>
    <n v="17"/>
    <n v="5"/>
    <x v="9"/>
    <x v="1"/>
    <n v="338"/>
    <n v="-6387"/>
    <n v="-6049"/>
    <n v="1.0261780104712042"/>
    <n v="12"/>
    <x v="42"/>
  </r>
  <r>
    <x v="42"/>
    <x v="4"/>
    <n v="14226"/>
    <n v="12"/>
    <n v="291"/>
    <n v="13758"/>
    <n v="9"/>
    <n v="4"/>
    <n v="234255"/>
    <n v="178"/>
    <n v="89864"/>
    <n v="19"/>
    <n v="310"/>
    <n v="13727"/>
    <n v="11"/>
    <n v="4"/>
    <n v="233965"/>
    <n v="119016"/>
    <n v="178"/>
    <n v="12"/>
    <n v="-19"/>
    <x v="9"/>
    <x v="1"/>
    <n v="290"/>
    <n v="-29152"/>
    <n v="-28862"/>
    <n v="0.93870967741935485"/>
    <n v="31"/>
    <x v="42"/>
  </r>
  <r>
    <x v="42"/>
    <x v="5"/>
    <n v="19918"/>
    <n v="29"/>
    <n v="442"/>
    <n v="19126"/>
    <n v="18"/>
    <n v="4"/>
    <n v="359072"/>
    <n v="362"/>
    <n v="141659"/>
    <n v="23"/>
    <n v="439"/>
    <n v="19100"/>
    <n v="17"/>
    <n v="3"/>
    <n v="358457"/>
    <n v="180655"/>
    <n v="362"/>
    <n v="29"/>
    <n v="3"/>
    <x v="1"/>
    <x v="2"/>
    <n v="615"/>
    <n v="-38996"/>
    <n v="-38381"/>
    <n v="1.0068337129840548"/>
    <n v="26"/>
    <x v="42"/>
  </r>
  <r>
    <x v="42"/>
    <x v="6"/>
    <n v="24945"/>
    <n v="44"/>
    <n v="712"/>
    <n v="23807"/>
    <n v="23"/>
    <n v="5"/>
    <n v="504393"/>
    <n v="434"/>
    <n v="262511"/>
    <n v="38"/>
    <n v="722"/>
    <n v="23755"/>
    <n v="21"/>
    <n v="6"/>
    <n v="501019"/>
    <n v="119476"/>
    <n v="434"/>
    <n v="42"/>
    <n v="-10"/>
    <x v="10"/>
    <x v="3"/>
    <n v="3374"/>
    <n v="143035"/>
    <n v="146409"/>
    <n v="0.98614958448753465"/>
    <n v="52"/>
    <x v="42"/>
  </r>
  <r>
    <x v="42"/>
    <x v="7"/>
    <n v="126515"/>
    <n v="145"/>
    <n v="2400"/>
    <n v="121725"/>
    <n v="93"/>
    <n v="28"/>
    <n v="2236345"/>
    <n v="2415"/>
    <n v="959191"/>
    <n v="112"/>
    <n v="2420"/>
    <n v="121562"/>
    <n v="96"/>
    <n v="28"/>
    <n v="2229403"/>
    <n v="964793"/>
    <n v="2415"/>
    <n v="143"/>
    <n v="-20"/>
    <x v="13"/>
    <x v="1"/>
    <n v="6942"/>
    <n v="-5602"/>
    <n v="1340"/>
    <n v="0.99173553719008267"/>
    <n v="163"/>
    <x v="42"/>
  </r>
  <r>
    <x v="43"/>
    <x v="0"/>
    <n v="30351"/>
    <n v="10"/>
    <n v="426"/>
    <n v="29348"/>
    <n v="22"/>
    <n v="4"/>
    <n v="500384"/>
    <n v="591"/>
    <n v="147069"/>
    <n v="12"/>
    <n v="446"/>
    <n v="29315"/>
    <n v="25"/>
    <n v="5"/>
    <n v="499014"/>
    <n v="146813"/>
    <n v="591"/>
    <n v="13"/>
    <n v="-20"/>
    <x v="13"/>
    <x v="3"/>
    <n v="1370"/>
    <n v="256"/>
    <n v="1626"/>
    <n v="0.95515695067264572"/>
    <n v="33"/>
    <x v="43"/>
  </r>
  <r>
    <x v="43"/>
    <x v="1"/>
    <n v="8584"/>
    <n v="8"/>
    <n v="83"/>
    <n v="8278"/>
    <n v="1"/>
    <n v="2"/>
    <n v="143387"/>
    <n v="217"/>
    <n v="59725"/>
    <n v="10"/>
    <n v="80"/>
    <n v="8274"/>
    <n v="3"/>
    <n v="2"/>
    <n v="143071"/>
    <n v="59660"/>
    <n v="217"/>
    <n v="7"/>
    <n v="3"/>
    <x v="9"/>
    <x v="1"/>
    <n v="316"/>
    <n v="65"/>
    <n v="381"/>
    <n v="1.0375000000000001"/>
    <n v="4"/>
    <x v="43"/>
  </r>
  <r>
    <x v="43"/>
    <x v="2"/>
    <n v="12842"/>
    <n v="13"/>
    <n v="234"/>
    <n v="12387"/>
    <n v="9"/>
    <n v="3"/>
    <n v="243401"/>
    <n v="216"/>
    <n v="131412"/>
    <n v="21"/>
    <n v="233"/>
    <n v="12374"/>
    <n v="11"/>
    <n v="2"/>
    <n v="242467"/>
    <n v="131285"/>
    <n v="215"/>
    <n v="15"/>
    <n v="1"/>
    <x v="9"/>
    <x v="2"/>
    <n v="934"/>
    <n v="127"/>
    <n v="1061"/>
    <n v="1.0042918454935623"/>
    <n v="13"/>
    <x v="43"/>
  </r>
  <r>
    <x v="43"/>
    <x v="3"/>
    <n v="15692"/>
    <n v="10"/>
    <n v="190"/>
    <n v="15085"/>
    <n v="5"/>
    <n v="6"/>
    <n v="254496"/>
    <n v="418"/>
    <n v="127482"/>
    <n v="17"/>
    <n v="196"/>
    <n v="15071"/>
    <n v="4"/>
    <n v="6"/>
    <n v="254073"/>
    <n v="127399"/>
    <n v="418"/>
    <n v="8"/>
    <n v="-6"/>
    <x v="1"/>
    <x v="1"/>
    <n v="423"/>
    <n v="83"/>
    <n v="506"/>
    <n v="0.96938775510204078"/>
    <n v="14"/>
    <x v="43"/>
  </r>
  <r>
    <x v="43"/>
    <x v="4"/>
    <n v="14247"/>
    <n v="19"/>
    <n v="290"/>
    <n v="13779"/>
    <n v="8"/>
    <n v="4"/>
    <n v="234957"/>
    <n v="179"/>
    <n v="90076"/>
    <n v="12"/>
    <n v="291"/>
    <n v="13758"/>
    <n v="9"/>
    <n v="4"/>
    <n v="234255"/>
    <n v="89864"/>
    <n v="178"/>
    <n v="21"/>
    <n v="-1"/>
    <x v="2"/>
    <x v="1"/>
    <n v="702"/>
    <n v="212"/>
    <n v="914"/>
    <n v="0.99656357388316152"/>
    <n v="21"/>
    <x v="43"/>
  </r>
  <r>
    <x v="43"/>
    <x v="5"/>
    <n v="19934"/>
    <n v="15"/>
    <n v="427"/>
    <n v="19157"/>
    <n v="15"/>
    <n v="4"/>
    <n v="359505"/>
    <n v="362"/>
    <n v="141875"/>
    <n v="29"/>
    <n v="442"/>
    <n v="19126"/>
    <n v="18"/>
    <n v="4"/>
    <n v="359072"/>
    <n v="141659"/>
    <n v="362"/>
    <n v="16"/>
    <n v="-15"/>
    <x v="13"/>
    <x v="1"/>
    <n v="433"/>
    <n v="216"/>
    <n v="649"/>
    <n v="0.9660633484162896"/>
    <n v="31"/>
    <x v="43"/>
  </r>
  <r>
    <x v="43"/>
    <x v="6"/>
    <n v="24975"/>
    <n v="27"/>
    <n v="700"/>
    <n v="23849"/>
    <n v="19"/>
    <n v="5"/>
    <n v="505647"/>
    <n v="434"/>
    <n v="262798"/>
    <n v="44"/>
    <n v="712"/>
    <n v="23807"/>
    <n v="23"/>
    <n v="5"/>
    <n v="504393"/>
    <n v="262511"/>
    <n v="434"/>
    <n v="30"/>
    <n v="-12"/>
    <x v="8"/>
    <x v="1"/>
    <n v="1254"/>
    <n v="287"/>
    <n v="1541"/>
    <n v="0.9831460674157303"/>
    <n v="42"/>
    <x v="43"/>
  </r>
  <r>
    <x v="43"/>
    <x v="7"/>
    <n v="126625"/>
    <n v="102"/>
    <n v="2350"/>
    <n v="121883"/>
    <n v="79"/>
    <n v="28"/>
    <n v="2241777"/>
    <n v="2417"/>
    <n v="960437"/>
    <n v="145"/>
    <n v="2400"/>
    <n v="121725"/>
    <n v="93"/>
    <n v="28"/>
    <n v="2236345"/>
    <n v="959191"/>
    <n v="2415"/>
    <n v="110"/>
    <n v="-50"/>
    <x v="28"/>
    <x v="1"/>
    <n v="5432"/>
    <n v="1246"/>
    <n v="6678"/>
    <n v="0.97916666666666663"/>
    <n v="158"/>
    <x v="43"/>
  </r>
  <r>
    <x v="44"/>
    <x v="0"/>
    <n v="30375"/>
    <n v="26"/>
    <n v="418"/>
    <n v="29380"/>
    <n v="23"/>
    <n v="4"/>
    <n v="501455"/>
    <n v="591"/>
    <n v="147278"/>
    <n v="10"/>
    <n v="426"/>
    <n v="29348"/>
    <n v="22"/>
    <n v="4"/>
    <n v="500384"/>
    <n v="147069"/>
    <n v="591"/>
    <n v="24"/>
    <n v="-8"/>
    <x v="1"/>
    <x v="1"/>
    <n v="1071"/>
    <n v="209"/>
    <n v="1280"/>
    <n v="0.98122065727699526"/>
    <n v="32"/>
    <x v="44"/>
  </r>
  <r>
    <x v="44"/>
    <x v="1"/>
    <n v="8594"/>
    <n v="10"/>
    <n v="91"/>
    <n v="8280"/>
    <n v="3"/>
    <n v="1"/>
    <n v="143741"/>
    <n v="217"/>
    <n v="59788"/>
    <n v="8"/>
    <n v="83"/>
    <n v="8278"/>
    <n v="1"/>
    <n v="2"/>
    <n v="143387"/>
    <n v="59725"/>
    <n v="217"/>
    <n v="10"/>
    <n v="8"/>
    <x v="10"/>
    <x v="3"/>
    <n v="354"/>
    <n v="63"/>
    <n v="417"/>
    <n v="1.0963855421686748"/>
    <n v="2"/>
    <x v="44"/>
  </r>
  <r>
    <x v="44"/>
    <x v="2"/>
    <n v="12860"/>
    <n v="17"/>
    <n v="244"/>
    <n v="12395"/>
    <n v="9"/>
    <n v="3"/>
    <n v="244319"/>
    <n v="216"/>
    <n v="131555"/>
    <n v="13"/>
    <n v="234"/>
    <n v="12387"/>
    <n v="9"/>
    <n v="3"/>
    <n v="243401"/>
    <n v="131412"/>
    <n v="216"/>
    <n v="18"/>
    <n v="10"/>
    <x v="5"/>
    <x v="1"/>
    <n v="918"/>
    <n v="143"/>
    <n v="1061"/>
    <n v="1.0427350427350428"/>
    <n v="8"/>
    <x v="44"/>
  </r>
  <r>
    <x v="44"/>
    <x v="3"/>
    <n v="15697"/>
    <n v="5"/>
    <n v="178"/>
    <n v="15102"/>
    <n v="6"/>
    <n v="6"/>
    <n v="254991"/>
    <n v="418"/>
    <n v="127560"/>
    <n v="10"/>
    <n v="190"/>
    <n v="15085"/>
    <n v="5"/>
    <n v="6"/>
    <n v="254496"/>
    <n v="127482"/>
    <n v="418"/>
    <n v="5"/>
    <n v="-12"/>
    <x v="1"/>
    <x v="1"/>
    <n v="495"/>
    <n v="78"/>
    <n v="573"/>
    <n v="0.93684210526315792"/>
    <n v="17"/>
    <x v="44"/>
  </r>
  <r>
    <x v="44"/>
    <x v="4"/>
    <n v="14255"/>
    <n v="8"/>
    <n v="276"/>
    <n v="13801"/>
    <n v="10"/>
    <n v="4"/>
    <n v="235408"/>
    <n v="179"/>
    <n v="90208"/>
    <n v="19"/>
    <n v="290"/>
    <n v="13779"/>
    <n v="8"/>
    <n v="4"/>
    <n v="234957"/>
    <n v="90076"/>
    <n v="179"/>
    <n v="8"/>
    <n v="-14"/>
    <x v="10"/>
    <x v="1"/>
    <n v="451"/>
    <n v="132"/>
    <n v="583"/>
    <n v="0.9517241379310345"/>
    <n v="22"/>
    <x v="44"/>
  </r>
  <r>
    <x v="44"/>
    <x v="5"/>
    <n v="19954"/>
    <n v="22"/>
    <n v="415"/>
    <n v="19189"/>
    <n v="18"/>
    <n v="5"/>
    <n v="360209"/>
    <n v="362"/>
    <n v="142067"/>
    <n v="15"/>
    <n v="427"/>
    <n v="19157"/>
    <n v="15"/>
    <n v="4"/>
    <n v="359505"/>
    <n v="141875"/>
    <n v="362"/>
    <n v="20"/>
    <n v="-12"/>
    <x v="3"/>
    <x v="2"/>
    <n v="704"/>
    <n v="192"/>
    <n v="896"/>
    <n v="0.97189695550351285"/>
    <n v="32"/>
    <x v="44"/>
  </r>
  <r>
    <x v="44"/>
    <x v="6"/>
    <n v="25014"/>
    <n v="44"/>
    <n v="678"/>
    <n v="23910"/>
    <n v="20"/>
    <n v="5"/>
    <n v="507433"/>
    <n v="434"/>
    <n v="263209"/>
    <n v="27"/>
    <n v="700"/>
    <n v="23849"/>
    <n v="19"/>
    <n v="5"/>
    <n v="505647"/>
    <n v="262798"/>
    <n v="434"/>
    <n v="39"/>
    <n v="-22"/>
    <x v="1"/>
    <x v="1"/>
    <n v="1786"/>
    <n v="411"/>
    <n v="2197"/>
    <n v="0.96857142857142853"/>
    <n v="61"/>
    <x v="44"/>
  </r>
  <r>
    <x v="44"/>
    <x v="7"/>
    <n v="126749"/>
    <n v="132"/>
    <n v="2300"/>
    <n v="122057"/>
    <n v="89"/>
    <n v="28"/>
    <n v="2247556"/>
    <n v="2417"/>
    <n v="961665"/>
    <n v="102"/>
    <n v="2350"/>
    <n v="121883"/>
    <n v="79"/>
    <n v="28"/>
    <n v="2241777"/>
    <n v="960437"/>
    <n v="2417"/>
    <n v="124"/>
    <n v="-50"/>
    <x v="12"/>
    <x v="1"/>
    <n v="5779"/>
    <n v="1228"/>
    <n v="7007"/>
    <n v="0.97872340425531912"/>
    <n v="174"/>
    <x v="44"/>
  </r>
  <r>
    <x v="45"/>
    <x v="0"/>
    <n v="30384"/>
    <n v="9"/>
    <n v="402"/>
    <n v="29405"/>
    <n v="23"/>
    <n v="4"/>
    <n v="502238"/>
    <n v="591"/>
    <n v="147278"/>
    <n v="26"/>
    <n v="418"/>
    <n v="29380"/>
    <n v="23"/>
    <n v="4"/>
    <n v="501455"/>
    <n v="147278"/>
    <n v="591"/>
    <n v="9"/>
    <n v="-16"/>
    <x v="5"/>
    <x v="1"/>
    <n v="783"/>
    <n v="0"/>
    <n v="783"/>
    <n v="0.96172248803827753"/>
    <n v="25"/>
    <x v="45"/>
  </r>
  <r>
    <x v="45"/>
    <x v="1"/>
    <n v="8600"/>
    <n v="6"/>
    <n v="92"/>
    <n v="8285"/>
    <n v="2"/>
    <n v="2"/>
    <n v="143961"/>
    <n v="217"/>
    <n v="59788"/>
    <n v="10"/>
    <n v="91"/>
    <n v="8280"/>
    <n v="3"/>
    <n v="1"/>
    <n v="143741"/>
    <n v="59788"/>
    <n v="217"/>
    <n v="6"/>
    <n v="1"/>
    <x v="2"/>
    <x v="2"/>
    <n v="220"/>
    <n v="0"/>
    <n v="220"/>
    <n v="1.0109890109890109"/>
    <n v="5"/>
    <x v="45"/>
  </r>
  <r>
    <x v="45"/>
    <x v="2"/>
    <n v="12876"/>
    <n v="16"/>
    <n v="253"/>
    <n v="12402"/>
    <n v="12"/>
    <n v="3"/>
    <n v="244807"/>
    <n v="216"/>
    <n v="131555"/>
    <n v="17"/>
    <n v="244"/>
    <n v="12395"/>
    <n v="9"/>
    <n v="3"/>
    <n v="244319"/>
    <n v="131555"/>
    <n v="216"/>
    <n v="16"/>
    <n v="9"/>
    <x v="3"/>
    <x v="1"/>
    <n v="488"/>
    <n v="0"/>
    <n v="488"/>
    <n v="1.0368852459016393"/>
    <n v="7"/>
    <x v="45"/>
  </r>
  <r>
    <x v="45"/>
    <x v="3"/>
    <n v="15702"/>
    <n v="5"/>
    <n v="170"/>
    <n v="15115"/>
    <n v="7"/>
    <n v="6"/>
    <n v="255312"/>
    <n v="418"/>
    <n v="127560"/>
    <n v="5"/>
    <n v="178"/>
    <n v="15102"/>
    <n v="6"/>
    <n v="6"/>
    <n v="254991"/>
    <n v="127560"/>
    <n v="418"/>
    <n v="5"/>
    <n v="-8"/>
    <x v="1"/>
    <x v="1"/>
    <n v="321"/>
    <n v="0"/>
    <n v="321"/>
    <n v="0.9550561797752809"/>
    <n v="13"/>
    <x v="45"/>
  </r>
  <r>
    <x v="45"/>
    <x v="4"/>
    <n v="14265"/>
    <n v="11"/>
    <n v="270"/>
    <n v="13817"/>
    <n v="11"/>
    <n v="4"/>
    <n v="235688"/>
    <n v="179"/>
    <n v="90210"/>
    <n v="8"/>
    <n v="276"/>
    <n v="13801"/>
    <n v="10"/>
    <n v="4"/>
    <n v="235408"/>
    <n v="90208"/>
    <n v="179"/>
    <n v="10"/>
    <n v="-6"/>
    <x v="1"/>
    <x v="1"/>
    <n v="280"/>
    <n v="2"/>
    <n v="282"/>
    <n v="0.97826086956521741"/>
    <n v="16"/>
    <x v="45"/>
  </r>
  <r>
    <x v="45"/>
    <x v="5"/>
    <n v="19964"/>
    <n v="10"/>
    <n v="410"/>
    <n v="19204"/>
    <n v="21"/>
    <n v="5"/>
    <n v="360689"/>
    <n v="362"/>
    <n v="142067"/>
    <n v="22"/>
    <n v="415"/>
    <n v="19189"/>
    <n v="18"/>
    <n v="5"/>
    <n v="360209"/>
    <n v="142067"/>
    <n v="362"/>
    <n v="10"/>
    <n v="-5"/>
    <x v="3"/>
    <x v="1"/>
    <n v="480"/>
    <n v="0"/>
    <n v="480"/>
    <n v="0.98795180722891562"/>
    <n v="15"/>
    <x v="45"/>
  </r>
  <r>
    <x v="45"/>
    <x v="6"/>
    <n v="25034"/>
    <n v="18"/>
    <n v="665"/>
    <n v="23943"/>
    <n v="18"/>
    <n v="7"/>
    <n v="508398"/>
    <n v="434"/>
    <n v="263209"/>
    <n v="44"/>
    <n v="678"/>
    <n v="23910"/>
    <n v="20"/>
    <n v="5"/>
    <n v="507433"/>
    <n v="263209"/>
    <n v="434"/>
    <n v="20"/>
    <n v="-13"/>
    <x v="9"/>
    <x v="4"/>
    <n v="965"/>
    <n v="0"/>
    <n v="965"/>
    <n v="0.9808259587020649"/>
    <n v="33"/>
    <x v="45"/>
  </r>
  <r>
    <x v="45"/>
    <x v="7"/>
    <n v="126825"/>
    <n v="75"/>
    <n v="2262"/>
    <n v="122171"/>
    <n v="94"/>
    <n v="31"/>
    <n v="2251093"/>
    <n v="2417"/>
    <n v="961667"/>
    <n v="132"/>
    <n v="2300"/>
    <n v="122057"/>
    <n v="89"/>
    <n v="28"/>
    <n v="2247556"/>
    <n v="961665"/>
    <n v="2417"/>
    <n v="76"/>
    <n v="-38"/>
    <x v="6"/>
    <x v="6"/>
    <n v="3537"/>
    <n v="2"/>
    <n v="3539"/>
    <n v="0.98347826086956525"/>
    <n v="114"/>
    <x v="45"/>
  </r>
  <r>
    <x v="46"/>
    <x v="0"/>
    <n v="30396"/>
    <n v="13"/>
    <n v="367"/>
    <n v="29451"/>
    <n v="14"/>
    <n v="2"/>
    <n v="503234"/>
    <n v="592"/>
    <n v="147307"/>
    <n v="9"/>
    <n v="402"/>
    <n v="29405"/>
    <n v="23"/>
    <n v="4"/>
    <n v="502238"/>
    <n v="147278"/>
    <n v="591"/>
    <n v="12"/>
    <n v="-35"/>
    <x v="22"/>
    <x v="0"/>
    <n v="996"/>
    <n v="29"/>
    <n v="1025"/>
    <n v="0.91293532338308458"/>
    <n v="46"/>
    <x v="46"/>
  </r>
  <r>
    <x v="46"/>
    <x v="1"/>
    <n v="8603"/>
    <n v="3"/>
    <n v="95"/>
    <n v="8285"/>
    <n v="5"/>
    <n v="2"/>
    <n v="144197"/>
    <n v="217"/>
    <n v="59798"/>
    <n v="6"/>
    <n v="92"/>
    <n v="8285"/>
    <n v="2"/>
    <n v="2"/>
    <n v="143961"/>
    <n v="59788"/>
    <n v="217"/>
    <n v="3"/>
    <n v="3"/>
    <x v="3"/>
    <x v="1"/>
    <n v="236"/>
    <n v="10"/>
    <n v="246"/>
    <n v="1.0326086956521738"/>
    <n v="0"/>
    <x v="46"/>
  </r>
  <r>
    <x v="46"/>
    <x v="2"/>
    <n v="12893"/>
    <n v="20"/>
    <n v="262"/>
    <n v="12410"/>
    <n v="9"/>
    <n v="2"/>
    <n v="245355"/>
    <n v="216"/>
    <n v="131572"/>
    <n v="16"/>
    <n v="253"/>
    <n v="12402"/>
    <n v="12"/>
    <n v="3"/>
    <n v="244807"/>
    <n v="131555"/>
    <n v="216"/>
    <n v="17"/>
    <n v="9"/>
    <x v="13"/>
    <x v="3"/>
    <n v="548"/>
    <n v="17"/>
    <n v="565"/>
    <n v="1.0355731225296443"/>
    <n v="8"/>
    <x v="46"/>
  </r>
  <r>
    <x v="46"/>
    <x v="3"/>
    <n v="15714"/>
    <n v="14"/>
    <n v="164"/>
    <n v="15133"/>
    <n v="7"/>
    <n v="4"/>
    <n v="255657"/>
    <n v="418"/>
    <n v="127567"/>
    <n v="5"/>
    <n v="170"/>
    <n v="15115"/>
    <n v="7"/>
    <n v="6"/>
    <n v="255312"/>
    <n v="127560"/>
    <n v="418"/>
    <n v="12"/>
    <n v="-6"/>
    <x v="5"/>
    <x v="0"/>
    <n v="345"/>
    <n v="7"/>
    <n v="352"/>
    <n v="0.96470588235294119"/>
    <n v="18"/>
    <x v="46"/>
  </r>
  <r>
    <x v="46"/>
    <x v="4"/>
    <n v="14273"/>
    <n v="7"/>
    <n v="262"/>
    <n v="13833"/>
    <n v="10"/>
    <n v="3"/>
    <n v="236111"/>
    <n v="179"/>
    <n v="90225"/>
    <n v="11"/>
    <n v="270"/>
    <n v="13817"/>
    <n v="11"/>
    <n v="4"/>
    <n v="235688"/>
    <n v="90210"/>
    <n v="179"/>
    <n v="8"/>
    <n v="-8"/>
    <x v="2"/>
    <x v="3"/>
    <n v="423"/>
    <n v="15"/>
    <n v="438"/>
    <n v="0.97037037037037033"/>
    <n v="16"/>
    <x v="46"/>
  </r>
  <r>
    <x v="46"/>
    <x v="5"/>
    <n v="19979"/>
    <n v="14"/>
    <n v="396"/>
    <n v="19233"/>
    <n v="22"/>
    <n v="5"/>
    <n v="361153"/>
    <n v="362"/>
    <n v="142093"/>
    <n v="10"/>
    <n v="410"/>
    <n v="19204"/>
    <n v="21"/>
    <n v="5"/>
    <n v="360689"/>
    <n v="142067"/>
    <n v="362"/>
    <n v="15"/>
    <n v="-14"/>
    <x v="1"/>
    <x v="1"/>
    <n v="464"/>
    <n v="26"/>
    <n v="490"/>
    <n v="0.96585365853658534"/>
    <n v="29"/>
    <x v="46"/>
  </r>
  <r>
    <x v="46"/>
    <x v="6"/>
    <n v="25057"/>
    <n v="23"/>
    <n v="662"/>
    <n v="23968"/>
    <n v="17"/>
    <n v="7"/>
    <n v="509089"/>
    <n v="435"/>
    <n v="263216"/>
    <n v="18"/>
    <n v="665"/>
    <n v="23943"/>
    <n v="18"/>
    <n v="7"/>
    <n v="508398"/>
    <n v="263209"/>
    <n v="434"/>
    <n v="23"/>
    <n v="-3"/>
    <x v="2"/>
    <x v="1"/>
    <n v="691"/>
    <n v="7"/>
    <n v="698"/>
    <n v="0.99548872180451131"/>
    <n v="25"/>
    <x v="46"/>
  </r>
  <r>
    <x v="46"/>
    <x v="7"/>
    <n v="126915"/>
    <n v="94"/>
    <n v="2208"/>
    <n v="122313"/>
    <n v="84"/>
    <n v="25"/>
    <n v="2254796"/>
    <n v="2419"/>
    <n v="961778"/>
    <n v="75"/>
    <n v="2262"/>
    <n v="122171"/>
    <n v="94"/>
    <n v="31"/>
    <n v="2251093"/>
    <n v="961667"/>
    <n v="2417"/>
    <n v="90"/>
    <n v="-54"/>
    <x v="16"/>
    <x v="9"/>
    <n v="3703"/>
    <n v="111"/>
    <n v="3814"/>
    <n v="0.97612732095490717"/>
    <n v="142"/>
    <x v="46"/>
  </r>
  <r>
    <x v="47"/>
    <x v="0"/>
    <n v="30413"/>
    <n v="18"/>
    <n v="361"/>
    <n v="29474"/>
    <n v="15"/>
    <n v="3"/>
    <n v="504293"/>
    <n v="592"/>
    <n v="147446"/>
    <n v="13"/>
    <n v="367"/>
    <n v="29451"/>
    <n v="14"/>
    <n v="2"/>
    <n v="503234"/>
    <n v="147307"/>
    <n v="592"/>
    <n v="17"/>
    <n v="-6"/>
    <x v="1"/>
    <x v="2"/>
    <n v="1059"/>
    <n v="139"/>
    <n v="1198"/>
    <n v="0.98365122615803813"/>
    <n v="23"/>
    <x v="47"/>
  </r>
  <r>
    <x v="47"/>
    <x v="1"/>
    <n v="8613"/>
    <n v="7"/>
    <n v="103"/>
    <n v="8287"/>
    <n v="6"/>
    <n v="2"/>
    <n v="144572"/>
    <n v="217"/>
    <n v="59837"/>
    <n v="3"/>
    <n v="95"/>
    <n v="8285"/>
    <n v="5"/>
    <n v="2"/>
    <n v="144197"/>
    <n v="59798"/>
    <n v="217"/>
    <n v="10"/>
    <n v="8"/>
    <x v="1"/>
    <x v="1"/>
    <n v="375"/>
    <n v="39"/>
    <n v="414"/>
    <n v="1.0842105263157895"/>
    <n v="2"/>
    <x v="47"/>
  </r>
  <r>
    <x v="47"/>
    <x v="2"/>
    <n v="12905"/>
    <n v="11"/>
    <n v="268"/>
    <n v="12416"/>
    <n v="11"/>
    <n v="1"/>
    <n v="246208"/>
    <n v="216"/>
    <n v="131641"/>
    <n v="20"/>
    <n v="262"/>
    <n v="12410"/>
    <n v="9"/>
    <n v="2"/>
    <n v="245355"/>
    <n v="131572"/>
    <n v="216"/>
    <n v="12"/>
    <n v="6"/>
    <x v="10"/>
    <x v="3"/>
    <n v="853"/>
    <n v="69"/>
    <n v="922"/>
    <n v="1.0229007633587786"/>
    <n v="6"/>
    <x v="47"/>
  </r>
  <r>
    <x v="47"/>
    <x v="3"/>
    <n v="15723"/>
    <n v="8"/>
    <n v="164"/>
    <n v="15142"/>
    <n v="7"/>
    <n v="3"/>
    <n v="256106"/>
    <n v="418"/>
    <n v="127634"/>
    <n v="14"/>
    <n v="164"/>
    <n v="15133"/>
    <n v="7"/>
    <n v="4"/>
    <n v="255657"/>
    <n v="127567"/>
    <n v="418"/>
    <n v="9"/>
    <n v="0"/>
    <x v="5"/>
    <x v="3"/>
    <n v="449"/>
    <n v="67"/>
    <n v="516"/>
    <n v="1"/>
    <n v="9"/>
    <x v="47"/>
  </r>
  <r>
    <x v="47"/>
    <x v="4"/>
    <n v="14276"/>
    <n v="4"/>
    <n v="248"/>
    <n v="13849"/>
    <n v="13"/>
    <n v="2"/>
    <n v="236926"/>
    <n v="180"/>
    <n v="90311"/>
    <n v="7"/>
    <n v="262"/>
    <n v="13833"/>
    <n v="10"/>
    <n v="3"/>
    <n v="236111"/>
    <n v="90225"/>
    <n v="179"/>
    <n v="3"/>
    <n v="-14"/>
    <x v="3"/>
    <x v="3"/>
    <n v="815"/>
    <n v="86"/>
    <n v="901"/>
    <n v="0.94656488549618323"/>
    <n v="16"/>
    <x v="47"/>
  </r>
  <r>
    <x v="47"/>
    <x v="5"/>
    <n v="19993"/>
    <n v="14"/>
    <n v="400"/>
    <n v="19243"/>
    <n v="23"/>
    <n v="4"/>
    <n v="361821"/>
    <n v="362"/>
    <n v="142194"/>
    <n v="14"/>
    <n v="396"/>
    <n v="19233"/>
    <n v="22"/>
    <n v="5"/>
    <n v="361153"/>
    <n v="142093"/>
    <n v="362"/>
    <n v="14"/>
    <n v="4"/>
    <x v="1"/>
    <x v="3"/>
    <n v="668"/>
    <n v="101"/>
    <n v="769"/>
    <n v="1.0101010101010102"/>
    <n v="10"/>
    <x v="47"/>
  </r>
  <r>
    <x v="47"/>
    <x v="6"/>
    <n v="25074"/>
    <n v="16"/>
    <n v="662"/>
    <n v="23985"/>
    <n v="15"/>
    <n v="6"/>
    <n v="510182"/>
    <n v="435"/>
    <n v="263367"/>
    <n v="23"/>
    <n v="662"/>
    <n v="23968"/>
    <n v="17"/>
    <n v="7"/>
    <n v="509089"/>
    <n v="263216"/>
    <n v="435"/>
    <n v="17"/>
    <n v="0"/>
    <x v="9"/>
    <x v="3"/>
    <n v="1093"/>
    <n v="151"/>
    <n v="1244"/>
    <n v="1"/>
    <n v="17"/>
    <x v="47"/>
  </r>
  <r>
    <x v="47"/>
    <x v="7"/>
    <n v="126997"/>
    <n v="78"/>
    <n v="2206"/>
    <n v="122396"/>
    <n v="90"/>
    <n v="21"/>
    <n v="2260108"/>
    <n v="2420"/>
    <n v="962430"/>
    <n v="94"/>
    <n v="2208"/>
    <n v="122313"/>
    <n v="84"/>
    <n v="25"/>
    <n v="2254796"/>
    <n v="961778"/>
    <n v="2419"/>
    <n v="82"/>
    <n v="-2"/>
    <x v="24"/>
    <x v="10"/>
    <n v="5312"/>
    <n v="652"/>
    <n v="5964"/>
    <n v="0.99909420289855078"/>
    <n v="83"/>
    <x v="47"/>
  </r>
  <r>
    <x v="48"/>
    <x v="0"/>
    <n v="30431"/>
    <n v="18"/>
    <n v="357"/>
    <n v="29496"/>
    <n v="18"/>
    <n v="2"/>
    <n v="505421"/>
    <n v="592"/>
    <n v="147675"/>
    <n v="18"/>
    <n v="361"/>
    <n v="29474"/>
    <n v="15"/>
    <n v="3"/>
    <n v="504293"/>
    <n v="147446"/>
    <n v="592"/>
    <n v="18"/>
    <n v="-4"/>
    <x v="3"/>
    <x v="3"/>
    <n v="1128"/>
    <n v="229"/>
    <n v="1357"/>
    <n v="0.9889196675900277"/>
    <n v="22"/>
    <x v="48"/>
  </r>
  <r>
    <x v="48"/>
    <x v="1"/>
    <n v="8631"/>
    <n v="21"/>
    <n v="114"/>
    <n v="8294"/>
    <n v="5"/>
    <n v="2"/>
    <n v="145041"/>
    <n v="217"/>
    <n v="59880"/>
    <n v="7"/>
    <n v="103"/>
    <n v="8287"/>
    <n v="6"/>
    <n v="2"/>
    <n v="144572"/>
    <n v="59837"/>
    <n v="217"/>
    <n v="18"/>
    <n v="11"/>
    <x v="2"/>
    <x v="1"/>
    <n v="469"/>
    <n v="43"/>
    <n v="512"/>
    <n v="1.1067961165048543"/>
    <n v="7"/>
    <x v="48"/>
  </r>
  <r>
    <x v="48"/>
    <x v="2"/>
    <n v="12920"/>
    <n v="14"/>
    <n v="269"/>
    <n v="12430"/>
    <n v="10"/>
    <n v="2"/>
    <n v="246945"/>
    <n v="216"/>
    <n v="132611"/>
    <n v="11"/>
    <n v="268"/>
    <n v="12416"/>
    <n v="11"/>
    <n v="1"/>
    <n v="246208"/>
    <n v="131641"/>
    <n v="216"/>
    <n v="15"/>
    <n v="1"/>
    <x v="2"/>
    <x v="2"/>
    <n v="737"/>
    <n v="970"/>
    <n v="1707"/>
    <n v="1.0037313432835822"/>
    <n v="14"/>
    <x v="48"/>
  </r>
  <r>
    <x v="48"/>
    <x v="3"/>
    <n v="15735"/>
    <n v="12"/>
    <n v="164"/>
    <n v="15154"/>
    <n v="6"/>
    <n v="3"/>
    <n v="256504"/>
    <n v="418"/>
    <n v="130027"/>
    <n v="8"/>
    <n v="164"/>
    <n v="15142"/>
    <n v="7"/>
    <n v="3"/>
    <n v="256106"/>
    <n v="127634"/>
    <n v="418"/>
    <n v="12"/>
    <n v="0"/>
    <x v="2"/>
    <x v="1"/>
    <n v="398"/>
    <n v="2393"/>
    <n v="2791"/>
    <n v="1"/>
    <n v="12"/>
    <x v="48"/>
  </r>
  <r>
    <x v="48"/>
    <x v="4"/>
    <n v="14293"/>
    <n v="18"/>
    <n v="247"/>
    <n v="13866"/>
    <n v="14"/>
    <n v="2"/>
    <n v="237656"/>
    <n v="181"/>
    <n v="90590"/>
    <n v="4"/>
    <n v="248"/>
    <n v="13849"/>
    <n v="13"/>
    <n v="2"/>
    <n v="236926"/>
    <n v="90311"/>
    <n v="180"/>
    <n v="17"/>
    <n v="-1"/>
    <x v="1"/>
    <x v="1"/>
    <n v="730"/>
    <n v="279"/>
    <n v="1009"/>
    <n v="0.99596774193548387"/>
    <n v="17"/>
    <x v="48"/>
  </r>
  <r>
    <x v="48"/>
    <x v="5"/>
    <n v="20005"/>
    <n v="12"/>
    <n v="370"/>
    <n v="19285"/>
    <n v="21"/>
    <n v="4"/>
    <n v="362484"/>
    <n v="362"/>
    <n v="142370"/>
    <n v="14"/>
    <n v="400"/>
    <n v="19243"/>
    <n v="23"/>
    <n v="4"/>
    <n v="361821"/>
    <n v="142194"/>
    <n v="362"/>
    <n v="12"/>
    <n v="-30"/>
    <x v="9"/>
    <x v="1"/>
    <n v="663"/>
    <n v="176"/>
    <n v="839"/>
    <n v="0.92500000000000004"/>
    <n v="42"/>
    <x v="48"/>
  </r>
  <r>
    <x v="48"/>
    <x v="6"/>
    <n v="25088"/>
    <n v="14"/>
    <n v="635"/>
    <n v="24025"/>
    <n v="13"/>
    <n v="5"/>
    <n v="511236"/>
    <n v="436"/>
    <n v="264786"/>
    <n v="16"/>
    <n v="662"/>
    <n v="23985"/>
    <n v="15"/>
    <n v="6"/>
    <n v="510182"/>
    <n v="263367"/>
    <n v="435"/>
    <n v="14"/>
    <n v="-27"/>
    <x v="9"/>
    <x v="3"/>
    <n v="1054"/>
    <n v="1419"/>
    <n v="2473"/>
    <n v="0.95921450151057397"/>
    <n v="40"/>
    <x v="48"/>
  </r>
  <r>
    <x v="48"/>
    <x v="7"/>
    <n v="127103"/>
    <n v="109"/>
    <n v="2156"/>
    <n v="122550"/>
    <n v="87"/>
    <n v="20"/>
    <n v="2265287"/>
    <n v="2422"/>
    <n v="967939"/>
    <n v="78"/>
    <n v="2206"/>
    <n v="122396"/>
    <n v="90"/>
    <n v="21"/>
    <n v="2260108"/>
    <n v="962430"/>
    <n v="2420"/>
    <n v="106"/>
    <n v="-50"/>
    <x v="13"/>
    <x v="3"/>
    <n v="5179"/>
    <n v="5509"/>
    <n v="10688"/>
    <n v="0.97733454215775162"/>
    <n v="154"/>
    <x v="48"/>
  </r>
  <r>
    <x v="49"/>
    <x v="0"/>
    <n v="30445"/>
    <n v="17"/>
    <n v="356"/>
    <n v="29511"/>
    <n v="16"/>
    <n v="2"/>
    <n v="506154"/>
    <n v="592"/>
    <n v="147861"/>
    <n v="18"/>
    <n v="357"/>
    <n v="29496"/>
    <n v="18"/>
    <n v="2"/>
    <n v="505421"/>
    <n v="147675"/>
    <n v="592"/>
    <n v="14"/>
    <n v="-1"/>
    <x v="9"/>
    <x v="1"/>
    <n v="733"/>
    <n v="186"/>
    <n v="919"/>
    <n v="0.99719887955182074"/>
    <n v="15"/>
    <x v="49"/>
  </r>
  <r>
    <x v="49"/>
    <x v="1"/>
    <n v="8636"/>
    <n v="3"/>
    <n v="114"/>
    <n v="8299"/>
    <n v="7"/>
    <n v="1"/>
    <n v="145279"/>
    <n v="217"/>
    <n v="60866"/>
    <n v="21"/>
    <n v="114"/>
    <n v="8294"/>
    <n v="5"/>
    <n v="2"/>
    <n v="145041"/>
    <n v="59880"/>
    <n v="217"/>
    <n v="5"/>
    <n v="0"/>
    <x v="10"/>
    <x v="3"/>
    <n v="238"/>
    <n v="986"/>
    <n v="1224"/>
    <n v="1"/>
    <n v="5"/>
    <x v="49"/>
  </r>
  <r>
    <x v="49"/>
    <x v="2"/>
    <n v="12927"/>
    <n v="11"/>
    <n v="250"/>
    <n v="12456"/>
    <n v="8"/>
    <n v="2"/>
    <n v="247940"/>
    <n v="216"/>
    <n v="133481"/>
    <n v="14"/>
    <n v="269"/>
    <n v="12430"/>
    <n v="10"/>
    <n v="2"/>
    <n v="246945"/>
    <n v="132611"/>
    <n v="216"/>
    <n v="7"/>
    <n v="-19"/>
    <x v="9"/>
    <x v="1"/>
    <n v="995"/>
    <n v="870"/>
    <n v="1865"/>
    <n v="0.92936802973977695"/>
    <n v="26"/>
    <x v="49"/>
  </r>
  <r>
    <x v="49"/>
    <x v="3"/>
    <n v="15753"/>
    <n v="17"/>
    <n v="168"/>
    <n v="15168"/>
    <n v="7"/>
    <n v="1"/>
    <n v="257084"/>
    <n v="418"/>
    <n v="130088"/>
    <n v="12"/>
    <n v="164"/>
    <n v="15154"/>
    <n v="6"/>
    <n v="3"/>
    <n v="256504"/>
    <n v="130027"/>
    <n v="418"/>
    <n v="18"/>
    <n v="4"/>
    <x v="1"/>
    <x v="0"/>
    <n v="580"/>
    <n v="61"/>
    <n v="641"/>
    <n v="1.024390243902439"/>
    <n v="14"/>
    <x v="49"/>
  </r>
  <r>
    <x v="49"/>
    <x v="4"/>
    <n v="14305"/>
    <n v="10"/>
    <n v="232"/>
    <n v="13892"/>
    <n v="14"/>
    <n v="2"/>
    <n v="237831"/>
    <n v="181"/>
    <n v="91000"/>
    <n v="18"/>
    <n v="247"/>
    <n v="13866"/>
    <n v="14"/>
    <n v="2"/>
    <n v="237656"/>
    <n v="90590"/>
    <n v="181"/>
    <n v="12"/>
    <n v="-15"/>
    <x v="5"/>
    <x v="1"/>
    <n v="175"/>
    <n v="410"/>
    <n v="585"/>
    <n v="0.93927125506072873"/>
    <n v="26"/>
    <x v="49"/>
  </r>
  <r>
    <x v="49"/>
    <x v="5"/>
    <n v="20021"/>
    <n v="12"/>
    <n v="358"/>
    <n v="19313"/>
    <n v="21"/>
    <n v="3"/>
    <n v="362934"/>
    <n v="363"/>
    <n v="143929"/>
    <n v="12"/>
    <n v="370"/>
    <n v="19285"/>
    <n v="21"/>
    <n v="4"/>
    <n v="362484"/>
    <n v="142370"/>
    <n v="362"/>
    <n v="16"/>
    <n v="-12"/>
    <x v="5"/>
    <x v="3"/>
    <n v="450"/>
    <n v="1559"/>
    <n v="2009"/>
    <n v="0.96756756756756757"/>
    <n v="28"/>
    <x v="49"/>
  </r>
  <r>
    <x v="49"/>
    <x v="6"/>
    <n v="25107"/>
    <n v="20"/>
    <n v="574"/>
    <n v="24104"/>
    <n v="10"/>
    <n v="4"/>
    <n v="512036"/>
    <n v="437"/>
    <n v="265670"/>
    <n v="14"/>
    <n v="635"/>
    <n v="24025"/>
    <n v="13"/>
    <n v="5"/>
    <n v="511236"/>
    <n v="264786"/>
    <n v="436"/>
    <n v="19"/>
    <n v="-61"/>
    <x v="13"/>
    <x v="3"/>
    <n v="800"/>
    <n v="884"/>
    <n v="1684"/>
    <n v="0.90393700787401576"/>
    <n v="79"/>
    <x v="49"/>
  </r>
  <r>
    <x v="49"/>
    <x v="7"/>
    <n v="127194"/>
    <n v="90"/>
    <n v="2052"/>
    <n v="122743"/>
    <n v="83"/>
    <n v="15"/>
    <n v="2269258"/>
    <n v="2424"/>
    <n v="972895"/>
    <n v="109"/>
    <n v="2156"/>
    <n v="122550"/>
    <n v="87"/>
    <n v="20"/>
    <n v="2265287"/>
    <n v="967939"/>
    <n v="2422"/>
    <n v="91"/>
    <n v="-104"/>
    <x v="8"/>
    <x v="11"/>
    <n v="3971"/>
    <n v="4956"/>
    <n v="8927"/>
    <n v="0.95176252319109467"/>
    <n v="193"/>
    <x v="49"/>
  </r>
  <r>
    <x v="50"/>
    <x v="0"/>
    <n v="30470"/>
    <n v="25"/>
    <n v="342"/>
    <n v="29549"/>
    <n v="13"/>
    <n v="2"/>
    <n v="507171"/>
    <n v="593"/>
    <n v="150028"/>
    <n v="17"/>
    <n v="356"/>
    <n v="29511"/>
    <n v="16"/>
    <n v="2"/>
    <n v="506154"/>
    <n v="147861"/>
    <n v="592"/>
    <n v="25"/>
    <n v="-14"/>
    <x v="13"/>
    <x v="1"/>
    <n v="1017"/>
    <n v="2167"/>
    <n v="3184"/>
    <n v="0.9606741573033708"/>
    <n v="38"/>
    <x v="50"/>
  </r>
  <r>
    <x v="50"/>
    <x v="1"/>
    <n v="8638"/>
    <n v="0"/>
    <n v="108"/>
    <n v="8307"/>
    <n v="6"/>
    <n v="1"/>
    <n v="145445"/>
    <n v="217"/>
    <n v="60897"/>
    <n v="3"/>
    <n v="114"/>
    <n v="8299"/>
    <n v="7"/>
    <n v="1"/>
    <n v="145279"/>
    <n v="60866"/>
    <n v="217"/>
    <n v="2"/>
    <n v="-6"/>
    <x v="2"/>
    <x v="1"/>
    <n v="166"/>
    <n v="31"/>
    <n v="197"/>
    <n v="0.94736842105263153"/>
    <n v="8"/>
    <x v="50"/>
  </r>
  <r>
    <x v="50"/>
    <x v="2"/>
    <n v="12946"/>
    <n v="18"/>
    <n v="245"/>
    <n v="12480"/>
    <n v="8"/>
    <n v="2"/>
    <n v="248944"/>
    <n v="216"/>
    <n v="134062"/>
    <n v="11"/>
    <n v="250"/>
    <n v="12456"/>
    <n v="8"/>
    <n v="2"/>
    <n v="247940"/>
    <n v="133481"/>
    <n v="216"/>
    <n v="19"/>
    <n v="-5"/>
    <x v="5"/>
    <x v="1"/>
    <n v="1004"/>
    <n v="581"/>
    <n v="1585"/>
    <n v="0.98"/>
    <n v="24"/>
    <x v="50"/>
  </r>
  <r>
    <x v="50"/>
    <x v="3"/>
    <n v="15762"/>
    <n v="9"/>
    <n v="159"/>
    <n v="15186"/>
    <n v="7"/>
    <n v="0"/>
    <n v="257926"/>
    <n v="418"/>
    <n v="130158"/>
    <n v="17"/>
    <n v="168"/>
    <n v="15168"/>
    <n v="7"/>
    <n v="1"/>
    <n v="257084"/>
    <n v="130088"/>
    <n v="418"/>
    <n v="9"/>
    <n v="-9"/>
    <x v="5"/>
    <x v="3"/>
    <n v="842"/>
    <n v="70"/>
    <n v="912"/>
    <n v="0.9464285714285714"/>
    <n v="18"/>
    <x v="50"/>
  </r>
  <r>
    <x v="50"/>
    <x v="4"/>
    <n v="14316"/>
    <n v="7"/>
    <n v="222"/>
    <n v="13913"/>
    <n v="13"/>
    <n v="2"/>
    <n v="238578"/>
    <n v="181"/>
    <n v="91343"/>
    <n v="10"/>
    <n v="232"/>
    <n v="13892"/>
    <n v="14"/>
    <n v="2"/>
    <n v="237831"/>
    <n v="91000"/>
    <n v="181"/>
    <n v="11"/>
    <n v="-10"/>
    <x v="2"/>
    <x v="1"/>
    <n v="747"/>
    <n v="343"/>
    <n v="1090"/>
    <n v="0.9568965517241379"/>
    <n v="21"/>
    <x v="50"/>
  </r>
  <r>
    <x v="50"/>
    <x v="5"/>
    <n v="20031"/>
    <n v="12"/>
    <n v="335"/>
    <n v="19345"/>
    <n v="16"/>
    <n v="2"/>
    <n v="363341"/>
    <n v="364"/>
    <n v="144045"/>
    <n v="12"/>
    <n v="358"/>
    <n v="19313"/>
    <n v="21"/>
    <n v="3"/>
    <n v="362934"/>
    <n v="143929"/>
    <n v="363"/>
    <n v="10"/>
    <n v="-23"/>
    <x v="0"/>
    <x v="3"/>
    <n v="407"/>
    <n v="116"/>
    <n v="523"/>
    <n v="0.93575418994413406"/>
    <n v="32"/>
    <x v="50"/>
  </r>
  <r>
    <x v="50"/>
    <x v="6"/>
    <n v="25137"/>
    <n v="30"/>
    <n v="534"/>
    <n v="24174"/>
    <n v="8"/>
    <n v="4"/>
    <n v="513334"/>
    <n v="437"/>
    <n v="266219"/>
    <n v="20"/>
    <n v="574"/>
    <n v="24104"/>
    <n v="10"/>
    <n v="4"/>
    <n v="512036"/>
    <n v="265670"/>
    <n v="437"/>
    <n v="30"/>
    <n v="-40"/>
    <x v="9"/>
    <x v="1"/>
    <n v="1298"/>
    <n v="549"/>
    <n v="1847"/>
    <n v="0.93031358885017423"/>
    <n v="70"/>
    <x v="50"/>
  </r>
  <r>
    <x v="50"/>
    <x v="7"/>
    <n v="127300"/>
    <n v="101"/>
    <n v="1945"/>
    <n v="122954"/>
    <n v="71"/>
    <n v="13"/>
    <n v="2274739"/>
    <n v="2426"/>
    <n v="976752"/>
    <n v="90"/>
    <n v="2052"/>
    <n v="122743"/>
    <n v="83"/>
    <n v="15"/>
    <n v="2269258"/>
    <n v="972895"/>
    <n v="2424"/>
    <n v="106"/>
    <n v="-107"/>
    <x v="26"/>
    <x v="0"/>
    <n v="5481"/>
    <n v="3857"/>
    <n v="9338"/>
    <n v="0.9478557504873294"/>
    <n v="211"/>
    <x v="50"/>
  </r>
  <r>
    <x v="51"/>
    <x v="0"/>
    <n v="30491"/>
    <n v="21"/>
    <n v="333"/>
    <n v="29579"/>
    <n v="13"/>
    <n v="2"/>
    <n v="508069"/>
    <n v="593"/>
    <n v="150129"/>
    <n v="25"/>
    <n v="342"/>
    <n v="29549"/>
    <n v="13"/>
    <n v="2"/>
    <n v="507171"/>
    <n v="150028"/>
    <n v="593"/>
    <n v="21"/>
    <n v="-9"/>
    <x v="5"/>
    <x v="1"/>
    <n v="898"/>
    <n v="101"/>
    <n v="999"/>
    <n v="0.97368421052631582"/>
    <n v="30"/>
    <x v="51"/>
  </r>
  <r>
    <x v="51"/>
    <x v="1"/>
    <n v="8640"/>
    <n v="2"/>
    <n v="96"/>
    <n v="8321"/>
    <n v="8"/>
    <n v="1"/>
    <n v="145652"/>
    <n v="217"/>
    <n v="60923"/>
    <n v="0"/>
    <n v="108"/>
    <n v="8307"/>
    <n v="6"/>
    <n v="1"/>
    <n v="145445"/>
    <n v="60897"/>
    <n v="217"/>
    <n v="2"/>
    <n v="-12"/>
    <x v="10"/>
    <x v="1"/>
    <n v="207"/>
    <n v="26"/>
    <n v="233"/>
    <n v="0.88888888888888884"/>
    <n v="14"/>
    <x v="51"/>
  </r>
  <r>
    <x v="51"/>
    <x v="2"/>
    <n v="12960"/>
    <n v="15"/>
    <n v="240"/>
    <n v="12499"/>
    <n v="6"/>
    <n v="2"/>
    <n v="249390"/>
    <n v="216"/>
    <n v="134114"/>
    <n v="18"/>
    <n v="245"/>
    <n v="12480"/>
    <n v="8"/>
    <n v="2"/>
    <n v="248944"/>
    <n v="134062"/>
    <n v="216"/>
    <n v="14"/>
    <n v="-5"/>
    <x v="9"/>
    <x v="1"/>
    <n v="446"/>
    <n v="52"/>
    <n v="498"/>
    <n v="0.97959183673469385"/>
    <n v="19"/>
    <x v="51"/>
  </r>
  <r>
    <x v="51"/>
    <x v="3"/>
    <n v="15773"/>
    <n v="11"/>
    <n v="158"/>
    <n v="15198"/>
    <n v="7"/>
    <n v="0"/>
    <n v="258356"/>
    <n v="418"/>
    <n v="130197"/>
    <n v="9"/>
    <n v="159"/>
    <n v="15186"/>
    <n v="7"/>
    <n v="0"/>
    <n v="257926"/>
    <n v="130158"/>
    <n v="418"/>
    <n v="11"/>
    <n v="-1"/>
    <x v="5"/>
    <x v="1"/>
    <n v="430"/>
    <n v="39"/>
    <n v="469"/>
    <n v="0.99371069182389937"/>
    <n v="12"/>
    <x v="51"/>
  </r>
  <r>
    <x v="51"/>
    <x v="4"/>
    <n v="14321"/>
    <n v="6"/>
    <n v="212"/>
    <n v="13928"/>
    <n v="13"/>
    <n v="2"/>
    <n v="239239"/>
    <n v="181"/>
    <n v="91420"/>
    <n v="7"/>
    <n v="222"/>
    <n v="13913"/>
    <n v="13"/>
    <n v="2"/>
    <n v="238578"/>
    <n v="91343"/>
    <n v="181"/>
    <n v="5"/>
    <n v="-10"/>
    <x v="5"/>
    <x v="1"/>
    <n v="661"/>
    <n v="77"/>
    <n v="738"/>
    <n v="0.95495495495495497"/>
    <n v="15"/>
    <x v="51"/>
  </r>
  <r>
    <x v="51"/>
    <x v="5"/>
    <n v="20041"/>
    <n v="11"/>
    <n v="324"/>
    <n v="19366"/>
    <n v="15"/>
    <n v="3"/>
    <n v="363848"/>
    <n v="364"/>
    <n v="144136"/>
    <n v="12"/>
    <n v="335"/>
    <n v="19345"/>
    <n v="16"/>
    <n v="2"/>
    <n v="363341"/>
    <n v="144045"/>
    <n v="364"/>
    <n v="10"/>
    <n v="-11"/>
    <x v="2"/>
    <x v="2"/>
    <n v="507"/>
    <n v="91"/>
    <n v="598"/>
    <n v="0.96716417910447761"/>
    <n v="21"/>
    <x v="51"/>
  </r>
  <r>
    <x v="51"/>
    <x v="6"/>
    <n v="25143"/>
    <n v="8"/>
    <n v="488"/>
    <n v="24226"/>
    <n v="7"/>
    <n v="5"/>
    <n v="513770"/>
    <n v="437"/>
    <n v="266347"/>
    <n v="30"/>
    <n v="534"/>
    <n v="24174"/>
    <n v="8"/>
    <n v="4"/>
    <n v="513334"/>
    <n v="266219"/>
    <n v="437"/>
    <n v="6"/>
    <n v="-46"/>
    <x v="2"/>
    <x v="2"/>
    <n v="436"/>
    <n v="128"/>
    <n v="564"/>
    <n v="0.91385767790262173"/>
    <n v="52"/>
    <x v="51"/>
  </r>
  <r>
    <x v="51"/>
    <x v="7"/>
    <n v="127369"/>
    <n v="74"/>
    <n v="1851"/>
    <n v="123117"/>
    <n v="69"/>
    <n v="15"/>
    <n v="2278324"/>
    <n v="2426"/>
    <n v="977266"/>
    <n v="101"/>
    <n v="1945"/>
    <n v="122954"/>
    <n v="71"/>
    <n v="13"/>
    <n v="2274739"/>
    <n v="976752"/>
    <n v="2426"/>
    <n v="69"/>
    <n v="-94"/>
    <x v="9"/>
    <x v="4"/>
    <n v="3585"/>
    <n v="514"/>
    <n v="4099"/>
    <n v="0.95167095115681233"/>
    <n v="163"/>
    <x v="51"/>
  </r>
  <r>
    <x v="52"/>
    <x v="0"/>
    <n v="30508"/>
    <n v="17"/>
    <n v="324"/>
    <n v="29605"/>
    <n v="12"/>
    <n v="2"/>
    <n v="508930"/>
    <n v="593"/>
    <n v="150131"/>
    <n v="21"/>
    <n v="333"/>
    <n v="29579"/>
    <n v="13"/>
    <n v="2"/>
    <n v="508069"/>
    <n v="150129"/>
    <n v="593"/>
    <n v="17"/>
    <n v="-9"/>
    <x v="2"/>
    <x v="1"/>
    <n v="861"/>
    <n v="2"/>
    <n v="863"/>
    <n v="0.97297297297297303"/>
    <n v="26"/>
    <x v="52"/>
  </r>
  <r>
    <x v="52"/>
    <x v="1"/>
    <n v="8642"/>
    <n v="2"/>
    <n v="89"/>
    <n v="8330"/>
    <n v="8"/>
    <n v="1"/>
    <n v="145812"/>
    <n v="217"/>
    <n v="60923"/>
    <n v="2"/>
    <n v="96"/>
    <n v="8321"/>
    <n v="8"/>
    <n v="1"/>
    <n v="145652"/>
    <n v="60923"/>
    <n v="217"/>
    <n v="2"/>
    <n v="-7"/>
    <x v="5"/>
    <x v="1"/>
    <n v="160"/>
    <n v="0"/>
    <n v="160"/>
    <n v="0.92708333333333337"/>
    <n v="9"/>
    <x v="52"/>
  </r>
  <r>
    <x v="52"/>
    <x v="2"/>
    <n v="12967"/>
    <n v="7"/>
    <n v="224"/>
    <n v="12522"/>
    <n v="6"/>
    <n v="2"/>
    <n v="249635"/>
    <n v="216"/>
    <n v="134114"/>
    <n v="15"/>
    <n v="240"/>
    <n v="12499"/>
    <n v="6"/>
    <n v="2"/>
    <n v="249390"/>
    <n v="134114"/>
    <n v="216"/>
    <n v="7"/>
    <n v="-16"/>
    <x v="5"/>
    <x v="1"/>
    <n v="245"/>
    <n v="0"/>
    <n v="245"/>
    <n v="0.93333333333333335"/>
    <n v="23"/>
    <x v="52"/>
  </r>
  <r>
    <x v="52"/>
    <x v="3"/>
    <n v="15782"/>
    <n v="11"/>
    <n v="161"/>
    <n v="15204"/>
    <n v="7"/>
    <n v="0"/>
    <n v="258785"/>
    <n v="418"/>
    <n v="130197"/>
    <n v="11"/>
    <n v="158"/>
    <n v="15198"/>
    <n v="7"/>
    <n v="0"/>
    <n v="258356"/>
    <n v="130197"/>
    <n v="418"/>
    <n v="9"/>
    <n v="3"/>
    <x v="5"/>
    <x v="1"/>
    <n v="429"/>
    <n v="0"/>
    <n v="429"/>
    <n v="1.018987341772152"/>
    <n v="6"/>
    <x v="52"/>
  </r>
  <r>
    <x v="52"/>
    <x v="4"/>
    <n v="14327"/>
    <n v="8"/>
    <n v="193"/>
    <n v="13953"/>
    <n v="13"/>
    <n v="2"/>
    <n v="239839"/>
    <n v="181"/>
    <n v="91420"/>
    <n v="6"/>
    <n v="212"/>
    <n v="13928"/>
    <n v="13"/>
    <n v="2"/>
    <n v="239239"/>
    <n v="91420"/>
    <n v="181"/>
    <n v="6"/>
    <n v="-19"/>
    <x v="5"/>
    <x v="1"/>
    <n v="600"/>
    <n v="0"/>
    <n v="600"/>
    <n v="0.910377358490566"/>
    <n v="25"/>
    <x v="52"/>
  </r>
  <r>
    <x v="52"/>
    <x v="5"/>
    <n v="20047"/>
    <n v="6"/>
    <n v="295"/>
    <n v="19401"/>
    <n v="15"/>
    <n v="3"/>
    <n v="364327"/>
    <n v="364"/>
    <n v="144136"/>
    <n v="11"/>
    <n v="324"/>
    <n v="19366"/>
    <n v="15"/>
    <n v="3"/>
    <n v="363848"/>
    <n v="144136"/>
    <n v="364"/>
    <n v="6"/>
    <n v="-29"/>
    <x v="5"/>
    <x v="1"/>
    <n v="479"/>
    <n v="0"/>
    <n v="479"/>
    <n v="0.91049382716049387"/>
    <n v="35"/>
    <x v="52"/>
  </r>
  <r>
    <x v="52"/>
    <x v="6"/>
    <n v="25150"/>
    <n v="7"/>
    <n v="448"/>
    <n v="24273"/>
    <n v="7"/>
    <n v="5"/>
    <n v="514153"/>
    <n v="437"/>
    <n v="266347"/>
    <n v="8"/>
    <n v="488"/>
    <n v="24226"/>
    <n v="7"/>
    <n v="5"/>
    <n v="513770"/>
    <n v="266347"/>
    <n v="437"/>
    <n v="7"/>
    <n v="-40"/>
    <x v="5"/>
    <x v="1"/>
    <n v="383"/>
    <n v="0"/>
    <n v="383"/>
    <n v="0.91803278688524592"/>
    <n v="47"/>
    <x v="52"/>
  </r>
  <r>
    <x v="52"/>
    <x v="7"/>
    <n v="127423"/>
    <n v="58"/>
    <n v="1734"/>
    <n v="123288"/>
    <n v="68"/>
    <n v="15"/>
    <n v="2281481"/>
    <n v="2426"/>
    <n v="977268"/>
    <n v="74"/>
    <n v="1851"/>
    <n v="123117"/>
    <n v="69"/>
    <n v="15"/>
    <n v="2278324"/>
    <n v="977266"/>
    <n v="2426"/>
    <n v="54"/>
    <n v="-117"/>
    <x v="2"/>
    <x v="1"/>
    <n v="3157"/>
    <n v="2"/>
    <n v="3159"/>
    <n v="0.93679092382495943"/>
    <n v="171"/>
    <x v="52"/>
  </r>
  <r>
    <x v="53"/>
    <x v="0"/>
    <n v="30536"/>
    <n v="28"/>
    <n v="335"/>
    <n v="29622"/>
    <n v="12"/>
    <n v="1"/>
    <n v="510041"/>
    <n v="593"/>
    <n v="150157"/>
    <n v="17"/>
    <n v="324"/>
    <n v="29605"/>
    <n v="12"/>
    <n v="2"/>
    <n v="508930"/>
    <n v="150131"/>
    <n v="593"/>
    <n v="28"/>
    <n v="11"/>
    <x v="5"/>
    <x v="3"/>
    <n v="1111"/>
    <n v="26"/>
    <n v="1137"/>
    <n v="1.0339506172839505"/>
    <n v="17"/>
    <x v="53"/>
  </r>
  <r>
    <x v="53"/>
    <x v="1"/>
    <n v="8649"/>
    <n v="8"/>
    <n v="95"/>
    <n v="8331"/>
    <n v="8"/>
    <n v="1"/>
    <n v="145980"/>
    <n v="217"/>
    <n v="60929"/>
    <n v="2"/>
    <n v="89"/>
    <n v="8330"/>
    <n v="8"/>
    <n v="1"/>
    <n v="145812"/>
    <n v="60923"/>
    <n v="217"/>
    <n v="7"/>
    <n v="6"/>
    <x v="5"/>
    <x v="1"/>
    <n v="168"/>
    <n v="6"/>
    <n v="174"/>
    <n v="1.0674157303370786"/>
    <n v="1"/>
    <x v="53"/>
  </r>
  <r>
    <x v="53"/>
    <x v="2"/>
    <n v="12974"/>
    <n v="6"/>
    <n v="208"/>
    <n v="12545"/>
    <n v="6"/>
    <n v="2"/>
    <n v="250105"/>
    <n v="216"/>
    <n v="134125"/>
    <n v="7"/>
    <n v="224"/>
    <n v="12522"/>
    <n v="6"/>
    <n v="2"/>
    <n v="249635"/>
    <n v="134114"/>
    <n v="216"/>
    <n v="7"/>
    <n v="-16"/>
    <x v="5"/>
    <x v="1"/>
    <n v="470"/>
    <n v="11"/>
    <n v="481"/>
    <n v="0.9285714285714286"/>
    <n v="23"/>
    <x v="53"/>
  </r>
  <r>
    <x v="53"/>
    <x v="3"/>
    <n v="15790"/>
    <n v="8"/>
    <n v="163"/>
    <n v="15210"/>
    <n v="7"/>
    <n v="1"/>
    <n v="259153"/>
    <n v="418"/>
    <n v="130215"/>
    <n v="11"/>
    <n v="161"/>
    <n v="15204"/>
    <n v="7"/>
    <n v="0"/>
    <n v="258785"/>
    <n v="130197"/>
    <n v="418"/>
    <n v="8"/>
    <n v="2"/>
    <x v="5"/>
    <x v="2"/>
    <n v="368"/>
    <n v="18"/>
    <n v="386"/>
    <n v="1.0124223602484472"/>
    <n v="6"/>
    <x v="53"/>
  </r>
  <r>
    <x v="53"/>
    <x v="4"/>
    <n v="14333"/>
    <n v="6"/>
    <n v="193"/>
    <n v="13959"/>
    <n v="14"/>
    <n v="1"/>
    <n v="240092"/>
    <n v="181"/>
    <n v="91429"/>
    <n v="8"/>
    <n v="193"/>
    <n v="13953"/>
    <n v="13"/>
    <n v="2"/>
    <n v="239839"/>
    <n v="91420"/>
    <n v="181"/>
    <n v="6"/>
    <n v="0"/>
    <x v="1"/>
    <x v="3"/>
    <n v="253"/>
    <n v="9"/>
    <n v="262"/>
    <n v="1"/>
    <n v="6"/>
    <x v="53"/>
  </r>
  <r>
    <x v="53"/>
    <x v="5"/>
    <n v="20053"/>
    <n v="6"/>
    <n v="283"/>
    <n v="19418"/>
    <n v="12"/>
    <n v="3"/>
    <n v="364730"/>
    <n v="365"/>
    <n v="144165"/>
    <n v="6"/>
    <n v="295"/>
    <n v="19401"/>
    <n v="15"/>
    <n v="3"/>
    <n v="364327"/>
    <n v="144136"/>
    <n v="364"/>
    <n v="6"/>
    <n v="-12"/>
    <x v="13"/>
    <x v="1"/>
    <n v="403"/>
    <n v="29"/>
    <n v="432"/>
    <n v="0.95932203389830506"/>
    <n v="17"/>
    <x v="53"/>
  </r>
  <r>
    <x v="53"/>
    <x v="6"/>
    <n v="25170"/>
    <n v="21"/>
    <n v="452"/>
    <n v="24289"/>
    <n v="6"/>
    <n v="5"/>
    <n v="514637"/>
    <n v="437"/>
    <n v="266349"/>
    <n v="7"/>
    <n v="448"/>
    <n v="24273"/>
    <n v="7"/>
    <n v="5"/>
    <n v="514153"/>
    <n v="266347"/>
    <n v="437"/>
    <n v="20"/>
    <n v="4"/>
    <x v="2"/>
    <x v="1"/>
    <n v="484"/>
    <n v="2"/>
    <n v="486"/>
    <n v="1.0089285714285714"/>
    <n v="16"/>
    <x v="53"/>
  </r>
  <r>
    <x v="53"/>
    <x v="7"/>
    <n v="127505"/>
    <n v="83"/>
    <n v="1729"/>
    <n v="123374"/>
    <n v="65"/>
    <n v="14"/>
    <n v="2284738"/>
    <n v="2427"/>
    <n v="977369"/>
    <n v="58"/>
    <n v="1734"/>
    <n v="123288"/>
    <n v="68"/>
    <n v="15"/>
    <n v="2281481"/>
    <n v="977268"/>
    <n v="2426"/>
    <n v="82"/>
    <n v="-5"/>
    <x v="13"/>
    <x v="3"/>
    <n v="3257"/>
    <n v="101"/>
    <n v="3358"/>
    <n v="0.99711649365628607"/>
    <n v="86"/>
    <x v="53"/>
  </r>
  <r>
    <x v="54"/>
    <x v="0"/>
    <n v="30552"/>
    <n v="15"/>
    <n v="331"/>
    <n v="29642"/>
    <n v="16"/>
    <n v="2"/>
    <n v="511150"/>
    <n v="593"/>
    <n v="150235"/>
    <n v="28"/>
    <n v="335"/>
    <n v="29622"/>
    <n v="12"/>
    <n v="1"/>
    <n v="510041"/>
    <n v="150157"/>
    <n v="593"/>
    <n v="16"/>
    <n v="-4"/>
    <x v="4"/>
    <x v="2"/>
    <n v="1109"/>
    <n v="78"/>
    <n v="1187"/>
    <n v="0.9880597014925373"/>
    <n v="20"/>
    <x v="54"/>
  </r>
  <r>
    <x v="54"/>
    <x v="1"/>
    <n v="8655"/>
    <n v="6"/>
    <n v="96"/>
    <n v="8336"/>
    <n v="6"/>
    <n v="3"/>
    <n v="146473"/>
    <n v="217"/>
    <n v="60950"/>
    <n v="8"/>
    <n v="95"/>
    <n v="8331"/>
    <n v="8"/>
    <n v="1"/>
    <n v="145980"/>
    <n v="60929"/>
    <n v="217"/>
    <n v="6"/>
    <n v="1"/>
    <x v="9"/>
    <x v="4"/>
    <n v="493"/>
    <n v="21"/>
    <n v="514"/>
    <n v="1.0105263157894737"/>
    <n v="5"/>
    <x v="54"/>
  </r>
  <r>
    <x v="54"/>
    <x v="2"/>
    <n v="12981"/>
    <n v="7"/>
    <n v="208"/>
    <n v="12552"/>
    <n v="4"/>
    <n v="2"/>
    <n v="250894"/>
    <n v="216"/>
    <n v="134164"/>
    <n v="6"/>
    <n v="208"/>
    <n v="12545"/>
    <n v="6"/>
    <n v="2"/>
    <n v="250105"/>
    <n v="134125"/>
    <n v="216"/>
    <n v="7"/>
    <n v="0"/>
    <x v="9"/>
    <x v="1"/>
    <n v="789"/>
    <n v="39"/>
    <n v="828"/>
    <n v="1"/>
    <n v="7"/>
    <x v="54"/>
  </r>
  <r>
    <x v="54"/>
    <x v="3"/>
    <n v="15799"/>
    <n v="9"/>
    <n v="164"/>
    <n v="15218"/>
    <n v="4"/>
    <n v="1"/>
    <n v="259595"/>
    <n v="418"/>
    <n v="130256"/>
    <n v="8"/>
    <n v="163"/>
    <n v="15210"/>
    <n v="7"/>
    <n v="1"/>
    <n v="259153"/>
    <n v="130215"/>
    <n v="418"/>
    <n v="9"/>
    <n v="1"/>
    <x v="13"/>
    <x v="1"/>
    <n v="442"/>
    <n v="41"/>
    <n v="483"/>
    <n v="1.0061349693251533"/>
    <n v="8"/>
    <x v="54"/>
  </r>
  <r>
    <x v="54"/>
    <x v="4"/>
    <n v="14341"/>
    <n v="8"/>
    <n v="186"/>
    <n v="13974"/>
    <n v="9"/>
    <n v="1"/>
    <n v="240933"/>
    <n v="181"/>
    <n v="91479"/>
    <n v="6"/>
    <n v="193"/>
    <n v="13959"/>
    <n v="14"/>
    <n v="1"/>
    <n v="240092"/>
    <n v="91429"/>
    <n v="181"/>
    <n v="8"/>
    <n v="-7"/>
    <x v="0"/>
    <x v="1"/>
    <n v="841"/>
    <n v="50"/>
    <n v="891"/>
    <n v="0.96373056994818651"/>
    <n v="15"/>
    <x v="54"/>
  </r>
  <r>
    <x v="54"/>
    <x v="5"/>
    <n v="20057"/>
    <n v="4"/>
    <n v="253"/>
    <n v="19452"/>
    <n v="13"/>
    <n v="2"/>
    <n v="365336"/>
    <n v="365"/>
    <n v="144231"/>
    <n v="6"/>
    <n v="283"/>
    <n v="19418"/>
    <n v="12"/>
    <n v="3"/>
    <n v="364730"/>
    <n v="144165"/>
    <n v="365"/>
    <n v="4"/>
    <n v="-30"/>
    <x v="1"/>
    <x v="3"/>
    <n v="606"/>
    <n v="66"/>
    <n v="672"/>
    <n v="0.89399293286219084"/>
    <n v="34"/>
    <x v="54"/>
  </r>
  <r>
    <x v="54"/>
    <x v="6"/>
    <n v="25191"/>
    <n v="19"/>
    <n v="441"/>
    <n v="24321"/>
    <n v="4"/>
    <n v="4"/>
    <n v="515272"/>
    <n v="437"/>
    <n v="266437"/>
    <n v="21"/>
    <n v="452"/>
    <n v="24289"/>
    <n v="6"/>
    <n v="5"/>
    <n v="514637"/>
    <n v="266349"/>
    <n v="437"/>
    <n v="21"/>
    <n v="-11"/>
    <x v="9"/>
    <x v="3"/>
    <n v="635"/>
    <n v="88"/>
    <n v="723"/>
    <n v="0.97566371681415931"/>
    <n v="32"/>
    <x v="54"/>
  </r>
  <r>
    <x v="54"/>
    <x v="7"/>
    <n v="127576"/>
    <n v="68"/>
    <n v="1679"/>
    <n v="123495"/>
    <n v="56"/>
    <n v="15"/>
    <n v="2289653"/>
    <n v="2427"/>
    <n v="977752"/>
    <n v="83"/>
    <n v="1729"/>
    <n v="123374"/>
    <n v="65"/>
    <n v="14"/>
    <n v="2284738"/>
    <n v="977369"/>
    <n v="2427"/>
    <n v="71"/>
    <n v="-50"/>
    <x v="22"/>
    <x v="2"/>
    <n v="4915"/>
    <n v="383"/>
    <n v="5298"/>
    <n v="0.97108155002891849"/>
    <n v="121"/>
    <x v="54"/>
  </r>
  <r>
    <x v="55"/>
    <x v="0"/>
    <n v="30580"/>
    <n v="28"/>
    <n v="334"/>
    <n v="29667"/>
    <n v="17"/>
    <n v="2"/>
    <n v="512059"/>
    <n v="593"/>
    <n v="150352"/>
    <n v="15"/>
    <n v="331"/>
    <n v="29642"/>
    <n v="16"/>
    <n v="2"/>
    <n v="511150"/>
    <n v="150235"/>
    <n v="593"/>
    <n v="28"/>
    <n v="3"/>
    <x v="1"/>
    <x v="1"/>
    <n v="909"/>
    <n v="117"/>
    <n v="1026"/>
    <n v="1.0090634441087614"/>
    <n v="25"/>
    <x v="55"/>
  </r>
  <r>
    <x v="55"/>
    <x v="1"/>
    <n v="8661"/>
    <n v="6"/>
    <n v="100"/>
    <n v="8338"/>
    <n v="3"/>
    <n v="3"/>
    <n v="146943"/>
    <n v="217"/>
    <n v="60993"/>
    <n v="6"/>
    <n v="96"/>
    <n v="8336"/>
    <n v="6"/>
    <n v="3"/>
    <n v="146473"/>
    <n v="60950"/>
    <n v="217"/>
    <n v="6"/>
    <n v="4"/>
    <x v="13"/>
    <x v="1"/>
    <n v="470"/>
    <n v="43"/>
    <n v="513"/>
    <n v="1.0416666666666667"/>
    <n v="2"/>
    <x v="55"/>
  </r>
  <r>
    <x v="55"/>
    <x v="2"/>
    <n v="12993"/>
    <n v="11"/>
    <n v="208"/>
    <n v="12564"/>
    <n v="5"/>
    <n v="2"/>
    <n v="251500"/>
    <n v="216"/>
    <n v="134204"/>
    <n v="7"/>
    <n v="208"/>
    <n v="12552"/>
    <n v="4"/>
    <n v="2"/>
    <n v="250894"/>
    <n v="134164"/>
    <n v="216"/>
    <n v="12"/>
    <n v="0"/>
    <x v="1"/>
    <x v="1"/>
    <n v="606"/>
    <n v="40"/>
    <n v="646"/>
    <n v="1"/>
    <n v="12"/>
    <x v="55"/>
  </r>
  <r>
    <x v="55"/>
    <x v="3"/>
    <n v="15806"/>
    <n v="8"/>
    <n v="162"/>
    <n v="15227"/>
    <n v="5"/>
    <n v="1"/>
    <n v="260091"/>
    <n v="418"/>
    <n v="130302"/>
    <n v="9"/>
    <n v="164"/>
    <n v="15218"/>
    <n v="4"/>
    <n v="1"/>
    <n v="259595"/>
    <n v="130256"/>
    <n v="418"/>
    <n v="7"/>
    <n v="-2"/>
    <x v="1"/>
    <x v="1"/>
    <n v="496"/>
    <n v="46"/>
    <n v="542"/>
    <n v="0.98780487804878048"/>
    <n v="9"/>
    <x v="55"/>
  </r>
  <r>
    <x v="55"/>
    <x v="4"/>
    <n v="14348"/>
    <n v="7"/>
    <n v="171"/>
    <n v="13996"/>
    <n v="7"/>
    <n v="1"/>
    <n v="241478"/>
    <n v="181"/>
    <n v="91574"/>
    <n v="8"/>
    <n v="186"/>
    <n v="13974"/>
    <n v="9"/>
    <n v="1"/>
    <n v="240933"/>
    <n v="91479"/>
    <n v="181"/>
    <n v="7"/>
    <n v="-15"/>
    <x v="9"/>
    <x v="1"/>
    <n v="545"/>
    <n v="95"/>
    <n v="640"/>
    <n v="0.91935483870967738"/>
    <n v="22"/>
    <x v="55"/>
  </r>
  <r>
    <x v="55"/>
    <x v="5"/>
    <n v="20068"/>
    <n v="10"/>
    <n v="222"/>
    <n v="19494"/>
    <n v="10"/>
    <n v="2"/>
    <n v="365855"/>
    <n v="365"/>
    <n v="144334"/>
    <n v="4"/>
    <n v="253"/>
    <n v="19452"/>
    <n v="13"/>
    <n v="2"/>
    <n v="365336"/>
    <n v="144231"/>
    <n v="365"/>
    <n v="11"/>
    <n v="-31"/>
    <x v="13"/>
    <x v="1"/>
    <n v="519"/>
    <n v="103"/>
    <n v="622"/>
    <n v="0.87747035573122534"/>
    <n v="42"/>
    <x v="55"/>
  </r>
  <r>
    <x v="55"/>
    <x v="6"/>
    <n v="25205"/>
    <n v="15"/>
    <n v="416"/>
    <n v="24360"/>
    <n v="4"/>
    <n v="4"/>
    <n v="515884"/>
    <n v="438"/>
    <n v="266566"/>
    <n v="19"/>
    <n v="441"/>
    <n v="24321"/>
    <n v="4"/>
    <n v="4"/>
    <n v="515272"/>
    <n v="266437"/>
    <n v="437"/>
    <n v="14"/>
    <n v="-25"/>
    <x v="5"/>
    <x v="1"/>
    <n v="612"/>
    <n v="129"/>
    <n v="741"/>
    <n v="0.94331065759637189"/>
    <n v="39"/>
    <x v="55"/>
  </r>
  <r>
    <x v="55"/>
    <x v="7"/>
    <n v="127661"/>
    <n v="85"/>
    <n v="1613"/>
    <n v="123646"/>
    <n v="51"/>
    <n v="15"/>
    <n v="2293810"/>
    <n v="2428"/>
    <n v="978325"/>
    <n v="68"/>
    <n v="1679"/>
    <n v="123495"/>
    <n v="56"/>
    <n v="15"/>
    <n v="2289653"/>
    <n v="977752"/>
    <n v="2427"/>
    <n v="85"/>
    <n v="-66"/>
    <x v="0"/>
    <x v="1"/>
    <n v="4157"/>
    <n v="573"/>
    <n v="4730"/>
    <n v="0.9606908874329958"/>
    <n v="151"/>
    <x v="55"/>
  </r>
  <r>
    <x v="56"/>
    <x v="0"/>
    <n v="30622"/>
    <n v="43"/>
    <n v="361"/>
    <n v="29682"/>
    <n v="18"/>
    <n v="2"/>
    <n v="513189"/>
    <n v="593"/>
    <n v="150685"/>
    <n v="28"/>
    <n v="334"/>
    <n v="29667"/>
    <n v="17"/>
    <n v="2"/>
    <n v="512059"/>
    <n v="150352"/>
    <n v="593"/>
    <n v="42"/>
    <n v="27"/>
    <x v="1"/>
    <x v="1"/>
    <n v="1130"/>
    <n v="333"/>
    <n v="1463"/>
    <n v="1.0808383233532934"/>
    <n v="15"/>
    <x v="56"/>
  </r>
  <r>
    <x v="56"/>
    <x v="1"/>
    <n v="8677"/>
    <n v="15"/>
    <n v="108"/>
    <n v="8346"/>
    <n v="4"/>
    <n v="3"/>
    <n v="147640"/>
    <n v="217"/>
    <n v="61082"/>
    <n v="6"/>
    <n v="100"/>
    <n v="8338"/>
    <n v="3"/>
    <n v="3"/>
    <n v="146943"/>
    <n v="60993"/>
    <n v="217"/>
    <n v="16"/>
    <n v="8"/>
    <x v="1"/>
    <x v="1"/>
    <n v="697"/>
    <n v="89"/>
    <n v="786"/>
    <n v="1.08"/>
    <n v="8"/>
    <x v="56"/>
  </r>
  <r>
    <x v="56"/>
    <x v="2"/>
    <n v="13003"/>
    <n v="12"/>
    <n v="208"/>
    <n v="12574"/>
    <n v="5"/>
    <n v="2"/>
    <n v="251924"/>
    <n v="216"/>
    <n v="134327"/>
    <n v="11"/>
    <n v="208"/>
    <n v="12564"/>
    <n v="5"/>
    <n v="2"/>
    <n v="251500"/>
    <n v="134204"/>
    <n v="216"/>
    <n v="10"/>
    <n v="0"/>
    <x v="5"/>
    <x v="1"/>
    <n v="424"/>
    <n v="123"/>
    <n v="547"/>
    <n v="1"/>
    <n v="10"/>
    <x v="56"/>
  </r>
  <r>
    <x v="56"/>
    <x v="3"/>
    <n v="15811"/>
    <n v="5"/>
    <n v="155"/>
    <n v="15239"/>
    <n v="7"/>
    <n v="0"/>
    <n v="260421"/>
    <n v="418"/>
    <n v="130418"/>
    <n v="8"/>
    <n v="162"/>
    <n v="15227"/>
    <n v="5"/>
    <n v="1"/>
    <n v="260091"/>
    <n v="130302"/>
    <n v="418"/>
    <n v="5"/>
    <n v="-7"/>
    <x v="10"/>
    <x v="3"/>
    <n v="330"/>
    <n v="116"/>
    <n v="446"/>
    <n v="0.95679012345679015"/>
    <n v="12"/>
    <x v="56"/>
  </r>
  <r>
    <x v="56"/>
    <x v="4"/>
    <n v="14355"/>
    <n v="7"/>
    <n v="157"/>
    <n v="14017"/>
    <n v="5"/>
    <n v="2"/>
    <n v="242113"/>
    <n v="181"/>
    <n v="91771"/>
    <n v="7"/>
    <n v="171"/>
    <n v="13996"/>
    <n v="7"/>
    <n v="1"/>
    <n v="241478"/>
    <n v="91574"/>
    <n v="181"/>
    <n v="7"/>
    <n v="-14"/>
    <x v="9"/>
    <x v="2"/>
    <n v="635"/>
    <n v="197"/>
    <n v="832"/>
    <n v="0.91812865497076024"/>
    <n v="21"/>
    <x v="56"/>
  </r>
  <r>
    <x v="56"/>
    <x v="5"/>
    <n v="20078"/>
    <n v="8"/>
    <n v="206"/>
    <n v="19520"/>
    <n v="10"/>
    <n v="2"/>
    <n v="366216"/>
    <n v="365"/>
    <n v="144570"/>
    <n v="10"/>
    <n v="222"/>
    <n v="19494"/>
    <n v="10"/>
    <n v="2"/>
    <n v="365855"/>
    <n v="144334"/>
    <n v="365"/>
    <n v="10"/>
    <n v="-16"/>
    <x v="5"/>
    <x v="1"/>
    <n v="361"/>
    <n v="236"/>
    <n v="597"/>
    <n v="0.92792792792792789"/>
    <n v="26"/>
    <x v="56"/>
  </r>
  <r>
    <x v="56"/>
    <x v="6"/>
    <n v="25220"/>
    <n v="16"/>
    <n v="386"/>
    <n v="24404"/>
    <n v="6"/>
    <n v="3"/>
    <n v="516326"/>
    <n v="438"/>
    <n v="266874"/>
    <n v="15"/>
    <n v="416"/>
    <n v="24360"/>
    <n v="4"/>
    <n v="4"/>
    <n v="515884"/>
    <n v="266566"/>
    <n v="438"/>
    <n v="15"/>
    <n v="-30"/>
    <x v="10"/>
    <x v="3"/>
    <n v="442"/>
    <n v="308"/>
    <n v="750"/>
    <n v="0.92788461538461542"/>
    <n v="44"/>
    <x v="56"/>
  </r>
  <r>
    <x v="56"/>
    <x v="7"/>
    <n v="127766"/>
    <n v="106"/>
    <n v="1581"/>
    <n v="123782"/>
    <n v="55"/>
    <n v="14"/>
    <n v="2297829"/>
    <n v="2428"/>
    <n v="979727"/>
    <n v="85"/>
    <n v="1613"/>
    <n v="123646"/>
    <n v="51"/>
    <n v="15"/>
    <n v="2293810"/>
    <n v="978325"/>
    <n v="2428"/>
    <n v="105"/>
    <n v="-32"/>
    <x v="4"/>
    <x v="3"/>
    <n v="4019"/>
    <n v="1402"/>
    <n v="5421"/>
    <n v="0.98016119032858029"/>
    <n v="136"/>
    <x v="56"/>
  </r>
  <r>
    <x v="57"/>
    <x v="0"/>
    <n v="30645"/>
    <n v="22"/>
    <n v="368"/>
    <n v="29698"/>
    <n v="19"/>
    <n v="3"/>
    <n v="514217"/>
    <n v="594"/>
    <n v="150942"/>
    <n v="43"/>
    <n v="361"/>
    <n v="29682"/>
    <n v="18"/>
    <n v="2"/>
    <n v="513189"/>
    <n v="150685"/>
    <n v="593"/>
    <n v="23"/>
    <n v="7"/>
    <x v="1"/>
    <x v="2"/>
    <n v="1028"/>
    <n v="257"/>
    <n v="1285"/>
    <n v="1.0193905817174516"/>
    <n v="16"/>
    <x v="57"/>
  </r>
  <r>
    <x v="57"/>
    <x v="1"/>
    <n v="8683"/>
    <n v="4"/>
    <n v="110"/>
    <n v="8350"/>
    <n v="5"/>
    <n v="3"/>
    <n v="147969"/>
    <n v="217"/>
    <n v="61124"/>
    <n v="15"/>
    <n v="108"/>
    <n v="8346"/>
    <n v="4"/>
    <n v="3"/>
    <n v="147640"/>
    <n v="61082"/>
    <n v="217"/>
    <n v="6"/>
    <n v="2"/>
    <x v="1"/>
    <x v="1"/>
    <n v="329"/>
    <n v="42"/>
    <n v="371"/>
    <n v="1.0185185185185186"/>
    <n v="4"/>
    <x v="57"/>
  </r>
  <r>
    <x v="57"/>
    <x v="2"/>
    <n v="13022"/>
    <n v="19"/>
    <n v="208"/>
    <n v="12593"/>
    <n v="2"/>
    <n v="2"/>
    <n v="252325"/>
    <n v="216"/>
    <n v="134441"/>
    <n v="12"/>
    <n v="208"/>
    <n v="12574"/>
    <n v="5"/>
    <n v="2"/>
    <n v="251924"/>
    <n v="134327"/>
    <n v="216"/>
    <n v="19"/>
    <n v="0"/>
    <x v="13"/>
    <x v="1"/>
    <n v="401"/>
    <n v="114"/>
    <n v="515"/>
    <n v="1"/>
    <n v="19"/>
    <x v="57"/>
  </r>
  <r>
    <x v="57"/>
    <x v="3"/>
    <n v="15824"/>
    <n v="12"/>
    <n v="149"/>
    <n v="15258"/>
    <n v="6"/>
    <n v="0"/>
    <n v="260802"/>
    <n v="418"/>
    <n v="130477"/>
    <n v="5"/>
    <n v="155"/>
    <n v="15239"/>
    <n v="7"/>
    <n v="0"/>
    <n v="260421"/>
    <n v="130418"/>
    <n v="418"/>
    <n v="13"/>
    <n v="-6"/>
    <x v="2"/>
    <x v="1"/>
    <n v="381"/>
    <n v="59"/>
    <n v="440"/>
    <n v="0.96129032258064517"/>
    <n v="19"/>
    <x v="57"/>
  </r>
  <r>
    <x v="57"/>
    <x v="4"/>
    <n v="14360"/>
    <n v="4"/>
    <n v="148"/>
    <n v="14031"/>
    <n v="6"/>
    <n v="2"/>
    <n v="242593"/>
    <n v="181"/>
    <n v="91910"/>
    <n v="7"/>
    <n v="157"/>
    <n v="14017"/>
    <n v="5"/>
    <n v="2"/>
    <n v="242113"/>
    <n v="91771"/>
    <n v="181"/>
    <n v="5"/>
    <n v="-9"/>
    <x v="1"/>
    <x v="1"/>
    <n v="480"/>
    <n v="139"/>
    <n v="619"/>
    <n v="0.9426751592356688"/>
    <n v="14"/>
    <x v="57"/>
  </r>
  <r>
    <x v="57"/>
    <x v="5"/>
    <n v="20083"/>
    <n v="4"/>
    <n v="182"/>
    <n v="19548"/>
    <n v="6"/>
    <n v="3"/>
    <n v="366539"/>
    <n v="365"/>
    <n v="144740"/>
    <n v="8"/>
    <n v="206"/>
    <n v="19520"/>
    <n v="10"/>
    <n v="2"/>
    <n v="366216"/>
    <n v="144570"/>
    <n v="365"/>
    <n v="5"/>
    <n v="-24"/>
    <x v="8"/>
    <x v="2"/>
    <n v="323"/>
    <n v="170"/>
    <n v="493"/>
    <n v="0.88349514563106801"/>
    <n v="28"/>
    <x v="57"/>
  </r>
  <r>
    <x v="57"/>
    <x v="6"/>
    <n v="25230"/>
    <n v="10"/>
    <n v="352"/>
    <n v="24447"/>
    <n v="8"/>
    <n v="3"/>
    <n v="516832"/>
    <n v="439"/>
    <n v="267074"/>
    <n v="16"/>
    <n v="386"/>
    <n v="24404"/>
    <n v="6"/>
    <n v="3"/>
    <n v="516326"/>
    <n v="266874"/>
    <n v="438"/>
    <n v="10"/>
    <n v="-34"/>
    <x v="10"/>
    <x v="1"/>
    <n v="506"/>
    <n v="200"/>
    <n v="706"/>
    <n v="0.91191709844559588"/>
    <n v="43"/>
    <x v="57"/>
  </r>
  <r>
    <x v="57"/>
    <x v="7"/>
    <n v="127847"/>
    <n v="75"/>
    <n v="1517"/>
    <n v="123925"/>
    <n v="52"/>
    <n v="16"/>
    <n v="2301277"/>
    <n v="2430"/>
    <n v="980708"/>
    <n v="106"/>
    <n v="1581"/>
    <n v="123782"/>
    <n v="55"/>
    <n v="14"/>
    <n v="2297829"/>
    <n v="979727"/>
    <n v="2428"/>
    <n v="81"/>
    <n v="-64"/>
    <x v="13"/>
    <x v="4"/>
    <n v="3448"/>
    <n v="981"/>
    <n v="4429"/>
    <n v="0.95951929158760274"/>
    <n v="143"/>
    <x v="57"/>
  </r>
  <r>
    <x v="58"/>
    <x v="0"/>
    <n v="30667"/>
    <n v="22"/>
    <n v="372"/>
    <n v="29716"/>
    <n v="18"/>
    <n v="3"/>
    <n v="515274"/>
    <n v="594"/>
    <n v="151034"/>
    <n v="22"/>
    <n v="368"/>
    <n v="29698"/>
    <n v="19"/>
    <n v="3"/>
    <n v="514217"/>
    <n v="150942"/>
    <n v="594"/>
    <n v="22"/>
    <n v="4"/>
    <x v="2"/>
    <x v="1"/>
    <n v="1057"/>
    <n v="92"/>
    <n v="1149"/>
    <n v="1.0108695652173914"/>
    <n v="18"/>
    <x v="58"/>
  </r>
  <r>
    <x v="58"/>
    <x v="1"/>
    <n v="8685"/>
    <n v="5"/>
    <n v="97"/>
    <n v="8365"/>
    <n v="5"/>
    <n v="3"/>
    <n v="148494"/>
    <n v="217"/>
    <n v="61137"/>
    <n v="4"/>
    <n v="110"/>
    <n v="8350"/>
    <n v="5"/>
    <n v="3"/>
    <n v="147969"/>
    <n v="61124"/>
    <n v="217"/>
    <n v="2"/>
    <n v="-13"/>
    <x v="5"/>
    <x v="1"/>
    <n v="525"/>
    <n v="13"/>
    <n v="538"/>
    <n v="0.88181818181818183"/>
    <n v="15"/>
    <x v="58"/>
  </r>
  <r>
    <x v="58"/>
    <x v="2"/>
    <n v="13038"/>
    <n v="17"/>
    <n v="216"/>
    <n v="12601"/>
    <n v="0"/>
    <n v="0"/>
    <n v="252711"/>
    <n v="216"/>
    <n v="134467"/>
    <n v="19"/>
    <n v="208"/>
    <n v="12593"/>
    <n v="2"/>
    <n v="2"/>
    <n v="252325"/>
    <n v="134441"/>
    <n v="216"/>
    <n v="16"/>
    <n v="8"/>
    <x v="9"/>
    <x v="0"/>
    <n v="386"/>
    <n v="26"/>
    <n v="412"/>
    <n v="1.0384615384615385"/>
    <n v="8"/>
    <x v="58"/>
  </r>
  <r>
    <x v="58"/>
    <x v="3"/>
    <n v="15834"/>
    <n v="9"/>
    <n v="142"/>
    <n v="15275"/>
    <n v="4"/>
    <n v="1"/>
    <n v="261460"/>
    <n v="418"/>
    <n v="130496"/>
    <n v="12"/>
    <n v="149"/>
    <n v="15258"/>
    <n v="6"/>
    <n v="0"/>
    <n v="260802"/>
    <n v="130477"/>
    <n v="418"/>
    <n v="10"/>
    <n v="-7"/>
    <x v="9"/>
    <x v="2"/>
    <n v="658"/>
    <n v="19"/>
    <n v="677"/>
    <n v="0.95302013422818788"/>
    <n v="17"/>
    <x v="58"/>
  </r>
  <r>
    <x v="58"/>
    <x v="4"/>
    <n v="14364"/>
    <n v="4"/>
    <n v="132"/>
    <n v="14051"/>
    <n v="6"/>
    <n v="2"/>
    <n v="242908"/>
    <n v="181"/>
    <n v="91956"/>
    <n v="4"/>
    <n v="148"/>
    <n v="14031"/>
    <n v="6"/>
    <n v="2"/>
    <n v="242593"/>
    <n v="91910"/>
    <n v="181"/>
    <n v="4"/>
    <n v="-16"/>
    <x v="5"/>
    <x v="1"/>
    <n v="315"/>
    <n v="46"/>
    <n v="361"/>
    <n v="0.89189189189189189"/>
    <n v="20"/>
    <x v="58"/>
  </r>
  <r>
    <x v="58"/>
    <x v="5"/>
    <n v="20088"/>
    <n v="5"/>
    <n v="169"/>
    <n v="19566"/>
    <n v="7"/>
    <n v="2"/>
    <n v="367084"/>
    <n v="365"/>
    <n v="144787"/>
    <n v="4"/>
    <n v="182"/>
    <n v="19548"/>
    <n v="6"/>
    <n v="3"/>
    <n v="366539"/>
    <n v="144740"/>
    <n v="365"/>
    <n v="5"/>
    <n v="-13"/>
    <x v="1"/>
    <x v="3"/>
    <n v="545"/>
    <n v="47"/>
    <n v="592"/>
    <n v="0.9285714285714286"/>
    <n v="18"/>
    <x v="58"/>
  </r>
  <r>
    <x v="58"/>
    <x v="6"/>
    <n v="25250"/>
    <n v="21"/>
    <n v="334"/>
    <n v="24485"/>
    <n v="10"/>
    <n v="3"/>
    <n v="517363"/>
    <n v="439"/>
    <n v="267283"/>
    <n v="10"/>
    <n v="352"/>
    <n v="24447"/>
    <n v="8"/>
    <n v="3"/>
    <n v="516832"/>
    <n v="267074"/>
    <n v="439"/>
    <n v="20"/>
    <n v="-18"/>
    <x v="10"/>
    <x v="1"/>
    <n v="531"/>
    <n v="209"/>
    <n v="740"/>
    <n v="0.94886363636363635"/>
    <n v="38"/>
    <x v="58"/>
  </r>
  <r>
    <x v="58"/>
    <x v="7"/>
    <n v="127926"/>
    <n v="83"/>
    <n v="1462"/>
    <n v="124059"/>
    <n v="50"/>
    <n v="14"/>
    <n v="2305294"/>
    <n v="2430"/>
    <n v="981160"/>
    <n v="75"/>
    <n v="1517"/>
    <n v="123925"/>
    <n v="52"/>
    <n v="16"/>
    <n v="2301277"/>
    <n v="980708"/>
    <n v="2430"/>
    <n v="79"/>
    <n v="-55"/>
    <x v="9"/>
    <x v="0"/>
    <n v="4017"/>
    <n v="452"/>
    <n v="4469"/>
    <n v="0.96374423203691495"/>
    <n v="134"/>
    <x v="58"/>
  </r>
  <r>
    <x v="59"/>
    <x v="0"/>
    <n v="30701"/>
    <n v="34"/>
    <n v="380"/>
    <n v="29742"/>
    <n v="20"/>
    <n v="4"/>
    <n v="516144"/>
    <n v="594"/>
    <n v="151035"/>
    <n v="22"/>
    <n v="372"/>
    <n v="29716"/>
    <n v="18"/>
    <n v="3"/>
    <n v="515274"/>
    <n v="151034"/>
    <n v="594"/>
    <n v="34"/>
    <n v="8"/>
    <x v="10"/>
    <x v="2"/>
    <n v="870"/>
    <n v="1"/>
    <n v="871"/>
    <n v="1.021505376344086"/>
    <n v="26"/>
    <x v="59"/>
  </r>
  <r>
    <x v="59"/>
    <x v="1"/>
    <n v="8685"/>
    <n v="0"/>
    <n v="89"/>
    <n v="8373"/>
    <n v="6"/>
    <n v="3"/>
    <n v="148623"/>
    <n v="217"/>
    <n v="61137"/>
    <n v="5"/>
    <n v="97"/>
    <n v="8365"/>
    <n v="5"/>
    <n v="3"/>
    <n v="148494"/>
    <n v="61137"/>
    <n v="217"/>
    <n v="0"/>
    <n v="-8"/>
    <x v="1"/>
    <x v="1"/>
    <n v="129"/>
    <n v="0"/>
    <n v="129"/>
    <n v="0.91752577319587625"/>
    <n v="8"/>
    <x v="59"/>
  </r>
  <r>
    <x v="59"/>
    <x v="2"/>
    <n v="13042"/>
    <n v="4"/>
    <n v="199"/>
    <n v="12622"/>
    <n v="4"/>
    <n v="2"/>
    <n v="253105"/>
    <n v="216"/>
    <n v="134467"/>
    <n v="17"/>
    <n v="216"/>
    <n v="12601"/>
    <n v="0"/>
    <n v="0"/>
    <n v="252711"/>
    <n v="134467"/>
    <n v="216"/>
    <n v="4"/>
    <n v="-17"/>
    <x v="4"/>
    <x v="4"/>
    <n v="394"/>
    <n v="0"/>
    <n v="394"/>
    <n v="0.92129629629629628"/>
    <n v="21"/>
    <x v="59"/>
  </r>
  <r>
    <x v="59"/>
    <x v="3"/>
    <n v="15843"/>
    <n v="9"/>
    <n v="145"/>
    <n v="15281"/>
    <n v="3"/>
    <n v="1"/>
    <n v="261904"/>
    <n v="418"/>
    <n v="130496"/>
    <n v="9"/>
    <n v="142"/>
    <n v="15275"/>
    <n v="4"/>
    <n v="1"/>
    <n v="261460"/>
    <n v="130496"/>
    <n v="418"/>
    <n v="9"/>
    <n v="3"/>
    <x v="2"/>
    <x v="1"/>
    <n v="444"/>
    <n v="0"/>
    <n v="444"/>
    <n v="1.0211267605633803"/>
    <n v="6"/>
    <x v="59"/>
  </r>
  <r>
    <x v="59"/>
    <x v="4"/>
    <n v="14366"/>
    <n v="2"/>
    <n v="127"/>
    <n v="14058"/>
    <n v="5"/>
    <n v="2"/>
    <n v="243603"/>
    <n v="181"/>
    <n v="91956"/>
    <n v="4"/>
    <n v="132"/>
    <n v="14051"/>
    <n v="6"/>
    <n v="2"/>
    <n v="242908"/>
    <n v="91956"/>
    <n v="181"/>
    <n v="2"/>
    <n v="-5"/>
    <x v="2"/>
    <x v="1"/>
    <n v="695"/>
    <n v="0"/>
    <n v="695"/>
    <n v="0.96212121212121215"/>
    <n v="7"/>
    <x v="59"/>
  </r>
  <r>
    <x v="59"/>
    <x v="5"/>
    <n v="20093"/>
    <n v="5"/>
    <n v="156"/>
    <n v="19584"/>
    <n v="5"/>
    <n v="2"/>
    <n v="367437"/>
    <n v="365"/>
    <n v="144787"/>
    <n v="5"/>
    <n v="169"/>
    <n v="19566"/>
    <n v="7"/>
    <n v="2"/>
    <n v="367084"/>
    <n v="144787"/>
    <n v="365"/>
    <n v="5"/>
    <n v="-13"/>
    <x v="9"/>
    <x v="1"/>
    <n v="353"/>
    <n v="0"/>
    <n v="353"/>
    <n v="0.92307692307692313"/>
    <n v="18"/>
    <x v="59"/>
  </r>
  <r>
    <x v="59"/>
    <x v="6"/>
    <n v="25252"/>
    <n v="2"/>
    <n v="305"/>
    <n v="24516"/>
    <n v="8"/>
    <n v="4"/>
    <n v="517672"/>
    <n v="439"/>
    <n v="267283"/>
    <n v="21"/>
    <n v="334"/>
    <n v="24485"/>
    <n v="10"/>
    <n v="3"/>
    <n v="517363"/>
    <n v="267283"/>
    <n v="439"/>
    <n v="2"/>
    <n v="-29"/>
    <x v="9"/>
    <x v="2"/>
    <n v="309"/>
    <n v="0"/>
    <n v="309"/>
    <n v="0.91317365269461082"/>
    <n v="31"/>
    <x v="59"/>
  </r>
  <r>
    <x v="59"/>
    <x v="7"/>
    <n v="127982"/>
    <n v="56"/>
    <n v="1401"/>
    <n v="124176"/>
    <n v="51"/>
    <n v="18"/>
    <n v="2308488"/>
    <n v="2430"/>
    <n v="981161"/>
    <n v="83"/>
    <n v="1462"/>
    <n v="124059"/>
    <n v="50"/>
    <n v="14"/>
    <n v="2305294"/>
    <n v="981160"/>
    <n v="2430"/>
    <n v="56"/>
    <n v="-61"/>
    <x v="1"/>
    <x v="7"/>
    <n v="3194"/>
    <n v="1"/>
    <n v="3195"/>
    <n v="0.95827633378932964"/>
    <n v="117"/>
    <x v="59"/>
  </r>
  <r>
    <x v="60"/>
    <x v="0"/>
    <n v="30719"/>
    <n v="18"/>
    <n v="384"/>
    <n v="29756"/>
    <n v="22"/>
    <n v="4"/>
    <n v="517059"/>
    <n v="594"/>
    <n v="151054"/>
    <n v="34"/>
    <n v="380"/>
    <n v="29742"/>
    <n v="20"/>
    <n v="4"/>
    <n v="516144"/>
    <n v="151035"/>
    <n v="594"/>
    <n v="18"/>
    <n v="4"/>
    <x v="10"/>
    <x v="1"/>
    <n v="915"/>
    <n v="19"/>
    <n v="934"/>
    <n v="1.0105263157894737"/>
    <n v="14"/>
    <x v="60"/>
  </r>
  <r>
    <x v="60"/>
    <x v="1"/>
    <n v="8691"/>
    <n v="5"/>
    <n v="92"/>
    <n v="8376"/>
    <n v="6"/>
    <n v="2"/>
    <n v="148785"/>
    <n v="217"/>
    <n v="61141"/>
    <n v="0"/>
    <n v="89"/>
    <n v="8373"/>
    <n v="6"/>
    <n v="3"/>
    <n v="148623"/>
    <n v="61137"/>
    <n v="217"/>
    <n v="6"/>
    <n v="3"/>
    <x v="5"/>
    <x v="3"/>
    <n v="162"/>
    <n v="4"/>
    <n v="166"/>
    <n v="1.0337078651685394"/>
    <n v="3"/>
    <x v="60"/>
  </r>
  <r>
    <x v="60"/>
    <x v="2"/>
    <n v="13045"/>
    <n v="7"/>
    <n v="188"/>
    <n v="12636"/>
    <n v="4"/>
    <n v="1"/>
    <n v="253528"/>
    <n v="216"/>
    <n v="134473"/>
    <n v="4"/>
    <n v="199"/>
    <n v="12622"/>
    <n v="4"/>
    <n v="2"/>
    <n v="253105"/>
    <n v="134467"/>
    <n v="216"/>
    <n v="3"/>
    <n v="-11"/>
    <x v="5"/>
    <x v="3"/>
    <n v="423"/>
    <n v="6"/>
    <n v="429"/>
    <n v="0.94472361809045224"/>
    <n v="14"/>
    <x v="60"/>
  </r>
  <r>
    <x v="60"/>
    <x v="3"/>
    <n v="15855"/>
    <n v="11"/>
    <n v="149"/>
    <n v="15289"/>
    <n v="3"/>
    <n v="1"/>
    <n v="262087"/>
    <n v="418"/>
    <n v="130500"/>
    <n v="9"/>
    <n v="145"/>
    <n v="15281"/>
    <n v="3"/>
    <n v="1"/>
    <n v="261904"/>
    <n v="130496"/>
    <n v="418"/>
    <n v="12"/>
    <n v="4"/>
    <x v="5"/>
    <x v="1"/>
    <n v="183"/>
    <n v="4"/>
    <n v="187"/>
    <n v="1.0275862068965518"/>
    <n v="8"/>
    <x v="60"/>
  </r>
  <r>
    <x v="60"/>
    <x v="4"/>
    <n v="14376"/>
    <n v="9"/>
    <n v="128"/>
    <n v="14067"/>
    <n v="6"/>
    <n v="2"/>
    <n v="243869"/>
    <n v="181"/>
    <n v="91967"/>
    <n v="2"/>
    <n v="127"/>
    <n v="14058"/>
    <n v="5"/>
    <n v="2"/>
    <n v="243603"/>
    <n v="91956"/>
    <n v="181"/>
    <n v="10"/>
    <n v="1"/>
    <x v="1"/>
    <x v="1"/>
    <n v="266"/>
    <n v="11"/>
    <n v="277"/>
    <n v="1.0078740157480315"/>
    <n v="9"/>
    <x v="60"/>
  </r>
  <r>
    <x v="60"/>
    <x v="5"/>
    <n v="20098"/>
    <n v="3"/>
    <n v="146"/>
    <n v="19599"/>
    <n v="5"/>
    <n v="1"/>
    <n v="367810"/>
    <n v="365"/>
    <n v="144806"/>
    <n v="5"/>
    <n v="156"/>
    <n v="19584"/>
    <n v="5"/>
    <n v="2"/>
    <n v="367437"/>
    <n v="144787"/>
    <n v="365"/>
    <n v="5"/>
    <n v="-10"/>
    <x v="5"/>
    <x v="3"/>
    <n v="373"/>
    <n v="19"/>
    <n v="392"/>
    <n v="0.9358974358974359"/>
    <n v="15"/>
    <x v="60"/>
  </r>
  <r>
    <x v="60"/>
    <x v="6"/>
    <n v="25258"/>
    <n v="7"/>
    <n v="292"/>
    <n v="24535"/>
    <n v="6"/>
    <n v="4"/>
    <n v="518001"/>
    <n v="439"/>
    <n v="267285"/>
    <n v="2"/>
    <n v="305"/>
    <n v="24516"/>
    <n v="8"/>
    <n v="4"/>
    <n v="517672"/>
    <n v="267283"/>
    <n v="439"/>
    <n v="6"/>
    <n v="-13"/>
    <x v="9"/>
    <x v="1"/>
    <n v="329"/>
    <n v="2"/>
    <n v="331"/>
    <n v="0.95737704918032784"/>
    <n v="19"/>
    <x v="60"/>
  </r>
  <r>
    <x v="60"/>
    <x v="7"/>
    <n v="128042"/>
    <n v="60"/>
    <n v="1379"/>
    <n v="124258"/>
    <n v="52"/>
    <n v="15"/>
    <n v="2311139"/>
    <n v="2430"/>
    <n v="981226"/>
    <n v="56"/>
    <n v="1401"/>
    <n v="124176"/>
    <n v="51"/>
    <n v="18"/>
    <n v="2308488"/>
    <n v="981161"/>
    <n v="2430"/>
    <n v="60"/>
    <n v="-22"/>
    <x v="1"/>
    <x v="8"/>
    <n v="2651"/>
    <n v="65"/>
    <n v="2716"/>
    <n v="0.98429693076374014"/>
    <n v="82"/>
    <x v="60"/>
  </r>
  <r>
    <x v="61"/>
    <x v="0"/>
    <n v="30750"/>
    <n v="30"/>
    <n v="401"/>
    <n v="29770"/>
    <n v="19"/>
    <n v="5"/>
    <n v="518243"/>
    <n v="594"/>
    <n v="151129"/>
    <n v="18"/>
    <n v="384"/>
    <n v="29756"/>
    <n v="22"/>
    <n v="4"/>
    <n v="517059"/>
    <n v="151054"/>
    <n v="594"/>
    <n v="31"/>
    <n v="17"/>
    <x v="13"/>
    <x v="2"/>
    <n v="1184"/>
    <n v="75"/>
    <n v="1259"/>
    <n v="1.0442708333333333"/>
    <n v="14"/>
    <x v="61"/>
  </r>
  <r>
    <x v="61"/>
    <x v="1"/>
    <n v="8697"/>
    <n v="5"/>
    <n v="93"/>
    <n v="8381"/>
    <n v="4"/>
    <n v="3"/>
    <n v="148999"/>
    <n v="217"/>
    <n v="61152"/>
    <n v="5"/>
    <n v="92"/>
    <n v="8376"/>
    <n v="6"/>
    <n v="2"/>
    <n v="148785"/>
    <n v="61141"/>
    <n v="217"/>
    <n v="6"/>
    <n v="1"/>
    <x v="9"/>
    <x v="2"/>
    <n v="214"/>
    <n v="11"/>
    <n v="225"/>
    <n v="1.0108695652173914"/>
    <n v="5"/>
    <x v="61"/>
  </r>
  <r>
    <x v="61"/>
    <x v="2"/>
    <n v="13050"/>
    <n v="7"/>
    <n v="175"/>
    <n v="12654"/>
    <n v="4"/>
    <n v="1"/>
    <n v="253912"/>
    <n v="216"/>
    <n v="134497"/>
    <n v="7"/>
    <n v="188"/>
    <n v="12636"/>
    <n v="4"/>
    <n v="1"/>
    <n v="253528"/>
    <n v="134473"/>
    <n v="216"/>
    <n v="5"/>
    <n v="-13"/>
    <x v="5"/>
    <x v="1"/>
    <n v="384"/>
    <n v="24"/>
    <n v="408"/>
    <n v="0.93085106382978722"/>
    <n v="18"/>
    <x v="61"/>
  </r>
  <r>
    <x v="61"/>
    <x v="3"/>
    <n v="15861"/>
    <n v="6"/>
    <n v="145"/>
    <n v="15299"/>
    <n v="3"/>
    <n v="1"/>
    <n v="262557"/>
    <n v="418"/>
    <n v="130596"/>
    <n v="11"/>
    <n v="149"/>
    <n v="15289"/>
    <n v="3"/>
    <n v="1"/>
    <n v="262087"/>
    <n v="130500"/>
    <n v="418"/>
    <n v="6"/>
    <n v="-4"/>
    <x v="5"/>
    <x v="1"/>
    <n v="470"/>
    <n v="96"/>
    <n v="566"/>
    <n v="0.97315436241610742"/>
    <n v="10"/>
    <x v="61"/>
  </r>
  <r>
    <x v="61"/>
    <x v="4"/>
    <n v="14382"/>
    <n v="4"/>
    <n v="124"/>
    <n v="14077"/>
    <n v="6"/>
    <n v="2"/>
    <n v="244114"/>
    <n v="181"/>
    <n v="92025"/>
    <n v="9"/>
    <n v="128"/>
    <n v="14067"/>
    <n v="6"/>
    <n v="2"/>
    <n v="243869"/>
    <n v="91967"/>
    <n v="181"/>
    <n v="6"/>
    <n v="-4"/>
    <x v="5"/>
    <x v="1"/>
    <n v="245"/>
    <n v="58"/>
    <n v="303"/>
    <n v="0.96875"/>
    <n v="10"/>
    <x v="61"/>
  </r>
  <r>
    <x v="61"/>
    <x v="5"/>
    <n v="20101"/>
    <n v="4"/>
    <n v="134"/>
    <n v="19614"/>
    <n v="4"/>
    <n v="1"/>
    <n v="368432"/>
    <n v="365"/>
    <n v="144857"/>
    <n v="3"/>
    <n v="146"/>
    <n v="19599"/>
    <n v="5"/>
    <n v="1"/>
    <n v="367810"/>
    <n v="144806"/>
    <n v="365"/>
    <n v="3"/>
    <n v="-12"/>
    <x v="2"/>
    <x v="1"/>
    <n v="622"/>
    <n v="51"/>
    <n v="673"/>
    <n v="0.9178082191780822"/>
    <n v="15"/>
    <x v="61"/>
  </r>
  <r>
    <x v="61"/>
    <x v="6"/>
    <n v="25266"/>
    <n v="9"/>
    <n v="274"/>
    <n v="24561"/>
    <n v="7"/>
    <n v="2"/>
    <n v="518544"/>
    <n v="439"/>
    <n v="267397"/>
    <n v="7"/>
    <n v="292"/>
    <n v="24535"/>
    <n v="6"/>
    <n v="4"/>
    <n v="518001"/>
    <n v="267285"/>
    <n v="439"/>
    <n v="8"/>
    <n v="-18"/>
    <x v="1"/>
    <x v="0"/>
    <n v="543"/>
    <n v="112"/>
    <n v="655"/>
    <n v="0.93835616438356162"/>
    <n v="26"/>
    <x v="61"/>
  </r>
  <r>
    <x v="61"/>
    <x v="7"/>
    <n v="128107"/>
    <n v="65"/>
    <n v="1346"/>
    <n v="124356"/>
    <n v="47"/>
    <n v="15"/>
    <n v="2314801"/>
    <n v="2430"/>
    <n v="981653"/>
    <n v="60"/>
    <n v="1379"/>
    <n v="124258"/>
    <n v="52"/>
    <n v="15"/>
    <n v="2311139"/>
    <n v="981226"/>
    <n v="2430"/>
    <n v="65"/>
    <n v="-33"/>
    <x v="0"/>
    <x v="1"/>
    <n v="3662"/>
    <n v="427"/>
    <n v="4089"/>
    <n v="0.97606961566352435"/>
    <n v="98"/>
    <x v="61"/>
  </r>
  <r>
    <x v="62"/>
    <x v="0"/>
    <n v="30785"/>
    <n v="38"/>
    <n v="410"/>
    <n v="29796"/>
    <n v="18"/>
    <n v="7"/>
    <n v="519617"/>
    <n v="594"/>
    <n v="151262"/>
    <n v="30"/>
    <n v="401"/>
    <n v="29770"/>
    <n v="19"/>
    <n v="5"/>
    <n v="518243"/>
    <n v="151129"/>
    <n v="594"/>
    <n v="35"/>
    <n v="9"/>
    <x v="2"/>
    <x v="4"/>
    <n v="1374"/>
    <n v="133"/>
    <n v="1507"/>
    <n v="1.0224438902743143"/>
    <n v="26"/>
    <x v="62"/>
  </r>
  <r>
    <x v="62"/>
    <x v="1"/>
    <n v="8705"/>
    <n v="8"/>
    <n v="96"/>
    <n v="8386"/>
    <n v="4"/>
    <n v="3"/>
    <n v="149202"/>
    <n v="217"/>
    <n v="61179"/>
    <n v="5"/>
    <n v="93"/>
    <n v="8381"/>
    <n v="4"/>
    <n v="3"/>
    <n v="148999"/>
    <n v="61152"/>
    <n v="217"/>
    <n v="8"/>
    <n v="3"/>
    <x v="5"/>
    <x v="1"/>
    <n v="203"/>
    <n v="27"/>
    <n v="230"/>
    <n v="1.032258064516129"/>
    <n v="5"/>
    <x v="62"/>
  </r>
  <r>
    <x v="62"/>
    <x v="2"/>
    <n v="13068"/>
    <n v="17"/>
    <n v="177"/>
    <n v="12670"/>
    <n v="2"/>
    <n v="1"/>
    <n v="254477"/>
    <n v="216"/>
    <n v="135490"/>
    <n v="7"/>
    <n v="175"/>
    <n v="12654"/>
    <n v="4"/>
    <n v="1"/>
    <n v="253912"/>
    <n v="134497"/>
    <n v="216"/>
    <n v="18"/>
    <n v="2"/>
    <x v="9"/>
    <x v="1"/>
    <n v="565"/>
    <n v="993"/>
    <n v="1558"/>
    <n v="1.0114285714285713"/>
    <n v="16"/>
    <x v="62"/>
  </r>
  <r>
    <x v="62"/>
    <x v="3"/>
    <n v="15886"/>
    <n v="23"/>
    <n v="154"/>
    <n v="15315"/>
    <n v="3"/>
    <n v="1"/>
    <n v="263052"/>
    <n v="418"/>
    <n v="132872"/>
    <n v="6"/>
    <n v="145"/>
    <n v="15299"/>
    <n v="3"/>
    <n v="1"/>
    <n v="262557"/>
    <n v="130596"/>
    <n v="418"/>
    <n v="25"/>
    <n v="9"/>
    <x v="5"/>
    <x v="1"/>
    <n v="495"/>
    <n v="2276"/>
    <n v="2771"/>
    <n v="1.0620689655172413"/>
    <n v="16"/>
    <x v="62"/>
  </r>
  <r>
    <x v="62"/>
    <x v="4"/>
    <n v="14389"/>
    <n v="7"/>
    <n v="127"/>
    <n v="14081"/>
    <n v="6"/>
    <n v="1"/>
    <n v="244310"/>
    <n v="181"/>
    <n v="92269"/>
    <n v="4"/>
    <n v="124"/>
    <n v="14077"/>
    <n v="6"/>
    <n v="2"/>
    <n v="244114"/>
    <n v="92025"/>
    <n v="181"/>
    <n v="7"/>
    <n v="3"/>
    <x v="5"/>
    <x v="3"/>
    <n v="196"/>
    <n v="244"/>
    <n v="440"/>
    <n v="1.0241935483870968"/>
    <n v="4"/>
    <x v="62"/>
  </r>
  <r>
    <x v="62"/>
    <x v="5"/>
    <n v="20111"/>
    <n v="9"/>
    <n v="127"/>
    <n v="19631"/>
    <n v="4"/>
    <n v="1"/>
    <n v="368962"/>
    <n v="365"/>
    <n v="144966"/>
    <n v="4"/>
    <n v="134"/>
    <n v="19614"/>
    <n v="4"/>
    <n v="1"/>
    <n v="368432"/>
    <n v="144857"/>
    <n v="365"/>
    <n v="10"/>
    <n v="-7"/>
    <x v="5"/>
    <x v="1"/>
    <n v="530"/>
    <n v="109"/>
    <n v="639"/>
    <n v="0.94776119402985071"/>
    <n v="17"/>
    <x v="62"/>
  </r>
  <r>
    <x v="62"/>
    <x v="6"/>
    <n v="25274"/>
    <n v="11"/>
    <n v="264"/>
    <n v="24579"/>
    <n v="8"/>
    <n v="2"/>
    <n v="518994"/>
    <n v="439"/>
    <n v="268844"/>
    <n v="9"/>
    <n v="274"/>
    <n v="24561"/>
    <n v="7"/>
    <n v="2"/>
    <n v="518544"/>
    <n v="267397"/>
    <n v="439"/>
    <n v="8"/>
    <n v="-10"/>
    <x v="1"/>
    <x v="1"/>
    <n v="450"/>
    <n v="1447"/>
    <n v="1897"/>
    <n v="0.96350364963503654"/>
    <n v="18"/>
    <x v="62"/>
  </r>
  <r>
    <x v="62"/>
    <x v="7"/>
    <n v="128218"/>
    <n v="113"/>
    <n v="1355"/>
    <n v="124458"/>
    <n v="45"/>
    <n v="16"/>
    <n v="2318614"/>
    <n v="2430"/>
    <n v="986882"/>
    <n v="65"/>
    <n v="1346"/>
    <n v="124356"/>
    <n v="47"/>
    <n v="15"/>
    <n v="2314801"/>
    <n v="981653"/>
    <n v="2430"/>
    <n v="111"/>
    <n v="9"/>
    <x v="9"/>
    <x v="2"/>
    <n v="3813"/>
    <n v="5229"/>
    <n v="9042"/>
    <n v="1.0066864784546805"/>
    <n v="102"/>
    <x v="62"/>
  </r>
  <r>
    <x v="63"/>
    <x v="0"/>
    <n v="30818"/>
    <n v="30"/>
    <n v="431"/>
    <n v="29807"/>
    <n v="19"/>
    <n v="7"/>
    <n v="520738"/>
    <n v="595"/>
    <n v="151569"/>
    <n v="38"/>
    <n v="410"/>
    <n v="29796"/>
    <n v="18"/>
    <n v="7"/>
    <n v="519617"/>
    <n v="151262"/>
    <n v="594"/>
    <n v="33"/>
    <n v="21"/>
    <x v="1"/>
    <x v="1"/>
    <n v="1121"/>
    <n v="307"/>
    <n v="1428"/>
    <n v="1.051219512195122"/>
    <n v="11"/>
    <x v="63"/>
  </r>
  <r>
    <x v="63"/>
    <x v="1"/>
    <n v="8717"/>
    <n v="12"/>
    <n v="96"/>
    <n v="8398"/>
    <n v="4"/>
    <n v="3"/>
    <n v="149412"/>
    <n v="217"/>
    <n v="62133"/>
    <n v="8"/>
    <n v="96"/>
    <n v="8386"/>
    <n v="4"/>
    <n v="3"/>
    <n v="149202"/>
    <n v="61179"/>
    <n v="217"/>
    <n v="12"/>
    <n v="0"/>
    <x v="5"/>
    <x v="1"/>
    <n v="210"/>
    <n v="954"/>
    <n v="1164"/>
    <n v="1"/>
    <n v="12"/>
    <x v="63"/>
  </r>
  <r>
    <x v="63"/>
    <x v="2"/>
    <n v="13081"/>
    <n v="14"/>
    <n v="175"/>
    <n v="12685"/>
    <n v="2"/>
    <n v="1"/>
    <n v="254940"/>
    <n v="216"/>
    <n v="136267"/>
    <n v="17"/>
    <n v="177"/>
    <n v="12670"/>
    <n v="2"/>
    <n v="1"/>
    <n v="254477"/>
    <n v="135490"/>
    <n v="216"/>
    <n v="13"/>
    <n v="-2"/>
    <x v="5"/>
    <x v="1"/>
    <n v="463"/>
    <n v="777"/>
    <n v="1240"/>
    <n v="0.98870056497175141"/>
    <n v="15"/>
    <x v="63"/>
  </r>
  <r>
    <x v="63"/>
    <x v="3"/>
    <n v="15894"/>
    <n v="8"/>
    <n v="155"/>
    <n v="15322"/>
    <n v="2"/>
    <n v="1"/>
    <n v="263325"/>
    <n v="418"/>
    <n v="132931"/>
    <n v="23"/>
    <n v="154"/>
    <n v="15315"/>
    <n v="3"/>
    <n v="1"/>
    <n v="263052"/>
    <n v="132872"/>
    <n v="418"/>
    <n v="8"/>
    <n v="1"/>
    <x v="2"/>
    <x v="1"/>
    <n v="273"/>
    <n v="59"/>
    <n v="332"/>
    <n v="1.0064935064935066"/>
    <n v="7"/>
    <x v="63"/>
  </r>
  <r>
    <x v="63"/>
    <x v="4"/>
    <n v="14400"/>
    <n v="10"/>
    <n v="117"/>
    <n v="14102"/>
    <n v="7"/>
    <n v="1"/>
    <n v="244564"/>
    <n v="181"/>
    <n v="92636"/>
    <n v="7"/>
    <n v="127"/>
    <n v="14081"/>
    <n v="6"/>
    <n v="1"/>
    <n v="244310"/>
    <n v="92269"/>
    <n v="181"/>
    <n v="11"/>
    <n v="-10"/>
    <x v="1"/>
    <x v="1"/>
    <n v="254"/>
    <n v="367"/>
    <n v="621"/>
    <n v="0.92125984251968507"/>
    <n v="21"/>
    <x v="63"/>
  </r>
  <r>
    <x v="63"/>
    <x v="5"/>
    <n v="20118"/>
    <n v="8"/>
    <n v="126"/>
    <n v="19639"/>
    <n v="4"/>
    <n v="1"/>
    <n v="369408"/>
    <n v="365"/>
    <n v="146501"/>
    <n v="9"/>
    <n v="127"/>
    <n v="19631"/>
    <n v="4"/>
    <n v="1"/>
    <n v="368962"/>
    <n v="144966"/>
    <n v="365"/>
    <n v="7"/>
    <n v="-1"/>
    <x v="5"/>
    <x v="1"/>
    <n v="446"/>
    <n v="1535"/>
    <n v="1981"/>
    <n v="0.99212598425196852"/>
    <n v="8"/>
    <x v="63"/>
  </r>
  <r>
    <x v="63"/>
    <x v="6"/>
    <n v="25277"/>
    <n v="3"/>
    <n v="244"/>
    <n v="24602"/>
    <n v="7"/>
    <n v="2"/>
    <n v="519345"/>
    <n v="439"/>
    <n v="269641"/>
    <n v="11"/>
    <n v="264"/>
    <n v="24579"/>
    <n v="8"/>
    <n v="2"/>
    <n v="518994"/>
    <n v="268844"/>
    <n v="439"/>
    <n v="3"/>
    <n v="-20"/>
    <x v="2"/>
    <x v="1"/>
    <n v="351"/>
    <n v="797"/>
    <n v="1148"/>
    <n v="0.9242424242424242"/>
    <n v="23"/>
    <x v="63"/>
  </r>
  <r>
    <x v="63"/>
    <x v="7"/>
    <n v="128305"/>
    <n v="85"/>
    <n v="1344"/>
    <n v="124555"/>
    <n v="45"/>
    <n v="16"/>
    <n v="2321732"/>
    <n v="2431"/>
    <n v="991678"/>
    <n v="113"/>
    <n v="1355"/>
    <n v="124458"/>
    <n v="45"/>
    <n v="16"/>
    <n v="2318614"/>
    <n v="986882"/>
    <n v="2430"/>
    <n v="87"/>
    <n v="-11"/>
    <x v="5"/>
    <x v="1"/>
    <n v="3118"/>
    <n v="4796"/>
    <n v="7914"/>
    <n v="0.99188191881918819"/>
    <n v="97"/>
    <x v="63"/>
  </r>
  <r>
    <x v="64"/>
    <x v="0"/>
    <n v="30846"/>
    <n v="26"/>
    <n v="411"/>
    <n v="29853"/>
    <n v="15"/>
    <n v="7"/>
    <n v="521775"/>
    <n v="597"/>
    <n v="153465"/>
    <n v="30"/>
    <n v="431"/>
    <n v="29807"/>
    <n v="19"/>
    <n v="7"/>
    <n v="520738"/>
    <n v="151569"/>
    <n v="595"/>
    <n v="28"/>
    <n v="-20"/>
    <x v="8"/>
    <x v="1"/>
    <n v="1037"/>
    <n v="1896"/>
    <n v="2933"/>
    <n v="0.95359628770301619"/>
    <n v="46"/>
    <x v="64"/>
  </r>
  <r>
    <x v="64"/>
    <x v="1"/>
    <n v="8727"/>
    <n v="10"/>
    <n v="101"/>
    <n v="8403"/>
    <n v="5"/>
    <n v="3"/>
    <n v="149798"/>
    <n v="217"/>
    <n v="62154"/>
    <n v="12"/>
    <n v="96"/>
    <n v="8398"/>
    <n v="4"/>
    <n v="3"/>
    <n v="149412"/>
    <n v="62133"/>
    <n v="217"/>
    <n v="10"/>
    <n v="5"/>
    <x v="1"/>
    <x v="1"/>
    <n v="386"/>
    <n v="21"/>
    <n v="407"/>
    <n v="1.0520833333333333"/>
    <n v="5"/>
    <x v="64"/>
  </r>
  <r>
    <x v="64"/>
    <x v="2"/>
    <n v="13085"/>
    <n v="5"/>
    <n v="164"/>
    <n v="12700"/>
    <n v="2"/>
    <n v="1"/>
    <n v="255335"/>
    <n v="216"/>
    <n v="136844"/>
    <n v="14"/>
    <n v="175"/>
    <n v="12685"/>
    <n v="2"/>
    <n v="1"/>
    <n v="254940"/>
    <n v="136267"/>
    <n v="216"/>
    <n v="4"/>
    <n v="-11"/>
    <x v="5"/>
    <x v="1"/>
    <n v="395"/>
    <n v="577"/>
    <n v="972"/>
    <n v="0.93714285714285717"/>
    <n v="15"/>
    <x v="64"/>
  </r>
  <r>
    <x v="64"/>
    <x v="3"/>
    <n v="15903"/>
    <n v="10"/>
    <n v="150"/>
    <n v="15336"/>
    <n v="3"/>
    <n v="1"/>
    <n v="263751"/>
    <n v="418"/>
    <n v="132971"/>
    <n v="8"/>
    <n v="155"/>
    <n v="15322"/>
    <n v="2"/>
    <n v="1"/>
    <n v="263325"/>
    <n v="132931"/>
    <n v="418"/>
    <n v="9"/>
    <n v="-5"/>
    <x v="1"/>
    <x v="1"/>
    <n v="426"/>
    <n v="40"/>
    <n v="466"/>
    <n v="0.967741935483871"/>
    <n v="14"/>
    <x v="64"/>
  </r>
  <r>
    <x v="64"/>
    <x v="4"/>
    <n v="14412"/>
    <n v="11"/>
    <n v="120"/>
    <n v="14111"/>
    <n v="8"/>
    <n v="1"/>
    <n v="244759"/>
    <n v="181"/>
    <n v="92937"/>
    <n v="10"/>
    <n v="117"/>
    <n v="14102"/>
    <n v="7"/>
    <n v="1"/>
    <n v="244564"/>
    <n v="92636"/>
    <n v="181"/>
    <n v="12"/>
    <n v="3"/>
    <x v="1"/>
    <x v="1"/>
    <n v="195"/>
    <n v="301"/>
    <n v="496"/>
    <n v="1.0256410256410255"/>
    <n v="9"/>
    <x v="64"/>
  </r>
  <r>
    <x v="64"/>
    <x v="5"/>
    <n v="20129"/>
    <n v="12"/>
    <n v="121"/>
    <n v="19655"/>
    <n v="4"/>
    <n v="1"/>
    <n v="369734"/>
    <n v="365"/>
    <n v="146584"/>
    <n v="8"/>
    <n v="126"/>
    <n v="19639"/>
    <n v="4"/>
    <n v="1"/>
    <n v="369408"/>
    <n v="146501"/>
    <n v="365"/>
    <n v="11"/>
    <n v="-5"/>
    <x v="5"/>
    <x v="1"/>
    <n v="326"/>
    <n v="83"/>
    <n v="409"/>
    <n v="0.96031746031746035"/>
    <n v="16"/>
    <x v="64"/>
  </r>
  <r>
    <x v="64"/>
    <x v="6"/>
    <n v="25297"/>
    <n v="18"/>
    <n v="235"/>
    <n v="24631"/>
    <n v="8"/>
    <n v="2"/>
    <n v="519822"/>
    <n v="439"/>
    <n v="270080"/>
    <n v="3"/>
    <n v="244"/>
    <n v="24602"/>
    <n v="7"/>
    <n v="2"/>
    <n v="519345"/>
    <n v="269641"/>
    <n v="439"/>
    <n v="20"/>
    <n v="-9"/>
    <x v="1"/>
    <x v="1"/>
    <n v="477"/>
    <n v="439"/>
    <n v="916"/>
    <n v="0.96311475409836067"/>
    <n v="29"/>
    <x v="64"/>
  </r>
  <r>
    <x v="64"/>
    <x v="7"/>
    <n v="128399"/>
    <n v="92"/>
    <n v="1302"/>
    <n v="124689"/>
    <n v="45"/>
    <n v="16"/>
    <n v="2324974"/>
    <n v="2433"/>
    <n v="995035"/>
    <n v="85"/>
    <n v="1344"/>
    <n v="124555"/>
    <n v="45"/>
    <n v="16"/>
    <n v="2321732"/>
    <n v="991678"/>
    <n v="2431"/>
    <n v="94"/>
    <n v="-42"/>
    <x v="5"/>
    <x v="1"/>
    <n v="3242"/>
    <n v="3357"/>
    <n v="6599"/>
    <n v="0.96875"/>
    <n v="134"/>
    <x v="64"/>
  </r>
  <r>
    <x v="65"/>
    <x v="0"/>
    <n v="30889"/>
    <n v="44"/>
    <n v="434"/>
    <n v="29873"/>
    <n v="15"/>
    <n v="7"/>
    <n v="522775"/>
    <n v="597"/>
    <n v="153485"/>
    <n v="26"/>
    <n v="411"/>
    <n v="29853"/>
    <n v="15"/>
    <n v="7"/>
    <n v="521775"/>
    <n v="153465"/>
    <n v="597"/>
    <n v="43"/>
    <n v="23"/>
    <x v="5"/>
    <x v="1"/>
    <n v="1000"/>
    <n v="20"/>
    <n v="1020"/>
    <n v="1.0559610705596107"/>
    <n v="20"/>
    <x v="65"/>
  </r>
  <r>
    <x v="65"/>
    <x v="1"/>
    <n v="8728"/>
    <n v="1"/>
    <n v="101"/>
    <n v="8404"/>
    <n v="6"/>
    <n v="2"/>
    <n v="149930"/>
    <n v="217"/>
    <n v="62159"/>
    <n v="10"/>
    <n v="101"/>
    <n v="8403"/>
    <n v="5"/>
    <n v="3"/>
    <n v="149798"/>
    <n v="62154"/>
    <n v="217"/>
    <n v="1"/>
    <n v="0"/>
    <x v="1"/>
    <x v="3"/>
    <n v="132"/>
    <n v="5"/>
    <n v="137"/>
    <n v="1"/>
    <n v="1"/>
    <x v="65"/>
  </r>
  <r>
    <x v="65"/>
    <x v="2"/>
    <n v="13092"/>
    <n v="7"/>
    <n v="154"/>
    <n v="12717"/>
    <n v="3"/>
    <n v="1"/>
    <n v="255843"/>
    <n v="216"/>
    <n v="136850"/>
    <n v="5"/>
    <n v="164"/>
    <n v="12700"/>
    <n v="2"/>
    <n v="1"/>
    <n v="255335"/>
    <n v="136844"/>
    <n v="216"/>
    <n v="7"/>
    <n v="-10"/>
    <x v="1"/>
    <x v="1"/>
    <n v="508"/>
    <n v="6"/>
    <n v="514"/>
    <n v="0.93902439024390238"/>
    <n v="17"/>
    <x v="65"/>
  </r>
  <r>
    <x v="65"/>
    <x v="3"/>
    <n v="15909"/>
    <n v="6"/>
    <n v="142"/>
    <n v="15350"/>
    <n v="3"/>
    <n v="1"/>
    <n v="264225"/>
    <n v="418"/>
    <n v="132975"/>
    <n v="10"/>
    <n v="150"/>
    <n v="15336"/>
    <n v="3"/>
    <n v="1"/>
    <n v="263751"/>
    <n v="132971"/>
    <n v="418"/>
    <n v="6"/>
    <n v="-8"/>
    <x v="5"/>
    <x v="1"/>
    <n v="474"/>
    <n v="4"/>
    <n v="478"/>
    <n v="0.94666666666666666"/>
    <n v="14"/>
    <x v="65"/>
  </r>
  <r>
    <x v="65"/>
    <x v="4"/>
    <n v="14421"/>
    <n v="8"/>
    <n v="118"/>
    <n v="14122"/>
    <n v="7"/>
    <n v="1"/>
    <n v="244967"/>
    <n v="181"/>
    <n v="92951"/>
    <n v="11"/>
    <n v="120"/>
    <n v="14111"/>
    <n v="8"/>
    <n v="1"/>
    <n v="244759"/>
    <n v="92937"/>
    <n v="181"/>
    <n v="9"/>
    <n v="-2"/>
    <x v="2"/>
    <x v="1"/>
    <n v="208"/>
    <n v="14"/>
    <n v="222"/>
    <n v="0.98333333333333328"/>
    <n v="11"/>
    <x v="65"/>
  </r>
  <r>
    <x v="65"/>
    <x v="5"/>
    <n v="20132"/>
    <n v="3"/>
    <n v="110"/>
    <n v="19669"/>
    <n v="3"/>
    <n v="1"/>
    <n v="370128"/>
    <n v="365"/>
    <n v="146596"/>
    <n v="12"/>
    <n v="121"/>
    <n v="19655"/>
    <n v="4"/>
    <n v="1"/>
    <n v="369734"/>
    <n v="146584"/>
    <n v="365"/>
    <n v="3"/>
    <n v="-11"/>
    <x v="2"/>
    <x v="1"/>
    <n v="394"/>
    <n v="12"/>
    <n v="406"/>
    <n v="0.90909090909090906"/>
    <n v="14"/>
    <x v="65"/>
  </r>
  <r>
    <x v="65"/>
    <x v="6"/>
    <n v="25303"/>
    <n v="7"/>
    <n v="211"/>
    <n v="24661"/>
    <n v="8"/>
    <n v="2"/>
    <n v="520279"/>
    <n v="439"/>
    <n v="270115"/>
    <n v="18"/>
    <n v="235"/>
    <n v="24631"/>
    <n v="8"/>
    <n v="2"/>
    <n v="519822"/>
    <n v="270080"/>
    <n v="439"/>
    <n v="6"/>
    <n v="-24"/>
    <x v="5"/>
    <x v="1"/>
    <n v="457"/>
    <n v="35"/>
    <n v="492"/>
    <n v="0.89787234042553188"/>
    <n v="30"/>
    <x v="65"/>
  </r>
  <r>
    <x v="65"/>
    <x v="7"/>
    <n v="128474"/>
    <n v="76"/>
    <n v="1270"/>
    <n v="124796"/>
    <n v="45"/>
    <n v="15"/>
    <n v="2328147"/>
    <n v="2433"/>
    <n v="995131"/>
    <n v="92"/>
    <n v="1302"/>
    <n v="124689"/>
    <n v="45"/>
    <n v="16"/>
    <n v="2324974"/>
    <n v="995035"/>
    <n v="2433"/>
    <n v="75"/>
    <n v="-32"/>
    <x v="5"/>
    <x v="3"/>
    <n v="3173"/>
    <n v="96"/>
    <n v="3269"/>
    <n v="0.97542242703533022"/>
    <n v="107"/>
    <x v="65"/>
  </r>
  <r>
    <x v="66"/>
    <x v="0"/>
    <n v="30911"/>
    <n v="23"/>
    <n v="439"/>
    <n v="29889"/>
    <n v="15"/>
    <n v="7"/>
    <n v="523846"/>
    <n v="598"/>
    <n v="153488"/>
    <n v="44"/>
    <n v="434"/>
    <n v="29873"/>
    <n v="15"/>
    <n v="7"/>
    <n v="522775"/>
    <n v="153485"/>
    <n v="597"/>
    <n v="22"/>
    <n v="5"/>
    <x v="5"/>
    <x v="1"/>
    <n v="1071"/>
    <n v="3"/>
    <n v="1074"/>
    <n v="1.0115207373271888"/>
    <n v="16"/>
    <x v="66"/>
  </r>
  <r>
    <x v="66"/>
    <x v="1"/>
    <n v="8731"/>
    <n v="3"/>
    <n v="102"/>
    <n v="8406"/>
    <n v="5"/>
    <n v="3"/>
    <n v="150162"/>
    <n v="217"/>
    <n v="62159"/>
    <n v="1"/>
    <n v="101"/>
    <n v="8404"/>
    <n v="6"/>
    <n v="2"/>
    <n v="149930"/>
    <n v="62159"/>
    <n v="217"/>
    <n v="3"/>
    <n v="1"/>
    <x v="2"/>
    <x v="2"/>
    <n v="232"/>
    <n v="0"/>
    <n v="232"/>
    <n v="1.0099009900990099"/>
    <n v="2"/>
    <x v="66"/>
  </r>
  <r>
    <x v="66"/>
    <x v="2"/>
    <n v="13101"/>
    <n v="9"/>
    <n v="151"/>
    <n v="12729"/>
    <n v="3"/>
    <n v="1"/>
    <n v="256324"/>
    <n v="216"/>
    <n v="136850"/>
    <n v="7"/>
    <n v="154"/>
    <n v="12717"/>
    <n v="3"/>
    <n v="1"/>
    <n v="255843"/>
    <n v="136850"/>
    <n v="216"/>
    <n v="9"/>
    <n v="-3"/>
    <x v="5"/>
    <x v="1"/>
    <n v="481"/>
    <n v="0"/>
    <n v="481"/>
    <n v="0.98051948051948057"/>
    <n v="12"/>
    <x v="66"/>
  </r>
  <r>
    <x v="66"/>
    <x v="3"/>
    <n v="15917"/>
    <n v="8"/>
    <n v="142"/>
    <n v="15358"/>
    <n v="2"/>
    <n v="1"/>
    <n v="264434"/>
    <n v="418"/>
    <n v="132975"/>
    <n v="6"/>
    <n v="142"/>
    <n v="15350"/>
    <n v="3"/>
    <n v="1"/>
    <n v="264225"/>
    <n v="132975"/>
    <n v="418"/>
    <n v="8"/>
    <n v="0"/>
    <x v="2"/>
    <x v="1"/>
    <n v="209"/>
    <n v="0"/>
    <n v="209"/>
    <n v="1"/>
    <n v="8"/>
    <x v="66"/>
  </r>
  <r>
    <x v="66"/>
    <x v="4"/>
    <n v="14424"/>
    <n v="3"/>
    <n v="119"/>
    <n v="14124"/>
    <n v="7"/>
    <n v="1"/>
    <n v="245163"/>
    <n v="181"/>
    <n v="92952"/>
    <n v="8"/>
    <n v="118"/>
    <n v="14122"/>
    <n v="7"/>
    <n v="1"/>
    <n v="244967"/>
    <n v="92951"/>
    <n v="181"/>
    <n v="3"/>
    <n v="1"/>
    <x v="5"/>
    <x v="1"/>
    <n v="196"/>
    <n v="1"/>
    <n v="197"/>
    <n v="1.0084745762711864"/>
    <n v="2"/>
    <x v="66"/>
  </r>
  <r>
    <x v="66"/>
    <x v="5"/>
    <n v="20140"/>
    <n v="8"/>
    <n v="100"/>
    <n v="19687"/>
    <n v="2"/>
    <n v="1"/>
    <n v="370564"/>
    <n v="365"/>
    <n v="146596"/>
    <n v="3"/>
    <n v="110"/>
    <n v="19669"/>
    <n v="3"/>
    <n v="1"/>
    <n v="370128"/>
    <n v="146596"/>
    <n v="365"/>
    <n v="8"/>
    <n v="-10"/>
    <x v="2"/>
    <x v="1"/>
    <n v="436"/>
    <n v="0"/>
    <n v="436"/>
    <n v="0.90909090909090906"/>
    <n v="18"/>
    <x v="66"/>
  </r>
  <r>
    <x v="66"/>
    <x v="6"/>
    <n v="25306"/>
    <n v="2"/>
    <n v="197"/>
    <n v="24678"/>
    <n v="9"/>
    <n v="2"/>
    <n v="520582"/>
    <n v="439"/>
    <n v="270116"/>
    <n v="7"/>
    <n v="211"/>
    <n v="24661"/>
    <n v="8"/>
    <n v="2"/>
    <n v="520279"/>
    <n v="270115"/>
    <n v="439"/>
    <n v="3"/>
    <n v="-14"/>
    <x v="1"/>
    <x v="1"/>
    <n v="303"/>
    <n v="1"/>
    <n v="304"/>
    <n v="0.93364928909952605"/>
    <n v="17"/>
    <x v="66"/>
  </r>
  <r>
    <x v="66"/>
    <x v="7"/>
    <n v="128530"/>
    <n v="56"/>
    <n v="1250"/>
    <n v="124871"/>
    <n v="43"/>
    <n v="16"/>
    <n v="2331075"/>
    <n v="2434"/>
    <n v="995136"/>
    <n v="76"/>
    <n v="1270"/>
    <n v="124796"/>
    <n v="45"/>
    <n v="15"/>
    <n v="2328147"/>
    <n v="995131"/>
    <n v="2433"/>
    <n v="56"/>
    <n v="-20"/>
    <x v="9"/>
    <x v="2"/>
    <n v="2928"/>
    <n v="5"/>
    <n v="2933"/>
    <n v="0.98425196850393704"/>
    <n v="75"/>
    <x v="66"/>
  </r>
  <r>
    <x v="67"/>
    <x v="0"/>
    <n v="30943"/>
    <n v="34"/>
    <n v="458"/>
    <n v="29902"/>
    <n v="13"/>
    <n v="7"/>
    <n v="525027"/>
    <n v="598"/>
    <n v="153577"/>
    <n v="23"/>
    <n v="439"/>
    <n v="29889"/>
    <n v="15"/>
    <n v="7"/>
    <n v="523846"/>
    <n v="153488"/>
    <n v="598"/>
    <n v="32"/>
    <n v="19"/>
    <x v="9"/>
    <x v="1"/>
    <n v="1181"/>
    <n v="89"/>
    <n v="1270"/>
    <n v="1.0432801822323463"/>
    <n v="13"/>
    <x v="67"/>
  </r>
  <r>
    <x v="67"/>
    <x v="1"/>
    <n v="8731"/>
    <n v="0"/>
    <n v="97"/>
    <n v="8411"/>
    <n v="4"/>
    <n v="2"/>
    <n v="150334"/>
    <n v="217"/>
    <n v="62172"/>
    <n v="3"/>
    <n v="102"/>
    <n v="8406"/>
    <n v="5"/>
    <n v="3"/>
    <n v="150162"/>
    <n v="62159"/>
    <n v="217"/>
    <n v="0"/>
    <n v="-5"/>
    <x v="2"/>
    <x v="3"/>
    <n v="172"/>
    <n v="13"/>
    <n v="185"/>
    <n v="0.9509803921568627"/>
    <n v="5"/>
    <x v="67"/>
  </r>
  <r>
    <x v="67"/>
    <x v="2"/>
    <n v="13117"/>
    <n v="16"/>
    <n v="161"/>
    <n v="12735"/>
    <n v="4"/>
    <n v="1"/>
    <n v="256680"/>
    <n v="216"/>
    <n v="136888"/>
    <n v="9"/>
    <n v="151"/>
    <n v="12729"/>
    <n v="3"/>
    <n v="1"/>
    <n v="256324"/>
    <n v="136850"/>
    <n v="216"/>
    <n v="16"/>
    <n v="10"/>
    <x v="1"/>
    <x v="1"/>
    <n v="356"/>
    <n v="38"/>
    <n v="394"/>
    <n v="1.0662251655629138"/>
    <n v="6"/>
    <x v="67"/>
  </r>
  <r>
    <x v="67"/>
    <x v="3"/>
    <n v="15923"/>
    <n v="6"/>
    <n v="141"/>
    <n v="15365"/>
    <n v="1"/>
    <n v="1"/>
    <n v="264813"/>
    <n v="418"/>
    <n v="132995"/>
    <n v="8"/>
    <n v="142"/>
    <n v="15358"/>
    <n v="2"/>
    <n v="1"/>
    <n v="264434"/>
    <n v="132975"/>
    <n v="418"/>
    <n v="6"/>
    <n v="-1"/>
    <x v="2"/>
    <x v="1"/>
    <n v="379"/>
    <n v="20"/>
    <n v="399"/>
    <n v="0.99295774647887325"/>
    <n v="7"/>
    <x v="67"/>
  </r>
  <r>
    <x v="67"/>
    <x v="4"/>
    <n v="14437"/>
    <n v="12"/>
    <n v="123"/>
    <n v="14133"/>
    <n v="6"/>
    <n v="1"/>
    <n v="245426"/>
    <n v="181"/>
    <n v="93006"/>
    <n v="3"/>
    <n v="119"/>
    <n v="14124"/>
    <n v="7"/>
    <n v="1"/>
    <n v="245163"/>
    <n v="92952"/>
    <n v="181"/>
    <n v="13"/>
    <n v="4"/>
    <x v="2"/>
    <x v="1"/>
    <n v="263"/>
    <n v="54"/>
    <n v="317"/>
    <n v="1.0336134453781514"/>
    <n v="9"/>
    <x v="67"/>
  </r>
  <r>
    <x v="67"/>
    <x v="5"/>
    <n v="20149"/>
    <n v="6"/>
    <n v="103"/>
    <n v="19693"/>
    <n v="1"/>
    <n v="1"/>
    <n v="370994"/>
    <n v="365"/>
    <n v="146643"/>
    <n v="8"/>
    <n v="100"/>
    <n v="19687"/>
    <n v="2"/>
    <n v="1"/>
    <n v="370564"/>
    <n v="146596"/>
    <n v="365"/>
    <n v="9"/>
    <n v="3"/>
    <x v="2"/>
    <x v="1"/>
    <n v="430"/>
    <n v="47"/>
    <n v="477"/>
    <n v="1.03"/>
    <n v="6"/>
    <x v="67"/>
  </r>
  <r>
    <x v="67"/>
    <x v="6"/>
    <n v="25315"/>
    <n v="9"/>
    <n v="191"/>
    <n v="24693"/>
    <n v="6"/>
    <n v="2"/>
    <n v="520836"/>
    <n v="439"/>
    <n v="270185"/>
    <n v="2"/>
    <n v="197"/>
    <n v="24678"/>
    <n v="9"/>
    <n v="2"/>
    <n v="520582"/>
    <n v="270116"/>
    <n v="439"/>
    <n v="9"/>
    <n v="-6"/>
    <x v="13"/>
    <x v="1"/>
    <n v="254"/>
    <n v="69"/>
    <n v="323"/>
    <n v="0.96954314720812185"/>
    <n v="15"/>
    <x v="67"/>
  </r>
  <r>
    <x v="67"/>
    <x v="7"/>
    <n v="128615"/>
    <n v="83"/>
    <n v="1274"/>
    <n v="124932"/>
    <n v="35"/>
    <n v="15"/>
    <n v="2334110"/>
    <n v="2434"/>
    <n v="995466"/>
    <n v="56"/>
    <n v="1250"/>
    <n v="124871"/>
    <n v="43"/>
    <n v="16"/>
    <n v="2331075"/>
    <n v="995136"/>
    <n v="2434"/>
    <n v="85"/>
    <n v="24"/>
    <x v="15"/>
    <x v="3"/>
    <n v="3035"/>
    <n v="330"/>
    <n v="3365"/>
    <n v="1.0192000000000001"/>
    <n v="61"/>
    <x v="67"/>
  </r>
  <r>
    <x v="68"/>
    <x v="0"/>
    <n v="30975"/>
    <n v="32"/>
    <n v="464"/>
    <n v="29928"/>
    <n v="13"/>
    <n v="6"/>
    <n v="525941"/>
    <n v="598"/>
    <n v="153764"/>
    <n v="34"/>
    <n v="458"/>
    <n v="29902"/>
    <n v="13"/>
    <n v="7"/>
    <n v="525027"/>
    <n v="153577"/>
    <n v="598"/>
    <n v="32"/>
    <n v="6"/>
    <x v="5"/>
    <x v="3"/>
    <n v="914"/>
    <n v="187"/>
    <n v="1101"/>
    <n v="1.0131004366812226"/>
    <n v="26"/>
    <x v="68"/>
  </r>
  <r>
    <x v="68"/>
    <x v="1"/>
    <n v="8731"/>
    <n v="1"/>
    <n v="90"/>
    <n v="8418"/>
    <n v="4"/>
    <n v="2"/>
    <n v="150469"/>
    <n v="217"/>
    <n v="62206"/>
    <n v="0"/>
    <n v="97"/>
    <n v="8411"/>
    <n v="4"/>
    <n v="2"/>
    <n v="150334"/>
    <n v="62172"/>
    <n v="217"/>
    <n v="0"/>
    <n v="-7"/>
    <x v="5"/>
    <x v="1"/>
    <n v="135"/>
    <n v="34"/>
    <n v="169"/>
    <n v="0.92783505154639179"/>
    <n v="7"/>
    <x v="68"/>
  </r>
  <r>
    <x v="68"/>
    <x v="2"/>
    <n v="13124"/>
    <n v="8"/>
    <n v="164"/>
    <n v="12739"/>
    <n v="4"/>
    <n v="1"/>
    <n v="257181"/>
    <n v="216"/>
    <n v="136948"/>
    <n v="16"/>
    <n v="161"/>
    <n v="12735"/>
    <n v="4"/>
    <n v="1"/>
    <n v="256680"/>
    <n v="136888"/>
    <n v="216"/>
    <n v="7"/>
    <n v="3"/>
    <x v="5"/>
    <x v="1"/>
    <n v="501"/>
    <n v="60"/>
    <n v="561"/>
    <n v="1.0186335403726707"/>
    <n v="4"/>
    <x v="68"/>
  </r>
  <r>
    <x v="68"/>
    <x v="3"/>
    <n v="15929"/>
    <n v="7"/>
    <n v="139"/>
    <n v="15373"/>
    <n v="1"/>
    <n v="1"/>
    <n v="265149"/>
    <n v="418"/>
    <n v="133024"/>
    <n v="6"/>
    <n v="141"/>
    <n v="15365"/>
    <n v="1"/>
    <n v="1"/>
    <n v="264813"/>
    <n v="132995"/>
    <n v="418"/>
    <n v="6"/>
    <n v="-2"/>
    <x v="5"/>
    <x v="1"/>
    <n v="336"/>
    <n v="29"/>
    <n v="365"/>
    <n v="0.98581560283687941"/>
    <n v="8"/>
    <x v="68"/>
  </r>
  <r>
    <x v="68"/>
    <x v="4"/>
    <n v="14446"/>
    <n v="8"/>
    <n v="116"/>
    <n v="14149"/>
    <n v="6"/>
    <n v="1"/>
    <n v="245972"/>
    <n v="181"/>
    <n v="93061"/>
    <n v="12"/>
    <n v="123"/>
    <n v="14133"/>
    <n v="6"/>
    <n v="1"/>
    <n v="245426"/>
    <n v="93006"/>
    <n v="181"/>
    <n v="9"/>
    <n v="-7"/>
    <x v="5"/>
    <x v="1"/>
    <n v="546"/>
    <n v="55"/>
    <n v="601"/>
    <n v="0.94308943089430897"/>
    <n v="16"/>
    <x v="68"/>
  </r>
  <r>
    <x v="68"/>
    <x v="5"/>
    <n v="20158"/>
    <n v="9"/>
    <n v="105"/>
    <n v="19700"/>
    <n v="1"/>
    <n v="1"/>
    <n v="371476"/>
    <n v="365"/>
    <n v="146718"/>
    <n v="6"/>
    <n v="103"/>
    <n v="19693"/>
    <n v="1"/>
    <n v="1"/>
    <n v="370994"/>
    <n v="146643"/>
    <n v="365"/>
    <n v="9"/>
    <n v="2"/>
    <x v="5"/>
    <x v="1"/>
    <n v="482"/>
    <n v="75"/>
    <n v="557"/>
    <n v="1.0194174757281553"/>
    <n v="7"/>
    <x v="68"/>
  </r>
  <r>
    <x v="68"/>
    <x v="6"/>
    <n v="25333"/>
    <n v="18"/>
    <n v="191"/>
    <n v="24711"/>
    <n v="7"/>
    <n v="1"/>
    <n v="521269"/>
    <n v="439"/>
    <n v="270299"/>
    <n v="9"/>
    <n v="191"/>
    <n v="24693"/>
    <n v="6"/>
    <n v="2"/>
    <n v="520836"/>
    <n v="270185"/>
    <n v="439"/>
    <n v="18"/>
    <n v="0"/>
    <x v="1"/>
    <x v="3"/>
    <n v="433"/>
    <n v="114"/>
    <n v="547"/>
    <n v="1"/>
    <n v="18"/>
    <x v="68"/>
  </r>
  <r>
    <x v="68"/>
    <x v="7"/>
    <n v="128696"/>
    <n v="83"/>
    <n v="1269"/>
    <n v="125018"/>
    <n v="36"/>
    <n v="13"/>
    <n v="2337457"/>
    <n v="2434"/>
    <n v="996020"/>
    <n v="83"/>
    <n v="1274"/>
    <n v="124932"/>
    <n v="35"/>
    <n v="15"/>
    <n v="2334110"/>
    <n v="995466"/>
    <n v="2434"/>
    <n v="81"/>
    <n v="-5"/>
    <x v="1"/>
    <x v="0"/>
    <n v="3347"/>
    <n v="554"/>
    <n v="3901"/>
    <n v="0.99607535321821039"/>
    <n v="86"/>
    <x v="68"/>
  </r>
  <r>
    <x v="69"/>
    <x v="0"/>
    <n v="31004"/>
    <n v="27"/>
    <n v="478"/>
    <n v="29943"/>
    <n v="16"/>
    <n v="6"/>
    <n v="527172"/>
    <n v="598"/>
    <n v="154090"/>
    <n v="32"/>
    <n v="464"/>
    <n v="29928"/>
    <n v="13"/>
    <n v="6"/>
    <n v="525941"/>
    <n v="153764"/>
    <n v="598"/>
    <n v="29"/>
    <n v="14"/>
    <x v="3"/>
    <x v="1"/>
    <n v="1231"/>
    <n v="326"/>
    <n v="1557"/>
    <n v="1.0301724137931034"/>
    <n v="15"/>
    <x v="69"/>
  </r>
  <r>
    <x v="69"/>
    <x v="1"/>
    <n v="8729"/>
    <n v="0"/>
    <n v="79"/>
    <n v="8427"/>
    <n v="2"/>
    <n v="1"/>
    <n v="150646"/>
    <n v="217"/>
    <n v="62260"/>
    <n v="1"/>
    <n v="90"/>
    <n v="8418"/>
    <n v="4"/>
    <n v="2"/>
    <n v="150469"/>
    <n v="62206"/>
    <n v="217"/>
    <n v="-2"/>
    <n v="-11"/>
    <x v="9"/>
    <x v="3"/>
    <n v="177"/>
    <n v="54"/>
    <n v="231"/>
    <n v="0.87777777777777777"/>
    <n v="9"/>
    <x v="69"/>
  </r>
  <r>
    <x v="69"/>
    <x v="2"/>
    <n v="13139"/>
    <n v="13"/>
    <n v="173"/>
    <n v="12745"/>
    <n v="2"/>
    <n v="1"/>
    <n v="257612"/>
    <n v="216"/>
    <n v="137038"/>
    <n v="8"/>
    <n v="164"/>
    <n v="12739"/>
    <n v="4"/>
    <n v="1"/>
    <n v="257181"/>
    <n v="136948"/>
    <n v="216"/>
    <n v="15"/>
    <n v="9"/>
    <x v="9"/>
    <x v="1"/>
    <n v="431"/>
    <n v="90"/>
    <n v="521"/>
    <n v="1.0548780487804879"/>
    <n v="6"/>
    <x v="69"/>
  </r>
  <r>
    <x v="69"/>
    <x v="3"/>
    <n v="15950"/>
    <n v="21"/>
    <n v="146"/>
    <n v="15387"/>
    <n v="2"/>
    <n v="1"/>
    <n v="265643"/>
    <n v="418"/>
    <n v="133112"/>
    <n v="7"/>
    <n v="139"/>
    <n v="15373"/>
    <n v="1"/>
    <n v="1"/>
    <n v="265149"/>
    <n v="133024"/>
    <n v="418"/>
    <n v="21"/>
    <n v="7"/>
    <x v="1"/>
    <x v="1"/>
    <n v="494"/>
    <n v="88"/>
    <n v="582"/>
    <n v="1.0503597122302157"/>
    <n v="14"/>
    <x v="69"/>
  </r>
  <r>
    <x v="69"/>
    <x v="4"/>
    <n v="14473"/>
    <n v="25"/>
    <n v="128"/>
    <n v="14164"/>
    <n v="4"/>
    <n v="1"/>
    <n v="246345"/>
    <n v="181"/>
    <n v="93193"/>
    <n v="8"/>
    <n v="116"/>
    <n v="14149"/>
    <n v="6"/>
    <n v="1"/>
    <n v="245972"/>
    <n v="93061"/>
    <n v="181"/>
    <n v="27"/>
    <n v="12"/>
    <x v="9"/>
    <x v="1"/>
    <n v="373"/>
    <n v="132"/>
    <n v="505"/>
    <n v="1.103448275862069"/>
    <n v="15"/>
    <x v="69"/>
  </r>
  <r>
    <x v="69"/>
    <x v="5"/>
    <n v="20169"/>
    <n v="12"/>
    <n v="112"/>
    <n v="19704"/>
    <n v="1"/>
    <n v="1"/>
    <n v="371972"/>
    <n v="365"/>
    <n v="146931"/>
    <n v="9"/>
    <n v="105"/>
    <n v="19700"/>
    <n v="1"/>
    <n v="1"/>
    <n v="371476"/>
    <n v="146718"/>
    <n v="365"/>
    <n v="11"/>
    <n v="7"/>
    <x v="5"/>
    <x v="1"/>
    <n v="496"/>
    <n v="213"/>
    <n v="709"/>
    <n v="1.0666666666666667"/>
    <n v="4"/>
    <x v="69"/>
  </r>
  <r>
    <x v="69"/>
    <x v="6"/>
    <n v="25352"/>
    <n v="17"/>
    <n v="189"/>
    <n v="24732"/>
    <n v="6"/>
    <n v="1"/>
    <n v="521702"/>
    <n v="439"/>
    <n v="270540"/>
    <n v="18"/>
    <n v="191"/>
    <n v="24711"/>
    <n v="7"/>
    <n v="1"/>
    <n v="521269"/>
    <n v="270299"/>
    <n v="439"/>
    <n v="19"/>
    <n v="-2"/>
    <x v="2"/>
    <x v="1"/>
    <n v="433"/>
    <n v="241"/>
    <n v="674"/>
    <n v="0.98952879581151831"/>
    <n v="21"/>
    <x v="69"/>
  </r>
  <r>
    <x v="69"/>
    <x v="7"/>
    <n v="128816"/>
    <n v="115"/>
    <n v="1305"/>
    <n v="125102"/>
    <n v="33"/>
    <n v="12"/>
    <n v="2341092"/>
    <n v="2434"/>
    <n v="997164"/>
    <n v="83"/>
    <n v="1269"/>
    <n v="125018"/>
    <n v="36"/>
    <n v="13"/>
    <n v="2337457"/>
    <n v="996020"/>
    <n v="2434"/>
    <n v="120"/>
    <n v="36"/>
    <x v="13"/>
    <x v="3"/>
    <n v="3635"/>
    <n v="1144"/>
    <n v="4779"/>
    <n v="1.0283687943262412"/>
    <n v="84"/>
    <x v="69"/>
  </r>
  <r>
    <x v="70"/>
    <x v="0"/>
    <n v="31030"/>
    <n v="27"/>
    <n v="484"/>
    <n v="29962"/>
    <n v="19"/>
    <n v="4"/>
    <n v="528081"/>
    <n v="599"/>
    <n v="154223"/>
    <n v="27"/>
    <n v="478"/>
    <n v="29943"/>
    <n v="16"/>
    <n v="6"/>
    <n v="527172"/>
    <n v="154090"/>
    <n v="598"/>
    <n v="26"/>
    <n v="6"/>
    <x v="3"/>
    <x v="0"/>
    <n v="909"/>
    <n v="133"/>
    <n v="1042"/>
    <n v="1.0125523012552302"/>
    <n v="19"/>
    <x v="70"/>
  </r>
  <r>
    <x v="70"/>
    <x v="1"/>
    <n v="8731"/>
    <n v="3"/>
    <n v="67"/>
    <n v="8441"/>
    <n v="0"/>
    <n v="2"/>
    <n v="150851"/>
    <n v="217"/>
    <n v="62291"/>
    <n v="0"/>
    <n v="79"/>
    <n v="8427"/>
    <n v="2"/>
    <n v="1"/>
    <n v="150646"/>
    <n v="62260"/>
    <n v="217"/>
    <n v="2"/>
    <n v="-12"/>
    <x v="9"/>
    <x v="2"/>
    <n v="205"/>
    <n v="31"/>
    <n v="236"/>
    <n v="0.84810126582278478"/>
    <n v="14"/>
    <x v="70"/>
  </r>
  <r>
    <x v="70"/>
    <x v="2"/>
    <n v="13166"/>
    <n v="28"/>
    <n v="191"/>
    <n v="12754"/>
    <n v="2"/>
    <n v="1"/>
    <n v="257955"/>
    <n v="216"/>
    <n v="137091"/>
    <n v="13"/>
    <n v="173"/>
    <n v="12745"/>
    <n v="2"/>
    <n v="1"/>
    <n v="257612"/>
    <n v="137038"/>
    <n v="216"/>
    <n v="27"/>
    <n v="18"/>
    <x v="5"/>
    <x v="1"/>
    <n v="343"/>
    <n v="53"/>
    <n v="396"/>
    <n v="1.1040462427745665"/>
    <n v="9"/>
    <x v="70"/>
  </r>
  <r>
    <x v="70"/>
    <x v="3"/>
    <n v="15958"/>
    <n v="9"/>
    <n v="150"/>
    <n v="15391"/>
    <n v="3"/>
    <n v="1"/>
    <n v="265893"/>
    <n v="418"/>
    <n v="133158"/>
    <n v="21"/>
    <n v="146"/>
    <n v="15387"/>
    <n v="2"/>
    <n v="1"/>
    <n v="265643"/>
    <n v="133112"/>
    <n v="418"/>
    <n v="8"/>
    <n v="4"/>
    <x v="1"/>
    <x v="1"/>
    <n v="250"/>
    <n v="46"/>
    <n v="296"/>
    <n v="1.0273972602739727"/>
    <n v="4"/>
    <x v="70"/>
  </r>
  <r>
    <x v="70"/>
    <x v="4"/>
    <n v="14512"/>
    <n v="38"/>
    <n v="152"/>
    <n v="14179"/>
    <n v="7"/>
    <n v="1"/>
    <n v="246787"/>
    <n v="181"/>
    <n v="93312"/>
    <n v="25"/>
    <n v="128"/>
    <n v="14164"/>
    <n v="4"/>
    <n v="1"/>
    <n v="246345"/>
    <n v="93193"/>
    <n v="181"/>
    <n v="39"/>
    <n v="24"/>
    <x v="3"/>
    <x v="1"/>
    <n v="442"/>
    <n v="119"/>
    <n v="561"/>
    <n v="1.1875"/>
    <n v="15"/>
    <x v="70"/>
  </r>
  <r>
    <x v="70"/>
    <x v="5"/>
    <n v="20190"/>
    <n v="21"/>
    <n v="125"/>
    <n v="19712"/>
    <n v="0"/>
    <n v="1"/>
    <n v="372362"/>
    <n v="365"/>
    <n v="147023"/>
    <n v="12"/>
    <n v="112"/>
    <n v="19704"/>
    <n v="1"/>
    <n v="1"/>
    <n v="371972"/>
    <n v="146931"/>
    <n v="365"/>
    <n v="21"/>
    <n v="13"/>
    <x v="2"/>
    <x v="1"/>
    <n v="390"/>
    <n v="92"/>
    <n v="482"/>
    <n v="1.1160714285714286"/>
    <n v="8"/>
    <x v="70"/>
  </r>
  <r>
    <x v="70"/>
    <x v="6"/>
    <n v="25383"/>
    <n v="30"/>
    <n v="208"/>
    <n v="24744"/>
    <n v="4"/>
    <n v="1"/>
    <n v="522216"/>
    <n v="439"/>
    <n v="270755"/>
    <n v="17"/>
    <n v="189"/>
    <n v="24732"/>
    <n v="6"/>
    <n v="1"/>
    <n v="521702"/>
    <n v="270540"/>
    <n v="439"/>
    <n v="31"/>
    <n v="19"/>
    <x v="9"/>
    <x v="1"/>
    <n v="514"/>
    <n v="215"/>
    <n v="729"/>
    <n v="1.1005291005291005"/>
    <n v="12"/>
    <x v="70"/>
  </r>
  <r>
    <x v="70"/>
    <x v="7"/>
    <n v="128970"/>
    <n v="156"/>
    <n v="1377"/>
    <n v="125183"/>
    <n v="35"/>
    <n v="11"/>
    <n v="2344145"/>
    <n v="2435"/>
    <n v="997853"/>
    <n v="115"/>
    <n v="1305"/>
    <n v="125102"/>
    <n v="33"/>
    <n v="12"/>
    <n v="2341092"/>
    <n v="997164"/>
    <n v="2434"/>
    <n v="154"/>
    <n v="72"/>
    <x v="10"/>
    <x v="3"/>
    <n v="3053"/>
    <n v="689"/>
    <n v="3742"/>
    <n v="1.0551724137931036"/>
    <n v="81"/>
    <x v="70"/>
  </r>
  <r>
    <x v="71"/>
    <x v="0"/>
    <n v="31065"/>
    <n v="34"/>
    <n v="486"/>
    <n v="29995"/>
    <n v="18"/>
    <n v="4"/>
    <n v="529216"/>
    <n v="599"/>
    <n v="154285"/>
    <n v="27"/>
    <n v="484"/>
    <n v="29962"/>
    <n v="19"/>
    <n v="4"/>
    <n v="528081"/>
    <n v="154223"/>
    <n v="599"/>
    <n v="35"/>
    <n v="2"/>
    <x v="2"/>
    <x v="1"/>
    <n v="1135"/>
    <n v="62"/>
    <n v="1197"/>
    <n v="1.0041322314049588"/>
    <n v="33"/>
    <x v="71"/>
  </r>
  <r>
    <x v="71"/>
    <x v="1"/>
    <n v="8733"/>
    <n v="3"/>
    <n v="63"/>
    <n v="8447"/>
    <n v="0"/>
    <n v="2"/>
    <n v="150984"/>
    <n v="217"/>
    <n v="62308"/>
    <n v="3"/>
    <n v="67"/>
    <n v="8441"/>
    <n v="0"/>
    <n v="2"/>
    <n v="150851"/>
    <n v="62291"/>
    <n v="217"/>
    <n v="2"/>
    <n v="-4"/>
    <x v="5"/>
    <x v="1"/>
    <n v="133"/>
    <n v="17"/>
    <n v="150"/>
    <n v="0.94029850746268662"/>
    <n v="6"/>
    <x v="71"/>
  </r>
  <r>
    <x v="71"/>
    <x v="2"/>
    <n v="13185"/>
    <n v="19"/>
    <n v="191"/>
    <n v="12773"/>
    <n v="3"/>
    <n v="1"/>
    <n v="258428"/>
    <n v="216"/>
    <n v="137145"/>
    <n v="28"/>
    <n v="191"/>
    <n v="12754"/>
    <n v="2"/>
    <n v="1"/>
    <n v="257955"/>
    <n v="137091"/>
    <n v="216"/>
    <n v="19"/>
    <n v="0"/>
    <x v="1"/>
    <x v="1"/>
    <n v="473"/>
    <n v="54"/>
    <n v="527"/>
    <n v="1"/>
    <n v="19"/>
    <x v="71"/>
  </r>
  <r>
    <x v="71"/>
    <x v="3"/>
    <n v="15973"/>
    <n v="15"/>
    <n v="163"/>
    <n v="15393"/>
    <n v="4"/>
    <n v="1"/>
    <n v="266248"/>
    <n v="418"/>
    <n v="133201"/>
    <n v="9"/>
    <n v="150"/>
    <n v="15391"/>
    <n v="3"/>
    <n v="1"/>
    <n v="265893"/>
    <n v="133158"/>
    <n v="418"/>
    <n v="15"/>
    <n v="13"/>
    <x v="1"/>
    <x v="1"/>
    <n v="355"/>
    <n v="43"/>
    <n v="398"/>
    <n v="1.0866666666666667"/>
    <n v="2"/>
    <x v="71"/>
  </r>
  <r>
    <x v="71"/>
    <x v="4"/>
    <n v="14542"/>
    <n v="32"/>
    <n v="176"/>
    <n v="14185"/>
    <n v="5"/>
    <n v="2"/>
    <n v="247142"/>
    <n v="181"/>
    <n v="93400"/>
    <n v="38"/>
    <n v="152"/>
    <n v="14179"/>
    <n v="7"/>
    <n v="1"/>
    <n v="246787"/>
    <n v="93312"/>
    <n v="181"/>
    <n v="30"/>
    <n v="24"/>
    <x v="9"/>
    <x v="2"/>
    <n v="355"/>
    <n v="88"/>
    <n v="443"/>
    <n v="1.1578947368421053"/>
    <n v="6"/>
    <x v="71"/>
  </r>
  <r>
    <x v="71"/>
    <x v="5"/>
    <n v="20207"/>
    <n v="16"/>
    <n v="131"/>
    <n v="19723"/>
    <n v="0"/>
    <n v="1"/>
    <n v="372747"/>
    <n v="365"/>
    <n v="147100"/>
    <n v="21"/>
    <n v="125"/>
    <n v="19712"/>
    <n v="0"/>
    <n v="1"/>
    <n v="372362"/>
    <n v="147023"/>
    <n v="365"/>
    <n v="17"/>
    <n v="6"/>
    <x v="5"/>
    <x v="1"/>
    <n v="385"/>
    <n v="77"/>
    <n v="462"/>
    <n v="1.048"/>
    <n v="11"/>
    <x v="71"/>
  </r>
  <r>
    <x v="71"/>
    <x v="6"/>
    <n v="25401"/>
    <n v="18"/>
    <n v="203"/>
    <n v="24767"/>
    <n v="0"/>
    <n v="1"/>
    <n v="522638"/>
    <n v="439"/>
    <n v="270988"/>
    <n v="30"/>
    <n v="208"/>
    <n v="24744"/>
    <n v="4"/>
    <n v="1"/>
    <n v="522216"/>
    <n v="270755"/>
    <n v="439"/>
    <n v="18"/>
    <n v="-5"/>
    <x v="8"/>
    <x v="1"/>
    <n v="422"/>
    <n v="233"/>
    <n v="655"/>
    <n v="0.97596153846153844"/>
    <n v="23"/>
    <x v="71"/>
  </r>
  <r>
    <x v="71"/>
    <x v="7"/>
    <n v="129106"/>
    <n v="137"/>
    <n v="1413"/>
    <n v="125283"/>
    <n v="30"/>
    <n v="12"/>
    <n v="2347403"/>
    <n v="2435"/>
    <n v="998427"/>
    <n v="156"/>
    <n v="1377"/>
    <n v="125183"/>
    <n v="35"/>
    <n v="11"/>
    <n v="2344145"/>
    <n v="997853"/>
    <n v="2435"/>
    <n v="136"/>
    <n v="36"/>
    <x v="0"/>
    <x v="2"/>
    <n v="3258"/>
    <n v="574"/>
    <n v="3832"/>
    <n v="1.0261437908496731"/>
    <n v="100"/>
    <x v="71"/>
  </r>
  <r>
    <x v="72"/>
    <x v="0"/>
    <n v="31076"/>
    <n v="11"/>
    <n v="471"/>
    <n v="30021"/>
    <n v="21"/>
    <n v="4"/>
    <n v="530128"/>
    <n v="599"/>
    <n v="154357"/>
    <n v="34"/>
    <n v="486"/>
    <n v="29995"/>
    <n v="18"/>
    <n v="4"/>
    <n v="529216"/>
    <n v="154285"/>
    <n v="599"/>
    <n v="11"/>
    <n v="-15"/>
    <x v="3"/>
    <x v="1"/>
    <n v="912"/>
    <n v="72"/>
    <n v="984"/>
    <n v="0.96913580246913578"/>
    <n v="26"/>
    <x v="72"/>
  </r>
  <r>
    <x v="72"/>
    <x v="1"/>
    <n v="8738"/>
    <n v="5"/>
    <n v="65"/>
    <n v="8450"/>
    <n v="0"/>
    <n v="2"/>
    <n v="151142"/>
    <n v="217"/>
    <n v="62320"/>
    <n v="3"/>
    <n v="63"/>
    <n v="8447"/>
    <n v="0"/>
    <n v="2"/>
    <n v="150984"/>
    <n v="62308"/>
    <n v="217"/>
    <n v="5"/>
    <n v="2"/>
    <x v="5"/>
    <x v="1"/>
    <n v="158"/>
    <n v="12"/>
    <n v="170"/>
    <n v="1.0317460317460319"/>
    <n v="3"/>
    <x v="72"/>
  </r>
  <r>
    <x v="72"/>
    <x v="2"/>
    <n v="13201"/>
    <n v="16"/>
    <n v="189"/>
    <n v="12791"/>
    <n v="4"/>
    <n v="1"/>
    <n v="258823"/>
    <n v="216"/>
    <n v="137184"/>
    <n v="19"/>
    <n v="191"/>
    <n v="12773"/>
    <n v="3"/>
    <n v="1"/>
    <n v="258428"/>
    <n v="137145"/>
    <n v="216"/>
    <n v="16"/>
    <n v="-2"/>
    <x v="1"/>
    <x v="1"/>
    <n v="395"/>
    <n v="39"/>
    <n v="434"/>
    <n v="0.98952879581151831"/>
    <n v="18"/>
    <x v="72"/>
  </r>
  <r>
    <x v="72"/>
    <x v="3"/>
    <n v="15987"/>
    <n v="14"/>
    <n v="164"/>
    <n v="15406"/>
    <n v="5"/>
    <n v="1"/>
    <n v="266697"/>
    <n v="418"/>
    <n v="133220"/>
    <n v="15"/>
    <n v="163"/>
    <n v="15393"/>
    <n v="4"/>
    <n v="1"/>
    <n v="266248"/>
    <n v="133201"/>
    <n v="418"/>
    <n v="14"/>
    <n v="1"/>
    <x v="1"/>
    <x v="1"/>
    <n v="449"/>
    <n v="19"/>
    <n v="468"/>
    <n v="1.0061349693251533"/>
    <n v="13"/>
    <x v="72"/>
  </r>
  <r>
    <x v="72"/>
    <x v="4"/>
    <n v="14577"/>
    <n v="34"/>
    <n v="207"/>
    <n v="14189"/>
    <n v="6"/>
    <n v="2"/>
    <n v="247511"/>
    <n v="181"/>
    <n v="93458"/>
    <n v="32"/>
    <n v="176"/>
    <n v="14185"/>
    <n v="5"/>
    <n v="2"/>
    <n v="247142"/>
    <n v="93400"/>
    <n v="181"/>
    <n v="35"/>
    <n v="31"/>
    <x v="1"/>
    <x v="1"/>
    <n v="369"/>
    <n v="58"/>
    <n v="427"/>
    <n v="1.1761363636363635"/>
    <n v="4"/>
    <x v="72"/>
  </r>
  <r>
    <x v="72"/>
    <x v="5"/>
    <n v="20230"/>
    <n v="23"/>
    <n v="146"/>
    <n v="19731"/>
    <n v="0"/>
    <n v="1"/>
    <n v="373203"/>
    <n v="365"/>
    <n v="147137"/>
    <n v="16"/>
    <n v="131"/>
    <n v="19723"/>
    <n v="0"/>
    <n v="1"/>
    <n v="372747"/>
    <n v="147100"/>
    <n v="365"/>
    <n v="23"/>
    <n v="15"/>
    <x v="5"/>
    <x v="1"/>
    <n v="456"/>
    <n v="37"/>
    <n v="493"/>
    <n v="1.1145038167938932"/>
    <n v="8"/>
    <x v="72"/>
  </r>
  <r>
    <x v="72"/>
    <x v="6"/>
    <n v="25423"/>
    <n v="24"/>
    <n v="209"/>
    <n v="24783"/>
    <n v="0"/>
    <n v="1"/>
    <n v="523247"/>
    <n v="439"/>
    <n v="271193"/>
    <n v="18"/>
    <n v="203"/>
    <n v="24767"/>
    <n v="0"/>
    <n v="1"/>
    <n v="522638"/>
    <n v="270988"/>
    <n v="439"/>
    <n v="22"/>
    <n v="6"/>
    <x v="5"/>
    <x v="1"/>
    <n v="609"/>
    <n v="205"/>
    <n v="814"/>
    <n v="1.0295566502463054"/>
    <n v="16"/>
    <x v="72"/>
  </r>
  <r>
    <x v="72"/>
    <x v="7"/>
    <n v="129232"/>
    <n v="127"/>
    <n v="1451"/>
    <n v="125371"/>
    <n v="36"/>
    <n v="12"/>
    <n v="2350751"/>
    <n v="2435"/>
    <n v="998869"/>
    <n v="137"/>
    <n v="1413"/>
    <n v="125283"/>
    <n v="30"/>
    <n v="12"/>
    <n v="2347403"/>
    <n v="998427"/>
    <n v="2435"/>
    <n v="126"/>
    <n v="38"/>
    <x v="24"/>
    <x v="1"/>
    <n v="3348"/>
    <n v="442"/>
    <n v="3790"/>
    <n v="1.0268931351733899"/>
    <n v="88"/>
    <x v="72"/>
  </r>
  <r>
    <x v="73"/>
    <x v="0"/>
    <n v="31119"/>
    <n v="43"/>
    <n v="491"/>
    <n v="30628"/>
    <n v="23"/>
    <n v="4"/>
    <n v="531027"/>
    <n v="599"/>
    <n v="154358"/>
    <n v="11"/>
    <n v="471"/>
    <n v="30021"/>
    <n v="21"/>
    <n v="4"/>
    <n v="530128"/>
    <n v="154357"/>
    <n v="599"/>
    <n v="43"/>
    <n v="20"/>
    <x v="10"/>
    <x v="1"/>
    <n v="899"/>
    <n v="1"/>
    <n v="900"/>
    <n v="1.0424628450106157"/>
    <n v="607"/>
    <x v="73"/>
  </r>
  <r>
    <x v="73"/>
    <x v="1"/>
    <n v="8745"/>
    <n v="7"/>
    <n v="69"/>
    <n v="8676"/>
    <n v="0"/>
    <n v="2"/>
    <n v="151298"/>
    <n v="217"/>
    <n v="62320"/>
    <n v="5"/>
    <n v="65"/>
    <n v="8450"/>
    <n v="0"/>
    <n v="2"/>
    <n v="151142"/>
    <n v="62320"/>
    <n v="217"/>
    <n v="7"/>
    <n v="4"/>
    <x v="5"/>
    <x v="1"/>
    <n v="156"/>
    <n v="0"/>
    <n v="156"/>
    <n v="1.0615384615384615"/>
    <n v="226"/>
    <x v="73"/>
  </r>
  <r>
    <x v="73"/>
    <x v="2"/>
    <n v="13214"/>
    <n v="13"/>
    <n v="189"/>
    <n v="13025"/>
    <n v="2"/>
    <n v="2"/>
    <n v="259268"/>
    <n v="216"/>
    <n v="137184"/>
    <n v="16"/>
    <n v="189"/>
    <n v="12791"/>
    <n v="4"/>
    <n v="1"/>
    <n v="258823"/>
    <n v="137184"/>
    <n v="216"/>
    <n v="13"/>
    <n v="0"/>
    <x v="9"/>
    <x v="2"/>
    <n v="445"/>
    <n v="0"/>
    <n v="445"/>
    <n v="1"/>
    <n v="234"/>
    <x v="73"/>
  </r>
  <r>
    <x v="73"/>
    <x v="3"/>
    <n v="15996"/>
    <n v="9"/>
    <n v="165"/>
    <n v="15831"/>
    <n v="5"/>
    <n v="1"/>
    <n v="267017"/>
    <n v="418"/>
    <n v="133220"/>
    <n v="14"/>
    <n v="164"/>
    <n v="15406"/>
    <n v="5"/>
    <n v="1"/>
    <n v="266697"/>
    <n v="133220"/>
    <n v="418"/>
    <n v="9"/>
    <n v="1"/>
    <x v="5"/>
    <x v="1"/>
    <n v="320"/>
    <n v="0"/>
    <n v="320"/>
    <n v="1.0060975609756098"/>
    <n v="425"/>
    <x v="73"/>
  </r>
  <r>
    <x v="73"/>
    <x v="4"/>
    <n v="14597"/>
    <n v="21"/>
    <n v="226"/>
    <n v="14371"/>
    <n v="7"/>
    <n v="3"/>
    <n v="247858"/>
    <n v="181"/>
    <n v="93458"/>
    <n v="34"/>
    <n v="207"/>
    <n v="14189"/>
    <n v="6"/>
    <n v="2"/>
    <n v="247511"/>
    <n v="93458"/>
    <n v="181"/>
    <n v="20"/>
    <n v="19"/>
    <x v="1"/>
    <x v="2"/>
    <n v="347"/>
    <n v="0"/>
    <n v="347"/>
    <n v="1.0917874396135265"/>
    <n v="182"/>
    <x v="73"/>
  </r>
  <r>
    <x v="73"/>
    <x v="5"/>
    <n v="20239"/>
    <n v="9"/>
    <n v="148"/>
    <n v="20091"/>
    <n v="1"/>
    <n v="1"/>
    <n v="373744"/>
    <n v="365"/>
    <n v="147137"/>
    <n v="23"/>
    <n v="146"/>
    <n v="19731"/>
    <n v="0"/>
    <n v="1"/>
    <n v="373203"/>
    <n v="147137"/>
    <n v="365"/>
    <n v="9"/>
    <n v="2"/>
    <x v="1"/>
    <x v="1"/>
    <n v="541"/>
    <n v="0"/>
    <n v="541"/>
    <n v="1.0136986301369864"/>
    <n v="360"/>
    <x v="73"/>
  </r>
  <r>
    <x v="73"/>
    <x v="6"/>
    <n v="25445"/>
    <n v="22"/>
    <n v="219"/>
    <n v="25226"/>
    <n v="0"/>
    <n v="1"/>
    <n v="523672"/>
    <n v="439"/>
    <n v="271193"/>
    <n v="24"/>
    <n v="209"/>
    <n v="24783"/>
    <n v="0"/>
    <n v="1"/>
    <n v="523247"/>
    <n v="271193"/>
    <n v="439"/>
    <n v="22"/>
    <n v="10"/>
    <x v="5"/>
    <x v="1"/>
    <n v="425"/>
    <n v="0"/>
    <n v="425"/>
    <n v="1.0478468899521531"/>
    <n v="443"/>
    <x v="73"/>
  </r>
  <r>
    <x v="73"/>
    <x v="7"/>
    <n v="129355"/>
    <n v="124"/>
    <n v="1507"/>
    <n v="127848"/>
    <n v="38"/>
    <n v="14"/>
    <n v="2353884"/>
    <n v="2435"/>
    <n v="998870"/>
    <n v="127"/>
    <n v="1451"/>
    <n v="125371"/>
    <n v="36"/>
    <n v="12"/>
    <n v="2350751"/>
    <n v="998869"/>
    <n v="2435"/>
    <n v="123"/>
    <n v="56"/>
    <x v="10"/>
    <x v="4"/>
    <n v="3133"/>
    <n v="1"/>
    <n v="3134"/>
    <n v="1.0385940730530669"/>
    <n v="2477"/>
    <x v="73"/>
  </r>
  <r>
    <x v="74"/>
    <x v="0"/>
    <n v="31144"/>
    <n v="25"/>
    <n v="499"/>
    <n v="30060"/>
    <n v="25"/>
    <n v="4"/>
    <n v="531828"/>
    <n v="600"/>
    <n v="154390"/>
    <n v="43"/>
    <n v="491"/>
    <n v="30628"/>
    <n v="23"/>
    <n v="4"/>
    <n v="531027"/>
    <n v="154358"/>
    <n v="599"/>
    <n v="25"/>
    <n v="8"/>
    <x v="10"/>
    <x v="1"/>
    <n v="801"/>
    <n v="32"/>
    <n v="833"/>
    <n v="1.0162932790224033"/>
    <n v="-568"/>
    <x v="74"/>
  </r>
  <r>
    <x v="74"/>
    <x v="1"/>
    <n v="8749"/>
    <n v="4"/>
    <n v="70"/>
    <n v="8456"/>
    <n v="1"/>
    <n v="1"/>
    <n v="151431"/>
    <n v="217"/>
    <n v="62323"/>
    <n v="7"/>
    <n v="69"/>
    <n v="8676"/>
    <n v="0"/>
    <n v="2"/>
    <n v="151298"/>
    <n v="62320"/>
    <n v="217"/>
    <n v="4"/>
    <n v="1"/>
    <x v="1"/>
    <x v="3"/>
    <n v="133"/>
    <n v="3"/>
    <n v="136"/>
    <n v="1.0144927536231885"/>
    <n v="-220"/>
    <x v="74"/>
  </r>
  <r>
    <x v="74"/>
    <x v="2"/>
    <n v="13224"/>
    <n v="10"/>
    <n v="193"/>
    <n v="12810"/>
    <n v="2"/>
    <n v="2"/>
    <n v="259559"/>
    <n v="216"/>
    <n v="137197"/>
    <n v="13"/>
    <n v="189"/>
    <n v="13025"/>
    <n v="2"/>
    <n v="2"/>
    <n v="259268"/>
    <n v="137184"/>
    <n v="216"/>
    <n v="10"/>
    <n v="4"/>
    <x v="5"/>
    <x v="1"/>
    <n v="291"/>
    <n v="13"/>
    <n v="304"/>
    <n v="1.0211640211640212"/>
    <n v="-215"/>
    <x v="74"/>
  </r>
  <r>
    <x v="74"/>
    <x v="3"/>
    <n v="16004"/>
    <n v="8"/>
    <n v="170"/>
    <n v="15417"/>
    <n v="4"/>
    <n v="1"/>
    <n v="267241"/>
    <n v="418"/>
    <n v="133231"/>
    <n v="9"/>
    <n v="165"/>
    <n v="15831"/>
    <n v="5"/>
    <n v="1"/>
    <n v="267017"/>
    <n v="133220"/>
    <n v="418"/>
    <n v="8"/>
    <n v="5"/>
    <x v="2"/>
    <x v="1"/>
    <n v="224"/>
    <n v="11"/>
    <n v="235"/>
    <n v="1.0303030303030303"/>
    <n v="-414"/>
    <x v="74"/>
  </r>
  <r>
    <x v="74"/>
    <x v="4"/>
    <n v="14610"/>
    <n v="17"/>
    <n v="238"/>
    <n v="14191"/>
    <n v="6"/>
    <n v="2"/>
    <n v="248261"/>
    <n v="181"/>
    <n v="93475"/>
    <n v="21"/>
    <n v="226"/>
    <n v="14371"/>
    <n v="7"/>
    <n v="3"/>
    <n v="247858"/>
    <n v="93458"/>
    <n v="181"/>
    <n v="13"/>
    <n v="12"/>
    <x v="2"/>
    <x v="3"/>
    <n v="403"/>
    <n v="17"/>
    <n v="420"/>
    <n v="1.0530973451327434"/>
    <n v="-180"/>
    <x v="74"/>
  </r>
  <r>
    <x v="74"/>
    <x v="5"/>
    <n v="20247"/>
    <n v="8"/>
    <n v="153"/>
    <n v="19741"/>
    <n v="1"/>
    <n v="1"/>
    <n v="374178"/>
    <n v="365"/>
    <n v="147162"/>
    <n v="9"/>
    <n v="148"/>
    <n v="20091"/>
    <n v="1"/>
    <n v="1"/>
    <n v="373744"/>
    <n v="147137"/>
    <n v="365"/>
    <n v="8"/>
    <n v="5"/>
    <x v="5"/>
    <x v="1"/>
    <n v="434"/>
    <n v="25"/>
    <n v="459"/>
    <n v="1.0337837837837838"/>
    <n v="-350"/>
    <x v="74"/>
  </r>
  <r>
    <x v="74"/>
    <x v="6"/>
    <n v="25498"/>
    <n v="50"/>
    <n v="256"/>
    <n v="24811"/>
    <n v="1"/>
    <n v="1"/>
    <n v="524123"/>
    <n v="439"/>
    <n v="271213"/>
    <n v="22"/>
    <n v="219"/>
    <n v="25226"/>
    <n v="0"/>
    <n v="1"/>
    <n v="523672"/>
    <n v="271193"/>
    <n v="439"/>
    <n v="53"/>
    <n v="37"/>
    <x v="1"/>
    <x v="1"/>
    <n v="451"/>
    <n v="20"/>
    <n v="471"/>
    <n v="1.1689497716894977"/>
    <n v="-415"/>
    <x v="74"/>
  </r>
  <r>
    <x v="74"/>
    <x v="7"/>
    <n v="129476"/>
    <n v="122"/>
    <n v="1579"/>
    <n v="125486"/>
    <n v="40"/>
    <n v="12"/>
    <n v="2356621"/>
    <n v="2436"/>
    <n v="998991"/>
    <n v="124"/>
    <n v="1507"/>
    <n v="127848"/>
    <n v="38"/>
    <n v="14"/>
    <n v="2353884"/>
    <n v="998870"/>
    <n v="2435"/>
    <n v="121"/>
    <n v="72"/>
    <x v="10"/>
    <x v="0"/>
    <n v="2737"/>
    <n v="121"/>
    <n v="2858"/>
    <n v="1.0477770404777704"/>
    <n v="-2362"/>
    <x v="74"/>
  </r>
  <r>
    <x v="75"/>
    <x v="0"/>
    <n v="31178"/>
    <n v="34"/>
    <n v="512"/>
    <n v="30081"/>
    <n v="27"/>
    <n v="3"/>
    <n v="533039"/>
    <n v="600"/>
    <n v="154458"/>
    <n v="25"/>
    <n v="499"/>
    <n v="30060"/>
    <n v="25"/>
    <n v="4"/>
    <n v="531828"/>
    <n v="154390"/>
    <n v="600"/>
    <n v="34"/>
    <n v="13"/>
    <x v="10"/>
    <x v="3"/>
    <n v="1211"/>
    <n v="68"/>
    <n v="1279"/>
    <n v="1.0260521042084167"/>
    <n v="21"/>
    <x v="75"/>
  </r>
  <r>
    <x v="75"/>
    <x v="1"/>
    <n v="8758"/>
    <n v="9"/>
    <n v="76"/>
    <n v="8459"/>
    <n v="1"/>
    <n v="1"/>
    <n v="151664"/>
    <n v="217"/>
    <n v="62327"/>
    <n v="4"/>
    <n v="70"/>
    <n v="8456"/>
    <n v="1"/>
    <n v="1"/>
    <n v="151431"/>
    <n v="62323"/>
    <n v="217"/>
    <n v="9"/>
    <n v="6"/>
    <x v="5"/>
    <x v="1"/>
    <n v="233"/>
    <n v="4"/>
    <n v="237"/>
    <n v="1.0857142857142856"/>
    <n v="3"/>
    <x v="75"/>
  </r>
  <r>
    <x v="75"/>
    <x v="2"/>
    <n v="13244"/>
    <n v="19"/>
    <n v="206"/>
    <n v="12817"/>
    <n v="3"/>
    <n v="2"/>
    <n v="260697"/>
    <n v="216"/>
    <n v="137246"/>
    <n v="10"/>
    <n v="193"/>
    <n v="12810"/>
    <n v="2"/>
    <n v="2"/>
    <n v="259559"/>
    <n v="137197"/>
    <n v="216"/>
    <n v="20"/>
    <n v="13"/>
    <x v="1"/>
    <x v="1"/>
    <n v="1138"/>
    <n v="49"/>
    <n v="1187"/>
    <n v="1.0673575129533679"/>
    <n v="7"/>
    <x v="75"/>
  </r>
  <r>
    <x v="75"/>
    <x v="3"/>
    <n v="16019"/>
    <n v="16"/>
    <n v="168"/>
    <n v="15434"/>
    <n v="5"/>
    <n v="0"/>
    <n v="267760"/>
    <n v="418"/>
    <n v="133246"/>
    <n v="8"/>
    <n v="170"/>
    <n v="15417"/>
    <n v="4"/>
    <n v="1"/>
    <n v="267241"/>
    <n v="133231"/>
    <n v="418"/>
    <n v="15"/>
    <n v="-2"/>
    <x v="1"/>
    <x v="3"/>
    <n v="519"/>
    <n v="15"/>
    <n v="534"/>
    <n v="0.9882352941176471"/>
    <n v="17"/>
    <x v="75"/>
  </r>
  <r>
    <x v="75"/>
    <x v="4"/>
    <n v="14644"/>
    <n v="31"/>
    <n v="262"/>
    <n v="14201"/>
    <n v="6"/>
    <n v="3"/>
    <n v="248718"/>
    <n v="181"/>
    <n v="93563"/>
    <n v="17"/>
    <n v="238"/>
    <n v="14191"/>
    <n v="6"/>
    <n v="2"/>
    <n v="248261"/>
    <n v="93475"/>
    <n v="181"/>
    <n v="34"/>
    <n v="24"/>
    <x v="5"/>
    <x v="2"/>
    <n v="457"/>
    <n v="88"/>
    <n v="545"/>
    <n v="1.1008403361344539"/>
    <n v="10"/>
    <x v="75"/>
  </r>
  <r>
    <x v="75"/>
    <x v="5"/>
    <n v="20262"/>
    <n v="15"/>
    <n v="164"/>
    <n v="19745"/>
    <n v="1"/>
    <n v="1"/>
    <n v="374676"/>
    <n v="365"/>
    <n v="147198"/>
    <n v="8"/>
    <n v="153"/>
    <n v="19741"/>
    <n v="1"/>
    <n v="1"/>
    <n v="374178"/>
    <n v="147162"/>
    <n v="365"/>
    <n v="15"/>
    <n v="11"/>
    <x v="5"/>
    <x v="1"/>
    <n v="498"/>
    <n v="36"/>
    <n v="534"/>
    <n v="1.0718954248366013"/>
    <n v="4"/>
    <x v="75"/>
  </r>
  <r>
    <x v="75"/>
    <x v="6"/>
    <n v="25533"/>
    <n v="33"/>
    <n v="285"/>
    <n v="24817"/>
    <n v="1"/>
    <n v="0"/>
    <n v="524677"/>
    <n v="439"/>
    <n v="271348"/>
    <n v="50"/>
    <n v="256"/>
    <n v="24811"/>
    <n v="1"/>
    <n v="1"/>
    <n v="524123"/>
    <n v="271213"/>
    <n v="439"/>
    <n v="35"/>
    <n v="29"/>
    <x v="5"/>
    <x v="3"/>
    <n v="554"/>
    <n v="135"/>
    <n v="689"/>
    <n v="1.11328125"/>
    <n v="6"/>
    <x v="75"/>
  </r>
  <r>
    <x v="75"/>
    <x v="7"/>
    <n v="129638"/>
    <n v="157"/>
    <n v="1673"/>
    <n v="125554"/>
    <n v="44"/>
    <n v="10"/>
    <n v="2361231"/>
    <n v="2436"/>
    <n v="999386"/>
    <n v="122"/>
    <n v="1579"/>
    <n v="125486"/>
    <n v="40"/>
    <n v="12"/>
    <n v="2356621"/>
    <n v="998991"/>
    <n v="2436"/>
    <n v="162"/>
    <n v="94"/>
    <x v="4"/>
    <x v="0"/>
    <n v="4610"/>
    <n v="395"/>
    <n v="5005"/>
    <n v="1.0595313489550349"/>
    <n v="68"/>
    <x v="75"/>
  </r>
  <r>
    <x v="76"/>
    <x v="0"/>
    <n v="31250"/>
    <n v="70"/>
    <n v="544"/>
    <n v="30121"/>
    <n v="24"/>
    <n v="3"/>
    <n v="534363"/>
    <n v="600"/>
    <n v="154585"/>
    <n v="34"/>
    <n v="512"/>
    <n v="30081"/>
    <n v="27"/>
    <n v="3"/>
    <n v="533039"/>
    <n v="154458"/>
    <n v="600"/>
    <n v="72"/>
    <n v="32"/>
    <x v="13"/>
    <x v="1"/>
    <n v="1324"/>
    <n v="127"/>
    <n v="1451"/>
    <n v="1.0625"/>
    <n v="40"/>
    <x v="76"/>
  </r>
  <r>
    <x v="76"/>
    <x v="1"/>
    <n v="8769"/>
    <n v="11"/>
    <n v="78"/>
    <n v="8468"/>
    <n v="2"/>
    <n v="1"/>
    <n v="151893"/>
    <n v="217"/>
    <n v="62339"/>
    <n v="9"/>
    <n v="76"/>
    <n v="8459"/>
    <n v="1"/>
    <n v="1"/>
    <n v="151664"/>
    <n v="62327"/>
    <n v="217"/>
    <n v="11"/>
    <n v="2"/>
    <x v="1"/>
    <x v="1"/>
    <n v="229"/>
    <n v="12"/>
    <n v="241"/>
    <n v="1.0263157894736843"/>
    <n v="9"/>
    <x v="76"/>
  </r>
  <r>
    <x v="76"/>
    <x v="2"/>
    <n v="13267"/>
    <n v="27"/>
    <n v="222"/>
    <n v="12824"/>
    <n v="3"/>
    <n v="2"/>
    <n v="261279"/>
    <n v="216"/>
    <n v="137364"/>
    <n v="19"/>
    <n v="206"/>
    <n v="12817"/>
    <n v="3"/>
    <n v="2"/>
    <n v="260697"/>
    <n v="137246"/>
    <n v="216"/>
    <n v="23"/>
    <n v="16"/>
    <x v="5"/>
    <x v="1"/>
    <n v="582"/>
    <n v="118"/>
    <n v="700"/>
    <n v="1.0776699029126213"/>
    <n v="7"/>
    <x v="76"/>
  </r>
  <r>
    <x v="76"/>
    <x v="3"/>
    <n v="16062"/>
    <n v="43"/>
    <n v="199"/>
    <n v="15446"/>
    <n v="5"/>
    <n v="0"/>
    <n v="268234"/>
    <n v="418"/>
    <n v="133276"/>
    <n v="16"/>
    <n v="168"/>
    <n v="15434"/>
    <n v="5"/>
    <n v="0"/>
    <n v="267760"/>
    <n v="133246"/>
    <n v="418"/>
    <n v="43"/>
    <n v="31"/>
    <x v="5"/>
    <x v="1"/>
    <n v="474"/>
    <n v="30"/>
    <n v="504"/>
    <n v="1.1845238095238095"/>
    <n v="12"/>
    <x v="76"/>
  </r>
  <r>
    <x v="76"/>
    <x v="4"/>
    <n v="14708"/>
    <n v="62"/>
    <n v="321"/>
    <n v="14206"/>
    <n v="7"/>
    <n v="3"/>
    <n v="249089"/>
    <n v="181"/>
    <n v="93663"/>
    <n v="31"/>
    <n v="262"/>
    <n v="14201"/>
    <n v="6"/>
    <n v="3"/>
    <n v="248718"/>
    <n v="93563"/>
    <n v="181"/>
    <n v="64"/>
    <n v="59"/>
    <x v="1"/>
    <x v="1"/>
    <n v="371"/>
    <n v="100"/>
    <n v="471"/>
    <n v="1.2251908396946565"/>
    <n v="5"/>
    <x v="76"/>
  </r>
  <r>
    <x v="76"/>
    <x v="5"/>
    <n v="20278"/>
    <n v="16"/>
    <n v="176"/>
    <n v="19749"/>
    <n v="1"/>
    <n v="1"/>
    <n v="375336"/>
    <n v="365"/>
    <n v="147290"/>
    <n v="15"/>
    <n v="164"/>
    <n v="19745"/>
    <n v="1"/>
    <n v="1"/>
    <n v="374676"/>
    <n v="147198"/>
    <n v="365"/>
    <n v="16"/>
    <n v="12"/>
    <x v="5"/>
    <x v="1"/>
    <n v="660"/>
    <n v="92"/>
    <n v="752"/>
    <n v="1.0731707317073171"/>
    <n v="4"/>
    <x v="76"/>
  </r>
  <r>
    <x v="76"/>
    <x v="6"/>
    <n v="25562"/>
    <n v="28"/>
    <n v="297"/>
    <n v="24834"/>
    <n v="1"/>
    <n v="0"/>
    <n v="525589"/>
    <n v="439"/>
    <n v="271470"/>
    <n v="33"/>
    <n v="285"/>
    <n v="24817"/>
    <n v="1"/>
    <n v="0"/>
    <n v="524677"/>
    <n v="271348"/>
    <n v="439"/>
    <n v="29"/>
    <n v="12"/>
    <x v="5"/>
    <x v="1"/>
    <n v="912"/>
    <n v="122"/>
    <n v="1034"/>
    <n v="1.0421052631578946"/>
    <n v="17"/>
    <x v="76"/>
  </r>
  <r>
    <x v="76"/>
    <x v="7"/>
    <n v="129896"/>
    <n v="257"/>
    <n v="1837"/>
    <n v="125648"/>
    <n v="43"/>
    <n v="10"/>
    <n v="2365783"/>
    <n v="2436"/>
    <n v="999987"/>
    <n v="157"/>
    <n v="1673"/>
    <n v="125554"/>
    <n v="44"/>
    <n v="10"/>
    <n v="2361231"/>
    <n v="999386"/>
    <n v="2436"/>
    <n v="258"/>
    <n v="164"/>
    <x v="2"/>
    <x v="1"/>
    <n v="4552"/>
    <n v="601"/>
    <n v="5153"/>
    <n v="1.0980274955170353"/>
    <n v="94"/>
    <x v="76"/>
  </r>
  <r>
    <x v="77"/>
    <x v="0"/>
    <n v="31309"/>
    <n v="60"/>
    <n v="574"/>
    <n v="30150"/>
    <n v="23"/>
    <n v="3"/>
    <n v="535726"/>
    <n v="600"/>
    <n v="154648"/>
    <n v="70"/>
    <n v="544"/>
    <n v="30121"/>
    <n v="24"/>
    <n v="3"/>
    <n v="534363"/>
    <n v="154585"/>
    <n v="600"/>
    <n v="59"/>
    <n v="30"/>
    <x v="2"/>
    <x v="1"/>
    <n v="1363"/>
    <n v="63"/>
    <n v="1426"/>
    <n v="1.0551470588235294"/>
    <n v="29"/>
    <x v="77"/>
  </r>
  <r>
    <x v="77"/>
    <x v="1"/>
    <n v="8781"/>
    <n v="11"/>
    <n v="82"/>
    <n v="8476"/>
    <n v="3"/>
    <n v="0"/>
    <n v="152048"/>
    <n v="217"/>
    <n v="62363"/>
    <n v="11"/>
    <n v="78"/>
    <n v="8468"/>
    <n v="2"/>
    <n v="1"/>
    <n v="151893"/>
    <n v="62339"/>
    <n v="217"/>
    <n v="12"/>
    <n v="4"/>
    <x v="1"/>
    <x v="3"/>
    <n v="155"/>
    <n v="24"/>
    <n v="179"/>
    <n v="1.0512820512820513"/>
    <n v="8"/>
    <x v="77"/>
  </r>
  <r>
    <x v="77"/>
    <x v="2"/>
    <n v="13293"/>
    <n v="28"/>
    <n v="224"/>
    <n v="12848"/>
    <n v="3"/>
    <n v="2"/>
    <n v="261787"/>
    <n v="216"/>
    <n v="137402"/>
    <n v="27"/>
    <n v="222"/>
    <n v="12824"/>
    <n v="3"/>
    <n v="2"/>
    <n v="261279"/>
    <n v="137364"/>
    <n v="216"/>
    <n v="26"/>
    <n v="2"/>
    <x v="5"/>
    <x v="1"/>
    <n v="508"/>
    <n v="38"/>
    <n v="546"/>
    <n v="1.0090090090090089"/>
    <n v="24"/>
    <x v="77"/>
  </r>
  <r>
    <x v="77"/>
    <x v="3"/>
    <n v="16105"/>
    <n v="43"/>
    <n v="229"/>
    <n v="15459"/>
    <n v="6"/>
    <n v="0"/>
    <n v="268656"/>
    <n v="418"/>
    <n v="133301"/>
    <n v="43"/>
    <n v="199"/>
    <n v="15446"/>
    <n v="5"/>
    <n v="0"/>
    <n v="268234"/>
    <n v="133276"/>
    <n v="418"/>
    <n v="43"/>
    <n v="30"/>
    <x v="1"/>
    <x v="1"/>
    <n v="422"/>
    <n v="25"/>
    <n v="447"/>
    <n v="1.1507537688442211"/>
    <n v="13"/>
    <x v="77"/>
  </r>
  <r>
    <x v="77"/>
    <x v="4"/>
    <n v="14768"/>
    <n v="62"/>
    <n v="367"/>
    <n v="14220"/>
    <n v="8"/>
    <n v="3"/>
    <n v="249689"/>
    <n v="181"/>
    <n v="93738"/>
    <n v="62"/>
    <n v="321"/>
    <n v="14206"/>
    <n v="7"/>
    <n v="3"/>
    <n v="249089"/>
    <n v="93663"/>
    <n v="181"/>
    <n v="60"/>
    <n v="46"/>
    <x v="1"/>
    <x v="1"/>
    <n v="600"/>
    <n v="75"/>
    <n v="675"/>
    <n v="1.1433021806853583"/>
    <n v="14"/>
    <x v="77"/>
  </r>
  <r>
    <x v="77"/>
    <x v="5"/>
    <n v="20303"/>
    <n v="23"/>
    <n v="190"/>
    <n v="19760"/>
    <n v="1"/>
    <n v="1"/>
    <n v="375798"/>
    <n v="365"/>
    <n v="147326"/>
    <n v="16"/>
    <n v="176"/>
    <n v="19749"/>
    <n v="1"/>
    <n v="1"/>
    <n v="375336"/>
    <n v="147290"/>
    <n v="365"/>
    <n v="25"/>
    <n v="14"/>
    <x v="5"/>
    <x v="1"/>
    <n v="462"/>
    <n v="36"/>
    <n v="498"/>
    <n v="1.0795454545454546"/>
    <n v="11"/>
    <x v="77"/>
  </r>
  <r>
    <x v="77"/>
    <x v="6"/>
    <n v="25608"/>
    <n v="41"/>
    <n v="328"/>
    <n v="24849"/>
    <n v="2"/>
    <n v="0"/>
    <n v="526186"/>
    <n v="439"/>
    <n v="271578"/>
    <n v="28"/>
    <n v="297"/>
    <n v="24834"/>
    <n v="1"/>
    <n v="0"/>
    <n v="525589"/>
    <n v="271470"/>
    <n v="439"/>
    <n v="46"/>
    <n v="31"/>
    <x v="1"/>
    <x v="1"/>
    <n v="597"/>
    <n v="108"/>
    <n v="705"/>
    <n v="1.1043771043771045"/>
    <n v="15"/>
    <x v="77"/>
  </r>
  <r>
    <x v="77"/>
    <x v="7"/>
    <n v="130167"/>
    <n v="268"/>
    <n v="1994"/>
    <n v="125762"/>
    <n v="46"/>
    <n v="9"/>
    <n v="2369890"/>
    <n v="2436"/>
    <n v="1000356"/>
    <n v="257"/>
    <n v="1837"/>
    <n v="125648"/>
    <n v="43"/>
    <n v="10"/>
    <n v="2365783"/>
    <n v="999987"/>
    <n v="2436"/>
    <n v="271"/>
    <n v="157"/>
    <x v="3"/>
    <x v="3"/>
    <n v="4107"/>
    <n v="369"/>
    <n v="4476"/>
    <n v="1.085465432770822"/>
    <n v="114"/>
    <x v="77"/>
  </r>
  <r>
    <x v="78"/>
    <x v="0"/>
    <n v="31355"/>
    <n v="52"/>
    <n v="597"/>
    <n v="30173"/>
    <n v="18"/>
    <n v="3"/>
    <n v="536809"/>
    <n v="600"/>
    <n v="154753"/>
    <n v="60"/>
    <n v="574"/>
    <n v="30150"/>
    <n v="23"/>
    <n v="3"/>
    <n v="535726"/>
    <n v="154648"/>
    <n v="600"/>
    <n v="46"/>
    <n v="23"/>
    <x v="0"/>
    <x v="1"/>
    <n v="1083"/>
    <n v="105"/>
    <n v="1188"/>
    <n v="1.0400696864111498"/>
    <n v="23"/>
    <x v="78"/>
  </r>
  <r>
    <x v="78"/>
    <x v="1"/>
    <n v="8788"/>
    <n v="7"/>
    <n v="74"/>
    <n v="8491"/>
    <n v="2"/>
    <n v="2"/>
    <n v="152203"/>
    <n v="217"/>
    <n v="62389"/>
    <n v="11"/>
    <n v="82"/>
    <n v="8476"/>
    <n v="3"/>
    <n v="0"/>
    <n v="152048"/>
    <n v="62363"/>
    <n v="217"/>
    <n v="7"/>
    <n v="-8"/>
    <x v="2"/>
    <x v="4"/>
    <n v="155"/>
    <n v="26"/>
    <n v="181"/>
    <n v="0.90243902439024393"/>
    <n v="15"/>
    <x v="78"/>
  </r>
  <r>
    <x v="78"/>
    <x v="2"/>
    <n v="13307"/>
    <n v="15"/>
    <n v="230"/>
    <n v="12855"/>
    <n v="2"/>
    <n v="1"/>
    <n v="262198"/>
    <n v="217"/>
    <n v="137466"/>
    <n v="28"/>
    <n v="224"/>
    <n v="12848"/>
    <n v="3"/>
    <n v="2"/>
    <n v="261787"/>
    <n v="137402"/>
    <n v="216"/>
    <n v="14"/>
    <n v="6"/>
    <x v="2"/>
    <x v="3"/>
    <n v="411"/>
    <n v="64"/>
    <n v="475"/>
    <n v="1.0267857142857142"/>
    <n v="7"/>
    <x v="78"/>
  </r>
  <r>
    <x v="78"/>
    <x v="3"/>
    <n v="16137"/>
    <n v="32"/>
    <n v="254"/>
    <n v="15466"/>
    <n v="6"/>
    <n v="0"/>
    <n v="269029"/>
    <n v="418"/>
    <n v="133333"/>
    <n v="43"/>
    <n v="229"/>
    <n v="15459"/>
    <n v="6"/>
    <n v="0"/>
    <n v="268656"/>
    <n v="133301"/>
    <n v="418"/>
    <n v="32"/>
    <n v="25"/>
    <x v="5"/>
    <x v="1"/>
    <n v="373"/>
    <n v="32"/>
    <n v="405"/>
    <n v="1.1091703056768558"/>
    <n v="7"/>
    <x v="78"/>
  </r>
  <r>
    <x v="78"/>
    <x v="4"/>
    <n v="14830"/>
    <n v="56"/>
    <n v="413"/>
    <n v="14236"/>
    <n v="8"/>
    <n v="4"/>
    <n v="250447"/>
    <n v="181"/>
    <n v="93865"/>
    <n v="62"/>
    <n v="367"/>
    <n v="14220"/>
    <n v="8"/>
    <n v="3"/>
    <n v="249689"/>
    <n v="93738"/>
    <n v="181"/>
    <n v="62"/>
    <n v="46"/>
    <x v="5"/>
    <x v="2"/>
    <n v="758"/>
    <n v="127"/>
    <n v="885"/>
    <n v="1.1253405994550409"/>
    <n v="16"/>
    <x v="78"/>
  </r>
  <r>
    <x v="78"/>
    <x v="5"/>
    <n v="20330"/>
    <n v="26"/>
    <n v="209"/>
    <n v="19768"/>
    <n v="3"/>
    <n v="1"/>
    <n v="376239"/>
    <n v="365"/>
    <n v="147388"/>
    <n v="23"/>
    <n v="190"/>
    <n v="19760"/>
    <n v="1"/>
    <n v="1"/>
    <n v="375798"/>
    <n v="147326"/>
    <n v="365"/>
    <n v="27"/>
    <n v="19"/>
    <x v="10"/>
    <x v="1"/>
    <n v="441"/>
    <n v="62"/>
    <n v="503"/>
    <n v="1.1000000000000001"/>
    <n v="8"/>
    <x v="78"/>
  </r>
  <r>
    <x v="78"/>
    <x v="6"/>
    <n v="25650"/>
    <n v="45"/>
    <n v="359"/>
    <n v="24860"/>
    <n v="3"/>
    <n v="0"/>
    <n v="526786"/>
    <n v="439"/>
    <n v="271812"/>
    <n v="41"/>
    <n v="328"/>
    <n v="24849"/>
    <n v="2"/>
    <n v="0"/>
    <n v="526186"/>
    <n v="271578"/>
    <n v="439"/>
    <n v="42"/>
    <n v="31"/>
    <x v="1"/>
    <x v="1"/>
    <n v="600"/>
    <n v="234"/>
    <n v="834"/>
    <n v="1.0945121951219512"/>
    <n v="11"/>
    <x v="78"/>
  </r>
  <r>
    <x v="78"/>
    <x v="7"/>
    <n v="130397"/>
    <n v="233"/>
    <n v="2136"/>
    <n v="125849"/>
    <n v="42"/>
    <n v="11"/>
    <n v="2373711"/>
    <n v="2437"/>
    <n v="1001006"/>
    <n v="268"/>
    <n v="1994"/>
    <n v="125762"/>
    <n v="46"/>
    <n v="9"/>
    <n v="2369890"/>
    <n v="1000356"/>
    <n v="2436"/>
    <n v="230"/>
    <n v="142"/>
    <x v="8"/>
    <x v="4"/>
    <n v="3821"/>
    <n v="650"/>
    <n v="4471"/>
    <n v="1.0712136409227684"/>
    <n v="87"/>
    <x v="78"/>
  </r>
  <r>
    <x v="79"/>
    <x v="0"/>
    <n v="31401"/>
    <n v="44"/>
    <n v="610"/>
    <n v="30206"/>
    <n v="19"/>
    <n v="2"/>
    <n v="538085"/>
    <n v="600"/>
    <n v="154838"/>
    <n v="52"/>
    <n v="597"/>
    <n v="30173"/>
    <n v="18"/>
    <n v="3"/>
    <n v="536809"/>
    <n v="154753"/>
    <n v="600"/>
    <n v="46"/>
    <n v="13"/>
    <x v="1"/>
    <x v="3"/>
    <n v="1276"/>
    <n v="85"/>
    <n v="1361"/>
    <n v="1.0217755443886096"/>
    <n v="33"/>
    <x v="79"/>
  </r>
  <r>
    <x v="79"/>
    <x v="1"/>
    <n v="8803"/>
    <n v="15"/>
    <n v="88"/>
    <n v="8492"/>
    <n v="2"/>
    <n v="2"/>
    <n v="152414"/>
    <n v="217"/>
    <n v="62404"/>
    <n v="7"/>
    <n v="74"/>
    <n v="8491"/>
    <n v="2"/>
    <n v="2"/>
    <n v="152203"/>
    <n v="62389"/>
    <n v="217"/>
    <n v="15"/>
    <n v="14"/>
    <x v="5"/>
    <x v="1"/>
    <n v="211"/>
    <n v="15"/>
    <n v="226"/>
    <n v="1.1891891891891893"/>
    <n v="1"/>
    <x v="79"/>
  </r>
  <r>
    <x v="79"/>
    <x v="2"/>
    <n v="13323"/>
    <n v="14"/>
    <n v="240"/>
    <n v="12861"/>
    <n v="2"/>
    <n v="1"/>
    <n v="262558"/>
    <n v="217"/>
    <n v="137493"/>
    <n v="15"/>
    <n v="230"/>
    <n v="12855"/>
    <n v="2"/>
    <n v="1"/>
    <n v="262198"/>
    <n v="137466"/>
    <n v="217"/>
    <n v="16"/>
    <n v="10"/>
    <x v="5"/>
    <x v="1"/>
    <n v="360"/>
    <n v="27"/>
    <n v="387"/>
    <n v="1.0434782608695652"/>
    <n v="6"/>
    <x v="79"/>
  </r>
  <r>
    <x v="79"/>
    <x v="3"/>
    <n v="16174"/>
    <n v="37"/>
    <n v="279"/>
    <n v="15478"/>
    <n v="6"/>
    <n v="0"/>
    <n v="269507"/>
    <n v="418"/>
    <n v="133362"/>
    <n v="32"/>
    <n v="254"/>
    <n v="15466"/>
    <n v="6"/>
    <n v="0"/>
    <n v="269029"/>
    <n v="133333"/>
    <n v="418"/>
    <n v="37"/>
    <n v="25"/>
    <x v="5"/>
    <x v="1"/>
    <n v="478"/>
    <n v="29"/>
    <n v="507"/>
    <n v="1.0984251968503937"/>
    <n v="12"/>
    <x v="79"/>
  </r>
  <r>
    <x v="79"/>
    <x v="4"/>
    <n v="14885"/>
    <n v="52"/>
    <n v="459"/>
    <n v="14245"/>
    <n v="7"/>
    <n v="4"/>
    <n v="250939"/>
    <n v="181"/>
    <n v="93995"/>
    <n v="56"/>
    <n v="413"/>
    <n v="14236"/>
    <n v="8"/>
    <n v="4"/>
    <n v="250447"/>
    <n v="93865"/>
    <n v="181"/>
    <n v="55"/>
    <n v="46"/>
    <x v="2"/>
    <x v="1"/>
    <n v="492"/>
    <n v="130"/>
    <n v="622"/>
    <n v="1.1113801452784504"/>
    <n v="9"/>
    <x v="79"/>
  </r>
  <r>
    <x v="79"/>
    <x v="5"/>
    <n v="20352"/>
    <n v="22"/>
    <n v="223"/>
    <n v="19776"/>
    <n v="3"/>
    <n v="1"/>
    <n v="376775"/>
    <n v="365"/>
    <n v="147447"/>
    <n v="26"/>
    <n v="209"/>
    <n v="19768"/>
    <n v="3"/>
    <n v="1"/>
    <n v="376239"/>
    <n v="147388"/>
    <n v="365"/>
    <n v="22"/>
    <n v="14"/>
    <x v="5"/>
    <x v="1"/>
    <n v="536"/>
    <n v="59"/>
    <n v="595"/>
    <n v="1.0669856459330143"/>
    <n v="8"/>
    <x v="79"/>
  </r>
  <r>
    <x v="79"/>
    <x v="6"/>
    <n v="25688"/>
    <n v="35"/>
    <n v="386"/>
    <n v="24871"/>
    <n v="2"/>
    <n v="0"/>
    <n v="527264"/>
    <n v="439"/>
    <n v="271926"/>
    <n v="45"/>
    <n v="359"/>
    <n v="24860"/>
    <n v="3"/>
    <n v="0"/>
    <n v="526786"/>
    <n v="271812"/>
    <n v="439"/>
    <n v="38"/>
    <n v="27"/>
    <x v="2"/>
    <x v="1"/>
    <n v="478"/>
    <n v="114"/>
    <n v="592"/>
    <n v="1.075208913649025"/>
    <n v="11"/>
    <x v="79"/>
  </r>
  <r>
    <x v="79"/>
    <x v="7"/>
    <n v="130626"/>
    <n v="219"/>
    <n v="2285"/>
    <n v="125929"/>
    <n v="41"/>
    <n v="10"/>
    <n v="2377542"/>
    <n v="2437"/>
    <n v="1001465"/>
    <n v="233"/>
    <n v="2136"/>
    <n v="125849"/>
    <n v="42"/>
    <n v="11"/>
    <n v="2373711"/>
    <n v="1001006"/>
    <n v="2437"/>
    <n v="229"/>
    <n v="149"/>
    <x v="2"/>
    <x v="3"/>
    <n v="3831"/>
    <n v="459"/>
    <n v="4290"/>
    <n v="1.0697565543071161"/>
    <n v="80"/>
    <x v="79"/>
  </r>
  <r>
    <x v="80"/>
    <x v="0"/>
    <n v="31447"/>
    <n v="46"/>
    <n v="627"/>
    <n v="30235"/>
    <n v="22"/>
    <n v="2"/>
    <n v="539467"/>
    <n v="600"/>
    <n v="154924"/>
    <n v="44"/>
    <n v="610"/>
    <n v="30206"/>
    <n v="19"/>
    <n v="2"/>
    <n v="538085"/>
    <n v="154838"/>
    <n v="600"/>
    <n v="46"/>
    <n v="17"/>
    <x v="3"/>
    <x v="1"/>
    <n v="1382"/>
    <n v="86"/>
    <n v="1468"/>
    <n v="1.0278688524590165"/>
    <n v="29"/>
    <x v="80"/>
  </r>
  <r>
    <x v="80"/>
    <x v="1"/>
    <n v="8805"/>
    <n v="2"/>
    <n v="88"/>
    <n v="8494"/>
    <n v="2"/>
    <n v="2"/>
    <n v="152539"/>
    <n v="217"/>
    <n v="62419"/>
    <n v="15"/>
    <n v="88"/>
    <n v="8492"/>
    <n v="2"/>
    <n v="2"/>
    <n v="152414"/>
    <n v="62404"/>
    <n v="217"/>
    <n v="2"/>
    <n v="0"/>
    <x v="5"/>
    <x v="1"/>
    <n v="125"/>
    <n v="15"/>
    <n v="140"/>
    <n v="1"/>
    <n v="2"/>
    <x v="80"/>
  </r>
  <r>
    <x v="80"/>
    <x v="2"/>
    <n v="13357"/>
    <n v="34"/>
    <n v="264"/>
    <n v="12871"/>
    <n v="3"/>
    <n v="1"/>
    <n v="263194"/>
    <n v="217"/>
    <n v="137523"/>
    <n v="14"/>
    <n v="240"/>
    <n v="12861"/>
    <n v="2"/>
    <n v="1"/>
    <n v="262558"/>
    <n v="137493"/>
    <n v="217"/>
    <n v="34"/>
    <n v="24"/>
    <x v="1"/>
    <x v="1"/>
    <n v="636"/>
    <n v="30"/>
    <n v="666"/>
    <n v="1.1000000000000001"/>
    <n v="10"/>
    <x v="80"/>
  </r>
  <r>
    <x v="80"/>
    <x v="3"/>
    <n v="16208"/>
    <n v="34"/>
    <n v="311"/>
    <n v="15480"/>
    <n v="7"/>
    <n v="0"/>
    <n v="269803"/>
    <n v="418"/>
    <n v="133388"/>
    <n v="37"/>
    <n v="279"/>
    <n v="15478"/>
    <n v="6"/>
    <n v="0"/>
    <n v="269507"/>
    <n v="133362"/>
    <n v="418"/>
    <n v="34"/>
    <n v="32"/>
    <x v="1"/>
    <x v="1"/>
    <n v="296"/>
    <n v="26"/>
    <n v="322"/>
    <n v="1.1146953405017921"/>
    <n v="2"/>
    <x v="80"/>
  </r>
  <r>
    <x v="80"/>
    <x v="4"/>
    <n v="14940"/>
    <n v="62"/>
    <n v="510"/>
    <n v="14249"/>
    <n v="9"/>
    <n v="5"/>
    <n v="251653"/>
    <n v="181"/>
    <n v="94087"/>
    <n v="52"/>
    <n v="459"/>
    <n v="14245"/>
    <n v="7"/>
    <n v="4"/>
    <n v="250939"/>
    <n v="93995"/>
    <n v="181"/>
    <n v="55"/>
    <n v="51"/>
    <x v="10"/>
    <x v="2"/>
    <n v="714"/>
    <n v="92"/>
    <n v="806"/>
    <n v="1.1111111111111112"/>
    <n v="4"/>
    <x v="80"/>
  </r>
  <r>
    <x v="80"/>
    <x v="5"/>
    <n v="20375"/>
    <n v="23"/>
    <n v="237"/>
    <n v="19785"/>
    <n v="3"/>
    <n v="1"/>
    <n v="377410"/>
    <n v="365"/>
    <n v="147491"/>
    <n v="22"/>
    <n v="223"/>
    <n v="19776"/>
    <n v="3"/>
    <n v="1"/>
    <n v="376775"/>
    <n v="147447"/>
    <n v="365"/>
    <n v="23"/>
    <n v="14"/>
    <x v="5"/>
    <x v="1"/>
    <n v="635"/>
    <n v="44"/>
    <n v="679"/>
    <n v="1.0627802690582959"/>
    <n v="9"/>
    <x v="80"/>
  </r>
  <r>
    <x v="80"/>
    <x v="6"/>
    <n v="25738"/>
    <n v="52"/>
    <n v="429"/>
    <n v="24878"/>
    <n v="4"/>
    <n v="0"/>
    <n v="527955"/>
    <n v="439"/>
    <n v="271981"/>
    <n v="35"/>
    <n v="386"/>
    <n v="24871"/>
    <n v="2"/>
    <n v="0"/>
    <n v="527264"/>
    <n v="271926"/>
    <n v="439"/>
    <n v="50"/>
    <n v="43"/>
    <x v="10"/>
    <x v="1"/>
    <n v="691"/>
    <n v="55"/>
    <n v="746"/>
    <n v="1.1113989637305699"/>
    <n v="7"/>
    <x v="80"/>
  </r>
  <r>
    <x v="80"/>
    <x v="7"/>
    <n v="130870"/>
    <n v="253"/>
    <n v="2466"/>
    <n v="125992"/>
    <n v="50"/>
    <n v="11"/>
    <n v="2382021"/>
    <n v="2437"/>
    <n v="1001813"/>
    <n v="219"/>
    <n v="2285"/>
    <n v="125929"/>
    <n v="41"/>
    <n v="10"/>
    <n v="2377542"/>
    <n v="1001465"/>
    <n v="2437"/>
    <n v="244"/>
    <n v="181"/>
    <x v="21"/>
    <x v="2"/>
    <n v="4479"/>
    <n v="348"/>
    <n v="4827"/>
    <n v="1.0792122538293216"/>
    <n v="63"/>
    <x v="80"/>
  </r>
  <r>
    <x v="81"/>
    <x v="0"/>
    <n v="31483"/>
    <n v="42"/>
    <n v="643"/>
    <n v="30255"/>
    <n v="23"/>
    <n v="2"/>
    <n v="540320"/>
    <n v="600"/>
    <n v="154935"/>
    <n v="46"/>
    <n v="627"/>
    <n v="30235"/>
    <n v="22"/>
    <n v="2"/>
    <n v="539467"/>
    <n v="154924"/>
    <n v="600"/>
    <n v="36"/>
    <n v="16"/>
    <x v="1"/>
    <x v="1"/>
    <n v="853"/>
    <n v="11"/>
    <n v="864"/>
    <n v="1.0255183413078151"/>
    <n v="20"/>
    <x v="81"/>
  </r>
  <r>
    <x v="81"/>
    <x v="1"/>
    <n v="8826"/>
    <n v="17"/>
    <n v="103"/>
    <n v="8500"/>
    <n v="2"/>
    <n v="2"/>
    <n v="152754"/>
    <n v="217"/>
    <n v="62423"/>
    <n v="2"/>
    <n v="88"/>
    <n v="8494"/>
    <n v="2"/>
    <n v="2"/>
    <n v="152539"/>
    <n v="62419"/>
    <n v="217"/>
    <n v="21"/>
    <n v="15"/>
    <x v="5"/>
    <x v="1"/>
    <n v="215"/>
    <n v="4"/>
    <n v="219"/>
    <n v="1.1704545454545454"/>
    <n v="6"/>
    <x v="81"/>
  </r>
  <r>
    <x v="81"/>
    <x v="2"/>
    <n v="13384"/>
    <n v="27"/>
    <n v="284"/>
    <n v="12878"/>
    <n v="3"/>
    <n v="1"/>
    <n v="263721"/>
    <n v="217"/>
    <n v="137533"/>
    <n v="34"/>
    <n v="264"/>
    <n v="12871"/>
    <n v="3"/>
    <n v="1"/>
    <n v="263194"/>
    <n v="137523"/>
    <n v="217"/>
    <n v="27"/>
    <n v="20"/>
    <x v="5"/>
    <x v="1"/>
    <n v="527"/>
    <n v="10"/>
    <n v="537"/>
    <n v="1.0757575757575757"/>
    <n v="7"/>
    <x v="81"/>
  </r>
  <r>
    <x v="81"/>
    <x v="3"/>
    <n v="16242"/>
    <n v="34"/>
    <n v="336"/>
    <n v="15489"/>
    <n v="4"/>
    <n v="0"/>
    <n v="270299"/>
    <n v="418"/>
    <n v="133395"/>
    <n v="34"/>
    <n v="311"/>
    <n v="15480"/>
    <n v="7"/>
    <n v="0"/>
    <n v="269803"/>
    <n v="133388"/>
    <n v="418"/>
    <n v="34"/>
    <n v="25"/>
    <x v="13"/>
    <x v="1"/>
    <n v="496"/>
    <n v="7"/>
    <n v="503"/>
    <n v="1.0803858520900322"/>
    <n v="9"/>
    <x v="81"/>
  </r>
  <r>
    <x v="81"/>
    <x v="4"/>
    <n v="14983"/>
    <n v="40"/>
    <n v="546"/>
    <n v="14256"/>
    <n v="9"/>
    <n v="6"/>
    <n v="252651"/>
    <n v="181"/>
    <n v="94101"/>
    <n v="62"/>
    <n v="510"/>
    <n v="14249"/>
    <n v="9"/>
    <n v="5"/>
    <n v="251653"/>
    <n v="94087"/>
    <n v="181"/>
    <n v="43"/>
    <n v="36"/>
    <x v="5"/>
    <x v="2"/>
    <n v="998"/>
    <n v="14"/>
    <n v="1012"/>
    <n v="1.0705882352941176"/>
    <n v="7"/>
    <x v="81"/>
  </r>
  <r>
    <x v="81"/>
    <x v="5"/>
    <n v="20395"/>
    <n v="16"/>
    <n v="247"/>
    <n v="19795"/>
    <n v="2"/>
    <n v="1"/>
    <n v="377762"/>
    <n v="365"/>
    <n v="147506"/>
    <n v="23"/>
    <n v="237"/>
    <n v="19785"/>
    <n v="3"/>
    <n v="1"/>
    <n v="377410"/>
    <n v="147491"/>
    <n v="365"/>
    <n v="20"/>
    <n v="10"/>
    <x v="2"/>
    <x v="1"/>
    <n v="352"/>
    <n v="15"/>
    <n v="367"/>
    <n v="1.0421940928270041"/>
    <n v="10"/>
    <x v="81"/>
  </r>
  <r>
    <x v="81"/>
    <x v="6"/>
    <n v="25792"/>
    <n v="54"/>
    <n v="479"/>
    <n v="24882"/>
    <n v="4"/>
    <n v="0"/>
    <n v="528478"/>
    <n v="439"/>
    <n v="271985"/>
    <n v="52"/>
    <n v="429"/>
    <n v="24878"/>
    <n v="4"/>
    <n v="0"/>
    <n v="527955"/>
    <n v="271981"/>
    <n v="439"/>
    <n v="54"/>
    <n v="50"/>
    <x v="5"/>
    <x v="1"/>
    <n v="523"/>
    <n v="4"/>
    <n v="527"/>
    <n v="1.1165501165501166"/>
    <n v="4"/>
    <x v="81"/>
  </r>
  <r>
    <x v="81"/>
    <x v="7"/>
    <n v="131105"/>
    <n v="230"/>
    <n v="2638"/>
    <n v="126055"/>
    <n v="47"/>
    <n v="12"/>
    <n v="2385985"/>
    <n v="2437"/>
    <n v="1001878"/>
    <n v="253"/>
    <n v="2466"/>
    <n v="125992"/>
    <n v="50"/>
    <n v="11"/>
    <n v="2382021"/>
    <n v="1001813"/>
    <n v="2437"/>
    <n v="235"/>
    <n v="172"/>
    <x v="13"/>
    <x v="2"/>
    <n v="3964"/>
    <n v="65"/>
    <n v="4029"/>
    <n v="1.0697485806974858"/>
    <n v="63"/>
    <x v="81"/>
  </r>
  <r>
    <x v="82"/>
    <x v="0"/>
    <n v="31544"/>
    <n v="58"/>
    <n v="669"/>
    <n v="30289"/>
    <n v="20"/>
    <n v="3"/>
    <n v="541651"/>
    <n v="601"/>
    <n v="155001"/>
    <n v="42"/>
    <n v="643"/>
    <n v="30255"/>
    <n v="23"/>
    <n v="2"/>
    <n v="540320"/>
    <n v="154935"/>
    <n v="600"/>
    <n v="61"/>
    <n v="26"/>
    <x v="13"/>
    <x v="2"/>
    <n v="1331"/>
    <n v="66"/>
    <n v="1397"/>
    <n v="1.0404354587869362"/>
    <n v="34"/>
    <x v="82"/>
  </r>
  <r>
    <x v="82"/>
    <x v="1"/>
    <n v="8831"/>
    <n v="7"/>
    <n v="108"/>
    <n v="8500"/>
    <n v="2"/>
    <n v="2"/>
    <n v="153005"/>
    <n v="217"/>
    <n v="62438"/>
    <n v="17"/>
    <n v="103"/>
    <n v="8500"/>
    <n v="2"/>
    <n v="2"/>
    <n v="152754"/>
    <n v="62423"/>
    <n v="217"/>
    <n v="5"/>
    <n v="5"/>
    <x v="5"/>
    <x v="1"/>
    <n v="251"/>
    <n v="15"/>
    <n v="266"/>
    <n v="1.0485436893203883"/>
    <n v="0"/>
    <x v="82"/>
  </r>
  <r>
    <x v="82"/>
    <x v="2"/>
    <n v="13428"/>
    <n v="43"/>
    <n v="314"/>
    <n v="12892"/>
    <n v="3"/>
    <n v="1"/>
    <n v="264214"/>
    <n v="217"/>
    <n v="137564"/>
    <n v="27"/>
    <n v="284"/>
    <n v="12878"/>
    <n v="3"/>
    <n v="1"/>
    <n v="263721"/>
    <n v="137533"/>
    <n v="217"/>
    <n v="44"/>
    <n v="30"/>
    <x v="5"/>
    <x v="1"/>
    <n v="493"/>
    <n v="31"/>
    <n v="524"/>
    <n v="1.1056338028169015"/>
    <n v="14"/>
    <x v="82"/>
  </r>
  <r>
    <x v="82"/>
    <x v="3"/>
    <n v="16313"/>
    <n v="72"/>
    <n v="399"/>
    <n v="15497"/>
    <n v="3"/>
    <n v="0"/>
    <n v="270913"/>
    <n v="418"/>
    <n v="133443"/>
    <n v="34"/>
    <n v="336"/>
    <n v="15489"/>
    <n v="4"/>
    <n v="0"/>
    <n v="270299"/>
    <n v="133395"/>
    <n v="418"/>
    <n v="71"/>
    <n v="63"/>
    <x v="2"/>
    <x v="1"/>
    <n v="614"/>
    <n v="48"/>
    <n v="662"/>
    <n v="1.1875"/>
    <n v="8"/>
    <x v="82"/>
  </r>
  <r>
    <x v="82"/>
    <x v="4"/>
    <n v="15026"/>
    <n v="39"/>
    <n v="580"/>
    <n v="14265"/>
    <n v="11"/>
    <n v="5"/>
    <n v="253716"/>
    <n v="181"/>
    <n v="94270"/>
    <n v="40"/>
    <n v="546"/>
    <n v="14256"/>
    <n v="9"/>
    <n v="6"/>
    <n v="252651"/>
    <n v="94101"/>
    <n v="181"/>
    <n v="43"/>
    <n v="34"/>
    <x v="10"/>
    <x v="3"/>
    <n v="1065"/>
    <n v="169"/>
    <n v="1234"/>
    <n v="1.0622710622710623"/>
    <n v="9"/>
    <x v="82"/>
  </r>
  <r>
    <x v="82"/>
    <x v="5"/>
    <n v="20432"/>
    <n v="40"/>
    <n v="275"/>
    <n v="19804"/>
    <n v="2"/>
    <n v="1"/>
    <n v="378318"/>
    <n v="365"/>
    <n v="147559"/>
    <n v="16"/>
    <n v="247"/>
    <n v="19795"/>
    <n v="2"/>
    <n v="1"/>
    <n v="377762"/>
    <n v="147506"/>
    <n v="365"/>
    <n v="37"/>
    <n v="28"/>
    <x v="5"/>
    <x v="1"/>
    <n v="556"/>
    <n v="53"/>
    <n v="609"/>
    <n v="1.1133603238866396"/>
    <n v="9"/>
    <x v="82"/>
  </r>
  <r>
    <x v="82"/>
    <x v="6"/>
    <n v="25898"/>
    <n v="107"/>
    <n v="572"/>
    <n v="24895"/>
    <n v="5"/>
    <n v="0"/>
    <n v="529519"/>
    <n v="439"/>
    <n v="272181"/>
    <n v="54"/>
    <n v="479"/>
    <n v="24882"/>
    <n v="4"/>
    <n v="0"/>
    <n v="528478"/>
    <n v="271985"/>
    <n v="439"/>
    <n v="106"/>
    <n v="93"/>
    <x v="1"/>
    <x v="1"/>
    <n v="1041"/>
    <n v="196"/>
    <n v="1237"/>
    <n v="1.1941544885177453"/>
    <n v="13"/>
    <x v="82"/>
  </r>
  <r>
    <x v="82"/>
    <x v="7"/>
    <n v="131472"/>
    <n v="366"/>
    <n v="2917"/>
    <n v="126142"/>
    <n v="46"/>
    <n v="12"/>
    <n v="2391336"/>
    <n v="2438"/>
    <n v="1002456"/>
    <n v="230"/>
    <n v="2638"/>
    <n v="126055"/>
    <n v="47"/>
    <n v="12"/>
    <n v="2385985"/>
    <n v="1001878"/>
    <n v="2437"/>
    <n v="367"/>
    <n v="279"/>
    <x v="2"/>
    <x v="1"/>
    <n v="5351"/>
    <n v="578"/>
    <n v="5929"/>
    <n v="1.1057619408642911"/>
    <n v="87"/>
    <x v="82"/>
  </r>
  <r>
    <x v="83"/>
    <x v="0"/>
    <n v="31630"/>
    <n v="85"/>
    <n v="709"/>
    <n v="30334"/>
    <n v="18"/>
    <n v="2"/>
    <n v="542796"/>
    <n v="602"/>
    <n v="155103"/>
    <n v="58"/>
    <n v="669"/>
    <n v="30289"/>
    <n v="20"/>
    <n v="3"/>
    <n v="541651"/>
    <n v="155001"/>
    <n v="601"/>
    <n v="86"/>
    <n v="40"/>
    <x v="9"/>
    <x v="3"/>
    <n v="1145"/>
    <n v="102"/>
    <n v="1247"/>
    <n v="1.0597907324364724"/>
    <n v="45"/>
    <x v="83"/>
  </r>
  <r>
    <x v="83"/>
    <x v="1"/>
    <n v="8847"/>
    <n v="16"/>
    <n v="123"/>
    <n v="8501"/>
    <n v="4"/>
    <n v="2"/>
    <n v="153302"/>
    <n v="217"/>
    <n v="62459"/>
    <n v="7"/>
    <n v="108"/>
    <n v="8500"/>
    <n v="2"/>
    <n v="2"/>
    <n v="153005"/>
    <n v="62438"/>
    <n v="217"/>
    <n v="16"/>
    <n v="15"/>
    <x v="10"/>
    <x v="1"/>
    <n v="297"/>
    <n v="21"/>
    <n v="318"/>
    <n v="1.1388888888888888"/>
    <n v="1"/>
    <x v="83"/>
  </r>
  <r>
    <x v="83"/>
    <x v="2"/>
    <n v="13474"/>
    <n v="47"/>
    <n v="352"/>
    <n v="12900"/>
    <n v="4"/>
    <n v="1"/>
    <n v="264908"/>
    <n v="217"/>
    <n v="137831"/>
    <n v="43"/>
    <n v="314"/>
    <n v="12892"/>
    <n v="3"/>
    <n v="1"/>
    <n v="264214"/>
    <n v="137564"/>
    <n v="217"/>
    <n v="46"/>
    <n v="38"/>
    <x v="1"/>
    <x v="1"/>
    <n v="694"/>
    <n v="267"/>
    <n v="961"/>
    <n v="1.1210191082802548"/>
    <n v="8"/>
    <x v="83"/>
  </r>
  <r>
    <x v="83"/>
    <x v="3"/>
    <n v="16403"/>
    <n v="91"/>
    <n v="483"/>
    <n v="15503"/>
    <n v="4"/>
    <n v="0"/>
    <n v="271458"/>
    <n v="418"/>
    <n v="135458"/>
    <n v="72"/>
    <n v="399"/>
    <n v="15497"/>
    <n v="3"/>
    <n v="0"/>
    <n v="270913"/>
    <n v="133443"/>
    <n v="418"/>
    <n v="90"/>
    <n v="84"/>
    <x v="1"/>
    <x v="1"/>
    <n v="545"/>
    <n v="2015"/>
    <n v="2560"/>
    <n v="1.2105263157894737"/>
    <n v="6"/>
    <x v="83"/>
  </r>
  <r>
    <x v="83"/>
    <x v="4"/>
    <n v="15076"/>
    <n v="49"/>
    <n v="615"/>
    <n v="14280"/>
    <n v="11"/>
    <n v="3"/>
    <n v="254565"/>
    <n v="181"/>
    <n v="94440"/>
    <n v="39"/>
    <n v="580"/>
    <n v="14265"/>
    <n v="11"/>
    <n v="5"/>
    <n v="253716"/>
    <n v="94270"/>
    <n v="181"/>
    <n v="50"/>
    <n v="35"/>
    <x v="5"/>
    <x v="0"/>
    <n v="849"/>
    <n v="170"/>
    <n v="1019"/>
    <n v="1.0603448275862069"/>
    <n v="15"/>
    <x v="83"/>
  </r>
  <r>
    <x v="83"/>
    <x v="5"/>
    <n v="20480"/>
    <n v="45"/>
    <n v="313"/>
    <n v="19814"/>
    <n v="1"/>
    <n v="1"/>
    <n v="378847"/>
    <n v="365"/>
    <n v="147599"/>
    <n v="40"/>
    <n v="275"/>
    <n v="19804"/>
    <n v="2"/>
    <n v="1"/>
    <n v="378318"/>
    <n v="147559"/>
    <n v="365"/>
    <n v="48"/>
    <n v="38"/>
    <x v="2"/>
    <x v="1"/>
    <n v="529"/>
    <n v="40"/>
    <n v="569"/>
    <n v="1.1381818181818182"/>
    <n v="10"/>
    <x v="83"/>
  </r>
  <r>
    <x v="83"/>
    <x v="6"/>
    <n v="25974"/>
    <n v="77"/>
    <n v="636"/>
    <n v="24907"/>
    <n v="7"/>
    <n v="0"/>
    <n v="530578"/>
    <n v="439"/>
    <n v="273381"/>
    <n v="107"/>
    <n v="572"/>
    <n v="24895"/>
    <n v="5"/>
    <n v="0"/>
    <n v="529519"/>
    <n v="272181"/>
    <n v="439"/>
    <n v="76"/>
    <n v="64"/>
    <x v="10"/>
    <x v="1"/>
    <n v="1059"/>
    <n v="1200"/>
    <n v="2259"/>
    <n v="1.1118881118881119"/>
    <n v="12"/>
    <x v="83"/>
  </r>
  <r>
    <x v="83"/>
    <x v="7"/>
    <n v="131884"/>
    <n v="410"/>
    <n v="3231"/>
    <n v="126239"/>
    <n v="49"/>
    <n v="9"/>
    <n v="2396454"/>
    <n v="2439"/>
    <n v="1006271"/>
    <n v="366"/>
    <n v="2917"/>
    <n v="126142"/>
    <n v="46"/>
    <n v="12"/>
    <n v="2391336"/>
    <n v="1002456"/>
    <n v="2438"/>
    <n v="412"/>
    <n v="314"/>
    <x v="3"/>
    <x v="8"/>
    <n v="5118"/>
    <n v="3815"/>
    <n v="8933"/>
    <n v="1.1076448405896469"/>
    <n v="97"/>
    <x v="83"/>
  </r>
  <r>
    <x v="84"/>
    <x v="0"/>
    <n v="31685"/>
    <n v="56"/>
    <n v="745"/>
    <n v="30353"/>
    <n v="18"/>
    <n v="3"/>
    <n v="544162"/>
    <n v="602"/>
    <n v="155246"/>
    <n v="85"/>
    <n v="709"/>
    <n v="30334"/>
    <n v="18"/>
    <n v="2"/>
    <n v="542796"/>
    <n v="155103"/>
    <n v="602"/>
    <n v="55"/>
    <n v="36"/>
    <x v="5"/>
    <x v="2"/>
    <n v="1366"/>
    <n v="143"/>
    <n v="1509"/>
    <n v="1.0507757404795486"/>
    <n v="19"/>
    <x v="84"/>
  </r>
  <r>
    <x v="84"/>
    <x v="1"/>
    <n v="8867"/>
    <n v="19"/>
    <n v="141"/>
    <n v="8503"/>
    <n v="5"/>
    <n v="2"/>
    <n v="153545"/>
    <n v="217"/>
    <n v="62911"/>
    <n v="16"/>
    <n v="123"/>
    <n v="8501"/>
    <n v="4"/>
    <n v="2"/>
    <n v="153302"/>
    <n v="62459"/>
    <n v="217"/>
    <n v="20"/>
    <n v="18"/>
    <x v="1"/>
    <x v="1"/>
    <n v="243"/>
    <n v="452"/>
    <n v="695"/>
    <n v="1.1463414634146341"/>
    <n v="2"/>
    <x v="84"/>
  </r>
  <r>
    <x v="84"/>
    <x v="2"/>
    <n v="13535"/>
    <n v="61"/>
    <n v="395"/>
    <n v="12918"/>
    <n v="4"/>
    <n v="1"/>
    <n v="265554"/>
    <n v="217"/>
    <n v="138684"/>
    <n v="47"/>
    <n v="352"/>
    <n v="12900"/>
    <n v="4"/>
    <n v="1"/>
    <n v="264908"/>
    <n v="137831"/>
    <n v="217"/>
    <n v="61"/>
    <n v="43"/>
    <x v="5"/>
    <x v="1"/>
    <n v="646"/>
    <n v="853"/>
    <n v="1499"/>
    <n v="1.1221590909090908"/>
    <n v="18"/>
    <x v="84"/>
  </r>
  <r>
    <x v="84"/>
    <x v="3"/>
    <n v="16544"/>
    <n v="135"/>
    <n v="606"/>
    <n v="15521"/>
    <n v="7"/>
    <n v="0"/>
    <n v="272059"/>
    <n v="418"/>
    <n v="135609"/>
    <n v="91"/>
    <n v="483"/>
    <n v="15503"/>
    <n v="4"/>
    <n v="0"/>
    <n v="271458"/>
    <n v="135458"/>
    <n v="418"/>
    <n v="141"/>
    <n v="123"/>
    <x v="3"/>
    <x v="1"/>
    <n v="601"/>
    <n v="151"/>
    <n v="752"/>
    <n v="1.2546583850931676"/>
    <n v="18"/>
    <x v="84"/>
  </r>
  <r>
    <x v="84"/>
    <x v="4"/>
    <n v="15142"/>
    <n v="71"/>
    <n v="663"/>
    <n v="14298"/>
    <n v="10"/>
    <n v="4"/>
    <n v="255536"/>
    <n v="181"/>
    <n v="94932"/>
    <n v="49"/>
    <n v="615"/>
    <n v="14280"/>
    <n v="11"/>
    <n v="3"/>
    <n v="254565"/>
    <n v="94440"/>
    <n v="181"/>
    <n v="66"/>
    <n v="48"/>
    <x v="2"/>
    <x v="2"/>
    <n v="971"/>
    <n v="492"/>
    <n v="1463"/>
    <n v="1.0780487804878049"/>
    <n v="18"/>
    <x v="84"/>
  </r>
  <r>
    <x v="84"/>
    <x v="5"/>
    <n v="20569"/>
    <n v="88"/>
    <n v="386"/>
    <n v="19830"/>
    <n v="1"/>
    <n v="0"/>
    <n v="379605"/>
    <n v="365"/>
    <n v="147715"/>
    <n v="45"/>
    <n v="313"/>
    <n v="19814"/>
    <n v="1"/>
    <n v="1"/>
    <n v="378847"/>
    <n v="147599"/>
    <n v="365"/>
    <n v="89"/>
    <n v="73"/>
    <x v="5"/>
    <x v="3"/>
    <n v="758"/>
    <n v="116"/>
    <n v="874"/>
    <n v="1.2332268370607029"/>
    <n v="16"/>
    <x v="84"/>
  </r>
  <r>
    <x v="84"/>
    <x v="6"/>
    <n v="26101"/>
    <n v="125"/>
    <n v="734"/>
    <n v="24936"/>
    <n v="5"/>
    <n v="0"/>
    <n v="531658"/>
    <n v="439"/>
    <n v="273792"/>
    <n v="77"/>
    <n v="636"/>
    <n v="24907"/>
    <n v="7"/>
    <n v="0"/>
    <n v="530578"/>
    <n v="273381"/>
    <n v="439"/>
    <n v="127"/>
    <n v="98"/>
    <x v="9"/>
    <x v="1"/>
    <n v="1080"/>
    <n v="411"/>
    <n v="1491"/>
    <n v="1.1540880503144655"/>
    <n v="29"/>
    <x v="84"/>
  </r>
  <r>
    <x v="84"/>
    <x v="7"/>
    <n v="132443"/>
    <n v="555"/>
    <n v="3670"/>
    <n v="126359"/>
    <n v="50"/>
    <n v="10"/>
    <n v="2402119"/>
    <n v="2439"/>
    <n v="1008889"/>
    <n v="410"/>
    <n v="3231"/>
    <n v="126239"/>
    <n v="49"/>
    <n v="9"/>
    <n v="2396454"/>
    <n v="1006271"/>
    <n v="2439"/>
    <n v="559"/>
    <n v="439"/>
    <x v="1"/>
    <x v="2"/>
    <n v="5665"/>
    <n v="2618"/>
    <n v="8283"/>
    <n v="1.1358712472918602"/>
    <n v="120"/>
    <x v="84"/>
  </r>
  <r>
    <x v="85"/>
    <x v="0"/>
    <n v="31792"/>
    <n v="101"/>
    <n v="821"/>
    <n v="30384"/>
    <n v="15"/>
    <n v="3"/>
    <n v="545470"/>
    <n v="602"/>
    <n v="156019"/>
    <n v="56"/>
    <n v="745"/>
    <n v="30353"/>
    <n v="18"/>
    <n v="3"/>
    <n v="544162"/>
    <n v="155246"/>
    <n v="602"/>
    <n v="107"/>
    <n v="76"/>
    <x v="13"/>
    <x v="1"/>
    <n v="1308"/>
    <n v="773"/>
    <n v="2081"/>
    <n v="1.1020134228187919"/>
    <n v="31"/>
    <x v="85"/>
  </r>
  <r>
    <x v="85"/>
    <x v="1"/>
    <n v="8891"/>
    <n v="25"/>
    <n v="163"/>
    <n v="8505"/>
    <n v="4"/>
    <n v="4"/>
    <n v="153875"/>
    <n v="217"/>
    <n v="63417"/>
    <n v="19"/>
    <n v="141"/>
    <n v="8503"/>
    <n v="5"/>
    <n v="2"/>
    <n v="153545"/>
    <n v="62911"/>
    <n v="217"/>
    <n v="24"/>
    <n v="22"/>
    <x v="2"/>
    <x v="4"/>
    <n v="330"/>
    <n v="506"/>
    <n v="836"/>
    <n v="1.1560283687943262"/>
    <n v="2"/>
    <x v="85"/>
  </r>
  <r>
    <x v="85"/>
    <x v="2"/>
    <n v="13589"/>
    <n v="55"/>
    <n v="414"/>
    <n v="12953"/>
    <n v="5"/>
    <n v="1"/>
    <n v="266205"/>
    <n v="217"/>
    <n v="139423"/>
    <n v="61"/>
    <n v="395"/>
    <n v="12918"/>
    <n v="4"/>
    <n v="1"/>
    <n v="265554"/>
    <n v="138684"/>
    <n v="217"/>
    <n v="54"/>
    <n v="19"/>
    <x v="1"/>
    <x v="1"/>
    <n v="651"/>
    <n v="739"/>
    <n v="1390"/>
    <n v="1.0481012658227848"/>
    <n v="35"/>
    <x v="85"/>
  </r>
  <r>
    <x v="85"/>
    <x v="3"/>
    <n v="16672"/>
    <n v="125"/>
    <n v="726"/>
    <n v="15529"/>
    <n v="7"/>
    <n v="0"/>
    <n v="273072"/>
    <n v="418"/>
    <n v="135702"/>
    <n v="135"/>
    <n v="606"/>
    <n v="15521"/>
    <n v="7"/>
    <n v="0"/>
    <n v="272059"/>
    <n v="135609"/>
    <n v="418"/>
    <n v="128"/>
    <n v="120"/>
    <x v="5"/>
    <x v="1"/>
    <n v="1013"/>
    <n v="93"/>
    <n v="1106"/>
    <n v="1.198019801980198"/>
    <n v="8"/>
    <x v="85"/>
  </r>
  <r>
    <x v="85"/>
    <x v="4"/>
    <n v="15261"/>
    <n v="114"/>
    <n v="741"/>
    <n v="14339"/>
    <n v="8"/>
    <n v="4"/>
    <n v="257059"/>
    <n v="181"/>
    <n v="95138"/>
    <n v="71"/>
    <n v="663"/>
    <n v="14298"/>
    <n v="10"/>
    <n v="4"/>
    <n v="255536"/>
    <n v="94932"/>
    <n v="181"/>
    <n v="119"/>
    <n v="78"/>
    <x v="9"/>
    <x v="1"/>
    <n v="1523"/>
    <n v="206"/>
    <n v="1729"/>
    <n v="1.1176470588235294"/>
    <n v="41"/>
    <x v="85"/>
  </r>
  <r>
    <x v="85"/>
    <x v="5"/>
    <n v="20631"/>
    <n v="63"/>
    <n v="432"/>
    <n v="19846"/>
    <n v="3"/>
    <n v="0"/>
    <n v="380098"/>
    <n v="365"/>
    <n v="149128"/>
    <n v="88"/>
    <n v="386"/>
    <n v="19830"/>
    <n v="1"/>
    <n v="0"/>
    <n v="379605"/>
    <n v="147715"/>
    <n v="365"/>
    <n v="62"/>
    <n v="46"/>
    <x v="10"/>
    <x v="1"/>
    <n v="493"/>
    <n v="1413"/>
    <n v="1906"/>
    <n v="1.1191709844559585"/>
    <n v="16"/>
    <x v="85"/>
  </r>
  <r>
    <x v="85"/>
    <x v="6"/>
    <n v="26262"/>
    <n v="142"/>
    <n v="871"/>
    <n v="24960"/>
    <n v="5"/>
    <n v="0"/>
    <n v="533361"/>
    <n v="439"/>
    <n v="274511"/>
    <n v="125"/>
    <n v="734"/>
    <n v="24936"/>
    <n v="5"/>
    <n v="0"/>
    <n v="531658"/>
    <n v="273792"/>
    <n v="439"/>
    <n v="161"/>
    <n v="137"/>
    <x v="5"/>
    <x v="1"/>
    <n v="1703"/>
    <n v="719"/>
    <n v="2422"/>
    <n v="1.1866485013623977"/>
    <n v="24"/>
    <x v="85"/>
  </r>
  <r>
    <x v="85"/>
    <x v="7"/>
    <n v="133098"/>
    <n v="625"/>
    <n v="4168"/>
    <n v="126516"/>
    <n v="47"/>
    <n v="12"/>
    <n v="2409140"/>
    <n v="2439"/>
    <n v="1013338"/>
    <n v="555"/>
    <n v="3670"/>
    <n v="126359"/>
    <n v="50"/>
    <n v="10"/>
    <n v="2402119"/>
    <n v="1008889"/>
    <n v="2439"/>
    <n v="655"/>
    <n v="498"/>
    <x v="13"/>
    <x v="4"/>
    <n v="7021"/>
    <n v="4449"/>
    <n v="11470"/>
    <n v="1.1356948228882833"/>
    <n v="157"/>
    <x v="85"/>
  </r>
  <r>
    <x v="86"/>
    <x v="0"/>
    <n v="31885"/>
    <n v="92"/>
    <n v="883"/>
    <n v="30415"/>
    <n v="19"/>
    <n v="3"/>
    <n v="546789"/>
    <n v="602"/>
    <n v="157223"/>
    <n v="101"/>
    <n v="821"/>
    <n v="30384"/>
    <n v="15"/>
    <n v="3"/>
    <n v="545470"/>
    <n v="156019"/>
    <n v="602"/>
    <n v="93"/>
    <n v="62"/>
    <x v="4"/>
    <x v="1"/>
    <n v="1319"/>
    <n v="1204"/>
    <n v="2523"/>
    <n v="1.0755176613885506"/>
    <n v="31"/>
    <x v="86"/>
  </r>
  <r>
    <x v="86"/>
    <x v="1"/>
    <n v="8911"/>
    <n v="20"/>
    <n v="178"/>
    <n v="8510"/>
    <n v="5"/>
    <n v="3"/>
    <n v="154093"/>
    <n v="217"/>
    <n v="63431"/>
    <n v="25"/>
    <n v="163"/>
    <n v="8505"/>
    <n v="4"/>
    <n v="4"/>
    <n v="153875"/>
    <n v="63417"/>
    <n v="217"/>
    <n v="20"/>
    <n v="15"/>
    <x v="1"/>
    <x v="3"/>
    <n v="218"/>
    <n v="14"/>
    <n v="232"/>
    <n v="1.0920245398773005"/>
    <n v="5"/>
    <x v="86"/>
  </r>
  <r>
    <x v="86"/>
    <x v="2"/>
    <n v="13635"/>
    <n v="46"/>
    <n v="447"/>
    <n v="12966"/>
    <n v="5"/>
    <n v="1"/>
    <n v="266777"/>
    <n v="217"/>
    <n v="139944"/>
    <n v="55"/>
    <n v="414"/>
    <n v="12953"/>
    <n v="5"/>
    <n v="1"/>
    <n v="266205"/>
    <n v="139423"/>
    <n v="217"/>
    <n v="46"/>
    <n v="33"/>
    <x v="5"/>
    <x v="1"/>
    <n v="572"/>
    <n v="521"/>
    <n v="1093"/>
    <n v="1.0797101449275361"/>
    <n v="13"/>
    <x v="86"/>
  </r>
  <r>
    <x v="86"/>
    <x v="3"/>
    <n v="16782"/>
    <n v="110"/>
    <n v="823"/>
    <n v="15542"/>
    <n v="9"/>
    <n v="0"/>
    <n v="273975"/>
    <n v="418"/>
    <n v="135762"/>
    <n v="125"/>
    <n v="726"/>
    <n v="15529"/>
    <n v="7"/>
    <n v="0"/>
    <n v="273072"/>
    <n v="135702"/>
    <n v="418"/>
    <n v="110"/>
    <n v="97"/>
    <x v="10"/>
    <x v="1"/>
    <n v="903"/>
    <n v="60"/>
    <n v="963"/>
    <n v="1.1336088154269972"/>
    <n v="13"/>
    <x v="86"/>
  </r>
  <r>
    <x v="86"/>
    <x v="4"/>
    <n v="15334"/>
    <n v="78"/>
    <n v="786"/>
    <n v="14367"/>
    <n v="8"/>
    <n v="4"/>
    <n v="258070"/>
    <n v="181"/>
    <n v="95496"/>
    <n v="114"/>
    <n v="741"/>
    <n v="14339"/>
    <n v="8"/>
    <n v="4"/>
    <n v="257059"/>
    <n v="95138"/>
    <n v="181"/>
    <n v="73"/>
    <n v="45"/>
    <x v="5"/>
    <x v="1"/>
    <n v="1011"/>
    <n v="358"/>
    <n v="1369"/>
    <n v="1.0607287449392713"/>
    <n v="28"/>
    <x v="86"/>
  </r>
  <r>
    <x v="86"/>
    <x v="5"/>
    <n v="20697"/>
    <n v="66"/>
    <n v="484"/>
    <n v="19860"/>
    <n v="2"/>
    <n v="0"/>
    <n v="380782"/>
    <n v="365"/>
    <n v="149226"/>
    <n v="63"/>
    <n v="432"/>
    <n v="19846"/>
    <n v="3"/>
    <n v="0"/>
    <n v="380098"/>
    <n v="149128"/>
    <n v="365"/>
    <n v="66"/>
    <n v="52"/>
    <x v="2"/>
    <x v="1"/>
    <n v="684"/>
    <n v="98"/>
    <n v="782"/>
    <n v="1.1203703703703705"/>
    <n v="14"/>
    <x v="86"/>
  </r>
  <r>
    <x v="86"/>
    <x v="6"/>
    <n v="26373"/>
    <n v="110"/>
    <n v="960"/>
    <n v="24982"/>
    <n v="8"/>
    <n v="0"/>
    <n v="534702"/>
    <n v="439"/>
    <n v="274763"/>
    <n v="142"/>
    <n v="871"/>
    <n v="24960"/>
    <n v="5"/>
    <n v="0"/>
    <n v="533361"/>
    <n v="274511"/>
    <n v="439"/>
    <n v="111"/>
    <n v="89"/>
    <x v="3"/>
    <x v="1"/>
    <n v="1341"/>
    <n v="252"/>
    <n v="1593"/>
    <n v="1.1021814006888633"/>
    <n v="22"/>
    <x v="86"/>
  </r>
  <r>
    <x v="86"/>
    <x v="7"/>
    <n v="133617"/>
    <n v="522"/>
    <n v="4561"/>
    <n v="126642"/>
    <n v="56"/>
    <n v="11"/>
    <n v="2415188"/>
    <n v="2439"/>
    <n v="1015845"/>
    <n v="625"/>
    <n v="4168"/>
    <n v="126516"/>
    <n v="47"/>
    <n v="12"/>
    <n v="2409140"/>
    <n v="1013338"/>
    <n v="2439"/>
    <n v="519"/>
    <n v="393"/>
    <x v="21"/>
    <x v="3"/>
    <n v="6048"/>
    <n v="2507"/>
    <n v="8555"/>
    <n v="1.0942898272552783"/>
    <n v="126"/>
    <x v="86"/>
  </r>
  <r>
    <x v="87"/>
    <x v="0"/>
    <n v="31990"/>
    <n v="90"/>
    <n v="957"/>
    <n v="30446"/>
    <n v="18"/>
    <n v="3"/>
    <n v="547660"/>
    <n v="602"/>
    <n v="157426"/>
    <n v="92"/>
    <n v="883"/>
    <n v="30415"/>
    <n v="19"/>
    <n v="3"/>
    <n v="546789"/>
    <n v="157223"/>
    <n v="602"/>
    <n v="105"/>
    <n v="74"/>
    <x v="2"/>
    <x v="1"/>
    <n v="871"/>
    <n v="203"/>
    <n v="1074"/>
    <n v="1.0838052095130237"/>
    <n v="31"/>
    <x v="87"/>
  </r>
  <r>
    <x v="87"/>
    <x v="1"/>
    <n v="8930"/>
    <n v="16"/>
    <n v="192"/>
    <n v="8515"/>
    <n v="5"/>
    <n v="3"/>
    <n v="154321"/>
    <n v="217"/>
    <n v="63472"/>
    <n v="20"/>
    <n v="178"/>
    <n v="8510"/>
    <n v="5"/>
    <n v="3"/>
    <n v="154093"/>
    <n v="63431"/>
    <n v="217"/>
    <n v="19"/>
    <n v="14"/>
    <x v="5"/>
    <x v="1"/>
    <n v="228"/>
    <n v="41"/>
    <n v="269"/>
    <n v="1.0786516853932584"/>
    <n v="5"/>
    <x v="87"/>
  </r>
  <r>
    <x v="87"/>
    <x v="2"/>
    <n v="13668"/>
    <n v="32"/>
    <n v="467"/>
    <n v="12979"/>
    <n v="5"/>
    <n v="1"/>
    <n v="267243"/>
    <n v="217"/>
    <n v="140041"/>
    <n v="46"/>
    <n v="447"/>
    <n v="12966"/>
    <n v="5"/>
    <n v="1"/>
    <n v="266777"/>
    <n v="139944"/>
    <n v="217"/>
    <n v="33"/>
    <n v="20"/>
    <x v="5"/>
    <x v="1"/>
    <n v="466"/>
    <n v="97"/>
    <n v="563"/>
    <n v="1.0447427293064877"/>
    <n v="13"/>
    <x v="87"/>
  </r>
  <r>
    <x v="87"/>
    <x v="3"/>
    <n v="16968"/>
    <n v="178"/>
    <n v="980"/>
    <n v="15571"/>
    <n v="10"/>
    <n v="0"/>
    <n v="274740"/>
    <n v="418"/>
    <n v="135929"/>
    <n v="110"/>
    <n v="823"/>
    <n v="15542"/>
    <n v="9"/>
    <n v="0"/>
    <n v="273975"/>
    <n v="135762"/>
    <n v="418"/>
    <n v="186"/>
    <n v="157"/>
    <x v="1"/>
    <x v="1"/>
    <n v="765"/>
    <n v="167"/>
    <n v="932"/>
    <n v="1.1907654921020656"/>
    <n v="29"/>
    <x v="87"/>
  </r>
  <r>
    <x v="87"/>
    <x v="4"/>
    <n v="15443"/>
    <n v="103"/>
    <n v="869"/>
    <n v="14393"/>
    <n v="8"/>
    <n v="4"/>
    <n v="259366"/>
    <n v="181"/>
    <n v="95717"/>
    <n v="78"/>
    <n v="786"/>
    <n v="14367"/>
    <n v="8"/>
    <n v="4"/>
    <n v="258070"/>
    <n v="95496"/>
    <n v="181"/>
    <n v="109"/>
    <n v="83"/>
    <x v="5"/>
    <x v="1"/>
    <n v="1296"/>
    <n v="221"/>
    <n v="1517"/>
    <n v="1.1055979643765903"/>
    <n v="26"/>
    <x v="87"/>
  </r>
  <r>
    <x v="87"/>
    <x v="5"/>
    <n v="20758"/>
    <n v="57"/>
    <n v="535"/>
    <n v="19870"/>
    <n v="4"/>
    <n v="0"/>
    <n v="381455"/>
    <n v="365"/>
    <n v="149404"/>
    <n v="66"/>
    <n v="484"/>
    <n v="19860"/>
    <n v="2"/>
    <n v="0"/>
    <n v="380782"/>
    <n v="149226"/>
    <n v="365"/>
    <n v="61"/>
    <n v="51"/>
    <x v="10"/>
    <x v="1"/>
    <n v="673"/>
    <n v="178"/>
    <n v="851"/>
    <n v="1.1053719008264462"/>
    <n v="10"/>
    <x v="87"/>
  </r>
  <r>
    <x v="87"/>
    <x v="6"/>
    <n v="26490"/>
    <n v="116"/>
    <n v="1058"/>
    <n v="25001"/>
    <n v="5"/>
    <n v="0"/>
    <n v="536037"/>
    <n v="439"/>
    <n v="275171"/>
    <n v="110"/>
    <n v="960"/>
    <n v="24982"/>
    <n v="8"/>
    <n v="0"/>
    <n v="534702"/>
    <n v="274763"/>
    <n v="439"/>
    <n v="117"/>
    <n v="98"/>
    <x v="13"/>
    <x v="1"/>
    <n v="1335"/>
    <n v="408"/>
    <n v="1743"/>
    <n v="1.1020833333333333"/>
    <n v="19"/>
    <x v="87"/>
  </r>
  <r>
    <x v="87"/>
    <x v="7"/>
    <n v="134247"/>
    <n v="592"/>
    <n v="5058"/>
    <n v="126775"/>
    <n v="55"/>
    <n v="11"/>
    <n v="2420822"/>
    <n v="2439"/>
    <n v="1017160"/>
    <n v="522"/>
    <n v="4561"/>
    <n v="126642"/>
    <n v="56"/>
    <n v="11"/>
    <n v="2415188"/>
    <n v="1015845"/>
    <n v="2439"/>
    <n v="630"/>
    <n v="497"/>
    <x v="2"/>
    <x v="1"/>
    <n v="5634"/>
    <n v="1315"/>
    <n v="6949"/>
    <n v="1.1089673317254989"/>
    <n v="133"/>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908"/>
    <n v="602"/>
    <n v="27740"/>
    <n v="52"/>
    <n v="7"/>
    <n v="420805"/>
    <n v="579"/>
    <n v="237545"/>
    <n v="47"/>
    <n v="3"/>
    <n v="-5"/>
    <n v="-2"/>
    <n v="2023"/>
    <n v="484"/>
    <n v="2507"/>
    <n v="1.005008347245409"/>
    <n v="43"/>
    <x v="0"/>
    <s v="miércoles"/>
    <s v=""/>
    <s v=""/>
    <s v=""/>
    <s v=""/>
    <s v=""/>
    <s v=""/>
    <s v=""/>
    <s v=""/>
    <s v=""/>
    <s v=""/>
  </r>
  <r>
    <x v="0"/>
    <x v="1"/>
    <n v="8337"/>
    <n v="93"/>
    <n v="8022"/>
    <n v="9"/>
    <n v="0"/>
    <n v="131482"/>
    <n v="216"/>
    <n v="42645"/>
    <n v="8"/>
    <n v="1"/>
    <n v="1"/>
    <n v="0"/>
    <n v="544"/>
    <n v="66"/>
    <n v="610"/>
    <n v="1.0108695652173914"/>
    <n v="7"/>
    <x v="0"/>
    <s v="miércoles"/>
    <s v=""/>
    <s v=""/>
    <s v=""/>
    <s v=""/>
    <s v=""/>
    <s v=""/>
    <s v=""/>
    <s v=""/>
    <s v=""/>
    <s v=""/>
  </r>
  <r>
    <x v="0"/>
    <x v="2"/>
    <n v="12214"/>
    <n v="176"/>
    <n v="11821"/>
    <n v="8"/>
    <n v="3"/>
    <n v="214043"/>
    <n v="212"/>
    <n v="103124"/>
    <n v="14"/>
    <n v="7"/>
    <n v="1"/>
    <n v="0"/>
    <n v="1127"/>
    <n v="223"/>
    <n v="1350"/>
    <n v="1.0414201183431953"/>
    <n v="7"/>
    <x v="0"/>
    <s v="miércoles"/>
    <s v=""/>
    <s v=""/>
    <s v=""/>
    <s v=""/>
    <s v=""/>
    <s v=""/>
    <s v=""/>
    <s v=""/>
    <s v=""/>
    <s v=""/>
  </r>
  <r>
    <x v="0"/>
    <x v="3"/>
    <n v="15060"/>
    <n v="205"/>
    <n v="14441"/>
    <n v="15"/>
    <n v="3"/>
    <n v="226442"/>
    <n v="415"/>
    <n v="119211"/>
    <n v="28"/>
    <n v="13"/>
    <n v="1"/>
    <n v="0"/>
    <n v="518"/>
    <n v="331"/>
    <n v="849"/>
    <n v="1.0677083333333333"/>
    <n v="15"/>
    <x v="0"/>
    <s v="miércoles"/>
    <s v=""/>
    <s v=""/>
    <s v=""/>
    <s v=""/>
    <s v=""/>
    <s v=""/>
    <s v=""/>
    <s v=""/>
    <s v=""/>
    <s v=""/>
  </r>
  <r>
    <x v="0"/>
    <x v="4"/>
    <n v="13130"/>
    <n v="375"/>
    <n v="12589"/>
    <n v="22"/>
    <n v="4"/>
    <n v="194609"/>
    <n v="168"/>
    <n v="101156"/>
    <n v="24"/>
    <n v="9"/>
    <n v="-1"/>
    <n v="1"/>
    <n v="1293"/>
    <n v="455"/>
    <n v="1748"/>
    <n v="1.0245901639344261"/>
    <n v="15"/>
    <x v="0"/>
    <s v="miércoles"/>
    <s v=""/>
    <s v=""/>
    <s v=""/>
    <s v=""/>
    <s v=""/>
    <s v=""/>
    <s v=""/>
    <s v=""/>
    <s v=""/>
    <s v=""/>
  </r>
  <r>
    <x v="0"/>
    <x v="5"/>
    <n v="18838"/>
    <n v="363"/>
    <n v="18127"/>
    <n v="21"/>
    <n v="4"/>
    <n v="324411"/>
    <n v="360"/>
    <n v="161460"/>
    <n v="22"/>
    <n v="-4"/>
    <n v="3"/>
    <n v="0"/>
    <n v="784"/>
    <n v="653"/>
    <n v="1437"/>
    <n v="0.98910081743869205"/>
    <n v="26"/>
    <x v="0"/>
    <s v="miércoles"/>
    <s v=""/>
    <s v=""/>
    <s v=""/>
    <s v=""/>
    <s v=""/>
    <s v=""/>
    <s v=""/>
    <s v=""/>
    <s v=""/>
    <s v=""/>
  </r>
  <r>
    <x v="0"/>
    <x v="6"/>
    <n v="22767"/>
    <n v="625"/>
    <n v="21726"/>
    <n v="30"/>
    <n v="4"/>
    <n v="424348"/>
    <n v="421"/>
    <n v="107523"/>
    <n v="56"/>
    <n v="10"/>
    <n v="-1"/>
    <n v="0"/>
    <n v="795"/>
    <n v="270"/>
    <n v="1065"/>
    <n v="1.0162601626016261"/>
    <n v="46"/>
    <x v="0"/>
    <s v="miércoles"/>
    <s v=""/>
    <s v=""/>
    <s v=""/>
    <s v=""/>
    <s v=""/>
    <s v=""/>
    <s v=""/>
    <s v=""/>
    <s v=""/>
    <s v=""/>
  </r>
  <r>
    <x v="0"/>
    <x v="7"/>
    <n v="119254"/>
    <n v="2439"/>
    <n v="114466"/>
    <n v="157"/>
    <n v="25"/>
    <n v="1936140"/>
    <n v="2371"/>
    <n v="872664"/>
    <n v="199"/>
    <n v="39"/>
    <n v="-1"/>
    <n v="-1"/>
    <n v="7084"/>
    <n v="2482"/>
    <n v="9566"/>
    <n v="1.0162500000000001"/>
    <n v="159"/>
    <x v="0"/>
    <s v="miércoles"/>
    <s v=""/>
    <s v=""/>
    <s v=""/>
    <s v=""/>
    <s v=""/>
    <s v=""/>
    <s v=""/>
    <s v=""/>
    <s v=""/>
    <s v=""/>
  </r>
  <r>
    <x v="1"/>
    <x v="0"/>
    <n v="28953"/>
    <n v="608"/>
    <n v="27779"/>
    <n v="56"/>
    <n v="7"/>
    <n v="422901"/>
    <n v="579"/>
    <n v="238004"/>
    <n v="45"/>
    <n v="6"/>
    <n v="4"/>
    <n v="0"/>
    <n v="2096"/>
    <n v="459"/>
    <n v="2555"/>
    <n v="1.0099667774086378"/>
    <n v="39"/>
    <x v="1"/>
    <s v="jueves"/>
    <s v=""/>
    <s v=""/>
    <s v=""/>
    <s v=""/>
    <s v=""/>
    <s v=""/>
    <s v=""/>
    <s v=""/>
    <s v=""/>
    <s v=""/>
  </r>
  <r>
    <x v="1"/>
    <x v="1"/>
    <n v="8346"/>
    <n v="97"/>
    <n v="8027"/>
    <n v="8"/>
    <n v="0"/>
    <n v="131919"/>
    <n v="216"/>
    <n v="42719"/>
    <n v="9"/>
    <n v="4"/>
    <n v="-1"/>
    <n v="0"/>
    <n v="437"/>
    <n v="74"/>
    <n v="511"/>
    <n v="1.043010752688172"/>
    <n v="5"/>
    <x v="1"/>
    <s v="jueves"/>
    <s v=""/>
    <s v=""/>
    <s v=""/>
    <s v=""/>
    <s v=""/>
    <s v=""/>
    <s v=""/>
    <s v=""/>
    <s v=""/>
    <s v=""/>
  </r>
  <r>
    <x v="1"/>
    <x v="2"/>
    <n v="12229"/>
    <n v="173"/>
    <n v="11839"/>
    <n v="8"/>
    <n v="3"/>
    <n v="215104"/>
    <n v="212"/>
    <n v="103312"/>
    <n v="15"/>
    <n v="-3"/>
    <n v="0"/>
    <n v="0"/>
    <n v="1061"/>
    <n v="188"/>
    <n v="1249"/>
    <n v="0.98295454545454541"/>
    <n v="18"/>
    <x v="1"/>
    <s v="jueves"/>
    <s v=""/>
    <s v=""/>
    <s v=""/>
    <s v=""/>
    <s v=""/>
    <s v=""/>
    <s v=""/>
    <s v=""/>
    <s v=""/>
    <s v=""/>
  </r>
  <r>
    <x v="1"/>
    <x v="3"/>
    <n v="15083"/>
    <n v="217"/>
    <n v="14452"/>
    <n v="16"/>
    <n v="5"/>
    <n v="226868"/>
    <n v="415"/>
    <n v="119522"/>
    <n v="23"/>
    <n v="12"/>
    <n v="1"/>
    <n v="2"/>
    <n v="426"/>
    <n v="311"/>
    <n v="737"/>
    <n v="1.0585365853658537"/>
    <n v="11"/>
    <x v="1"/>
    <s v="jueves"/>
    <s v=""/>
    <s v=""/>
    <s v=""/>
    <s v=""/>
    <s v=""/>
    <s v=""/>
    <s v=""/>
    <s v=""/>
    <s v=""/>
    <s v=""/>
  </r>
  <r>
    <x v="1"/>
    <x v="4"/>
    <n v="13177"/>
    <n v="407"/>
    <n v="12604"/>
    <n v="21"/>
    <n v="4"/>
    <n v="195887"/>
    <n v="168"/>
    <n v="101596"/>
    <n v="47"/>
    <n v="32"/>
    <n v="-1"/>
    <n v="0"/>
    <n v="1278"/>
    <n v="440"/>
    <n v="1718"/>
    <n v="1.0853333333333333"/>
    <n v="15"/>
    <x v="1"/>
    <s v="jueves"/>
    <s v=""/>
    <s v=""/>
    <s v=""/>
    <s v=""/>
    <s v=""/>
    <s v=""/>
    <s v=""/>
    <s v=""/>
    <s v=""/>
    <s v=""/>
  </r>
  <r>
    <x v="1"/>
    <x v="5"/>
    <n v="18870"/>
    <n v="379"/>
    <n v="18143"/>
    <n v="26"/>
    <n v="3"/>
    <n v="325493"/>
    <n v="360"/>
    <n v="162831"/>
    <n v="32"/>
    <n v="16"/>
    <n v="5"/>
    <n v="-1"/>
    <n v="1082"/>
    <n v="1371"/>
    <n v="2453"/>
    <n v="1.0440771349862259"/>
    <n v="16"/>
    <x v="1"/>
    <s v="jueves"/>
    <s v=""/>
    <s v=""/>
    <s v=""/>
    <s v=""/>
    <s v=""/>
    <s v=""/>
    <s v=""/>
    <s v=""/>
    <s v=""/>
    <s v=""/>
  </r>
  <r>
    <x v="1"/>
    <x v="6"/>
    <n v="22825"/>
    <n v="642"/>
    <n v="21767"/>
    <n v="34"/>
    <n v="4"/>
    <n v="425113"/>
    <n v="421"/>
    <n v="107695"/>
    <n v="58"/>
    <n v="17"/>
    <n v="4"/>
    <n v="0"/>
    <n v="765"/>
    <n v="172"/>
    <n v="937"/>
    <n v="1.0271999999999999"/>
    <n v="41"/>
    <x v="1"/>
    <s v="jueves"/>
    <s v=""/>
    <s v=""/>
    <s v=""/>
    <s v=""/>
    <s v=""/>
    <s v=""/>
    <s v=""/>
    <s v=""/>
    <s v=""/>
    <s v=""/>
  </r>
  <r>
    <x v="1"/>
    <x v="7"/>
    <n v="119483"/>
    <n v="2523"/>
    <n v="114611"/>
    <n v="169"/>
    <n v="26"/>
    <n v="1943285"/>
    <n v="2371"/>
    <n v="875679"/>
    <n v="229"/>
    <n v="84"/>
    <n v="12"/>
    <n v="1"/>
    <n v="7145"/>
    <n v="3015"/>
    <n v="10160"/>
    <n v="1.034440344403444"/>
    <n v="145"/>
    <x v="1"/>
    <s v="jueves"/>
    <s v=""/>
    <s v=""/>
    <s v=""/>
    <s v=""/>
    <s v=""/>
    <s v=""/>
    <s v=""/>
    <s v=""/>
    <s v=""/>
    <s v=""/>
  </r>
  <r>
    <x v="2"/>
    <x v="0"/>
    <n v="29001"/>
    <n v="628"/>
    <n v="27807"/>
    <n v="52"/>
    <n v="8"/>
    <n v="424705"/>
    <n v="579"/>
    <n v="238591"/>
    <n v="48"/>
    <n v="20"/>
    <n v="-4"/>
    <n v="1"/>
    <n v="1804"/>
    <n v="587"/>
    <n v="2391"/>
    <n v="1.0328947368421053"/>
    <n v="28"/>
    <x v="2"/>
    <s v="viernes"/>
    <s v=""/>
    <s v=""/>
    <s v=""/>
    <s v=""/>
    <s v=""/>
    <s v=""/>
    <s v=""/>
    <s v=""/>
    <s v=""/>
    <s v=""/>
  </r>
  <r>
    <x v="2"/>
    <x v="1"/>
    <n v="8355"/>
    <n v="101"/>
    <n v="8032"/>
    <n v="6"/>
    <n v="0"/>
    <n v="132412"/>
    <n v="216"/>
    <n v="42752"/>
    <n v="9"/>
    <n v="4"/>
    <n v="-2"/>
    <n v="0"/>
    <n v="493"/>
    <n v="33"/>
    <n v="526"/>
    <n v="1.0412371134020619"/>
    <n v="5"/>
    <x v="2"/>
    <s v="viernes"/>
    <s v=""/>
    <s v=""/>
    <s v=""/>
    <s v=""/>
    <s v=""/>
    <s v=""/>
    <s v=""/>
    <s v=""/>
    <s v=""/>
    <s v=""/>
  </r>
  <r>
    <x v="2"/>
    <x v="2"/>
    <n v="12255"/>
    <n v="189"/>
    <n v="11849"/>
    <n v="7"/>
    <n v="3"/>
    <n v="215742"/>
    <n v="212"/>
    <n v="103494"/>
    <n v="26"/>
    <n v="16"/>
    <n v="-1"/>
    <n v="0"/>
    <n v="638"/>
    <n v="182"/>
    <n v="820"/>
    <n v="1.0924855491329479"/>
    <n v="10"/>
    <x v="2"/>
    <s v="viernes"/>
    <s v=""/>
    <s v=""/>
    <s v=""/>
    <s v=""/>
    <s v=""/>
    <s v=""/>
    <s v=""/>
    <s v=""/>
    <s v=""/>
    <s v=""/>
  </r>
  <r>
    <x v="2"/>
    <x v="3"/>
    <n v="15098"/>
    <n v="224"/>
    <n v="14460"/>
    <n v="14"/>
    <n v="6"/>
    <n v="227258"/>
    <n v="415"/>
    <n v="119975"/>
    <n v="15"/>
    <n v="7"/>
    <n v="-2"/>
    <n v="1"/>
    <n v="390"/>
    <n v="453"/>
    <n v="843"/>
    <n v="1.032258064516129"/>
    <n v="8"/>
    <x v="2"/>
    <s v="viernes"/>
    <s v=""/>
    <s v=""/>
    <s v=""/>
    <s v=""/>
    <s v=""/>
    <s v=""/>
    <s v=""/>
    <s v=""/>
    <s v=""/>
    <s v=""/>
  </r>
  <r>
    <x v="2"/>
    <x v="4"/>
    <n v="13209"/>
    <n v="417"/>
    <n v="12626"/>
    <n v="23"/>
    <n v="6"/>
    <n v="196796"/>
    <n v="168"/>
    <n v="101988"/>
    <n v="32"/>
    <n v="10"/>
    <n v="2"/>
    <n v="2"/>
    <n v="909"/>
    <n v="392"/>
    <n v="1301"/>
    <n v="1.0245700245700247"/>
    <n v="22"/>
    <x v="2"/>
    <s v="viernes"/>
    <s v=""/>
    <s v=""/>
    <s v=""/>
    <s v=""/>
    <s v=""/>
    <s v=""/>
    <s v=""/>
    <s v=""/>
    <s v=""/>
    <s v=""/>
  </r>
  <r>
    <x v="2"/>
    <x v="5"/>
    <n v="18888"/>
    <n v="376"/>
    <n v="18164"/>
    <n v="21"/>
    <n v="3"/>
    <n v="325968"/>
    <n v="360"/>
    <n v="164098"/>
    <n v="18"/>
    <n v="-3"/>
    <n v="-5"/>
    <n v="0"/>
    <n v="475"/>
    <n v="1267"/>
    <n v="1742"/>
    <n v="0.9920844327176781"/>
    <n v="21"/>
    <x v="2"/>
    <s v="viernes"/>
    <s v=""/>
    <s v=""/>
    <s v=""/>
    <s v=""/>
    <s v=""/>
    <s v=""/>
    <s v=""/>
    <s v=""/>
    <s v=""/>
    <s v=""/>
  </r>
  <r>
    <x v="2"/>
    <x v="6"/>
    <n v="22871"/>
    <n v="655"/>
    <n v="21800"/>
    <n v="29"/>
    <n v="5"/>
    <n v="426211"/>
    <n v="421"/>
    <n v="108062"/>
    <n v="46"/>
    <n v="13"/>
    <n v="-5"/>
    <n v="1"/>
    <n v="1098"/>
    <n v="367"/>
    <n v="1465"/>
    <n v="1.0202492211838006"/>
    <n v="33"/>
    <x v="2"/>
    <s v="viernes"/>
    <s v=""/>
    <s v=""/>
    <s v=""/>
    <s v=""/>
    <s v=""/>
    <s v=""/>
    <s v=""/>
    <s v=""/>
    <s v=""/>
    <s v=""/>
  </r>
  <r>
    <x v="2"/>
    <x v="7"/>
    <n v="119677"/>
    <n v="2590"/>
    <n v="114738"/>
    <n v="152"/>
    <n v="31"/>
    <n v="1949092"/>
    <n v="2371"/>
    <n v="878960"/>
    <n v="194"/>
    <n v="67"/>
    <n v="-17"/>
    <n v="5"/>
    <n v="5807"/>
    <n v="3281"/>
    <n v="9088"/>
    <n v="1.0265556876734048"/>
    <n v="127"/>
    <x v="2"/>
    <s v="viernes"/>
    <s v=""/>
    <s v=""/>
    <s v=""/>
    <s v=""/>
    <s v=""/>
    <s v=""/>
    <s v=""/>
    <s v=""/>
    <s v=""/>
    <s v=""/>
  </r>
  <r>
    <x v="3"/>
    <x v="0"/>
    <n v="29051"/>
    <n v="673"/>
    <n v="27812"/>
    <n v="54"/>
    <n v="8"/>
    <n v="426640"/>
    <n v="579"/>
    <n v="238917"/>
    <n v="50"/>
    <n v="45"/>
    <n v="2"/>
    <n v="0"/>
    <n v="1935"/>
    <n v="326"/>
    <n v="2261"/>
    <n v="1.0716560509554141"/>
    <n v="5"/>
    <x v="3"/>
    <s v="sábado"/>
    <s v=""/>
    <s v=""/>
    <s v=""/>
    <s v=""/>
    <s v=""/>
    <s v=""/>
    <s v=""/>
    <s v=""/>
    <s v=""/>
    <s v=""/>
  </r>
  <r>
    <x v="3"/>
    <x v="1"/>
    <n v="8361"/>
    <n v="106"/>
    <n v="8033"/>
    <n v="8"/>
    <n v="0"/>
    <n v="132813"/>
    <n v="216"/>
    <n v="42792"/>
    <n v="6"/>
    <n v="5"/>
    <n v="2"/>
    <n v="0"/>
    <n v="401"/>
    <n v="40"/>
    <n v="441"/>
    <n v="1.0495049504950495"/>
    <n v="1"/>
    <x v="3"/>
    <s v="sábado"/>
    <s v=""/>
    <s v=""/>
    <s v=""/>
    <s v=""/>
    <s v=""/>
    <s v=""/>
    <s v=""/>
    <s v=""/>
    <s v=""/>
    <s v=""/>
  </r>
  <r>
    <x v="3"/>
    <x v="2"/>
    <n v="12268"/>
    <n v="192"/>
    <n v="11859"/>
    <n v="7"/>
    <n v="3"/>
    <n v="216174"/>
    <n v="212"/>
    <n v="103595"/>
    <n v="13"/>
    <n v="3"/>
    <n v="0"/>
    <n v="0"/>
    <n v="432"/>
    <n v="101"/>
    <n v="533"/>
    <n v="1.0158730158730158"/>
    <n v="10"/>
    <x v="3"/>
    <s v="sábado"/>
    <s v=""/>
    <s v=""/>
    <s v=""/>
    <s v=""/>
    <s v=""/>
    <s v=""/>
    <s v=""/>
    <s v=""/>
    <s v=""/>
    <s v=""/>
  </r>
  <r>
    <x v="3"/>
    <x v="3"/>
    <n v="15104"/>
    <n v="220"/>
    <n v="14470"/>
    <n v="14"/>
    <n v="6"/>
    <n v="227671"/>
    <n v="415"/>
    <n v="120278"/>
    <n v="6"/>
    <n v="-4"/>
    <n v="0"/>
    <n v="0"/>
    <n v="413"/>
    <n v="303"/>
    <n v="716"/>
    <n v="0.9821428571428571"/>
    <n v="10"/>
    <x v="3"/>
    <s v="sábado"/>
    <s v=""/>
    <s v=""/>
    <s v=""/>
    <s v=""/>
    <s v=""/>
    <s v=""/>
    <s v=""/>
    <s v=""/>
    <s v=""/>
    <s v=""/>
  </r>
  <r>
    <x v="3"/>
    <x v="4"/>
    <n v="13236"/>
    <n v="428"/>
    <n v="12642"/>
    <n v="26"/>
    <n v="5"/>
    <n v="198060"/>
    <n v="168"/>
    <n v="102272"/>
    <n v="27"/>
    <n v="11"/>
    <n v="3"/>
    <n v="-1"/>
    <n v="1264"/>
    <n v="284"/>
    <n v="1548"/>
    <n v="1.0263788968824941"/>
    <n v="16"/>
    <x v="3"/>
    <s v="sábado"/>
    <s v=""/>
    <s v=""/>
    <s v=""/>
    <s v=""/>
    <s v=""/>
    <s v=""/>
    <s v=""/>
    <s v=""/>
    <s v=""/>
    <s v=""/>
  </r>
  <r>
    <x v="3"/>
    <x v="5"/>
    <n v="18904"/>
    <n v="368"/>
    <n v="18188"/>
    <n v="21"/>
    <n v="4"/>
    <n v="326481"/>
    <n v="360"/>
    <n v="165921"/>
    <n v="16"/>
    <n v="-8"/>
    <n v="0"/>
    <n v="1"/>
    <n v="513"/>
    <n v="1823"/>
    <n v="2336"/>
    <n v="0.97872340425531912"/>
    <n v="24"/>
    <x v="3"/>
    <s v="sábado"/>
    <s v=""/>
    <s v=""/>
    <s v=""/>
    <s v=""/>
    <s v=""/>
    <s v=""/>
    <s v=""/>
    <s v=""/>
    <s v=""/>
    <s v=""/>
  </r>
  <r>
    <x v="3"/>
    <x v="6"/>
    <n v="22941"/>
    <n v="706"/>
    <n v="21819"/>
    <n v="32"/>
    <n v="4"/>
    <n v="427359"/>
    <n v="421"/>
    <n v="108223"/>
    <n v="70"/>
    <n v="51"/>
    <n v="3"/>
    <n v="-1"/>
    <n v="1148"/>
    <n v="161"/>
    <n v="1309"/>
    <n v="1.0778625954198473"/>
    <n v="19"/>
    <x v="3"/>
    <s v="sábado"/>
    <s v=""/>
    <s v=""/>
    <s v=""/>
    <s v=""/>
    <s v=""/>
    <s v=""/>
    <s v=""/>
    <s v=""/>
    <s v=""/>
    <s v=""/>
  </r>
  <r>
    <x v="3"/>
    <x v="7"/>
    <n v="119865"/>
    <n v="2693"/>
    <n v="114823"/>
    <n v="162"/>
    <n v="30"/>
    <n v="1955198"/>
    <n v="2371"/>
    <n v="881998"/>
    <n v="188"/>
    <n v="103"/>
    <n v="10"/>
    <n v="-1"/>
    <n v="6106"/>
    <n v="3038"/>
    <n v="9144"/>
    <n v="1.0397683397683397"/>
    <n v="85"/>
    <x v="3"/>
    <s v="sábado"/>
    <s v=""/>
    <s v=""/>
    <s v=""/>
    <s v=""/>
    <s v=""/>
    <s v=""/>
    <s v=""/>
    <s v=""/>
    <s v=""/>
    <s v=""/>
  </r>
  <r>
    <x v="4"/>
    <x v="0"/>
    <n v="29081"/>
    <n v="677"/>
    <n v="27836"/>
    <n v="52"/>
    <n v="8"/>
    <n v="428969"/>
    <n v="581"/>
    <n v="239173"/>
    <n v="30"/>
    <n v="4"/>
    <n v="-2"/>
    <n v="0"/>
    <n v="2329"/>
    <n v="256"/>
    <n v="2585"/>
    <n v="1.0059435364041605"/>
    <n v="24"/>
    <x v="4"/>
    <s v="domingo"/>
    <s v=""/>
    <s v=""/>
    <s v=""/>
    <s v=""/>
    <s v=""/>
    <s v=""/>
    <s v=""/>
    <s v=""/>
    <s v=""/>
    <s v=""/>
  </r>
  <r>
    <x v="4"/>
    <x v="1"/>
    <n v="8367"/>
    <n v="109"/>
    <n v="8036"/>
    <n v="9"/>
    <n v="1"/>
    <n v="133122"/>
    <n v="216"/>
    <n v="42812"/>
    <n v="6"/>
    <n v="3"/>
    <n v="1"/>
    <n v="1"/>
    <n v="309"/>
    <n v="20"/>
    <n v="329"/>
    <n v="1.0283018867924529"/>
    <n v="3"/>
    <x v="4"/>
    <s v="domingo"/>
    <s v=""/>
    <s v=""/>
    <s v=""/>
    <s v=""/>
    <s v=""/>
    <s v=""/>
    <s v=""/>
    <s v=""/>
    <s v=""/>
    <s v=""/>
  </r>
  <r>
    <x v="4"/>
    <x v="2"/>
    <n v="12284"/>
    <n v="205"/>
    <n v="11862"/>
    <n v="8"/>
    <n v="3"/>
    <n v="216970"/>
    <n v="212"/>
    <n v="103672"/>
    <n v="16"/>
    <n v="13"/>
    <n v="1"/>
    <n v="0"/>
    <n v="796"/>
    <n v="77"/>
    <n v="873"/>
    <n v="1.0677083333333333"/>
    <n v="3"/>
    <x v="4"/>
    <s v="domingo"/>
    <s v=""/>
    <s v=""/>
    <s v=""/>
    <s v=""/>
    <s v=""/>
    <s v=""/>
    <s v=""/>
    <s v=""/>
    <s v=""/>
    <s v=""/>
  </r>
  <r>
    <x v="4"/>
    <x v="3"/>
    <n v="15116"/>
    <n v="226"/>
    <n v="14476"/>
    <n v="15"/>
    <n v="6"/>
    <n v="229859"/>
    <n v="415"/>
    <n v="120547"/>
    <n v="12"/>
    <n v="6"/>
    <n v="1"/>
    <n v="0"/>
    <n v="2188"/>
    <n v="269"/>
    <n v="2457"/>
    <n v="1.0272727272727273"/>
    <n v="6"/>
    <x v="4"/>
    <s v="domingo"/>
    <s v=""/>
    <s v=""/>
    <s v=""/>
    <s v=""/>
    <s v=""/>
    <s v=""/>
    <s v=""/>
    <s v=""/>
    <s v=""/>
    <s v=""/>
  </r>
  <r>
    <x v="4"/>
    <x v="4"/>
    <n v="13270"/>
    <n v="448"/>
    <n v="12656"/>
    <n v="27"/>
    <n v="5"/>
    <n v="199237"/>
    <n v="168"/>
    <n v="102606"/>
    <n v="34"/>
    <n v="20"/>
    <n v="1"/>
    <n v="0"/>
    <n v="1177"/>
    <n v="334"/>
    <n v="1511"/>
    <n v="1.0467289719626167"/>
    <n v="14"/>
    <x v="4"/>
    <s v="domingo"/>
    <s v=""/>
    <s v=""/>
    <s v=""/>
    <s v=""/>
    <s v=""/>
    <s v=""/>
    <s v=""/>
    <s v=""/>
    <s v=""/>
    <s v=""/>
  </r>
  <r>
    <x v="4"/>
    <x v="5"/>
    <n v="18919"/>
    <n v="370"/>
    <n v="18201"/>
    <n v="22"/>
    <n v="5"/>
    <n v="327173"/>
    <n v="360"/>
    <n v="166342"/>
    <n v="15"/>
    <n v="2"/>
    <n v="1"/>
    <n v="1"/>
    <n v="692"/>
    <n v="421"/>
    <n v="1113"/>
    <n v="1.0054347826086956"/>
    <n v="13"/>
    <x v="4"/>
    <s v="domingo"/>
    <s v=""/>
    <s v=""/>
    <s v=""/>
    <s v=""/>
    <s v=""/>
    <s v=""/>
    <s v=""/>
    <s v=""/>
    <s v=""/>
    <s v=""/>
  </r>
  <r>
    <x v="4"/>
    <x v="6"/>
    <n v="22982"/>
    <n v="732"/>
    <n v="21834"/>
    <n v="33"/>
    <n v="5"/>
    <n v="428109"/>
    <n v="421"/>
    <n v="108422"/>
    <n v="41"/>
    <n v="26"/>
    <n v="1"/>
    <n v="1"/>
    <n v="750"/>
    <n v="199"/>
    <n v="949"/>
    <n v="1.0368271954674222"/>
    <n v="15"/>
    <x v="4"/>
    <s v="domingo"/>
    <s v=""/>
    <s v=""/>
    <s v=""/>
    <s v=""/>
    <s v=""/>
    <s v=""/>
    <s v=""/>
    <s v=""/>
    <s v=""/>
    <s v=""/>
  </r>
  <r>
    <x v="4"/>
    <x v="7"/>
    <n v="120019"/>
    <n v="2767"/>
    <n v="114901"/>
    <n v="166"/>
    <n v="33"/>
    <n v="1963439"/>
    <n v="2373"/>
    <n v="883574"/>
    <n v="154"/>
    <n v="74"/>
    <n v="4"/>
    <n v="3"/>
    <n v="8241"/>
    <n v="1576"/>
    <n v="9817"/>
    <n v="1.0274786483475677"/>
    <n v="78"/>
    <x v="4"/>
    <s v="domingo"/>
    <s v=""/>
    <s v=""/>
    <s v=""/>
    <s v=""/>
    <s v=""/>
    <s v=""/>
    <s v=""/>
    <s v=""/>
    <s v=""/>
    <s v=""/>
  </r>
  <r>
    <x v="5"/>
    <x v="0"/>
    <n v="29111"/>
    <n v="689"/>
    <n v="27853"/>
    <n v="57"/>
    <n v="9"/>
    <n v="430945"/>
    <n v="582"/>
    <n v="239615"/>
    <n v="30"/>
    <n v="12"/>
    <n v="5"/>
    <n v="1"/>
    <n v="1976"/>
    <n v="442"/>
    <n v="2418"/>
    <n v="1.0177252584933529"/>
    <n v="17"/>
    <x v="5"/>
    <s v="lunes"/>
    <s v=""/>
    <s v=""/>
    <s v=""/>
    <s v=""/>
    <s v=""/>
    <s v=""/>
    <s v=""/>
    <s v=""/>
    <s v=""/>
    <s v=""/>
  </r>
  <r>
    <x v="5"/>
    <x v="1"/>
    <n v="8371"/>
    <n v="107"/>
    <n v="8042"/>
    <n v="10"/>
    <n v="1"/>
    <n v="133265"/>
    <n v="216"/>
    <n v="42889"/>
    <n v="4"/>
    <n v="-2"/>
    <n v="1"/>
    <n v="0"/>
    <n v="143"/>
    <n v="77"/>
    <n v="220"/>
    <n v="0.98165137614678899"/>
    <n v="6"/>
    <x v="5"/>
    <s v="lunes"/>
    <s v=""/>
    <s v=""/>
    <s v=""/>
    <s v=""/>
    <s v=""/>
    <s v=""/>
    <s v=""/>
    <s v=""/>
    <s v=""/>
    <s v=""/>
  </r>
  <r>
    <x v="5"/>
    <x v="2"/>
    <n v="12292"/>
    <n v="203"/>
    <n v="11872"/>
    <n v="8"/>
    <n v="4"/>
    <n v="217476"/>
    <n v="212"/>
    <n v="103971"/>
    <n v="8"/>
    <n v="-2"/>
    <n v="0"/>
    <n v="1"/>
    <n v="506"/>
    <n v="299"/>
    <n v="805"/>
    <n v="0.99024390243902438"/>
    <n v="10"/>
    <x v="5"/>
    <s v="lunes"/>
    <s v=""/>
    <s v=""/>
    <s v=""/>
    <s v=""/>
    <s v=""/>
    <s v=""/>
    <s v=""/>
    <s v=""/>
    <s v=""/>
    <s v=""/>
  </r>
  <r>
    <x v="5"/>
    <x v="3"/>
    <n v="15133"/>
    <n v="235"/>
    <n v="14484"/>
    <n v="14"/>
    <n v="7"/>
    <n v="230354"/>
    <n v="415"/>
    <n v="121046"/>
    <n v="17"/>
    <n v="9"/>
    <n v="-1"/>
    <n v="1"/>
    <n v="495"/>
    <n v="499"/>
    <n v="994"/>
    <n v="1.0398230088495575"/>
    <n v="8"/>
    <x v="5"/>
    <s v="lunes"/>
    <s v=""/>
    <s v=""/>
    <s v=""/>
    <s v=""/>
    <s v=""/>
    <s v=""/>
    <s v=""/>
    <s v=""/>
    <s v=""/>
    <s v=""/>
  </r>
  <r>
    <x v="5"/>
    <x v="4"/>
    <n v="13299"/>
    <n v="440"/>
    <n v="12693"/>
    <n v="24"/>
    <n v="5"/>
    <n v="200130"/>
    <n v="168"/>
    <n v="103152"/>
    <n v="29"/>
    <n v="-8"/>
    <n v="-3"/>
    <n v="0"/>
    <n v="893"/>
    <n v="546"/>
    <n v="1439"/>
    <n v="0.9821428571428571"/>
    <n v="37"/>
    <x v="5"/>
    <s v="lunes"/>
    <s v=""/>
    <s v=""/>
    <s v=""/>
    <s v=""/>
    <s v=""/>
    <s v=""/>
    <s v=""/>
    <s v=""/>
    <s v=""/>
    <s v=""/>
  </r>
  <r>
    <x v="5"/>
    <x v="5"/>
    <n v="18933"/>
    <n v="355"/>
    <n v="18230"/>
    <n v="17"/>
    <n v="5"/>
    <n v="327666"/>
    <n v="360"/>
    <n v="166702"/>
    <n v="14"/>
    <n v="-15"/>
    <n v="-5"/>
    <n v="0"/>
    <n v="493"/>
    <n v="360"/>
    <n v="853"/>
    <n v="0.95945945945945943"/>
    <n v="29"/>
    <x v="5"/>
    <s v="lunes"/>
    <s v=""/>
    <s v=""/>
    <s v=""/>
    <s v=""/>
    <s v=""/>
    <s v=""/>
    <s v=""/>
    <s v=""/>
    <s v=""/>
    <s v=""/>
  </r>
  <r>
    <x v="5"/>
    <x v="6"/>
    <n v="23011"/>
    <n v="734"/>
    <n v="21861"/>
    <n v="31"/>
    <n v="6"/>
    <n v="428783"/>
    <n v="422"/>
    <n v="108847"/>
    <n v="29"/>
    <n v="2"/>
    <n v="-2"/>
    <n v="1"/>
    <n v="674"/>
    <n v="425"/>
    <n v="1099"/>
    <n v="1.0027322404371584"/>
    <n v="27"/>
    <x v="5"/>
    <s v="lunes"/>
    <s v=""/>
    <s v=""/>
    <s v=""/>
    <s v=""/>
    <s v=""/>
    <s v=""/>
    <s v=""/>
    <s v=""/>
    <s v=""/>
    <s v=""/>
  </r>
  <r>
    <x v="5"/>
    <x v="7"/>
    <n v="120150"/>
    <n v="2763"/>
    <n v="115035"/>
    <n v="161"/>
    <n v="37"/>
    <n v="1968619"/>
    <n v="2375"/>
    <n v="886222"/>
    <n v="131"/>
    <n v="-4"/>
    <n v="-5"/>
    <n v="4"/>
    <n v="5180"/>
    <n v="2648"/>
    <n v="7828"/>
    <n v="0.99855439103722443"/>
    <n v="134"/>
    <x v="5"/>
    <s v="lunes"/>
    <s v=""/>
    <s v=""/>
    <s v=""/>
    <s v=""/>
    <s v=""/>
    <s v=""/>
    <s v=""/>
    <s v=""/>
    <s v=""/>
    <s v=""/>
  </r>
  <r>
    <x v="6"/>
    <x v="0"/>
    <n v="29144"/>
    <n v="681"/>
    <n v="27894"/>
    <n v="55"/>
    <n v="10"/>
    <n v="432469"/>
    <n v="582"/>
    <n v="240175"/>
    <n v="33"/>
    <n v="-8"/>
    <n v="-2"/>
    <n v="1"/>
    <n v="1524"/>
    <n v="560"/>
    <n v="2084"/>
    <n v="0.98838896952104505"/>
    <n v="41"/>
    <x v="6"/>
    <s v="martes"/>
    <s v=""/>
    <s v=""/>
    <s v=""/>
    <n v="283"/>
    <s v=""/>
    <n v="0.52117863720073665"/>
    <s v=""/>
    <s v=""/>
    <s v=""/>
    <s v=""/>
  </r>
  <r>
    <x v="6"/>
    <x v="1"/>
    <n v="8375"/>
    <n v="105"/>
    <n v="8048"/>
    <n v="10"/>
    <n v="1"/>
    <n v="133584"/>
    <n v="216"/>
    <n v="42964"/>
    <n v="4"/>
    <n v="-2"/>
    <n v="0"/>
    <n v="0"/>
    <n v="319"/>
    <n v="75"/>
    <n v="394"/>
    <n v="0.98130841121495327"/>
    <n v="6"/>
    <x v="6"/>
    <s v="martes"/>
    <s v=""/>
    <s v=""/>
    <s v=""/>
    <n v="46"/>
    <s v=""/>
    <n v="0.36799999999999999"/>
    <s v=""/>
    <s v=""/>
    <s v=""/>
    <s v=""/>
  </r>
  <r>
    <x v="6"/>
    <x v="2"/>
    <n v="12311"/>
    <n v="207"/>
    <n v="11887"/>
    <n v="7"/>
    <n v="4"/>
    <n v="218332"/>
    <n v="212"/>
    <n v="104154"/>
    <n v="19"/>
    <n v="4"/>
    <n v="-1"/>
    <n v="0"/>
    <n v="856"/>
    <n v="183"/>
    <n v="1039"/>
    <n v="1.0197044334975369"/>
    <n v="15"/>
    <x v="6"/>
    <s v="martes"/>
    <s v=""/>
    <s v=""/>
    <s v=""/>
    <n v="111"/>
    <s v=""/>
    <n v="0.35576923076923078"/>
    <s v=""/>
    <s v=""/>
    <s v=""/>
    <s v=""/>
  </r>
  <r>
    <x v="6"/>
    <x v="3"/>
    <n v="15154"/>
    <n v="245"/>
    <n v="14495"/>
    <n v="18"/>
    <n v="8"/>
    <n v="231242"/>
    <n v="415"/>
    <n v="121387"/>
    <n v="21"/>
    <n v="10"/>
    <n v="4"/>
    <n v="1"/>
    <n v="888"/>
    <n v="341"/>
    <n v="1229"/>
    <n v="1.0425531914893618"/>
    <n v="11"/>
    <x v="6"/>
    <s v="martes"/>
    <s v=""/>
    <s v=""/>
    <s v=""/>
    <n v="122"/>
    <s v=""/>
    <n v="0.16052631578947368"/>
    <s v=""/>
    <s v=""/>
    <s v=""/>
    <s v=""/>
  </r>
  <r>
    <x v="6"/>
    <x v="4"/>
    <n v="13320"/>
    <n v="452"/>
    <n v="12701"/>
    <n v="24"/>
    <n v="6"/>
    <n v="201162"/>
    <n v="169"/>
    <n v="103632"/>
    <n v="21"/>
    <n v="12"/>
    <n v="0"/>
    <n v="1"/>
    <n v="1032"/>
    <n v="480"/>
    <n v="1512"/>
    <n v="1.0272727272727273"/>
    <n v="8"/>
    <x v="6"/>
    <s v="martes"/>
    <s v=""/>
    <s v=""/>
    <s v=""/>
    <n v="214"/>
    <s v=""/>
    <n v="0.42544731610337971"/>
    <s v=""/>
    <s v=""/>
    <s v=""/>
    <s v=""/>
  </r>
  <r>
    <x v="6"/>
    <x v="5"/>
    <n v="18956"/>
    <n v="361"/>
    <n v="18247"/>
    <n v="17"/>
    <n v="5"/>
    <n v="328406"/>
    <n v="360"/>
    <n v="167086"/>
    <n v="23"/>
    <n v="6"/>
    <n v="0"/>
    <n v="0"/>
    <n v="740"/>
    <n v="384"/>
    <n v="1124"/>
    <n v="1.0169014084507042"/>
    <n v="17"/>
    <x v="6"/>
    <s v="martes"/>
    <s v=""/>
    <s v=""/>
    <s v=""/>
    <n v="140"/>
    <s v=""/>
    <n v="0.36553524804177545"/>
    <s v=""/>
    <s v=""/>
    <s v=""/>
    <s v=""/>
  </r>
  <r>
    <x v="6"/>
    <x v="6"/>
    <n v="23078"/>
    <n v="760"/>
    <n v="21902"/>
    <n v="31"/>
    <n v="6"/>
    <n v="431163"/>
    <n v="422"/>
    <n v="109089"/>
    <n v="67"/>
    <n v="26"/>
    <n v="0"/>
    <n v="0"/>
    <n v="2380"/>
    <n v="242"/>
    <n v="2622"/>
    <n v="1.0354223433242506"/>
    <n v="41"/>
    <x v="6"/>
    <s v="martes"/>
    <s v=""/>
    <s v=""/>
    <s v=""/>
    <n v="367"/>
    <s v=""/>
    <n v="0.48803191489361702"/>
    <s v=""/>
    <s v=""/>
    <s v=""/>
    <s v=""/>
  </r>
  <r>
    <x v="6"/>
    <x v="7"/>
    <n v="120338"/>
    <n v="2811"/>
    <n v="115174"/>
    <n v="162"/>
    <n v="40"/>
    <n v="1976358"/>
    <n v="2376"/>
    <n v="888487"/>
    <n v="188"/>
    <n v="48"/>
    <n v="1"/>
    <n v="3"/>
    <n v="7739"/>
    <n v="2265"/>
    <n v="10004"/>
    <n v="1.0173724212812161"/>
    <n v="139"/>
    <x v="6"/>
    <s v="martes"/>
    <s v=""/>
    <s v=""/>
    <s v=""/>
    <n v="1283"/>
    <s v=""/>
    <n v="0.37992300858750372"/>
    <s v=""/>
    <s v=""/>
    <s v=""/>
    <s v=""/>
  </r>
  <r>
    <x v="7"/>
    <x v="0"/>
    <n v="29195"/>
    <n v="699"/>
    <n v="27926"/>
    <n v="54"/>
    <n v="9"/>
    <n v="433673"/>
    <n v="583"/>
    <n v="240624"/>
    <n v="51"/>
    <n v="18"/>
    <n v="-1"/>
    <n v="-1"/>
    <n v="1204"/>
    <n v="449"/>
    <n v="1653"/>
    <n v="1.026431718061674"/>
    <n v="32"/>
    <x v="7"/>
    <s v="miércoles"/>
    <s v=""/>
    <s v=""/>
    <s v=""/>
    <n v="287"/>
    <s v=""/>
    <n v="0.52854511970534068"/>
    <s v=""/>
    <n v="4"/>
    <s v=""/>
    <s v=""/>
  </r>
  <r>
    <x v="7"/>
    <x v="1"/>
    <n v="8378"/>
    <n v="104"/>
    <n v="8052"/>
    <n v="9"/>
    <n v="2"/>
    <n v="133878"/>
    <n v="216"/>
    <n v="43019"/>
    <n v="3"/>
    <n v="-1"/>
    <n v="-1"/>
    <n v="1"/>
    <n v="294"/>
    <n v="55"/>
    <n v="349"/>
    <n v="0.99047619047619051"/>
    <n v="4"/>
    <x v="7"/>
    <s v="miércoles"/>
    <s v=""/>
    <s v=""/>
    <s v=""/>
    <n v="41"/>
    <s v=""/>
    <n v="0.32800000000000001"/>
    <s v=""/>
    <n v="-5"/>
    <s v=""/>
    <s v=""/>
  </r>
  <r>
    <x v="7"/>
    <x v="2"/>
    <n v="12320"/>
    <n v="211"/>
    <n v="11892"/>
    <n v="9"/>
    <n v="4"/>
    <n v="218996"/>
    <n v="212"/>
    <n v="104328"/>
    <n v="9"/>
    <n v="4"/>
    <n v="2"/>
    <n v="0"/>
    <n v="664"/>
    <n v="174"/>
    <n v="838"/>
    <n v="1.0193236714975846"/>
    <n v="5"/>
    <x v="7"/>
    <s v="miércoles"/>
    <s v=""/>
    <s v=""/>
    <s v=""/>
    <n v="106"/>
    <s v=""/>
    <n v="0.33974358974358976"/>
    <s v=""/>
    <n v="-5"/>
    <s v=""/>
    <s v=""/>
  </r>
  <r>
    <x v="7"/>
    <x v="3"/>
    <n v="15179"/>
    <n v="261"/>
    <n v="14504"/>
    <n v="16"/>
    <n v="9"/>
    <n v="231825"/>
    <n v="415"/>
    <n v="121725"/>
    <n v="25"/>
    <n v="16"/>
    <n v="-2"/>
    <n v="1"/>
    <n v="583"/>
    <n v="338"/>
    <n v="921"/>
    <n v="1.0653061224489795"/>
    <n v="9"/>
    <x v="7"/>
    <s v="miércoles"/>
    <s v=""/>
    <s v=""/>
    <s v=""/>
    <n v="119"/>
    <s v=""/>
    <n v="0.15657894736842104"/>
    <s v=""/>
    <n v="-3"/>
    <s v=""/>
    <s v=""/>
  </r>
  <r>
    <x v="7"/>
    <x v="4"/>
    <n v="13355"/>
    <n v="461"/>
    <n v="12726"/>
    <n v="23"/>
    <n v="5"/>
    <n v="202202"/>
    <n v="170"/>
    <n v="104106"/>
    <n v="35"/>
    <n v="9"/>
    <n v="-1"/>
    <n v="-1"/>
    <n v="1040"/>
    <n v="474"/>
    <n v="1514"/>
    <n v="1.0199115044247788"/>
    <n v="25"/>
    <x v="7"/>
    <s v="miércoles"/>
    <s v=""/>
    <s v=""/>
    <s v=""/>
    <n v="225"/>
    <s v=""/>
    <n v="0.44731610337972166"/>
    <s v=""/>
    <n v="11"/>
    <s v=""/>
    <s v=""/>
  </r>
  <r>
    <x v="7"/>
    <x v="5"/>
    <n v="18966"/>
    <n v="350"/>
    <n v="18268"/>
    <n v="19"/>
    <n v="4"/>
    <n v="328978"/>
    <n v="360"/>
    <n v="167428"/>
    <n v="10"/>
    <n v="-11"/>
    <n v="2"/>
    <n v="-1"/>
    <n v="572"/>
    <n v="342"/>
    <n v="914"/>
    <n v="0.96952908587257614"/>
    <n v="21"/>
    <x v="7"/>
    <s v="miércoles"/>
    <s v=""/>
    <s v=""/>
    <s v=""/>
    <n v="128"/>
    <s v=""/>
    <n v="0.33420365535248042"/>
    <s v=""/>
    <n v="-12"/>
    <s v=""/>
    <s v=""/>
  </r>
  <r>
    <x v="7"/>
    <x v="6"/>
    <n v="23165"/>
    <n v="789"/>
    <n v="21960"/>
    <n v="33"/>
    <n v="8"/>
    <n v="433987"/>
    <n v="422"/>
    <n v="109373"/>
    <n v="87"/>
    <n v="29"/>
    <n v="2"/>
    <n v="2"/>
    <n v="2824"/>
    <n v="284"/>
    <n v="3108"/>
    <n v="1.0381578947368422"/>
    <n v="58"/>
    <x v="7"/>
    <s v="miércoles"/>
    <s v=""/>
    <s v=""/>
    <s v=""/>
    <n v="398"/>
    <s v=""/>
    <n v="0.5292553191489362"/>
    <s v=""/>
    <n v="31"/>
    <s v=""/>
    <s v=""/>
  </r>
  <r>
    <x v="7"/>
    <x v="7"/>
    <n v="120558"/>
    <n v="2875"/>
    <n v="115328"/>
    <n v="163"/>
    <n v="41"/>
    <n v="1983539"/>
    <n v="2378"/>
    <n v="890603"/>
    <n v="220"/>
    <n v="64"/>
    <n v="1"/>
    <n v="1"/>
    <n v="7181"/>
    <n v="2116"/>
    <n v="9297"/>
    <n v="1.0227676983279972"/>
    <n v="154"/>
    <x v="7"/>
    <s v="miércoles"/>
    <s v=""/>
    <s v=""/>
    <s v=""/>
    <n v="1304"/>
    <s v=""/>
    <n v="0.38614154575066628"/>
    <s v=""/>
    <n v="21"/>
    <s v=""/>
    <s v=""/>
  </r>
  <r>
    <x v="8"/>
    <x v="0"/>
    <n v="29267"/>
    <n v="728"/>
    <n v="27969"/>
    <n v="54"/>
    <n v="10"/>
    <n v="435584"/>
    <n v="583"/>
    <n v="241119"/>
    <n v="72"/>
    <n v="29"/>
    <n v="0"/>
    <n v="1"/>
    <n v="1911"/>
    <n v="495"/>
    <n v="2406"/>
    <n v="1.0414878397711016"/>
    <n v="43"/>
    <x v="8"/>
    <s v="jueves"/>
    <s v=""/>
    <s v=""/>
    <s v=""/>
    <n v="314"/>
    <s v=""/>
    <n v="0.57826887661141801"/>
    <s v=""/>
    <n v="27"/>
    <s v=""/>
    <s v=""/>
  </r>
  <r>
    <x v="8"/>
    <x v="1"/>
    <n v="8388"/>
    <n v="110"/>
    <n v="8056"/>
    <n v="9"/>
    <n v="2"/>
    <n v="134103"/>
    <n v="216"/>
    <n v="43085"/>
    <n v="10"/>
    <n v="6"/>
    <n v="0"/>
    <n v="0"/>
    <n v="225"/>
    <n v="66"/>
    <n v="291"/>
    <n v="1.0576923076923077"/>
    <n v="4"/>
    <x v="8"/>
    <s v="jueves"/>
    <s v=""/>
    <s v=""/>
    <s v=""/>
    <n v="42"/>
    <s v=""/>
    <n v="0.33600000000000002"/>
    <s v=""/>
    <n v="1"/>
    <s v=""/>
    <s v=""/>
  </r>
  <r>
    <x v="8"/>
    <x v="2"/>
    <n v="12335"/>
    <n v="210"/>
    <n v="11907"/>
    <n v="8"/>
    <n v="4"/>
    <n v="219817"/>
    <n v="213"/>
    <n v="104512"/>
    <n v="15"/>
    <n v="-1"/>
    <n v="-1"/>
    <n v="0"/>
    <n v="821"/>
    <n v="184"/>
    <n v="1005"/>
    <n v="0.99526066350710896"/>
    <n v="15"/>
    <x v="8"/>
    <s v="jueves"/>
    <s v=""/>
    <s v=""/>
    <s v=""/>
    <n v="106"/>
    <s v=""/>
    <n v="0.33974358974358976"/>
    <s v=""/>
    <n v="0"/>
    <s v=""/>
    <s v=""/>
  </r>
  <r>
    <x v="8"/>
    <x v="3"/>
    <n v="15197"/>
    <n v="263"/>
    <n v="14520"/>
    <n v="17"/>
    <n v="10"/>
    <n v="232289"/>
    <n v="415"/>
    <n v="122105"/>
    <n v="18"/>
    <n v="2"/>
    <n v="1"/>
    <n v="1"/>
    <n v="464"/>
    <n v="380"/>
    <n v="844"/>
    <n v="1.0076628352490422"/>
    <n v="16"/>
    <x v="8"/>
    <s v="jueves"/>
    <s v=""/>
    <s v=""/>
    <s v=""/>
    <n v="114"/>
    <s v=""/>
    <n v="0.15"/>
    <s v=""/>
    <n v="-5"/>
    <s v=""/>
    <s v=""/>
  </r>
  <r>
    <x v="8"/>
    <x v="4"/>
    <n v="13392"/>
    <n v="466"/>
    <n v="12758"/>
    <n v="20"/>
    <n v="5"/>
    <n v="203513"/>
    <n v="170"/>
    <n v="104557"/>
    <n v="37"/>
    <n v="5"/>
    <n v="-3"/>
    <n v="0"/>
    <n v="1311"/>
    <n v="451"/>
    <n v="1762"/>
    <n v="1.0108459869848156"/>
    <n v="32"/>
    <x v="8"/>
    <s v="jueves"/>
    <s v=""/>
    <s v=""/>
    <s v=""/>
    <n v="215"/>
    <s v=""/>
    <n v="0.42743538767395628"/>
    <s v=""/>
    <n v="-10"/>
    <s v=""/>
    <s v=""/>
  </r>
  <r>
    <x v="8"/>
    <x v="5"/>
    <n v="18982"/>
    <n v="339"/>
    <n v="18295"/>
    <n v="19"/>
    <n v="4"/>
    <n v="329529"/>
    <n v="360"/>
    <n v="167896"/>
    <n v="16"/>
    <n v="-11"/>
    <n v="0"/>
    <n v="0"/>
    <n v="551"/>
    <n v="468"/>
    <n v="1019"/>
    <n v="0.96857142857142853"/>
    <n v="27"/>
    <x v="8"/>
    <s v="jueves"/>
    <s v=""/>
    <s v=""/>
    <s v=""/>
    <n v="112"/>
    <s v=""/>
    <n v="0.29242819843342038"/>
    <s v=""/>
    <n v="-16"/>
    <s v=""/>
    <s v=""/>
  </r>
  <r>
    <x v="8"/>
    <x v="6"/>
    <n v="23250"/>
    <n v="823"/>
    <n v="22011"/>
    <n v="29"/>
    <n v="8"/>
    <n v="437056"/>
    <n v="422"/>
    <n v="109570"/>
    <n v="85"/>
    <n v="34"/>
    <n v="-4"/>
    <n v="0"/>
    <n v="3069"/>
    <n v="197"/>
    <n v="3266"/>
    <n v="1.0430925221799747"/>
    <n v="51"/>
    <x v="8"/>
    <s v="jueves"/>
    <s v=""/>
    <s v=""/>
    <s v=""/>
    <n v="425"/>
    <s v=""/>
    <n v="0.56515957446808507"/>
    <s v=""/>
    <n v="27"/>
    <s v=""/>
    <s v=""/>
  </r>
  <r>
    <x v="8"/>
    <x v="7"/>
    <n v="120811"/>
    <n v="2939"/>
    <n v="115516"/>
    <n v="156"/>
    <n v="43"/>
    <n v="1991891"/>
    <n v="2379"/>
    <n v="892844"/>
    <n v="253"/>
    <n v="64"/>
    <n v="-7"/>
    <n v="2"/>
    <n v="8352"/>
    <n v="2241"/>
    <n v="10593"/>
    <n v="1.0222608695652173"/>
    <n v="188"/>
    <x v="8"/>
    <s v="jueves"/>
    <s v=""/>
    <s v=""/>
    <s v=""/>
    <n v="1328"/>
    <s v=""/>
    <n v="0.39324844536570919"/>
    <s v=""/>
    <n v="24"/>
    <s v=""/>
    <s v=""/>
  </r>
  <r>
    <x v="9"/>
    <x v="0"/>
    <n v="29300"/>
    <n v="729"/>
    <n v="28000"/>
    <n v="46"/>
    <n v="9"/>
    <n v="437541"/>
    <n v="584"/>
    <n v="241575"/>
    <n v="33"/>
    <n v="1"/>
    <n v="-8"/>
    <n v="-1"/>
    <n v="1957"/>
    <n v="456"/>
    <n v="2413"/>
    <n v="1.0013736263736264"/>
    <n v="31"/>
    <x v="9"/>
    <s v="viernes"/>
    <s v=""/>
    <s v=""/>
    <s v=""/>
    <n v="299"/>
    <s v=""/>
    <n v="0.55064456721915289"/>
    <s v=""/>
    <n v="-15"/>
    <s v=""/>
    <s v=""/>
  </r>
  <r>
    <x v="9"/>
    <x v="1"/>
    <n v="8401"/>
    <n v="120"/>
    <n v="8059"/>
    <n v="9"/>
    <n v="2"/>
    <n v="134370"/>
    <n v="216"/>
    <n v="43145"/>
    <n v="13"/>
    <n v="10"/>
    <n v="0"/>
    <n v="0"/>
    <n v="267"/>
    <n v="60"/>
    <n v="327"/>
    <n v="1.0909090909090908"/>
    <n v="3"/>
    <x v="9"/>
    <s v="viernes"/>
    <s v=""/>
    <s v=""/>
    <s v=""/>
    <n v="46"/>
    <s v=""/>
    <n v="0.36799999999999999"/>
    <s v=""/>
    <n v="4"/>
    <s v=""/>
    <s v=""/>
  </r>
  <r>
    <x v="9"/>
    <x v="2"/>
    <n v="12350"/>
    <n v="205"/>
    <n v="11927"/>
    <n v="7"/>
    <n v="4"/>
    <n v="220494"/>
    <n v="213"/>
    <n v="104756"/>
    <n v="15"/>
    <n v="-5"/>
    <n v="-1"/>
    <n v="0"/>
    <n v="677"/>
    <n v="244"/>
    <n v="921"/>
    <n v="0.97619047619047616"/>
    <n v="20"/>
    <x v="9"/>
    <s v="viernes"/>
    <s v=""/>
    <s v=""/>
    <s v=""/>
    <n v="95"/>
    <s v=""/>
    <n v="0.30448717948717946"/>
    <s v=""/>
    <n v="-11"/>
    <s v=""/>
    <s v=""/>
  </r>
  <r>
    <x v="9"/>
    <x v="3"/>
    <n v="15215"/>
    <n v="265"/>
    <n v="14536"/>
    <n v="17"/>
    <n v="10"/>
    <n v="232802"/>
    <n v="415"/>
    <n v="122519"/>
    <n v="18"/>
    <n v="2"/>
    <n v="0"/>
    <n v="0"/>
    <n v="513"/>
    <n v="414"/>
    <n v="927"/>
    <n v="1.0076045627376427"/>
    <n v="16"/>
    <x v="9"/>
    <s v="viernes"/>
    <s v=""/>
    <s v=""/>
    <s v=""/>
    <n v="117"/>
    <s v=""/>
    <n v="0.15394736842105264"/>
    <s v=""/>
    <n v="3"/>
    <s v=""/>
    <s v=""/>
  </r>
  <r>
    <x v="9"/>
    <x v="4"/>
    <n v="13414"/>
    <n v="469"/>
    <n v="12776"/>
    <n v="16"/>
    <n v="5"/>
    <n v="204925"/>
    <n v="171"/>
    <n v="104987"/>
    <n v="22"/>
    <n v="3"/>
    <n v="-4"/>
    <n v="0"/>
    <n v="1412"/>
    <n v="430"/>
    <n v="1842"/>
    <n v="1.0064377682403434"/>
    <n v="18"/>
    <x v="9"/>
    <s v="viernes"/>
    <s v=""/>
    <s v=""/>
    <s v=""/>
    <n v="205"/>
    <s v=""/>
    <n v="0.40755467196819084"/>
    <s v=""/>
    <n v="-10"/>
    <s v=""/>
    <s v=""/>
  </r>
  <r>
    <x v="9"/>
    <x v="5"/>
    <n v="19009"/>
    <n v="346"/>
    <n v="18315"/>
    <n v="19"/>
    <n v="5"/>
    <n v="329884"/>
    <n v="360"/>
    <n v="168410"/>
    <n v="27"/>
    <n v="7"/>
    <n v="0"/>
    <n v="1"/>
    <n v="355"/>
    <n v="514"/>
    <n v="869"/>
    <n v="1.0206489675516224"/>
    <n v="20"/>
    <x v="9"/>
    <s v="viernes"/>
    <s v=""/>
    <s v=""/>
    <s v=""/>
    <n v="121"/>
    <s v=""/>
    <n v="0.31592689295039167"/>
    <s v=""/>
    <n v="9"/>
    <s v=""/>
    <s v=""/>
  </r>
  <r>
    <x v="9"/>
    <x v="6"/>
    <n v="23326"/>
    <n v="843"/>
    <n v="22067"/>
    <n v="32"/>
    <n v="8"/>
    <n v="440064"/>
    <n v="422"/>
    <n v="109991"/>
    <n v="76"/>
    <n v="20"/>
    <n v="3"/>
    <n v="0"/>
    <n v="3008"/>
    <n v="421"/>
    <n v="3429"/>
    <n v="1.0243013365735116"/>
    <n v="56"/>
    <x v="9"/>
    <s v="viernes"/>
    <s v=""/>
    <s v=""/>
    <s v=""/>
    <n v="455"/>
    <s v=""/>
    <n v="0.60505319148936165"/>
    <s v=""/>
    <n v="30"/>
    <s v=""/>
    <s v=""/>
  </r>
  <r>
    <x v="9"/>
    <x v="7"/>
    <n v="121015"/>
    <n v="2977"/>
    <n v="115680"/>
    <n v="146"/>
    <n v="43"/>
    <n v="2000080"/>
    <n v="2381"/>
    <n v="895383"/>
    <n v="204"/>
    <n v="38"/>
    <n v="-10"/>
    <n v="0"/>
    <n v="8189"/>
    <n v="2539"/>
    <n v="10728"/>
    <n v="1.0129295678802315"/>
    <n v="164"/>
    <x v="9"/>
    <s v="viernes"/>
    <s v=""/>
    <s v=""/>
    <s v=""/>
    <n v="1338"/>
    <s v=""/>
    <n v="0.39620965353864379"/>
    <s v=""/>
    <n v="10"/>
    <s v=""/>
    <s v=""/>
  </r>
  <r>
    <x v="10"/>
    <x v="0"/>
    <n v="29340"/>
    <n v="738"/>
    <n v="28030"/>
    <n v="47"/>
    <n v="12"/>
    <n v="438907"/>
    <n v="585"/>
    <n v="242024"/>
    <n v="40"/>
    <n v="9"/>
    <n v="1"/>
    <n v="3"/>
    <n v="1366"/>
    <n v="449"/>
    <n v="1815"/>
    <n v="1.0123456790123457"/>
    <n v="30"/>
    <x v="10"/>
    <s v="sábado"/>
    <s v=""/>
    <s v=""/>
    <s v=""/>
    <n v="289"/>
    <s v=""/>
    <n v="0.5322283609576427"/>
    <s v=""/>
    <n v="-10"/>
    <s v=""/>
    <s v=""/>
  </r>
  <r>
    <x v="10"/>
    <x v="1"/>
    <n v="8404"/>
    <n v="119"/>
    <n v="8063"/>
    <n v="11"/>
    <n v="2"/>
    <n v="134634"/>
    <n v="216"/>
    <n v="43196"/>
    <n v="3"/>
    <n v="-1"/>
    <n v="2"/>
    <n v="0"/>
    <n v="264"/>
    <n v="51"/>
    <n v="315"/>
    <n v="0.9916666666666667"/>
    <n v="4"/>
    <x v="10"/>
    <s v="sábado"/>
    <s v=""/>
    <s v=""/>
    <s v=""/>
    <n v="43"/>
    <s v=""/>
    <n v="0.34399999999999997"/>
    <s v=""/>
    <n v="-3"/>
    <s v=""/>
    <s v=""/>
  </r>
  <r>
    <x v="10"/>
    <x v="2"/>
    <n v="12363"/>
    <n v="206"/>
    <n v="11939"/>
    <n v="9"/>
    <n v="4"/>
    <n v="221279"/>
    <n v="213"/>
    <n v="104872"/>
    <n v="13"/>
    <n v="1"/>
    <n v="2"/>
    <n v="0"/>
    <n v="785"/>
    <n v="116"/>
    <n v="901"/>
    <n v="1.0048780487804878"/>
    <n v="12"/>
    <x v="10"/>
    <s v="sábado"/>
    <s v=""/>
    <s v=""/>
    <s v=""/>
    <n v="95"/>
    <s v=""/>
    <n v="0.30448717948717946"/>
    <s v=""/>
    <n v="0"/>
    <s v=""/>
    <s v=""/>
  </r>
  <r>
    <x v="10"/>
    <x v="3"/>
    <n v="15233"/>
    <n v="255"/>
    <n v="14564"/>
    <n v="18"/>
    <n v="11"/>
    <n v="233797"/>
    <n v="415"/>
    <n v="122787"/>
    <n v="18"/>
    <n v="-10"/>
    <n v="1"/>
    <n v="1"/>
    <n v="995"/>
    <n v="268"/>
    <n v="1263"/>
    <n v="0.96226415094339623"/>
    <n v="28"/>
    <x v="10"/>
    <s v="sábado"/>
    <s v=""/>
    <s v=""/>
    <s v=""/>
    <n v="129"/>
    <s v=""/>
    <n v="0.16973684210526316"/>
    <s v=""/>
    <n v="12"/>
    <s v=""/>
    <s v=""/>
  </r>
  <r>
    <x v="10"/>
    <x v="4"/>
    <n v="13449"/>
    <n v="481"/>
    <n v="12799"/>
    <n v="19"/>
    <n v="5"/>
    <n v="205934"/>
    <n v="171"/>
    <n v="105298"/>
    <n v="35"/>
    <n v="12"/>
    <n v="3"/>
    <n v="0"/>
    <n v="1009"/>
    <n v="311"/>
    <n v="1320"/>
    <n v="1.0255863539445629"/>
    <n v="23"/>
    <x v="10"/>
    <s v="sábado"/>
    <s v=""/>
    <s v=""/>
    <s v=""/>
    <n v="213"/>
    <s v=""/>
    <n v="0.4234592445328032"/>
    <s v=""/>
    <n v="8"/>
    <s v=""/>
    <s v=""/>
  </r>
  <r>
    <x v="10"/>
    <x v="5"/>
    <n v="19039"/>
    <n v="343"/>
    <n v="18348"/>
    <n v="19"/>
    <n v="4"/>
    <n v="330636"/>
    <n v="360"/>
    <n v="168647"/>
    <n v="30"/>
    <n v="-3"/>
    <n v="0"/>
    <n v="-1"/>
    <n v="752"/>
    <n v="237"/>
    <n v="989"/>
    <n v="0.99132947976878616"/>
    <n v="33"/>
    <x v="10"/>
    <s v="sábado"/>
    <s v=""/>
    <s v=""/>
    <s v=""/>
    <n v="135"/>
    <s v=""/>
    <n v="0.35248041775456918"/>
    <s v=""/>
    <n v="14"/>
    <s v=""/>
    <s v=""/>
  </r>
  <r>
    <x v="10"/>
    <x v="6"/>
    <n v="23398"/>
    <n v="874"/>
    <n v="22108"/>
    <n v="35"/>
    <n v="8"/>
    <n v="443915"/>
    <n v="422"/>
    <n v="110222"/>
    <n v="72"/>
    <n v="31"/>
    <n v="3"/>
    <n v="0"/>
    <n v="3851"/>
    <n v="231"/>
    <n v="4082"/>
    <n v="1.036773428232503"/>
    <n v="41"/>
    <x v="10"/>
    <s v="sábado"/>
    <s v=""/>
    <s v=""/>
    <s v=""/>
    <n v="457"/>
    <s v=""/>
    <n v="0.60771276595744683"/>
    <s v=""/>
    <n v="2"/>
    <s v=""/>
    <s v=""/>
  </r>
  <r>
    <x v="10"/>
    <x v="7"/>
    <n v="121226"/>
    <n v="3016"/>
    <n v="115851"/>
    <n v="158"/>
    <n v="46"/>
    <n v="2009102"/>
    <n v="2382"/>
    <n v="897046"/>
    <n v="211"/>
    <n v="39"/>
    <n v="12"/>
    <n v="3"/>
    <n v="9022"/>
    <n v="1663"/>
    <n v="10685"/>
    <n v="1.0131004366812226"/>
    <n v="171"/>
    <x v="10"/>
    <s v="sábado"/>
    <s v=""/>
    <s v=""/>
    <s v=""/>
    <n v="1361"/>
    <s v=""/>
    <n v="0.40302043233639323"/>
    <s v=""/>
    <n v="23"/>
    <s v=""/>
    <s v=""/>
  </r>
  <r>
    <x v="11"/>
    <x v="0"/>
    <n v="29381"/>
    <n v="733"/>
    <n v="28076"/>
    <n v="48"/>
    <n v="13"/>
    <n v="441019"/>
    <n v="585"/>
    <n v="242311"/>
    <n v="41"/>
    <n v="-5"/>
    <n v="1"/>
    <n v="1"/>
    <n v="2112"/>
    <n v="287"/>
    <n v="2399"/>
    <n v="0.99322493224932251"/>
    <n v="46"/>
    <x v="11"/>
    <s v="domingo"/>
    <s v=""/>
    <s v=""/>
    <s v=""/>
    <n v="300"/>
    <s v=""/>
    <n v="0.5524861878453039"/>
    <s v=""/>
    <n v="11"/>
    <s v=""/>
    <s v=""/>
  </r>
  <r>
    <x v="11"/>
    <x v="1"/>
    <n v="8409"/>
    <n v="117"/>
    <n v="8070"/>
    <n v="11"/>
    <n v="2"/>
    <n v="134776"/>
    <n v="216"/>
    <n v="43222"/>
    <n v="5"/>
    <n v="-2"/>
    <n v="0"/>
    <n v="0"/>
    <n v="142"/>
    <n v="26"/>
    <n v="168"/>
    <n v="0.98319327731092432"/>
    <n v="7"/>
    <x v="11"/>
    <s v="domingo"/>
    <s v=""/>
    <s v=""/>
    <s v=""/>
    <n v="42"/>
    <s v=""/>
    <n v="0.33600000000000002"/>
    <s v=""/>
    <n v="-1"/>
    <s v=""/>
    <s v=""/>
  </r>
  <r>
    <x v="11"/>
    <x v="2"/>
    <n v="12373"/>
    <n v="204"/>
    <n v="11951"/>
    <n v="11"/>
    <n v="4"/>
    <n v="221745"/>
    <n v="213"/>
    <n v="104946"/>
    <n v="10"/>
    <n v="-2"/>
    <n v="2"/>
    <n v="0"/>
    <n v="466"/>
    <n v="74"/>
    <n v="540"/>
    <n v="0.99029126213592233"/>
    <n v="12"/>
    <x v="11"/>
    <s v="domingo"/>
    <s v=""/>
    <s v=""/>
    <s v=""/>
    <n v="89"/>
    <s v=""/>
    <n v="0.28525641025641024"/>
    <s v=""/>
    <n v="-6"/>
    <s v=""/>
    <s v=""/>
  </r>
  <r>
    <x v="11"/>
    <x v="3"/>
    <n v="15247"/>
    <n v="257"/>
    <n v="14576"/>
    <n v="20"/>
    <n v="9"/>
    <n v="235297"/>
    <n v="415"/>
    <n v="123090"/>
    <n v="14"/>
    <n v="2"/>
    <n v="2"/>
    <n v="-2"/>
    <n v="1500"/>
    <n v="303"/>
    <n v="1803"/>
    <n v="1.0078431372549019"/>
    <n v="12"/>
    <x v="11"/>
    <s v="domingo"/>
    <s v=""/>
    <s v=""/>
    <s v=""/>
    <n v="131"/>
    <s v=""/>
    <n v="0.17236842105263159"/>
    <s v=""/>
    <n v="2"/>
    <s v=""/>
    <s v=""/>
  </r>
  <r>
    <x v="11"/>
    <x v="4"/>
    <n v="13477"/>
    <n v="485"/>
    <n v="12823"/>
    <n v="18"/>
    <n v="5"/>
    <n v="206207"/>
    <n v="171"/>
    <n v="105590"/>
    <n v="28"/>
    <n v="4"/>
    <n v="-1"/>
    <n v="0"/>
    <n v="273"/>
    <n v="292"/>
    <n v="565"/>
    <n v="1.0083160083160083"/>
    <n v="24"/>
    <x v="11"/>
    <s v="domingo"/>
    <s v=""/>
    <s v=""/>
    <s v=""/>
    <n v="207"/>
    <s v=""/>
    <n v="0.41153081510934392"/>
    <s v=""/>
    <n v="-6"/>
    <s v=""/>
    <s v=""/>
  </r>
  <r>
    <x v="11"/>
    <x v="5"/>
    <n v="19064"/>
    <n v="341"/>
    <n v="18375"/>
    <n v="22"/>
    <n v="4"/>
    <n v="331246"/>
    <n v="360"/>
    <n v="168838"/>
    <n v="25"/>
    <n v="-2"/>
    <n v="3"/>
    <n v="0"/>
    <n v="610"/>
    <n v="191"/>
    <n v="801"/>
    <n v="0.99416909620991256"/>
    <n v="27"/>
    <x v="11"/>
    <s v="domingo"/>
    <s v=""/>
    <s v=""/>
    <s v=""/>
    <n v="145"/>
    <s v=""/>
    <n v="0.37859007832898173"/>
    <s v=""/>
    <n v="10"/>
    <s v=""/>
    <s v=""/>
  </r>
  <r>
    <x v="11"/>
    <x v="6"/>
    <n v="23434"/>
    <n v="878"/>
    <n v="22140"/>
    <n v="39"/>
    <n v="8"/>
    <n v="445942"/>
    <n v="422"/>
    <n v="110364"/>
    <n v="36"/>
    <n v="4"/>
    <n v="4"/>
    <n v="0"/>
    <n v="2027"/>
    <n v="142"/>
    <n v="2169"/>
    <n v="1.0045766590389016"/>
    <n v="32"/>
    <x v="11"/>
    <s v="domingo"/>
    <s v=""/>
    <s v=""/>
    <s v=""/>
    <n v="452"/>
    <s v=""/>
    <n v="0.60106382978723405"/>
    <s v=""/>
    <n v="-5"/>
    <s v=""/>
    <s v=""/>
  </r>
  <r>
    <x v="11"/>
    <x v="7"/>
    <n v="121385"/>
    <n v="3015"/>
    <n v="116011"/>
    <n v="169"/>
    <n v="45"/>
    <n v="2016232"/>
    <n v="2382"/>
    <n v="898361"/>
    <n v="159"/>
    <n v="-1"/>
    <n v="11"/>
    <n v="-1"/>
    <n v="7130"/>
    <n v="1315"/>
    <n v="8445"/>
    <n v="0.99966843501326264"/>
    <n v="160"/>
    <x v="11"/>
    <s v="domingo"/>
    <s v=""/>
    <s v=""/>
    <s v=""/>
    <n v="1366"/>
    <s v=""/>
    <n v="0.4045010364228605"/>
    <s v=""/>
    <n v="5"/>
    <s v=""/>
    <s v=""/>
  </r>
  <r>
    <x v="12"/>
    <x v="0"/>
    <n v="29413"/>
    <n v="741"/>
    <n v="28100"/>
    <n v="50"/>
    <n v="13"/>
    <n v="441875"/>
    <n v="585"/>
    <n v="242748"/>
    <n v="32"/>
    <n v="8"/>
    <n v="2"/>
    <n v="0"/>
    <n v="856"/>
    <n v="437"/>
    <n v="1293"/>
    <n v="1.0109140518417463"/>
    <n v="24"/>
    <x v="12"/>
    <s v="lunes"/>
    <s v=""/>
    <s v=""/>
    <s v=""/>
    <n v="302"/>
    <s v=""/>
    <n v="0.55616942909760592"/>
    <s v=""/>
    <n v="2"/>
    <s v=""/>
    <s v=""/>
  </r>
  <r>
    <x v="12"/>
    <x v="1"/>
    <n v="8410"/>
    <n v="114"/>
    <n v="8074"/>
    <n v="11"/>
    <n v="1"/>
    <n v="135009"/>
    <n v="216"/>
    <n v="43282"/>
    <n v="1"/>
    <n v="-3"/>
    <n v="0"/>
    <n v="-1"/>
    <n v="233"/>
    <n v="60"/>
    <n v="293"/>
    <n v="0.97435897435897434"/>
    <n v="4"/>
    <x v="12"/>
    <s v="lunes"/>
    <s v=""/>
    <s v=""/>
    <s v=""/>
    <n v="39"/>
    <s v=""/>
    <n v="0.312"/>
    <s v=""/>
    <n v="-3"/>
    <s v=""/>
    <s v=""/>
  </r>
  <r>
    <x v="12"/>
    <x v="2"/>
    <n v="12387"/>
    <n v="204"/>
    <n v="11965"/>
    <n v="12"/>
    <n v="4"/>
    <n v="222226"/>
    <n v="213"/>
    <n v="105194"/>
    <n v="14"/>
    <n v="0"/>
    <n v="1"/>
    <n v="0"/>
    <n v="481"/>
    <n v="248"/>
    <n v="729"/>
    <n v="1"/>
    <n v="14"/>
    <x v="12"/>
    <s v="lunes"/>
    <s v=""/>
    <s v=""/>
    <s v=""/>
    <n v="95"/>
    <s v=""/>
    <n v="0.30448717948717946"/>
    <s v=""/>
    <n v="6"/>
    <s v=""/>
    <s v=""/>
  </r>
  <r>
    <x v="12"/>
    <x v="3"/>
    <n v="15262"/>
    <n v="264"/>
    <n v="14583"/>
    <n v="23"/>
    <n v="9"/>
    <n v="235914"/>
    <n v="416"/>
    <n v="123460"/>
    <n v="15"/>
    <n v="7"/>
    <n v="3"/>
    <n v="0"/>
    <n v="617"/>
    <n v="370"/>
    <n v="987"/>
    <n v="1.027237354085603"/>
    <n v="7"/>
    <x v="12"/>
    <s v="lunes"/>
    <s v=""/>
    <s v=""/>
    <s v=""/>
    <n v="129"/>
    <s v=""/>
    <n v="0.16973684210526316"/>
    <s v=""/>
    <n v="-2"/>
    <s v=""/>
    <s v=""/>
  </r>
  <r>
    <x v="12"/>
    <x v="4"/>
    <n v="13493"/>
    <n v="458"/>
    <n v="12866"/>
    <n v="22"/>
    <n v="5"/>
    <n v="207262"/>
    <n v="171"/>
    <n v="106103"/>
    <n v="16"/>
    <n v="-27"/>
    <n v="4"/>
    <n v="0"/>
    <n v="1055"/>
    <n v="513"/>
    <n v="1568"/>
    <n v="0.94432989690721647"/>
    <n v="43"/>
    <x v="12"/>
    <s v="lunes"/>
    <s v=""/>
    <s v=""/>
    <s v=""/>
    <n v="194"/>
    <s v=""/>
    <n v="0.38568588469184889"/>
    <s v=""/>
    <n v="-13"/>
    <s v=""/>
    <s v=""/>
  </r>
  <r>
    <x v="12"/>
    <x v="5"/>
    <n v="19085"/>
    <n v="347"/>
    <n v="18390"/>
    <n v="19"/>
    <n v="5"/>
    <n v="332577"/>
    <n v="360"/>
    <n v="169267"/>
    <n v="21"/>
    <n v="6"/>
    <n v="-3"/>
    <n v="1"/>
    <n v="1331"/>
    <n v="429"/>
    <n v="1760"/>
    <n v="1.0175953079178885"/>
    <n v="15"/>
    <x v="12"/>
    <s v="lunes"/>
    <s v=""/>
    <s v=""/>
    <s v=""/>
    <n v="152"/>
    <s v=""/>
    <n v="0.39686684073107048"/>
    <s v=""/>
    <n v="7"/>
    <s v=""/>
    <s v=""/>
  </r>
  <r>
    <x v="12"/>
    <x v="6"/>
    <n v="23462"/>
    <n v="894"/>
    <n v="22151"/>
    <n v="37"/>
    <n v="9"/>
    <n v="448847"/>
    <n v="423"/>
    <n v="110682"/>
    <n v="28"/>
    <n v="16"/>
    <n v="-2"/>
    <n v="1"/>
    <n v="2905"/>
    <n v="318"/>
    <n v="3223"/>
    <n v="1.0182232346241458"/>
    <n v="11"/>
    <x v="12"/>
    <s v="lunes"/>
    <s v=""/>
    <s v=""/>
    <s v=""/>
    <n v="451"/>
    <s v=""/>
    <n v="0.59973404255319152"/>
    <s v=""/>
    <n v="-1"/>
    <s v=""/>
    <s v=""/>
  </r>
  <r>
    <x v="12"/>
    <x v="7"/>
    <n v="121512"/>
    <n v="3022"/>
    <n v="116129"/>
    <n v="174"/>
    <n v="46"/>
    <n v="2023710"/>
    <n v="2384"/>
    <n v="900736"/>
    <n v="127"/>
    <n v="7"/>
    <n v="5"/>
    <n v="1"/>
    <n v="7478"/>
    <n v="2375"/>
    <n v="9853"/>
    <n v="1.0023217247097844"/>
    <n v="118"/>
    <x v="12"/>
    <s v="lunes"/>
    <s v=""/>
    <s v=""/>
    <s v=""/>
    <n v="1362"/>
    <s v=""/>
    <n v="0.4033165531536867"/>
    <s v=""/>
    <n v="-4"/>
    <s v=""/>
    <s v=""/>
  </r>
  <r>
    <x v="13"/>
    <x v="0"/>
    <n v="29459"/>
    <n v="750"/>
    <n v="28137"/>
    <n v="52"/>
    <n v="11"/>
    <n v="443199"/>
    <n v="585"/>
    <n v="243254"/>
    <n v="46"/>
    <n v="9"/>
    <n v="2"/>
    <n v="-2"/>
    <n v="1324"/>
    <n v="506"/>
    <n v="1830"/>
    <n v="1.0121457489878543"/>
    <n v="37"/>
    <x v="13"/>
    <s v="martes"/>
    <s v=""/>
    <s v=""/>
    <s v=""/>
    <n v="315"/>
    <n v="598"/>
    <n v="0.58011049723756902"/>
    <n v="0.68656716417910446"/>
    <n v="13"/>
    <n v="32"/>
    <s v=""/>
  </r>
  <r>
    <x v="13"/>
    <x v="1"/>
    <n v="8413"/>
    <n v="98"/>
    <n v="8093"/>
    <n v="8"/>
    <n v="2"/>
    <n v="135375"/>
    <n v="216"/>
    <n v="43345"/>
    <n v="3"/>
    <n v="-16"/>
    <n v="-3"/>
    <n v="1"/>
    <n v="366"/>
    <n v="63"/>
    <n v="429"/>
    <n v="0.85964912280701755"/>
    <n v="19"/>
    <x v="13"/>
    <s v="martes"/>
    <s v=""/>
    <s v=""/>
    <s v=""/>
    <n v="38"/>
    <n v="84"/>
    <n v="0.30399999999999999"/>
    <n v="0.45405405405405408"/>
    <n v="-1"/>
    <n v="-8"/>
    <s v=""/>
  </r>
  <r>
    <x v="13"/>
    <x v="2"/>
    <n v="12407"/>
    <n v="215"/>
    <n v="11974"/>
    <n v="11"/>
    <n v="4"/>
    <n v="222962"/>
    <n v="213"/>
    <n v="105427"/>
    <n v="20"/>
    <n v="11"/>
    <n v="-1"/>
    <n v="0"/>
    <n v="736"/>
    <n v="233"/>
    <n v="969"/>
    <n v="1.053921568627451"/>
    <n v="9"/>
    <x v="13"/>
    <s v="martes"/>
    <s v=""/>
    <s v=""/>
    <s v=""/>
    <n v="96"/>
    <n v="207"/>
    <n v="0.30769230769230771"/>
    <n v="0.45594713656387664"/>
    <n v="1"/>
    <n v="-15"/>
    <s v=""/>
  </r>
  <r>
    <x v="13"/>
    <x v="3"/>
    <n v="15275"/>
    <n v="254"/>
    <n v="14606"/>
    <n v="19"/>
    <n v="10"/>
    <n v="236350"/>
    <n v="416"/>
    <n v="123767"/>
    <n v="13"/>
    <n v="-10"/>
    <n v="-4"/>
    <n v="1"/>
    <n v="436"/>
    <n v="307"/>
    <n v="743"/>
    <n v="0.96212121212121215"/>
    <n v="23"/>
    <x v="13"/>
    <s v="martes"/>
    <s v=""/>
    <s v=""/>
    <s v=""/>
    <n v="121"/>
    <n v="243"/>
    <n v="0.15921052631578947"/>
    <n v="0.25"/>
    <n v="-8"/>
    <n v="-1"/>
    <s v=""/>
  </r>
  <r>
    <x v="13"/>
    <x v="4"/>
    <n v="13532"/>
    <n v="478"/>
    <n v="12885"/>
    <n v="20"/>
    <n v="4"/>
    <n v="208572"/>
    <n v="171"/>
    <n v="106626"/>
    <n v="39"/>
    <n v="20"/>
    <n v="-2"/>
    <n v="-1"/>
    <n v="1310"/>
    <n v="523"/>
    <n v="1833"/>
    <n v="1.0436681222707425"/>
    <n v="19"/>
    <x v="13"/>
    <s v="martes"/>
    <s v=""/>
    <s v=""/>
    <s v=""/>
    <n v="212"/>
    <n v="426"/>
    <n v="0.42147117296222664"/>
    <n v="0.50354609929078009"/>
    <n v="18"/>
    <n v="-2"/>
    <s v=""/>
  </r>
  <r>
    <x v="13"/>
    <x v="5"/>
    <n v="19108"/>
    <n v="347"/>
    <n v="18413"/>
    <n v="20"/>
    <n v="4"/>
    <n v="333256"/>
    <n v="360"/>
    <n v="169732"/>
    <n v="23"/>
    <n v="0"/>
    <n v="1"/>
    <n v="-1"/>
    <n v="679"/>
    <n v="465"/>
    <n v="1144"/>
    <n v="1"/>
    <n v="23"/>
    <x v="13"/>
    <s v="martes"/>
    <s v=""/>
    <s v=""/>
    <s v=""/>
    <n v="152"/>
    <n v="292"/>
    <n v="0.39686684073107048"/>
    <n v="0.56262042389210021"/>
    <n v="0"/>
    <n v="12"/>
    <s v=""/>
  </r>
  <r>
    <x v="13"/>
    <x v="6"/>
    <n v="23514"/>
    <n v="906"/>
    <n v="22190"/>
    <n v="33"/>
    <n v="9"/>
    <n v="450723"/>
    <n v="424"/>
    <n v="110978"/>
    <n v="52"/>
    <n v="12"/>
    <n v="-4"/>
    <n v="0"/>
    <n v="1876"/>
    <n v="296"/>
    <n v="2172"/>
    <n v="1.0134228187919463"/>
    <n v="39"/>
    <x v="13"/>
    <s v="martes"/>
    <s v=""/>
    <s v=""/>
    <s v=""/>
    <n v="436"/>
    <n v="803"/>
    <n v="0.57978723404255317"/>
    <n v="0.76842105263157889"/>
    <n v="-15"/>
    <n v="69"/>
    <s v=""/>
  </r>
  <r>
    <x v="13"/>
    <x v="7"/>
    <n v="121708"/>
    <n v="3048"/>
    <n v="116298"/>
    <n v="163"/>
    <n v="44"/>
    <n v="2030437"/>
    <n v="2385"/>
    <n v="903129"/>
    <n v="196"/>
    <n v="26"/>
    <n v="-11"/>
    <n v="-2"/>
    <n v="6727"/>
    <n v="2393"/>
    <n v="9120"/>
    <n v="1.0086035737921906"/>
    <n v="169"/>
    <x v="13"/>
    <s v="martes"/>
    <s v=""/>
    <s v=""/>
    <s v=""/>
    <n v="1370"/>
    <n v="2653"/>
    <n v="0.40568551969203437"/>
    <n v="0.54231398201144732"/>
    <n v="8"/>
    <n v="87"/>
    <s v=""/>
  </r>
  <r>
    <x v="14"/>
    <x v="0"/>
    <n v="29495"/>
    <n v="743"/>
    <n v="28180"/>
    <n v="50"/>
    <n v="14"/>
    <n v="446077"/>
    <n v="585"/>
    <n v="243740"/>
    <n v="36"/>
    <n v="-7"/>
    <n v="-2"/>
    <n v="3"/>
    <n v="2878"/>
    <n v="486"/>
    <n v="3364"/>
    <n v="0.9906666666666667"/>
    <n v="43"/>
    <x v="14"/>
    <s v="miércoles"/>
    <n v="0.91489361702127658"/>
    <s v=""/>
    <s v=""/>
    <n v="300"/>
    <n v="587"/>
    <n v="0.5524861878453039"/>
    <n v="0.67393800229621126"/>
    <n v="-15"/>
    <n v="13"/>
    <s v=""/>
  </r>
  <r>
    <x v="14"/>
    <x v="1"/>
    <n v="8421"/>
    <n v="105"/>
    <n v="8094"/>
    <n v="8"/>
    <n v="2"/>
    <n v="135750"/>
    <n v="216"/>
    <n v="43414"/>
    <n v="8"/>
    <n v="7"/>
    <n v="0"/>
    <n v="0"/>
    <n v="375"/>
    <n v="69"/>
    <n v="444"/>
    <n v="1.0714285714285714"/>
    <n v="1"/>
    <x v="14"/>
    <s v="miércoles"/>
    <n v="0.125"/>
    <s v=""/>
    <s v=""/>
    <n v="43"/>
    <n v="84"/>
    <n v="0.34399999999999997"/>
    <n v="0.45405405405405408"/>
    <n v="5"/>
    <n v="2"/>
    <s v=""/>
  </r>
  <r>
    <x v="14"/>
    <x v="2"/>
    <n v="12428"/>
    <n v="219"/>
    <n v="11991"/>
    <n v="11"/>
    <n v="4"/>
    <n v="223812"/>
    <n v="213"/>
    <n v="105614"/>
    <n v="21"/>
    <n v="4"/>
    <n v="0"/>
    <n v="0"/>
    <n v="850"/>
    <n v="187"/>
    <n v="1037"/>
    <n v="1.0186046511627906"/>
    <n v="17"/>
    <x v="14"/>
    <s v="miércoles"/>
    <n v="1.2142857142857142"/>
    <s v=""/>
    <s v=""/>
    <n v="108"/>
    <n v="214"/>
    <n v="0.34615384615384615"/>
    <n v="0.47136563876651982"/>
    <n v="12"/>
    <n v="2"/>
    <s v=""/>
  </r>
  <r>
    <x v="14"/>
    <x v="3"/>
    <n v="15302"/>
    <n v="264"/>
    <n v="14623"/>
    <n v="20"/>
    <n v="11"/>
    <n v="236815"/>
    <n v="416"/>
    <n v="124097"/>
    <n v="27"/>
    <n v="10"/>
    <n v="1"/>
    <n v="1"/>
    <n v="465"/>
    <n v="330"/>
    <n v="795"/>
    <n v="1.0393700787401574"/>
    <n v="17"/>
    <x v="14"/>
    <s v="miércoles"/>
    <n v="0.6071428571428571"/>
    <s v=""/>
    <s v=""/>
    <n v="123"/>
    <n v="242"/>
    <n v="0.1618421052631579"/>
    <n v="0.24897119341563786"/>
    <n v="2"/>
    <n v="4"/>
    <s v=""/>
  </r>
  <r>
    <x v="14"/>
    <x v="4"/>
    <n v="13563"/>
    <n v="499"/>
    <n v="12895"/>
    <n v="21"/>
    <n v="3"/>
    <n v="209809"/>
    <n v="171"/>
    <n v="107078"/>
    <n v="31"/>
    <n v="21"/>
    <n v="1"/>
    <n v="-1"/>
    <n v="1237"/>
    <n v="452"/>
    <n v="1689"/>
    <n v="1.0439330543933054"/>
    <n v="10"/>
    <x v="14"/>
    <s v="miércoles"/>
    <n v="0.41666666666666669"/>
    <s v=""/>
    <s v=""/>
    <n v="208"/>
    <n v="433"/>
    <n v="0.41351888667992048"/>
    <n v="0.51182033096926716"/>
    <n v="-4"/>
    <n v="-17"/>
    <s v=""/>
  </r>
  <r>
    <x v="14"/>
    <x v="5"/>
    <n v="19141"/>
    <n v="358"/>
    <n v="18435"/>
    <n v="21"/>
    <n v="3"/>
    <n v="333963"/>
    <n v="360"/>
    <n v="170164"/>
    <n v="33"/>
    <n v="11"/>
    <n v="1"/>
    <n v="-1"/>
    <n v="707"/>
    <n v="432"/>
    <n v="1139"/>
    <n v="1.0317002881844379"/>
    <n v="22"/>
    <x v="14"/>
    <s v="miércoles"/>
    <n v="1"/>
    <s v=""/>
    <s v=""/>
    <n v="175"/>
    <n v="303"/>
    <n v="0.45691906005221933"/>
    <n v="0.58381502890173409"/>
    <n v="23"/>
    <n v="47"/>
    <s v=""/>
  </r>
  <r>
    <x v="14"/>
    <x v="6"/>
    <n v="23588"/>
    <n v="934"/>
    <n v="22235"/>
    <n v="33"/>
    <n v="10"/>
    <n v="453510"/>
    <n v="425"/>
    <n v="111226"/>
    <n v="74"/>
    <n v="28"/>
    <n v="0"/>
    <n v="1"/>
    <n v="2787"/>
    <n v="248"/>
    <n v="3035"/>
    <n v="1.0309050772626931"/>
    <n v="45"/>
    <x v="14"/>
    <s v="miércoles"/>
    <n v="0.8035714285714286"/>
    <s v=""/>
    <s v=""/>
    <n v="423"/>
    <n v="821"/>
    <n v="0.5625"/>
    <n v="0.78564593301435404"/>
    <n v="-13"/>
    <n v="25"/>
    <s v=""/>
  </r>
  <r>
    <x v="14"/>
    <x v="7"/>
    <n v="121938"/>
    <n v="3122"/>
    <n v="116453"/>
    <n v="164"/>
    <n v="47"/>
    <n v="2039736"/>
    <n v="2386"/>
    <n v="905333"/>
    <n v="230"/>
    <n v="74"/>
    <n v="1"/>
    <n v="3"/>
    <n v="9299"/>
    <n v="2204"/>
    <n v="11503"/>
    <n v="1.0242782152230971"/>
    <n v="155"/>
    <x v="14"/>
    <s v="miércoles"/>
    <n v="0.77889447236180909"/>
    <s v=""/>
    <s v=""/>
    <n v="1380"/>
    <n v="2684"/>
    <n v="0.40864672786496892"/>
    <n v="0.54865085854456253"/>
    <n v="10"/>
    <n v="76"/>
    <s v=""/>
  </r>
  <r>
    <x v="15"/>
    <x v="0"/>
    <n v="29544"/>
    <n v="744"/>
    <n v="28228"/>
    <n v="57"/>
    <n v="12"/>
    <n v="448651"/>
    <n v="585"/>
    <n v="244177"/>
    <n v="49"/>
    <n v="1"/>
    <n v="7"/>
    <n v="-2"/>
    <n v="2574"/>
    <n v="437"/>
    <n v="3011"/>
    <n v="1.0013458950201883"/>
    <n v="48"/>
    <x v="15"/>
    <s v="jueves"/>
    <n v="1.0666666666666667"/>
    <n v="41.170212765957444"/>
    <n v="6.8297872340425556"/>
    <n v="277"/>
    <n v="591"/>
    <n v="0.5101289134438306"/>
    <n v="0.67853042479908154"/>
    <n v="-23"/>
    <n v="-37"/>
    <s v=""/>
  </r>
  <r>
    <x v="15"/>
    <x v="1"/>
    <n v="8426"/>
    <n v="97"/>
    <n v="8107"/>
    <n v="8"/>
    <n v="2"/>
    <n v="135966"/>
    <n v="216"/>
    <n v="43474"/>
    <n v="5"/>
    <n v="-8"/>
    <n v="0"/>
    <n v="0"/>
    <n v="216"/>
    <n v="60"/>
    <n v="276"/>
    <n v="0.92380952380952386"/>
    <n v="13"/>
    <x v="15"/>
    <s v="jueves"/>
    <n v="1.4444444444444444"/>
    <n v="1.125"/>
    <n v="11.875"/>
    <n v="38"/>
    <n v="80"/>
    <n v="0.30399999999999999"/>
    <n v="0.43243243243243246"/>
    <n v="-5"/>
    <n v="-4"/>
    <s v=""/>
  </r>
  <r>
    <x v="15"/>
    <x v="2"/>
    <n v="12451"/>
    <n v="236"/>
    <n v="11997"/>
    <n v="15"/>
    <n v="4"/>
    <n v="224913"/>
    <n v="213"/>
    <n v="105847"/>
    <n v="23"/>
    <n v="17"/>
    <n v="4"/>
    <n v="0"/>
    <n v="1101"/>
    <n v="233"/>
    <n v="1334"/>
    <n v="1.0776255707762556"/>
    <n v="6"/>
    <x v="15"/>
    <s v="jueves"/>
    <n v="0.4"/>
    <n v="18.214285714285712"/>
    <n v="-12.214285714285712"/>
    <n v="116"/>
    <n v="222"/>
    <n v="0.37179487179487181"/>
    <n v="0.48898678414096919"/>
    <n v="8"/>
    <n v="10"/>
    <s v=""/>
  </r>
  <r>
    <x v="15"/>
    <x v="3"/>
    <n v="15328"/>
    <n v="271"/>
    <n v="14642"/>
    <n v="18"/>
    <n v="11"/>
    <n v="237412"/>
    <n v="416"/>
    <n v="124597"/>
    <n v="26"/>
    <n v="7"/>
    <n v="-2"/>
    <n v="0"/>
    <n v="597"/>
    <n v="500"/>
    <n v="1097"/>
    <n v="1.0265151515151516"/>
    <n v="19"/>
    <x v="15"/>
    <s v="jueves"/>
    <n v="0.82608695652173914"/>
    <n v="13.964285714285714"/>
    <n v="5.0357142857142865"/>
    <n v="131"/>
    <n v="245"/>
    <n v="0.17236842105263159"/>
    <n v="0.25205761316872427"/>
    <n v="8"/>
    <n v="17"/>
    <s v=""/>
  </r>
  <r>
    <x v="15"/>
    <x v="4"/>
    <n v="13590"/>
    <n v="474"/>
    <n v="12945"/>
    <n v="19"/>
    <n v="4"/>
    <n v="211091"/>
    <n v="173"/>
    <n v="107595"/>
    <n v="27"/>
    <n v="-25"/>
    <n v="-2"/>
    <n v="1"/>
    <n v="1282"/>
    <n v="517"/>
    <n v="1799"/>
    <n v="0.94989979959919835"/>
    <n v="50"/>
    <x v="15"/>
    <s v="jueves"/>
    <n v="1.0638297872340425"/>
    <n v="19.583333333333336"/>
    <n v="30.416666666666664"/>
    <n v="198"/>
    <n v="413"/>
    <n v="0.39363817097415504"/>
    <n v="0.48817966903073284"/>
    <n v="-10"/>
    <n v="-17"/>
    <s v=""/>
  </r>
  <r>
    <x v="15"/>
    <x v="5"/>
    <n v="19170"/>
    <n v="358"/>
    <n v="18464"/>
    <n v="19"/>
    <n v="5"/>
    <n v="334864"/>
    <n v="360"/>
    <n v="170503"/>
    <n v="29"/>
    <n v="0"/>
    <n v="-2"/>
    <n v="2"/>
    <n v="901"/>
    <n v="339"/>
    <n v="1240"/>
    <n v="1"/>
    <n v="29"/>
    <x v="15"/>
    <s v="jueves"/>
    <n v="0.90625"/>
    <n v="32"/>
    <n v="-3"/>
    <n v="188"/>
    <n v="300"/>
    <n v="0.49086161879895562"/>
    <n v="0.5780346820809249"/>
    <n v="13"/>
    <n v="76"/>
    <s v=""/>
  </r>
  <r>
    <x v="15"/>
    <x v="6"/>
    <n v="23640"/>
    <n v="933"/>
    <n v="22288"/>
    <n v="29"/>
    <n v="11"/>
    <n v="455422"/>
    <n v="425"/>
    <n v="111460"/>
    <n v="52"/>
    <n v="-1"/>
    <n v="-4"/>
    <n v="1"/>
    <n v="1912"/>
    <n v="234"/>
    <n v="2146"/>
    <n v="0.99892933618843682"/>
    <n v="53"/>
    <x v="15"/>
    <s v="jueves"/>
    <n v="0.91379310344827591"/>
    <n v="46.607142857142861"/>
    <n v="6.3928571428571388"/>
    <n v="390"/>
    <n v="815"/>
    <n v="0.5186170212765957"/>
    <n v="0.77990430622009566"/>
    <n v="-33"/>
    <n v="-35"/>
    <s v=""/>
  </r>
  <r>
    <x v="15"/>
    <x v="7"/>
    <n v="122149"/>
    <n v="3113"/>
    <n v="116671"/>
    <n v="165"/>
    <n v="49"/>
    <n v="2048319"/>
    <n v="2388"/>
    <n v="907653"/>
    <n v="211"/>
    <n v="-9"/>
    <n v="1"/>
    <n v="2"/>
    <n v="8583"/>
    <n v="2320"/>
    <n v="10903"/>
    <n v="0.99711723254324147"/>
    <n v="218"/>
    <x v="15"/>
    <s v="jueves"/>
    <n v="0.95196506550218341"/>
    <n v="178.36683417085428"/>
    <n v="39.633165829145725"/>
    <n v="1338"/>
    <n v="2666"/>
    <n v="0.39620965353864379"/>
    <n v="0.54497138184791494"/>
    <n v="-42"/>
    <n v="10"/>
    <s v=""/>
  </r>
  <r>
    <x v="16"/>
    <x v="0"/>
    <n v="29577"/>
    <n v="721"/>
    <n v="28283"/>
    <n v="54"/>
    <n v="13"/>
    <n v="451063"/>
    <n v="586"/>
    <n v="244618"/>
    <n v="33"/>
    <n v="-23"/>
    <n v="-3"/>
    <n v="1"/>
    <n v="2412"/>
    <n v="441"/>
    <n v="2853"/>
    <n v="0.96908602150537637"/>
    <n v="55"/>
    <x v="16"/>
    <s v="viernes"/>
    <n v="1.1458333333333333"/>
    <n v="47.55744680851064"/>
    <n v="7.4425531914893597"/>
    <n v="277"/>
    <n v="576"/>
    <n v="0.5101289134438306"/>
    <n v="0.66130884041331806"/>
    <n v="0"/>
    <n v="-22"/>
    <s v=""/>
  </r>
  <r>
    <x v="16"/>
    <x v="1"/>
    <n v="8437"/>
    <n v="102"/>
    <n v="8113"/>
    <n v="7"/>
    <n v="2"/>
    <n v="136299"/>
    <n v="216"/>
    <n v="43556"/>
    <n v="11"/>
    <n v="5"/>
    <n v="-1"/>
    <n v="0"/>
    <n v="333"/>
    <n v="82"/>
    <n v="415"/>
    <n v="1.0515463917525774"/>
    <n v="6"/>
    <x v="16"/>
    <s v="viernes"/>
    <n v="0.66666666666666663"/>
    <n v="7.0625"/>
    <n v="-1.0625"/>
    <n v="36"/>
    <n v="82"/>
    <n v="0.28799999999999998"/>
    <n v="0.44324324324324327"/>
    <n v="-2"/>
    <n v="-10"/>
    <s v=""/>
  </r>
  <r>
    <x v="16"/>
    <x v="2"/>
    <n v="12469"/>
    <n v="239"/>
    <n v="12012"/>
    <n v="15"/>
    <n v="4"/>
    <n v="225798"/>
    <n v="213"/>
    <n v="106127"/>
    <n v="18"/>
    <n v="3"/>
    <n v="0"/>
    <n v="0"/>
    <n v="885"/>
    <n v="280"/>
    <n v="1165"/>
    <n v="1.0127118644067796"/>
    <n v="15"/>
    <x v="16"/>
    <s v="viernes"/>
    <n v="0.57692307692307687"/>
    <n v="20.985714285714288"/>
    <n v="-5.9857142857142875"/>
    <n v="119"/>
    <n v="214"/>
    <n v="0.38141025641025639"/>
    <n v="0.47136563876651982"/>
    <n v="3"/>
    <n v="24"/>
    <s v=""/>
  </r>
  <r>
    <x v="16"/>
    <x v="3"/>
    <n v="15347"/>
    <n v="267"/>
    <n v="14665"/>
    <n v="16"/>
    <n v="10"/>
    <n v="238223"/>
    <n v="416"/>
    <n v="124996"/>
    <n v="19"/>
    <n v="-4"/>
    <n v="-2"/>
    <n v="-1"/>
    <n v="811"/>
    <n v="399"/>
    <n v="1210"/>
    <n v="0.98523985239852396"/>
    <n v="23"/>
    <x v="16"/>
    <s v="viernes"/>
    <n v="1.5333333333333334"/>
    <n v="10.749223602484472"/>
    <n v="12.250776397515528"/>
    <n v="132"/>
    <n v="249"/>
    <n v="0.1736842105263158"/>
    <n v="0.25617283950617287"/>
    <n v="1"/>
    <n v="15"/>
    <s v=""/>
  </r>
  <r>
    <x v="16"/>
    <x v="4"/>
    <n v="13620"/>
    <n v="477"/>
    <n v="12972"/>
    <n v="20"/>
    <n v="5"/>
    <n v="212264"/>
    <n v="173"/>
    <n v="107985"/>
    <n v="30"/>
    <n v="3"/>
    <n v="1"/>
    <n v="1"/>
    <n v="1173"/>
    <n v="390"/>
    <n v="1563"/>
    <n v="1.0063291139240507"/>
    <n v="27"/>
    <x v="16"/>
    <s v="viernes"/>
    <n v="0.84375"/>
    <n v="23.687943262411348"/>
    <n v="3.3120567375886516"/>
    <n v="206"/>
    <n v="411"/>
    <n v="0.40954274353876741"/>
    <n v="0.48581560283687941"/>
    <n v="8"/>
    <n v="1"/>
    <s v=""/>
  </r>
  <r>
    <x v="16"/>
    <x v="5"/>
    <n v="19196"/>
    <n v="354"/>
    <n v="18494"/>
    <n v="19"/>
    <n v="4"/>
    <n v="335825"/>
    <n v="360"/>
    <n v="170904"/>
    <n v="26"/>
    <n v="-4"/>
    <n v="0"/>
    <n v="-1"/>
    <n v="961"/>
    <n v="401"/>
    <n v="1362"/>
    <n v="0.98882681564245811"/>
    <n v="30"/>
    <x v="16"/>
    <s v="viernes"/>
    <n v="1.6666666666666667"/>
    <n v="17.15625"/>
    <n v="12.84375"/>
    <n v="187"/>
    <n v="308"/>
    <n v="0.48825065274151436"/>
    <n v="0.59344894026974948"/>
    <n v="-1"/>
    <n v="66"/>
    <s v=""/>
  </r>
  <r>
    <x v="16"/>
    <x v="6"/>
    <n v="23694"/>
    <n v="939"/>
    <n v="22335"/>
    <n v="29"/>
    <n v="12"/>
    <n v="457894"/>
    <n v="426"/>
    <n v="111931"/>
    <n v="54"/>
    <n v="6"/>
    <n v="0"/>
    <n v="1"/>
    <n v="2472"/>
    <n v="471"/>
    <n v="2943"/>
    <n v="1.0064308681672025"/>
    <n v="47"/>
    <x v="16"/>
    <s v="viernes"/>
    <n v="1.0217391304347827"/>
    <n v="39.49938423645321"/>
    <n v="7.50061576354679"/>
    <n v="368"/>
    <n v="823"/>
    <n v="0.48936170212765956"/>
    <n v="0.78755980861244024"/>
    <n v="-22"/>
    <n v="-87"/>
    <s v=""/>
  </r>
  <r>
    <x v="16"/>
    <x v="7"/>
    <n v="122340"/>
    <n v="3099"/>
    <n v="116874"/>
    <n v="160"/>
    <n v="50"/>
    <n v="2057366"/>
    <n v="2390"/>
    <n v="910117"/>
    <n v="191"/>
    <n v="-14"/>
    <n v="-5"/>
    <n v="1"/>
    <n v="9047"/>
    <n v="2464"/>
    <n v="11511"/>
    <n v="0.99550273048506266"/>
    <n v="203"/>
    <x v="16"/>
    <s v="viernes"/>
    <n v="1.0463917525773196"/>
    <n v="167.89337517280728"/>
    <n v="35.106624827192718"/>
    <n v="1325"/>
    <n v="2663"/>
    <n v="0.39236008291382884"/>
    <n v="0.54435813573180702"/>
    <n v="-13"/>
    <n v="-13"/>
    <s v=""/>
  </r>
  <r>
    <x v="17"/>
    <x v="0"/>
    <n v="29610"/>
    <n v="710"/>
    <n v="28327"/>
    <n v="56"/>
    <n v="12"/>
    <n v="452629"/>
    <n v="586"/>
    <n v="245125"/>
    <n v="33"/>
    <n v="-11"/>
    <n v="2"/>
    <n v="-1"/>
    <n v="1566"/>
    <n v="507"/>
    <n v="2073"/>
    <n v="0.98474341192787795"/>
    <n v="44"/>
    <x v="17"/>
    <s v="sábado"/>
    <n v="0.88"/>
    <n v="52.123226950354606"/>
    <n v="-8.1232269503546064"/>
    <n v="270"/>
    <n v="559"/>
    <n v="0.49723756906077349"/>
    <n v="0.64179104477611937"/>
    <n v="-7"/>
    <n v="-19"/>
    <s v=""/>
  </r>
  <r>
    <x v="17"/>
    <x v="1"/>
    <n v="8441"/>
    <n v="99"/>
    <n v="8120"/>
    <n v="8"/>
    <n v="2"/>
    <n v="136443"/>
    <n v="216"/>
    <n v="43594"/>
    <n v="4"/>
    <n v="-3"/>
    <n v="1"/>
    <n v="0"/>
    <n v="144"/>
    <n v="38"/>
    <n v="182"/>
    <n v="0.97058823529411764"/>
    <n v="7"/>
    <x v="17"/>
    <s v="sábado"/>
    <n v="1.1666666666666667"/>
    <n v="4.4722222222222223"/>
    <n v="2.5277777777777777"/>
    <n v="37"/>
    <n v="80"/>
    <n v="0.29599999999999999"/>
    <n v="0.43243243243243246"/>
    <n v="1"/>
    <n v="-6"/>
    <s v=""/>
  </r>
  <r>
    <x v="17"/>
    <x v="2"/>
    <n v="12480"/>
    <n v="228"/>
    <n v="12034"/>
    <n v="13"/>
    <n v="4"/>
    <n v="226597"/>
    <n v="213"/>
    <n v="106206"/>
    <n v="11"/>
    <n v="-11"/>
    <n v="-2"/>
    <n v="0"/>
    <n v="799"/>
    <n v="79"/>
    <n v="878"/>
    <n v="0.95397489539748959"/>
    <n v="22"/>
    <x v="17"/>
    <s v="sábado"/>
    <n v="1.6923076923076923"/>
    <n v="9.495238095238097"/>
    <n v="12.504761904761903"/>
    <n v="117"/>
    <n v="212"/>
    <n v="0.375"/>
    <n v="0.46696035242290751"/>
    <n v="-2"/>
    <n v="22"/>
    <s v=""/>
  </r>
  <r>
    <x v="17"/>
    <x v="3"/>
    <n v="15359"/>
    <n v="269"/>
    <n v="14675"/>
    <n v="16"/>
    <n v="12"/>
    <n v="239110"/>
    <n v="416"/>
    <n v="125236"/>
    <n v="12"/>
    <n v="2"/>
    <n v="0"/>
    <n v="2"/>
    <n v="887"/>
    <n v="240"/>
    <n v="1127"/>
    <n v="1.0074906367041199"/>
    <n v="10"/>
    <x v="17"/>
    <s v="sábado"/>
    <n v="1.6666666666666667"/>
    <n v="5.9331262939958593"/>
    <n v="4.0668737060041407"/>
    <n v="126"/>
    <n v="255"/>
    <n v="0.16578947368421051"/>
    <n v="0.26234567901234568"/>
    <n v="-6"/>
    <n v="-3"/>
    <s v=""/>
  </r>
  <r>
    <x v="17"/>
    <x v="4"/>
    <n v="13662"/>
    <n v="491"/>
    <n v="13000"/>
    <n v="21"/>
    <n v="5"/>
    <n v="213486"/>
    <n v="173"/>
    <n v="108385"/>
    <n v="42"/>
    <n v="14"/>
    <n v="1"/>
    <n v="0"/>
    <n v="1222"/>
    <n v="400"/>
    <n v="1622"/>
    <n v="1.029350104821803"/>
    <n v="28"/>
    <x v="17"/>
    <s v="sábado"/>
    <n v="1.037037037037037"/>
    <n v="20.918218085106385"/>
    <n v="7.0817819148936145"/>
    <n v="213"/>
    <n v="426"/>
    <n v="0.4234592445328032"/>
    <n v="0.50354609929078009"/>
    <n v="7"/>
    <n v="0"/>
    <s v=""/>
  </r>
  <r>
    <x v="17"/>
    <x v="5"/>
    <n v="19222"/>
    <n v="364"/>
    <n v="18510"/>
    <n v="20"/>
    <n v="4"/>
    <n v="336698"/>
    <n v="360"/>
    <n v="171181"/>
    <n v="26"/>
    <n v="10"/>
    <n v="1"/>
    <n v="0"/>
    <n v="873"/>
    <n v="277"/>
    <n v="1150"/>
    <n v="1.0282485875706215"/>
    <n v="16"/>
    <x v="17"/>
    <s v="sábado"/>
    <n v="1"/>
    <n v="19.055555555555557"/>
    <n v="-3.0555555555555571"/>
    <n v="183"/>
    <n v="318"/>
    <n v="0.47780678851174935"/>
    <n v="0.61271676300578037"/>
    <n v="-4"/>
    <n v="48"/>
    <s v=""/>
  </r>
  <r>
    <x v="17"/>
    <x v="6"/>
    <n v="23740"/>
    <n v="945"/>
    <n v="22375"/>
    <n v="29"/>
    <n v="12"/>
    <n v="460833"/>
    <n v="426"/>
    <n v="112260"/>
    <n v="46"/>
    <n v="6"/>
    <n v="0"/>
    <n v="0"/>
    <n v="2939"/>
    <n v="329"/>
    <n v="3268"/>
    <n v="1.0063897763578276"/>
    <n v="40"/>
    <x v="17"/>
    <s v="sábado"/>
    <n v="0.5714285714285714"/>
    <n v="63.912418790604704"/>
    <n v="-23.912418790604704"/>
    <n v="342"/>
    <n v="799"/>
    <n v="0.45478723404255317"/>
    <n v="0.76459330143540671"/>
    <n v="-26"/>
    <n v="-115"/>
    <s v=""/>
  </r>
  <r>
    <x v="17"/>
    <x v="7"/>
    <n v="122514"/>
    <n v="3106"/>
    <n v="117041"/>
    <n v="163"/>
    <n v="51"/>
    <n v="2065796"/>
    <n v="2390"/>
    <n v="911987"/>
    <n v="174"/>
    <n v="7"/>
    <n v="3"/>
    <n v="1"/>
    <n v="8430"/>
    <n v="1870"/>
    <n v="10300"/>
    <n v="1.0022587931590836"/>
    <n v="167"/>
    <x v="17"/>
    <s v="sábado"/>
    <n v="0.88829787234042556"/>
    <n v="174.04108086765558"/>
    <n v="-7.0410808676555803"/>
    <n v="1288"/>
    <n v="2649"/>
    <n v="0.38140361267397099"/>
    <n v="0.54149632052330332"/>
    <n v="-37"/>
    <n v="-73"/>
    <s v=""/>
  </r>
  <r>
    <x v="18"/>
    <x v="0"/>
    <n v="29639"/>
    <n v="695"/>
    <n v="28371"/>
    <n v="51"/>
    <n v="13"/>
    <n v="453868"/>
    <n v="586"/>
    <n v="245418"/>
    <n v="29"/>
    <n v="-15"/>
    <n v="-5"/>
    <n v="1"/>
    <n v="1239"/>
    <n v="293"/>
    <n v="1532"/>
    <n v="0.97887323943661975"/>
    <n v="44"/>
    <x v="18"/>
    <s v="domingo"/>
    <n v="1.4666666666666666"/>
    <n v="30.055452127659571"/>
    <n v="13.944547872340429"/>
    <n v="258"/>
    <n v="558"/>
    <n v="0.47513812154696133"/>
    <n v="0.64064293915040182"/>
    <n v="-12"/>
    <n v="-42"/>
    <s v=""/>
  </r>
  <r>
    <x v="18"/>
    <x v="1"/>
    <n v="8443"/>
    <n v="95"/>
    <n v="8126"/>
    <n v="9"/>
    <n v="2"/>
    <n v="136654"/>
    <n v="216"/>
    <n v="43642"/>
    <n v="2"/>
    <n v="-4"/>
    <n v="1"/>
    <n v="0"/>
    <n v="211"/>
    <n v="48"/>
    <n v="259"/>
    <n v="0.95959595959595956"/>
    <n v="6"/>
    <x v="18"/>
    <s v="domingo"/>
    <n v="1"/>
    <n v="5.1041666666666661"/>
    <n v="0.89583333333333393"/>
    <n v="34"/>
    <n v="76"/>
    <n v="0.27200000000000002"/>
    <n v="0.41081081081081083"/>
    <n v="-3"/>
    <n v="-8"/>
    <s v=""/>
  </r>
  <r>
    <x v="18"/>
    <x v="2"/>
    <n v="12482"/>
    <n v="214"/>
    <n v="12050"/>
    <n v="12"/>
    <n v="4"/>
    <n v="227024"/>
    <n v="213"/>
    <n v="106303"/>
    <n v="2"/>
    <n v="-14"/>
    <n v="-1"/>
    <n v="0"/>
    <n v="427"/>
    <n v="97"/>
    <n v="524"/>
    <n v="0.93859649122807021"/>
    <n v="16"/>
    <x v="18"/>
    <s v="domingo"/>
    <n v="1"/>
    <n v="15.534065934065936"/>
    <n v="0.46593406593406428"/>
    <n v="109"/>
    <n v="198"/>
    <n v="0.34935897435897434"/>
    <n v="0.43612334801762115"/>
    <n v="-8"/>
    <n v="20"/>
    <s v=""/>
  </r>
  <r>
    <x v="18"/>
    <x v="3"/>
    <n v="15366"/>
    <n v="266"/>
    <n v="14685"/>
    <n v="18"/>
    <n v="9"/>
    <n v="241171"/>
    <n v="416"/>
    <n v="125493"/>
    <n v="7"/>
    <n v="-3"/>
    <n v="2"/>
    <n v="-3"/>
    <n v="2061"/>
    <n v="257"/>
    <n v="2318"/>
    <n v="0.98884758364312264"/>
    <n v="10"/>
    <x v="18"/>
    <s v="domingo"/>
    <n v="0.83333333333333337"/>
    <n v="13.899689440993789"/>
    <n v="-3.8996894409937894"/>
    <n v="119"/>
    <n v="250"/>
    <n v="0.15657894736842104"/>
    <n v="0.25720164609053497"/>
    <n v="-7"/>
    <n v="-12"/>
    <s v=""/>
  </r>
  <r>
    <x v="18"/>
    <x v="4"/>
    <n v="13687"/>
    <n v="491"/>
    <n v="13025"/>
    <n v="24"/>
    <n v="5"/>
    <n v="213883"/>
    <n v="173"/>
    <n v="108718"/>
    <n v="25"/>
    <n v="0"/>
    <n v="3"/>
    <n v="0"/>
    <n v="397"/>
    <n v="333"/>
    <n v="730"/>
    <n v="1"/>
    <n v="25"/>
    <x v="18"/>
    <s v="domingo"/>
    <n v="0.73529411764705888"/>
    <n v="28.570909672970846"/>
    <n v="-3.5709096729708456"/>
    <n v="210"/>
    <n v="417"/>
    <n v="0.41749502982107356"/>
    <n v="0.49290780141843971"/>
    <n v="-3"/>
    <n v="3"/>
    <s v=""/>
  </r>
  <r>
    <x v="18"/>
    <x v="5"/>
    <n v="19236"/>
    <n v="363"/>
    <n v="18525"/>
    <n v="22"/>
    <n v="5"/>
    <n v="337506"/>
    <n v="360"/>
    <n v="171441"/>
    <n v="14"/>
    <n v="-1"/>
    <n v="2"/>
    <n v="1"/>
    <n v="808"/>
    <n v="260"/>
    <n v="1068"/>
    <n v="0.99725274725274726"/>
    <n v="15"/>
    <x v="18"/>
    <s v="domingo"/>
    <n v="1"/>
    <n v="17.1484375"/>
    <n v="-2.1484375"/>
    <n v="172"/>
    <n v="317"/>
    <n v="0.44908616187989558"/>
    <n v="0.61078998073217727"/>
    <n v="-11"/>
    <n v="27"/>
    <s v=""/>
  </r>
  <r>
    <x v="18"/>
    <x v="6"/>
    <n v="23764"/>
    <n v="906"/>
    <n v="22438"/>
    <n v="28"/>
    <n v="12"/>
    <n v="462108"/>
    <n v="426"/>
    <n v="112397"/>
    <n v="24"/>
    <n v="-39"/>
    <n v="-1"/>
    <n v="0"/>
    <n v="1275"/>
    <n v="137"/>
    <n v="1412"/>
    <n v="0.95873015873015877"/>
    <n v="63"/>
    <x v="18"/>
    <s v="domingo"/>
    <n v="1.5365853658536586"/>
    <n v="33.932955397301356"/>
    <n v="29.067044602698644"/>
    <n v="330"/>
    <n v="782"/>
    <n v="0.43882978723404253"/>
    <n v="0.74832535885167462"/>
    <n v="-12"/>
    <n v="-122"/>
    <s v=""/>
  </r>
  <r>
    <x v="18"/>
    <x v="7"/>
    <n v="122617"/>
    <n v="3030"/>
    <n v="117220"/>
    <n v="164"/>
    <n v="50"/>
    <n v="2072214"/>
    <n v="2390"/>
    <n v="913412"/>
    <n v="103"/>
    <n v="-76"/>
    <n v="1"/>
    <n v="-1"/>
    <n v="6418"/>
    <n v="1425"/>
    <n v="7843"/>
    <n v="0.97553122987765617"/>
    <n v="179"/>
    <x v="18"/>
    <s v="domingo"/>
    <n v="1.1623376623376624"/>
    <n v="141.1236427670969"/>
    <n v="37.876357232903104"/>
    <n v="1232"/>
    <n v="2598"/>
    <n v="0.36482084690553745"/>
    <n v="0.53107113654946847"/>
    <n v="-56"/>
    <n v="-134"/>
    <s v=""/>
  </r>
  <r>
    <x v="19"/>
    <x v="0"/>
    <n v="29666"/>
    <n v="687"/>
    <n v="28406"/>
    <n v="46"/>
    <n v="11"/>
    <n v="454869"/>
    <n v="586"/>
    <n v="245830"/>
    <n v="27"/>
    <n v="-8"/>
    <n v="-5"/>
    <n v="-2"/>
    <n v="1001"/>
    <n v="412"/>
    <n v="1413"/>
    <n v="0.98848920863309353"/>
    <n v="35"/>
    <x v="19"/>
    <s v="lunes"/>
    <n v="1.1666666666666667"/>
    <n v="32.844361702127657"/>
    <n v="2.1556382978723434"/>
    <n v="253"/>
    <n v="555"/>
    <n v="0.46593001841620624"/>
    <n v="0.63719862227324919"/>
    <n v="-5"/>
    <n v="-49"/>
    <s v=""/>
  </r>
  <r>
    <x v="19"/>
    <x v="1"/>
    <n v="8445"/>
    <n v="95"/>
    <n v="8128"/>
    <n v="7"/>
    <n v="2"/>
    <n v="136864"/>
    <n v="216"/>
    <n v="43743"/>
    <n v="2"/>
    <n v="0"/>
    <n v="-2"/>
    <n v="0"/>
    <n v="210"/>
    <n v="101"/>
    <n v="311"/>
    <n v="1"/>
    <n v="2"/>
    <x v="19"/>
    <s v="lunes"/>
    <n v="0.5"/>
    <n v="3.5222222222222221"/>
    <n v="-1.5222222222222221"/>
    <n v="35"/>
    <n v="74"/>
    <n v="0.28000000000000003"/>
    <n v="0.4"/>
    <n v="1"/>
    <n v="-4"/>
    <s v=""/>
  </r>
  <r>
    <x v="19"/>
    <x v="2"/>
    <n v="12496"/>
    <n v="224"/>
    <n v="12054"/>
    <n v="10"/>
    <n v="3"/>
    <n v="227477"/>
    <n v="213"/>
    <n v="106597"/>
    <n v="14"/>
    <n v="10"/>
    <n v="-2"/>
    <n v="-1"/>
    <n v="453"/>
    <n v="294"/>
    <n v="747"/>
    <n v="1.0467289719626167"/>
    <n v="4"/>
    <x v="19"/>
    <s v="lunes"/>
    <n v="0.5"/>
    <n v="7.8136263736263745"/>
    <n v="-3.8136263736263745"/>
    <n v="109"/>
    <n v="204"/>
    <n v="0.34935897435897434"/>
    <n v="0.44933920704845814"/>
    <n v="0"/>
    <n v="14"/>
    <s v=""/>
  </r>
  <r>
    <x v="19"/>
    <x v="3"/>
    <n v="15376"/>
    <n v="262"/>
    <n v="14699"/>
    <n v="18"/>
    <n v="7"/>
    <n v="241578"/>
    <n v="416"/>
    <n v="125937"/>
    <n v="10"/>
    <n v="-4"/>
    <n v="0"/>
    <n v="-2"/>
    <n v="407"/>
    <n v="444"/>
    <n v="851"/>
    <n v="0.98496240601503759"/>
    <n v="14"/>
    <x v="19"/>
    <s v="lunes"/>
    <n v="0.82352941176470584"/>
    <n v="18.586314699792958"/>
    <n v="-4.5863146997929576"/>
    <n v="114"/>
    <n v="243"/>
    <n v="0.15"/>
    <n v="0.25"/>
    <n v="-5"/>
    <n v="-15"/>
    <s v=""/>
  </r>
  <r>
    <x v="19"/>
    <x v="4"/>
    <n v="13710"/>
    <n v="478"/>
    <n v="13060"/>
    <n v="27"/>
    <n v="7"/>
    <n v="215171"/>
    <n v="173"/>
    <n v="109184"/>
    <n v="23"/>
    <n v="-13"/>
    <n v="3"/>
    <n v="2"/>
    <n v="1288"/>
    <n v="466"/>
    <n v="1754"/>
    <n v="0.97352342158859473"/>
    <n v="35"/>
    <x v="19"/>
    <s v="lunes"/>
    <n v="1.2068965517241379"/>
    <n v="23.760150129791871"/>
    <n v="11.239849870208129"/>
    <n v="217"/>
    <n v="411"/>
    <n v="0.43141153081510936"/>
    <n v="0.48581560283687941"/>
    <n v="7"/>
    <n v="23"/>
    <s v=""/>
  </r>
  <r>
    <x v="19"/>
    <x v="5"/>
    <n v="19260"/>
    <n v="383"/>
    <n v="18529"/>
    <n v="25"/>
    <n v="5"/>
    <n v="338242"/>
    <n v="360"/>
    <n v="171820"/>
    <n v="24"/>
    <n v="20"/>
    <n v="3"/>
    <n v="0"/>
    <n v="736"/>
    <n v="379"/>
    <n v="1115"/>
    <n v="1.0550964187327823"/>
    <n v="4"/>
    <x v="19"/>
    <s v="lunes"/>
    <n v="0.2857142857142857"/>
    <n v="15.604166666666668"/>
    <n v="-11.604166666666668"/>
    <n v="175"/>
    <n v="327"/>
    <n v="0.45691906005221933"/>
    <n v="0.63005780346820806"/>
    <n v="3"/>
    <n v="23"/>
    <s v=""/>
  </r>
  <r>
    <x v="19"/>
    <x v="6"/>
    <n v="23789"/>
    <n v="898"/>
    <n v="22471"/>
    <n v="32"/>
    <n v="12"/>
    <n v="463353"/>
    <n v="427"/>
    <n v="112747"/>
    <n v="25"/>
    <n v="-8"/>
    <n v="4"/>
    <n v="0"/>
    <n v="1245"/>
    <n v="350"/>
    <n v="1595"/>
    <n v="0.99116997792494477"/>
    <n v="33"/>
    <x v="19"/>
    <s v="lunes"/>
    <n v="1.1379310344827587"/>
    <n v="28.113282078472963"/>
    <n v="4.8867179215270369"/>
    <n v="327"/>
    <n v="778"/>
    <n v="0.43484042553191488"/>
    <n v="0.74449760765550244"/>
    <n v="-3"/>
    <n v="-124"/>
    <s v=""/>
  </r>
  <r>
    <x v="19"/>
    <x v="7"/>
    <n v="122742"/>
    <n v="3027"/>
    <n v="117347"/>
    <n v="165"/>
    <n v="47"/>
    <n v="2077554"/>
    <n v="2391"/>
    <n v="915858"/>
    <n v="125"/>
    <n v="-3"/>
    <n v="1"/>
    <n v="-3"/>
    <n v="5340"/>
    <n v="2446"/>
    <n v="7786"/>
    <n v="0.99900990099009901"/>
    <n v="127"/>
    <x v="19"/>
    <s v="lunes"/>
    <n v="0.96946564885496178"/>
    <n v="126.49063481812827"/>
    <n v="0.50936518187172908"/>
    <n v="1230"/>
    <n v="2592"/>
    <n v="0.36422860527095052"/>
    <n v="0.52984464431725264"/>
    <n v="-2"/>
    <n v="-132"/>
    <s v=""/>
  </r>
  <r>
    <x v="20"/>
    <x v="0"/>
    <n v="29697"/>
    <n v="685"/>
    <n v="28439"/>
    <n v="46"/>
    <n v="10"/>
    <n v="456686"/>
    <n v="586"/>
    <n v="246271"/>
    <n v="31"/>
    <n v="-2"/>
    <n v="0"/>
    <n v="-1"/>
    <n v="1817"/>
    <n v="441"/>
    <n v="2258"/>
    <n v="0.99708879184861721"/>
    <n v="33"/>
    <x v="20"/>
    <s v="martes"/>
    <n v="1"/>
    <n v="36.523998226950354"/>
    <n v="-3.5239982269503543"/>
    <n v="238"/>
    <n v="553"/>
    <n v="0.43830570902394106"/>
    <n v="0.63490241102181399"/>
    <n v="-15"/>
    <n v="-77"/>
    <s v=""/>
  </r>
  <r>
    <x v="20"/>
    <x v="1"/>
    <n v="8450"/>
    <n v="92"/>
    <n v="8136"/>
    <n v="8"/>
    <n v="2"/>
    <n v="137095"/>
    <n v="216"/>
    <n v="43811"/>
    <n v="5"/>
    <n v="-3"/>
    <n v="1"/>
    <n v="0"/>
    <n v="231"/>
    <n v="68"/>
    <n v="299"/>
    <n v="0.96842105263157896"/>
    <n v="8"/>
    <x v="20"/>
    <s v="martes"/>
    <n v="2"/>
    <n v="3.2685185185185186"/>
    <n v="4.731481481481481"/>
    <n v="37"/>
    <n v="75"/>
    <n v="0.29599999999999999"/>
    <n v="0.40540540540540543"/>
    <n v="2"/>
    <n v="-1"/>
    <s v=""/>
  </r>
  <r>
    <x v="20"/>
    <x v="2"/>
    <n v="12511"/>
    <n v="233"/>
    <n v="12060"/>
    <n v="7"/>
    <n v="3"/>
    <n v="228321"/>
    <n v="213"/>
    <n v="106881"/>
    <n v="15"/>
    <n v="9"/>
    <n v="-3"/>
    <n v="0"/>
    <n v="844"/>
    <n v="284"/>
    <n v="1128"/>
    <n v="1.0401785714285714"/>
    <n v="6"/>
    <x v="20"/>
    <s v="martes"/>
    <n v="0.31578947368421051"/>
    <n v="17.047802197802199"/>
    <n v="-11.047802197802199"/>
    <n v="104"/>
    <n v="200"/>
    <n v="0.33333333333333331"/>
    <n v="0.44052863436123346"/>
    <n v="-5"/>
    <n v="8"/>
    <s v=""/>
  </r>
  <r>
    <x v="20"/>
    <x v="3"/>
    <n v="15404"/>
    <n v="279"/>
    <n v="14710"/>
    <n v="17"/>
    <n v="8"/>
    <n v="242444"/>
    <n v="416"/>
    <n v="126300"/>
    <n v="28"/>
    <n v="17"/>
    <n v="-1"/>
    <n v="1"/>
    <n v="866"/>
    <n v="363"/>
    <n v="1229"/>
    <n v="1.0648854961832062"/>
    <n v="11"/>
    <x v="20"/>
    <s v="martes"/>
    <n v="0.52380952380952384"/>
    <n v="22.015323955669221"/>
    <n v="-11.015323955669221"/>
    <n v="129"/>
    <n v="250"/>
    <n v="0.16973684210526316"/>
    <n v="0.25720164609053497"/>
    <n v="15"/>
    <n v="8"/>
    <s v=""/>
  </r>
  <r>
    <x v="20"/>
    <x v="4"/>
    <n v="13734"/>
    <n v="473"/>
    <n v="13089"/>
    <n v="20"/>
    <n v="8"/>
    <n v="216372"/>
    <n v="173"/>
    <n v="109720"/>
    <n v="24"/>
    <n v="-5"/>
    <n v="-7"/>
    <n v="1"/>
    <n v="1201"/>
    <n v="536"/>
    <n v="1737"/>
    <n v="0.9895397489539749"/>
    <n v="29"/>
    <x v="20"/>
    <s v="martes"/>
    <n v="1.3809523809523809"/>
    <n v="18.562159561081302"/>
    <n v="10.437840438918698"/>
    <n v="202"/>
    <n v="414"/>
    <n v="0.40159045725646125"/>
    <n v="0.48936170212765956"/>
    <n v="-15"/>
    <n v="-10"/>
    <s v=""/>
  </r>
  <r>
    <x v="20"/>
    <x v="5"/>
    <n v="19284"/>
    <n v="386"/>
    <n v="18550"/>
    <n v="24"/>
    <n v="4"/>
    <n v="338982"/>
    <n v="360"/>
    <n v="172271"/>
    <n v="24"/>
    <n v="3"/>
    <n v="-1"/>
    <n v="-1"/>
    <n v="740"/>
    <n v="451"/>
    <n v="1191"/>
    <n v="1.0078328981723237"/>
    <n v="21"/>
    <x v="20"/>
    <s v="martes"/>
    <n v="0.91304347826086951"/>
    <n v="22.458085317460316"/>
    <n v="-1.4580853174603163"/>
    <n v="176"/>
    <n v="328"/>
    <n v="0.45953002610966059"/>
    <n v="0.63198458574181116"/>
    <n v="1"/>
    <n v="24"/>
    <s v=""/>
  </r>
  <r>
    <x v="20"/>
    <x v="6"/>
    <n v="23851"/>
    <n v="913"/>
    <n v="22518"/>
    <n v="30"/>
    <n v="13"/>
    <n v="465435"/>
    <n v="427"/>
    <n v="113090"/>
    <n v="62"/>
    <n v="15"/>
    <n v="-2"/>
    <n v="1"/>
    <n v="2082"/>
    <n v="343"/>
    <n v="2425"/>
    <n v="1.0167037861915367"/>
    <n v="47"/>
    <x v="20"/>
    <s v="martes"/>
    <n v="0.70149253731343286"/>
    <n v="66.833043082117484"/>
    <n v="-19.833043082117484"/>
    <n v="337"/>
    <n v="773"/>
    <n v="0.44813829787234044"/>
    <n v="0.7397129186602871"/>
    <n v="10"/>
    <n v="-99"/>
    <s v=""/>
  </r>
  <r>
    <x v="20"/>
    <x v="7"/>
    <n v="122931"/>
    <n v="3061"/>
    <n v="117502"/>
    <n v="152"/>
    <n v="48"/>
    <n v="2085335"/>
    <n v="2391"/>
    <n v="918344"/>
    <n v="189"/>
    <n v="34"/>
    <n v="-13"/>
    <n v="1"/>
    <n v="7781"/>
    <n v="2486"/>
    <n v="10267"/>
    <n v="1.011232243145028"/>
    <n v="155"/>
    <x v="20"/>
    <s v="martes"/>
    <n v="0.82446808510638303"/>
    <n v="181.65037751786335"/>
    <n v="-26.650377517863348"/>
    <n v="1223"/>
    <n v="2593"/>
    <n v="0.36215575954989637"/>
    <n v="0.53004905968928862"/>
    <n v="-7"/>
    <n v="-147"/>
    <s v=""/>
  </r>
  <r>
    <x v="21"/>
    <x v="0"/>
    <n v="29756"/>
    <n v="702"/>
    <n v="28481"/>
    <n v="43"/>
    <n v="13"/>
    <n v="458302"/>
    <n v="586"/>
    <n v="246738"/>
    <n v="59"/>
    <n v="17"/>
    <n v="-3"/>
    <n v="3"/>
    <n v="1616"/>
    <n v="467"/>
    <n v="2083"/>
    <n v="1.0248175182481751"/>
    <n v="42"/>
    <x v="21"/>
    <s v="miércoles"/>
    <n v="0.82352941176470584"/>
    <n v="55.668153495440727"/>
    <n v="-13.668153495440727"/>
    <n v="261"/>
    <n v="561"/>
    <n v="0.48066298342541436"/>
    <n v="0.64408725602755457"/>
    <n v="23"/>
    <n v="-39"/>
    <s v=""/>
  </r>
  <r>
    <x v="21"/>
    <x v="1"/>
    <n v="8453"/>
    <n v="93"/>
    <n v="8137"/>
    <n v="8"/>
    <n v="2"/>
    <n v="137302"/>
    <n v="217"/>
    <n v="43868"/>
    <n v="3"/>
    <n v="1"/>
    <n v="0"/>
    <n v="0"/>
    <n v="207"/>
    <n v="57"/>
    <n v="264"/>
    <n v="1.0108695652173914"/>
    <n v="1"/>
    <x v="21"/>
    <s v="miércoles"/>
    <n v="0.33333333333333331"/>
    <n v="2.958333333333333"/>
    <n v="-1.958333333333333"/>
    <n v="32"/>
    <n v="75"/>
    <n v="0.25600000000000001"/>
    <n v="0.40540540540540543"/>
    <n v="-5"/>
    <n v="-11"/>
    <s v=""/>
  </r>
  <r>
    <x v="21"/>
    <x v="2"/>
    <n v="12519"/>
    <n v="226"/>
    <n v="12075"/>
    <n v="5"/>
    <n v="2"/>
    <n v="228858"/>
    <n v="213"/>
    <n v="107078"/>
    <n v="8"/>
    <n v="-7"/>
    <n v="-2"/>
    <n v="-1"/>
    <n v="537"/>
    <n v="197"/>
    <n v="734"/>
    <n v="0.96995708154506433"/>
    <n v="15"/>
    <x v="21"/>
    <s v="miércoles"/>
    <n v="1.6666666666666667"/>
    <n v="7.3276790878294644"/>
    <n v="7.6723209121705356"/>
    <n v="91"/>
    <n v="199"/>
    <n v="0.29166666666666669"/>
    <n v="0.43832599118942733"/>
    <n v="-13"/>
    <n v="-17"/>
    <s v=""/>
  </r>
  <r>
    <x v="21"/>
    <x v="3"/>
    <n v="15419"/>
    <n v="271"/>
    <n v="14733"/>
    <n v="15"/>
    <n v="7"/>
    <n v="242827"/>
    <n v="416"/>
    <n v="126648"/>
    <n v="15"/>
    <n v="-8"/>
    <n v="-2"/>
    <n v="-1"/>
    <n v="383"/>
    <n v="348"/>
    <n v="731"/>
    <n v="0.97132616487455192"/>
    <n v="23"/>
    <x v="21"/>
    <s v="miércoles"/>
    <n v="0.92"/>
    <n v="24.335364580614851"/>
    <n v="-1.3353645806148506"/>
    <n v="117"/>
    <n v="240"/>
    <n v="0.15394736842105264"/>
    <n v="0.24691358024691357"/>
    <n v="-12"/>
    <n v="-6"/>
    <s v=""/>
  </r>
  <r>
    <x v="21"/>
    <x v="4"/>
    <n v="13773"/>
    <n v="488"/>
    <n v="13113"/>
    <n v="21"/>
    <n v="8"/>
    <n v="217518"/>
    <n v="173"/>
    <n v="110161"/>
    <n v="39"/>
    <n v="15"/>
    <n v="1"/>
    <n v="0"/>
    <n v="1146"/>
    <n v="441"/>
    <n v="1587"/>
    <n v="1.0317124735729386"/>
    <n v="24"/>
    <x v="21"/>
    <s v="miércoles"/>
    <n v="0.68571428571428572"/>
    <n v="33.42213270630662"/>
    <n v="-9.4221327063066198"/>
    <n v="210"/>
    <n v="418"/>
    <n v="0.41749502982107356"/>
    <n v="0.49408983451536642"/>
    <n v="8"/>
    <n v="2"/>
    <s v=""/>
  </r>
  <r>
    <x v="21"/>
    <x v="5"/>
    <n v="19314"/>
    <n v="395"/>
    <n v="18571"/>
    <n v="22"/>
    <n v="4"/>
    <n v="339816"/>
    <n v="360"/>
    <n v="172709"/>
    <n v="30"/>
    <n v="9"/>
    <n v="-2"/>
    <n v="0"/>
    <n v="834"/>
    <n v="438"/>
    <n v="1272"/>
    <n v="1.0233160621761659"/>
    <n v="21"/>
    <x v="21"/>
    <s v="miércoles"/>
    <n v="2.1"/>
    <n v="9.6738206152026027"/>
    <n v="11.326179384797397"/>
    <n v="173"/>
    <n v="348"/>
    <n v="0.4516971279373368"/>
    <n v="0.67052023121387283"/>
    <n v="-3"/>
    <n v="-2"/>
    <s v=""/>
  </r>
  <r>
    <x v="21"/>
    <x v="6"/>
    <n v="23922"/>
    <n v="897"/>
    <n v="22605"/>
    <n v="35"/>
    <n v="12"/>
    <n v="467345"/>
    <n v="427"/>
    <n v="113378"/>
    <n v="71"/>
    <n v="-16"/>
    <n v="5"/>
    <n v="-1"/>
    <n v="1910"/>
    <n v="288"/>
    <n v="2198"/>
    <n v="0.98247535596933189"/>
    <n v="87"/>
    <x v="21"/>
    <s v="miércoles"/>
    <n v="1"/>
    <n v="83.104154560480453"/>
    <n v="3.8958454395195474"/>
    <n v="334"/>
    <n v="757"/>
    <n v="0.44414893617021278"/>
    <n v="0.72440191387559805"/>
    <n v="-3"/>
    <n v="-89"/>
    <s v=""/>
  </r>
  <r>
    <x v="21"/>
    <x v="7"/>
    <n v="123156"/>
    <n v="3072"/>
    <n v="117715"/>
    <n v="149"/>
    <n v="48"/>
    <n v="2091968"/>
    <n v="2392"/>
    <n v="920580"/>
    <n v="225"/>
    <n v="11"/>
    <n v="-3"/>
    <n v="0"/>
    <n v="6633"/>
    <n v="2236"/>
    <n v="8869"/>
    <n v="1.0035935968637699"/>
    <n v="213"/>
    <x v="21"/>
    <s v="miércoles"/>
    <n v="0.96818181818181814"/>
    <n v="208.11436042825198"/>
    <n v="4.8856395717480154"/>
    <n v="1218"/>
    <n v="2598"/>
    <n v="0.3606751554634291"/>
    <n v="0.53107113654946847"/>
    <n v="-5"/>
    <n v="-162"/>
    <s v=""/>
  </r>
  <r>
    <x v="22"/>
    <x v="0"/>
    <n v="29805"/>
    <n v="705"/>
    <n v="28527"/>
    <n v="50"/>
    <n v="11"/>
    <n v="460260"/>
    <n v="586"/>
    <n v="247263"/>
    <n v="49"/>
    <n v="3"/>
    <n v="7"/>
    <n v="-2"/>
    <n v="1958"/>
    <n v="525"/>
    <n v="2483"/>
    <n v="1.0042735042735043"/>
    <n v="46"/>
    <x v="22"/>
    <s v="jueves"/>
    <n v="0.63888888888888884"/>
    <n v="76.178307259073847"/>
    <n v="-30.178307259073847"/>
    <n v="261"/>
    <n v="538"/>
    <n v="0.48066298342541436"/>
    <n v="0.61768082663605051"/>
    <n v="0"/>
    <n v="-16"/>
    <s v=""/>
  </r>
  <r>
    <x v="22"/>
    <x v="1"/>
    <n v="8457"/>
    <n v="87"/>
    <n v="8147"/>
    <n v="8"/>
    <n v="2"/>
    <n v="137551"/>
    <n v="217"/>
    <n v="43953"/>
    <n v="4"/>
    <n v="-6"/>
    <n v="0"/>
    <n v="0"/>
    <n v="249"/>
    <n v="85"/>
    <n v="334"/>
    <n v="0.93548387096774188"/>
    <n v="10"/>
    <x v="22"/>
    <s v="jueves"/>
    <n v="1"/>
    <n v="9.0451388888888893"/>
    <n v="0.95486111111111072"/>
    <n v="31"/>
    <n v="69"/>
    <n v="0.248"/>
    <n v="0.37297297297297299"/>
    <n v="-1"/>
    <n v="-7"/>
    <s v=""/>
  </r>
  <r>
    <x v="22"/>
    <x v="2"/>
    <n v="12529"/>
    <n v="223"/>
    <n v="12087"/>
    <n v="5"/>
    <n v="1"/>
    <n v="229580"/>
    <n v="214"/>
    <n v="107282"/>
    <n v="10"/>
    <n v="-3"/>
    <n v="0"/>
    <n v="-1"/>
    <n v="722"/>
    <n v="204"/>
    <n v="926"/>
    <n v="0.98672566371681414"/>
    <n v="12"/>
    <x v="22"/>
    <s v="jueves"/>
    <n v="0.8"/>
    <n v="13.811198669751303"/>
    <n v="-1.8111986697513025"/>
    <n v="78"/>
    <n v="194"/>
    <n v="0.25"/>
    <n v="0.42731277533039647"/>
    <n v="-13"/>
    <n v="-38"/>
    <s v=""/>
  </r>
  <r>
    <x v="22"/>
    <x v="3"/>
    <n v="15439"/>
    <n v="272"/>
    <n v="14752"/>
    <n v="12"/>
    <n v="7"/>
    <n v="243306"/>
    <n v="416"/>
    <n v="126997"/>
    <n v="20"/>
    <n v="1"/>
    <n v="-3"/>
    <n v="0"/>
    <n v="479"/>
    <n v="349"/>
    <n v="828"/>
    <n v="1.003690036900369"/>
    <n v="19"/>
    <x v="22"/>
    <s v="jueves"/>
    <n v="1.0555555555555556"/>
    <n v="17.401279685787358"/>
    <n v="1.5987203142126418"/>
    <n v="111"/>
    <n v="242"/>
    <n v="0.14605263157894738"/>
    <n v="0.24897119341563786"/>
    <n v="-6"/>
    <n v="-20"/>
    <s v=""/>
  </r>
  <r>
    <x v="22"/>
    <x v="4"/>
    <n v="13809"/>
    <n v="492"/>
    <n v="13145"/>
    <n v="22"/>
    <n v="8"/>
    <n v="218356"/>
    <n v="173"/>
    <n v="110615"/>
    <n v="36"/>
    <n v="4"/>
    <n v="1"/>
    <n v="0"/>
    <n v="838"/>
    <n v="454"/>
    <n v="1292"/>
    <n v="1.0081967213114753"/>
    <n v="32"/>
    <x v="22"/>
    <s v="jueves"/>
    <n v="0.86486486486486491"/>
    <n v="34.086901324762195"/>
    <n v="-2.086901324762195"/>
    <n v="219"/>
    <n v="417"/>
    <n v="0.43538767395626243"/>
    <n v="0.49290780141843971"/>
    <n v="9"/>
    <n v="21"/>
    <s v=""/>
  </r>
  <r>
    <x v="22"/>
    <x v="5"/>
    <n v="19339"/>
    <n v="408"/>
    <n v="18583"/>
    <n v="17"/>
    <n v="4"/>
    <n v="340551"/>
    <n v="360"/>
    <n v="173041"/>
    <n v="25"/>
    <n v="13"/>
    <n v="-5"/>
    <n v="0"/>
    <n v="735"/>
    <n v="332"/>
    <n v="1067"/>
    <n v="1.0329113924050632"/>
    <n v="12"/>
    <x v="22"/>
    <s v="jueves"/>
    <n v="0.75"/>
    <n v="17.743348861283643"/>
    <n v="-5.7433488612836427"/>
    <n v="169"/>
    <n v="357"/>
    <n v="0.44125326370757179"/>
    <n v="0.68786127167630062"/>
    <n v="-4"/>
    <n v="-19"/>
    <s v=""/>
  </r>
  <r>
    <x v="22"/>
    <x v="6"/>
    <n v="23973"/>
    <n v="877"/>
    <n v="22676"/>
    <n v="38"/>
    <n v="12"/>
    <n v="469513"/>
    <n v="427"/>
    <n v="113708"/>
    <n v="51"/>
    <n v="-20"/>
    <n v="3"/>
    <n v="0"/>
    <n v="2168"/>
    <n v="330"/>
    <n v="2498"/>
    <n v="0.97770345596432551"/>
    <n v="71"/>
    <x v="22"/>
    <s v="jueves"/>
    <n v="0.83529411764705885"/>
    <n v="81.669499947537162"/>
    <n v="-10.669499947537162"/>
    <n v="333"/>
    <n v="723"/>
    <n v="0.44281914893617019"/>
    <n v="0.69186602870813396"/>
    <n v="-1"/>
    <n v="-57"/>
    <s v=""/>
  </r>
  <r>
    <x v="22"/>
    <x v="7"/>
    <n v="123351"/>
    <n v="3064"/>
    <n v="117917"/>
    <n v="152"/>
    <n v="45"/>
    <n v="2099117"/>
    <n v="2393"/>
    <n v="922859"/>
    <n v="195"/>
    <n v="-8"/>
    <n v="3"/>
    <n v="-3"/>
    <n v="7149"/>
    <n v="2279"/>
    <n v="9428"/>
    <n v="0.99739583333333337"/>
    <n v="202"/>
    <x v="22"/>
    <s v="jueves"/>
    <n v="0.79841897233201586"/>
    <n v="240.03382518092855"/>
    <n v="-38.033825180928545"/>
    <n v="1202"/>
    <n v="2540"/>
    <n v="0.35593722238673381"/>
    <n v="0.51921504497138182"/>
    <n v="-16"/>
    <n v="-136"/>
    <s v=""/>
  </r>
  <r>
    <x v="23"/>
    <x v="0"/>
    <n v="29858"/>
    <n v="703"/>
    <n v="28582"/>
    <n v="47"/>
    <n v="11"/>
    <n v="461919"/>
    <n v="586"/>
    <n v="247782"/>
    <n v="53"/>
    <n v="-2"/>
    <n v="-3"/>
    <n v="0"/>
    <n v="1659"/>
    <n v="519"/>
    <n v="2178"/>
    <n v="0.99716312056737588"/>
    <n v="55"/>
    <x v="23"/>
    <s v="viernes"/>
    <n v="1.6666666666666667"/>
    <n v="33.378199253696756"/>
    <n v="21.621800746303244"/>
    <n v="281"/>
    <n v="558"/>
    <n v="0.51749539594843463"/>
    <n v="0.64064293915040182"/>
    <n v="20"/>
    <n v="4"/>
    <s v=""/>
  </r>
  <r>
    <x v="23"/>
    <x v="1"/>
    <n v="8466"/>
    <n v="91"/>
    <n v="8152"/>
    <n v="7"/>
    <n v="2"/>
    <n v="137736"/>
    <n v="217"/>
    <n v="44032"/>
    <n v="9"/>
    <n v="4"/>
    <n v="-1"/>
    <n v="0"/>
    <n v="185"/>
    <n v="79"/>
    <n v="264"/>
    <n v="1.0459770114942528"/>
    <n v="5"/>
    <x v="23"/>
    <s v="viernes"/>
    <n v="0.38461538461538464"/>
    <n v="11.896604938271604"/>
    <n v="-6.8966049382716044"/>
    <n v="29"/>
    <n v="65"/>
    <n v="0.23200000000000001"/>
    <n v="0.35135135135135137"/>
    <n v="-2"/>
    <n v="-7"/>
    <s v=""/>
  </r>
  <r>
    <x v="23"/>
    <x v="2"/>
    <n v="12544"/>
    <n v="228"/>
    <n v="12097"/>
    <n v="6"/>
    <n v="1"/>
    <n v="230107"/>
    <n v="214"/>
    <n v="107582"/>
    <n v="15"/>
    <n v="5"/>
    <n v="1"/>
    <n v="0"/>
    <n v="527"/>
    <n v="300"/>
    <n v="827"/>
    <n v="1.0224215246636772"/>
    <n v="10"/>
    <x v="23"/>
    <s v="viernes"/>
    <n v="0.66666666666666663"/>
    <n v="13.609954373112268"/>
    <n v="-3.6099543731122683"/>
    <n v="75"/>
    <n v="194"/>
    <n v="0.24038461538461539"/>
    <n v="0.42731277533039647"/>
    <n v="-3"/>
    <n v="-44"/>
    <s v=""/>
  </r>
  <r>
    <x v="23"/>
    <x v="3"/>
    <n v="15449"/>
    <n v="257"/>
    <n v="14777"/>
    <n v="13"/>
    <n v="5"/>
    <n v="244105"/>
    <n v="416"/>
    <n v="127468"/>
    <n v="10"/>
    <n v="-15"/>
    <n v="1"/>
    <n v="-2"/>
    <n v="799"/>
    <n v="471"/>
    <n v="1270"/>
    <n v="0.94485294117647056"/>
    <n v="25"/>
    <x v="23"/>
    <s v="viernes"/>
    <n v="1.3888888888888888"/>
    <n v="17.578915276255429"/>
    <n v="7.4210847237445705"/>
    <n v="102"/>
    <n v="234"/>
    <n v="0.13421052631578947"/>
    <n v="0.24074074074074073"/>
    <n v="-9"/>
    <n v="-30"/>
    <s v=""/>
  </r>
  <r>
    <x v="23"/>
    <x v="4"/>
    <n v="13838"/>
    <n v="481"/>
    <n v="13185"/>
    <n v="24"/>
    <n v="8"/>
    <n v="219902"/>
    <n v="173"/>
    <n v="111088"/>
    <n v="29"/>
    <n v="-11"/>
    <n v="2"/>
    <n v="0"/>
    <n v="1546"/>
    <n v="473"/>
    <n v="2019"/>
    <n v="0.97764227642276424"/>
    <n v="40"/>
    <x v="23"/>
    <s v="viernes"/>
    <n v="1.8181818181818181"/>
    <n v="20.130013913387828"/>
    <n v="19.869986086612172"/>
    <n v="218"/>
    <n v="424"/>
    <n v="0.43339960238568587"/>
    <n v="0.50118203309692666"/>
    <n v="-1"/>
    <n v="12"/>
    <s v=""/>
  </r>
  <r>
    <x v="23"/>
    <x v="5"/>
    <n v="19357"/>
    <n v="407"/>
    <n v="18602"/>
    <n v="16"/>
    <n v="3"/>
    <n v="342057"/>
    <n v="360"/>
    <n v="173428"/>
    <n v="18"/>
    <n v="-1"/>
    <n v="-1"/>
    <n v="-1"/>
    <n v="1506"/>
    <n v="387"/>
    <n v="1893"/>
    <n v="0.99754901960784315"/>
    <n v="19"/>
    <x v="23"/>
    <s v="viernes"/>
    <n v="0.70370370370370372"/>
    <n v="28.865023291925464"/>
    <n v="-9.8650232919254641"/>
    <n v="161"/>
    <n v="348"/>
    <n v="0.42036553524804177"/>
    <n v="0.67052023121387283"/>
    <n v="-8"/>
    <n v="-26"/>
    <s v=""/>
  </r>
  <r>
    <x v="23"/>
    <x v="6"/>
    <n v="24030"/>
    <n v="856"/>
    <n v="22754"/>
    <n v="36"/>
    <n v="13"/>
    <n v="471695"/>
    <n v="427"/>
    <n v="114192"/>
    <n v="57"/>
    <n v="-21"/>
    <n v="-2"/>
    <n v="1"/>
    <n v="2182"/>
    <n v="484"/>
    <n v="2666"/>
    <n v="0.97605473204104898"/>
    <n v="78"/>
    <x v="23"/>
    <s v="viernes"/>
    <n v="1.0263157894736843"/>
    <n v="71.962164664186389"/>
    <n v="6.037835335813611"/>
    <n v="336"/>
    <n v="704"/>
    <n v="0.44680851063829785"/>
    <n v="0.67368421052631577"/>
    <n v="3"/>
    <n v="-32"/>
    <s v=""/>
  </r>
  <r>
    <x v="23"/>
    <x v="7"/>
    <n v="123542"/>
    <n v="3023"/>
    <n v="118149"/>
    <n v="149"/>
    <n v="43"/>
    <n v="2107521"/>
    <n v="2393"/>
    <n v="925572"/>
    <n v="191"/>
    <n v="-41"/>
    <n v="-3"/>
    <n v="-2"/>
    <n v="8404"/>
    <n v="2713"/>
    <n v="11117"/>
    <n v="0.98661879895561355"/>
    <n v="232"/>
    <x v="23"/>
    <s v="viernes"/>
    <n v="1.1372549019607843"/>
    <n v="190.13755059081043"/>
    <n v="41.862449409189566"/>
    <n v="1202"/>
    <n v="2527"/>
    <n v="0.35593722238673381"/>
    <n v="0.5165576451349142"/>
    <n v="0"/>
    <n v="-123"/>
    <s v=""/>
  </r>
  <r>
    <x v="24"/>
    <x v="0"/>
    <n v="29887"/>
    <n v="686"/>
    <n v="28627"/>
    <n v="51"/>
    <n v="11"/>
    <n v="465032"/>
    <n v="587"/>
    <n v="248031"/>
    <n v="29"/>
    <n v="-17"/>
    <n v="4"/>
    <n v="0"/>
    <n v="3113"/>
    <n v="249"/>
    <n v="3362"/>
    <n v="0.97581792318634419"/>
    <n v="45"/>
    <x v="24"/>
    <s v="sábado"/>
    <n v="1.125"/>
    <n v="43.079247670699488"/>
    <n v="1.9207523293005124"/>
    <n v="277"/>
    <n v="547"/>
    <n v="0.5101289134438306"/>
    <n v="0.62801377726750862"/>
    <n v="-4"/>
    <n v="7"/>
    <s v=""/>
  </r>
  <r>
    <x v="24"/>
    <x v="1"/>
    <n v="8468"/>
    <n v="82"/>
    <n v="8163"/>
    <n v="7"/>
    <n v="2"/>
    <n v="137935"/>
    <n v="217"/>
    <n v="44067"/>
    <n v="2"/>
    <n v="-9"/>
    <n v="0"/>
    <n v="0"/>
    <n v="199"/>
    <n v="35"/>
    <n v="234"/>
    <n v="0.90109890109890112"/>
    <n v="11"/>
    <x v="24"/>
    <s v="sábado"/>
    <n v="3.6666666666666665"/>
    <n v="2.5862179487179491"/>
    <n v="8.4137820512820518"/>
    <n v="27"/>
    <n v="64"/>
    <n v="0.216"/>
    <n v="0.34594594594594597"/>
    <n v="-2"/>
    <n v="-10"/>
    <s v=""/>
  </r>
  <r>
    <x v="24"/>
    <x v="2"/>
    <n v="12557"/>
    <n v="221"/>
    <n v="12117"/>
    <n v="7"/>
    <n v="1"/>
    <n v="230986"/>
    <n v="214"/>
    <n v="107692"/>
    <n v="13"/>
    <n v="-7"/>
    <n v="1"/>
    <n v="0"/>
    <n v="879"/>
    <n v="110"/>
    <n v="989"/>
    <n v="0.9692982456140351"/>
    <n v="20"/>
    <x v="24"/>
    <s v="sábado"/>
    <n v="1.5384615384615385"/>
    <n v="11.482431077694237"/>
    <n v="8.5175689223057631"/>
    <n v="77"/>
    <n v="194"/>
    <n v="0.24679487179487181"/>
    <n v="0.42731277533039647"/>
    <n v="2"/>
    <n v="-40"/>
    <s v=""/>
  </r>
  <r>
    <x v="24"/>
    <x v="3"/>
    <n v="15463"/>
    <n v="253"/>
    <n v="14795"/>
    <n v="13"/>
    <n v="5"/>
    <n v="244544"/>
    <n v="416"/>
    <n v="127736"/>
    <n v="14"/>
    <n v="-4"/>
    <n v="0"/>
    <n v="0"/>
    <n v="439"/>
    <n v="268"/>
    <n v="707"/>
    <n v="0.98443579766536971"/>
    <n v="18"/>
    <x v="24"/>
    <s v="sábado"/>
    <n v="1"/>
    <n v="18.321023748629887"/>
    <n v="-0.32102374862988725"/>
    <n v="104"/>
    <n v="230"/>
    <n v="0.1368421052631579"/>
    <n v="0.23662551440329219"/>
    <n v="2"/>
    <n v="-22"/>
    <s v=""/>
  </r>
  <r>
    <x v="24"/>
    <x v="4"/>
    <n v="13873"/>
    <n v="488"/>
    <n v="13213"/>
    <n v="26"/>
    <n v="8"/>
    <n v="221162"/>
    <n v="173"/>
    <n v="111436"/>
    <n v="35"/>
    <n v="7"/>
    <n v="2"/>
    <n v="0"/>
    <n v="1260"/>
    <n v="348"/>
    <n v="1608"/>
    <n v="1.0145530145530146"/>
    <n v="28"/>
    <x v="24"/>
    <s v="sábado"/>
    <n v="0.8"/>
    <n v="35.18615628507802"/>
    <n v="-7.1861562850780203"/>
    <n v="211"/>
    <n v="424"/>
    <n v="0.41948310139165013"/>
    <n v="0.50118203309692666"/>
    <n v="-7"/>
    <n v="-2"/>
    <s v=""/>
  </r>
  <r>
    <x v="24"/>
    <x v="5"/>
    <n v="19389"/>
    <n v="400"/>
    <n v="18641"/>
    <n v="16"/>
    <n v="3"/>
    <n v="343339"/>
    <n v="360"/>
    <n v="173696"/>
    <n v="32"/>
    <n v="-7"/>
    <n v="0"/>
    <n v="0"/>
    <n v="1282"/>
    <n v="268"/>
    <n v="1550"/>
    <n v="0.98280098280098283"/>
    <n v="39"/>
    <x v="24"/>
    <s v="sábado"/>
    <n v="1.3"/>
    <n v="30.976134403036578"/>
    <n v="8.0238655969634216"/>
    <n v="167"/>
    <n v="350"/>
    <n v="0.43603133159268931"/>
    <n v="0.67437379576107903"/>
    <n v="6"/>
    <n v="-16"/>
    <s v=""/>
  </r>
  <r>
    <x v="24"/>
    <x v="6"/>
    <n v="24094"/>
    <n v="857"/>
    <n v="22817"/>
    <n v="38"/>
    <n v="14"/>
    <n v="473822"/>
    <n v="427"/>
    <n v="114345"/>
    <n v="64"/>
    <n v="1"/>
    <n v="2"/>
    <n v="1"/>
    <n v="2127"/>
    <n v="153"/>
    <n v="2280"/>
    <n v="1.0011682242990654"/>
    <n v="63"/>
    <x v="24"/>
    <s v="sábado"/>
    <n v="0.875"/>
    <n v="68.746687766306295"/>
    <n v="-5.7466877663062945"/>
    <n v="354"/>
    <n v="696"/>
    <n v="0.47074468085106386"/>
    <n v="0.6660287081339713"/>
    <n v="18"/>
    <n v="12"/>
    <s v=""/>
  </r>
  <r>
    <x v="24"/>
    <x v="7"/>
    <n v="123731"/>
    <n v="2987"/>
    <n v="118373"/>
    <n v="158"/>
    <n v="44"/>
    <n v="2116820"/>
    <n v="2394"/>
    <n v="927003"/>
    <n v="189"/>
    <n v="-36"/>
    <n v="9"/>
    <n v="1"/>
    <n v="9299"/>
    <n v="1431"/>
    <n v="10730"/>
    <n v="0.98809130003307977"/>
    <n v="224"/>
    <x v="24"/>
    <s v="sábado"/>
    <n v="1.061611374407583"/>
    <n v="200.99176890781814"/>
    <n v="23.008231092181859"/>
    <n v="1217"/>
    <n v="2505"/>
    <n v="0.36037903464613563"/>
    <n v="0.51206050695012262"/>
    <n v="15"/>
    <n v="-71"/>
    <s v=""/>
  </r>
  <r>
    <x v="25"/>
    <x v="0"/>
    <n v="29941"/>
    <n v="709"/>
    <n v="28658"/>
    <n v="50"/>
    <n v="12"/>
    <n v="466923"/>
    <n v="587"/>
    <n v="248216"/>
    <n v="54"/>
    <n v="23"/>
    <n v="-1"/>
    <n v="1"/>
    <n v="1891"/>
    <n v="185"/>
    <n v="2076"/>
    <n v="1.0335276967930029"/>
    <n v="31"/>
    <x v="25"/>
    <s v="domingo"/>
    <n v="0.75609756097560976"/>
    <n v="44.335208056788161"/>
    <n v="-13.335208056788161"/>
    <n v="302"/>
    <n v="560"/>
    <n v="0.55616942909760592"/>
    <n v="0.64293915040183702"/>
    <n v="25"/>
    <n v="44"/>
    <s v=""/>
  </r>
  <r>
    <x v="25"/>
    <x v="1"/>
    <n v="8477"/>
    <n v="87"/>
    <n v="8167"/>
    <n v="7"/>
    <n v="2"/>
    <n v="138101"/>
    <n v="217"/>
    <n v="44099"/>
    <n v="9"/>
    <n v="5"/>
    <n v="0"/>
    <n v="0"/>
    <n v="166"/>
    <n v="32"/>
    <n v="198"/>
    <n v="1.0609756097560976"/>
    <n v="4"/>
    <x v="25"/>
    <s v="domingo"/>
    <n v="0.8"/>
    <n v="5.5851787101787096"/>
    <n v="-1.5851787101787096"/>
    <n v="34"/>
    <n v="68"/>
    <n v="0.27200000000000002"/>
    <n v="0.36756756756756759"/>
    <n v="7"/>
    <n v="0"/>
    <s v=""/>
  </r>
  <r>
    <x v="25"/>
    <x v="2"/>
    <n v="12566"/>
    <n v="222"/>
    <n v="12125"/>
    <n v="9"/>
    <n v="1"/>
    <n v="232116"/>
    <n v="214"/>
    <n v="107771"/>
    <n v="9"/>
    <n v="1"/>
    <n v="2"/>
    <n v="0"/>
    <n v="1130"/>
    <n v="79"/>
    <n v="1209"/>
    <n v="1.004524886877828"/>
    <n v="8"/>
    <x v="25"/>
    <s v="domingo"/>
    <n v="0.8"/>
    <n v="9.4282734809050588"/>
    <n v="-1.4282734809050588"/>
    <n v="84"/>
    <n v="193"/>
    <n v="0.26923076923076922"/>
    <n v="0.42511013215859028"/>
    <n v="7"/>
    <n v="-25"/>
    <s v=""/>
  </r>
  <r>
    <x v="25"/>
    <x v="3"/>
    <n v="15469"/>
    <n v="253"/>
    <n v="14801"/>
    <n v="15"/>
    <n v="5"/>
    <n v="246315"/>
    <n v="416"/>
    <n v="127925"/>
    <n v="6"/>
    <n v="0"/>
    <n v="2"/>
    <n v="0"/>
    <n v="1771"/>
    <n v="189"/>
    <n v="1960"/>
    <n v="1"/>
    <n v="6"/>
    <x v="25"/>
    <s v="domingo"/>
    <n v="0.42857142857142855"/>
    <n v="14.226986488930224"/>
    <n v="-8.2269864889302244"/>
    <n v="103"/>
    <n v="222"/>
    <n v="0.13552631578947369"/>
    <n v="0.22839506172839505"/>
    <n v="-1"/>
    <n v="-16"/>
    <s v=""/>
  </r>
  <r>
    <x v="25"/>
    <x v="4"/>
    <n v="13891"/>
    <n v="482"/>
    <n v="13237"/>
    <n v="26"/>
    <n v="9"/>
    <n v="222569"/>
    <n v="173"/>
    <n v="111764"/>
    <n v="18"/>
    <n v="-6"/>
    <n v="0"/>
    <n v="1"/>
    <n v="1407"/>
    <n v="328"/>
    <n v="1735"/>
    <n v="0.98770491803278693"/>
    <n v="24"/>
    <x v="25"/>
    <s v="domingo"/>
    <n v="0.8571428571428571"/>
    <n v="27.626295480056747"/>
    <n v="-3.6262954800567471"/>
    <n v="204"/>
    <n v="414"/>
    <n v="0.40556660039761433"/>
    <n v="0.48936170212765956"/>
    <n v="-7"/>
    <n v="-6"/>
    <s v=""/>
  </r>
  <r>
    <x v="25"/>
    <x v="5"/>
    <n v="19417"/>
    <n v="406"/>
    <n v="18663"/>
    <n v="16"/>
    <n v="3"/>
    <n v="345031"/>
    <n v="360"/>
    <n v="173897"/>
    <n v="28"/>
    <n v="6"/>
    <n v="0"/>
    <n v="0"/>
    <n v="1692"/>
    <n v="201"/>
    <n v="1893"/>
    <n v="1.0149999999999999"/>
    <n v="22"/>
    <x v="25"/>
    <s v="domingo"/>
    <n v="0.88"/>
    <n v="26.421313941694379"/>
    <n v="-4.421313941694379"/>
    <n v="181"/>
    <n v="353"/>
    <n v="0.47258485639686681"/>
    <n v="0.68015414258188822"/>
    <n v="14"/>
    <n v="9"/>
    <s v=""/>
  </r>
  <r>
    <x v="25"/>
    <x v="6"/>
    <n v="24122"/>
    <n v="825"/>
    <n v="22877"/>
    <n v="40"/>
    <n v="14"/>
    <n v="474963"/>
    <n v="427"/>
    <n v="114547"/>
    <n v="28"/>
    <n v="-32"/>
    <n v="2"/>
    <n v="0"/>
    <n v="1141"/>
    <n v="202"/>
    <n v="1343"/>
    <n v="0.96266044340723456"/>
    <n v="60"/>
    <x v="25"/>
    <s v="domingo"/>
    <n v="1.6666666666666667"/>
    <n v="34.112130802866503"/>
    <n v="25.887869197133497"/>
    <n v="358"/>
    <n v="688"/>
    <n v="0.47606382978723405"/>
    <n v="0.65837320574162683"/>
    <n v="4"/>
    <n v="28"/>
    <s v=""/>
  </r>
  <r>
    <x v="25"/>
    <x v="7"/>
    <n v="123883"/>
    <n v="2984"/>
    <n v="118528"/>
    <n v="163"/>
    <n v="46"/>
    <n v="2126018"/>
    <n v="2394"/>
    <n v="928219"/>
    <n v="152"/>
    <n v="-3"/>
    <n v="5"/>
    <n v="2"/>
    <n v="9198"/>
    <n v="1216"/>
    <n v="10414"/>
    <n v="0.99899564780716443"/>
    <n v="155"/>
    <x v="25"/>
    <s v="domingo"/>
    <n v="0.97484276729559749"/>
    <n v="153.03443022982805"/>
    <n v="1.9655697701719532"/>
    <n v="1266"/>
    <n v="2498"/>
    <n v="0.37488895469351496"/>
    <n v="0.51062959934587082"/>
    <n v="49"/>
    <n v="34"/>
    <s v=""/>
  </r>
  <r>
    <x v="26"/>
    <x v="0"/>
    <n v="29958"/>
    <n v="690"/>
    <n v="28694"/>
    <n v="46"/>
    <n v="12"/>
    <n v="470334"/>
    <n v="587"/>
    <n v="248633"/>
    <n v="17"/>
    <n v="-19"/>
    <n v="-4"/>
    <n v="0"/>
    <n v="3411"/>
    <n v="417"/>
    <n v="3828"/>
    <n v="0.97320169252468269"/>
    <n v="36"/>
    <x v="26"/>
    <s v="lunes"/>
    <n v="1.125"/>
    <n v="33.735758609734617"/>
    <n v="2.2642413902653828"/>
    <n v="292"/>
    <n v="545"/>
    <n v="0.53775322283609572"/>
    <n v="0.62571756601607353"/>
    <n v="-10"/>
    <n v="39"/>
    <s v=""/>
  </r>
  <r>
    <x v="26"/>
    <x v="1"/>
    <n v="8481"/>
    <n v="87"/>
    <n v="8171"/>
    <n v="7"/>
    <n v="1"/>
    <n v="138294"/>
    <n v="217"/>
    <n v="44172"/>
    <n v="4"/>
    <n v="0"/>
    <n v="0"/>
    <n v="-1"/>
    <n v="193"/>
    <n v="73"/>
    <n v="266"/>
    <n v="1"/>
    <n v="4"/>
    <x v="26"/>
    <s v="lunes"/>
    <n v="4"/>
    <n v="1.090616096866097"/>
    <n v="2.9093839031339028"/>
    <n v="36"/>
    <n v="71"/>
    <n v="0.28799999999999998"/>
    <n v="0.38378378378378381"/>
    <n v="2"/>
    <n v="1"/>
    <s v=""/>
  </r>
  <r>
    <x v="26"/>
    <x v="2"/>
    <n v="12579"/>
    <n v="226"/>
    <n v="12134"/>
    <n v="7"/>
    <n v="1"/>
    <n v="232482"/>
    <n v="214"/>
    <n v="108138"/>
    <n v="13"/>
    <n v="4"/>
    <n v="-2"/>
    <n v="0"/>
    <n v="366"/>
    <n v="367"/>
    <n v="733"/>
    <n v="1.0180180180180181"/>
    <n v="9"/>
    <x v="26"/>
    <s v="lunes"/>
    <n v="0.6428571428571429"/>
    <n v="13.032950967161495"/>
    <n v="-4.0329509671614954"/>
    <n v="83"/>
    <n v="192"/>
    <n v="0.26602564102564102"/>
    <n v="0.42290748898678415"/>
    <n v="-1"/>
    <n v="-26"/>
    <s v=""/>
  </r>
  <r>
    <x v="26"/>
    <x v="3"/>
    <n v="15478"/>
    <n v="246"/>
    <n v="14817"/>
    <n v="13"/>
    <n v="3"/>
    <n v="246707"/>
    <n v="416"/>
    <n v="128357"/>
    <n v="9"/>
    <n v="-7"/>
    <n v="-2"/>
    <n v="-2"/>
    <n v="392"/>
    <n v="432"/>
    <n v="824"/>
    <n v="0.97233201581027673"/>
    <n v="16"/>
    <x v="26"/>
    <s v="lunes"/>
    <n v="1.0666666666666667"/>
    <n v="14.508647444485041"/>
    <n v="1.4913525555149594"/>
    <n v="102"/>
    <n v="216"/>
    <n v="0.13421052631578947"/>
    <n v="0.22222222222222221"/>
    <n v="-1"/>
    <n v="-12"/>
    <s v=""/>
  </r>
  <r>
    <x v="26"/>
    <x v="4"/>
    <n v="13914"/>
    <n v="481"/>
    <n v="13261"/>
    <n v="27"/>
    <n v="9"/>
    <n v="223727"/>
    <n v="173"/>
    <n v="112313"/>
    <n v="23"/>
    <n v="-1"/>
    <n v="1"/>
    <n v="0"/>
    <n v="1158"/>
    <n v="549"/>
    <n v="1707"/>
    <n v="0.99792531120331951"/>
    <n v="24"/>
    <x v="26"/>
    <s v="lunes"/>
    <n v="1.5"/>
    <n v="15.613773822886868"/>
    <n v="8.3862261771131319"/>
    <n v="204"/>
    <n v="421"/>
    <n v="0.40556660039761433"/>
    <n v="0.49763593380614657"/>
    <n v="0"/>
    <n v="-13"/>
    <s v=""/>
  </r>
  <r>
    <x v="26"/>
    <x v="5"/>
    <n v="19450"/>
    <n v="422"/>
    <n v="18680"/>
    <n v="16"/>
    <n v="3"/>
    <n v="346625"/>
    <n v="360"/>
    <n v="174321"/>
    <n v="33"/>
    <n v="16"/>
    <n v="0"/>
    <n v="0"/>
    <n v="1594"/>
    <n v="424"/>
    <n v="2018"/>
    <n v="1.0394088669950738"/>
    <n v="17"/>
    <x v="26"/>
    <s v="lunes"/>
    <n v="0.80952380952380953"/>
    <n v="21.884411735104674"/>
    <n v="-4.8844117351046741"/>
    <n v="190"/>
    <n v="365"/>
    <n v="0.4960835509138381"/>
    <n v="0.7032755298651252"/>
    <n v="9"/>
    <n v="15"/>
    <s v=""/>
  </r>
  <r>
    <x v="26"/>
    <x v="6"/>
    <n v="24144"/>
    <n v="825"/>
    <n v="22899"/>
    <n v="31"/>
    <n v="14"/>
    <n v="476036"/>
    <n v="427"/>
    <n v="114940"/>
    <n v="22"/>
    <n v="0"/>
    <n v="-9"/>
    <n v="0"/>
    <n v="1073"/>
    <n v="393"/>
    <n v="1466"/>
    <n v="1"/>
    <n v="22"/>
    <x v="26"/>
    <s v="lunes"/>
    <n v="0.7857142857142857"/>
    <n v="28.209574739080743"/>
    <n v="-6.2095747390807432"/>
    <n v="355"/>
    <n v="682"/>
    <n v="0.47207446808510639"/>
    <n v="0.65263157894736845"/>
    <n v="-3"/>
    <n v="28"/>
    <s v=""/>
  </r>
  <r>
    <x v="26"/>
    <x v="7"/>
    <n v="124004"/>
    <n v="2977"/>
    <n v="118656"/>
    <n v="147"/>
    <n v="43"/>
    <n v="2134205"/>
    <n v="2394"/>
    <n v="930874"/>
    <n v="121"/>
    <n v="-7"/>
    <n v="-16"/>
    <n v="-3"/>
    <n v="8187"/>
    <n v="2655"/>
    <n v="10842"/>
    <n v="0.99765415549597858"/>
    <n v="128"/>
    <x v="26"/>
    <s v="lunes"/>
    <n v="1.0078740157480315"/>
    <n v="122.36587999531956"/>
    <n v="5.6341200046804403"/>
    <n v="1262"/>
    <n v="2492"/>
    <n v="0.37370447142434116"/>
    <n v="0.509403107113655"/>
    <n v="-4"/>
    <n v="32"/>
    <s v=""/>
  </r>
  <r>
    <x v="27"/>
    <x v="0"/>
    <n v="30009"/>
    <n v="670"/>
    <n v="28765"/>
    <n v="46"/>
    <n v="10"/>
    <n v="476068"/>
    <n v="587"/>
    <n v="249680"/>
    <n v="51"/>
    <n v="-20"/>
    <n v="0"/>
    <n v="-2"/>
    <n v="5734"/>
    <n v="1047"/>
    <n v="6781"/>
    <n v="0.97101449275362317"/>
    <n v="71"/>
    <x v="27"/>
    <s v="miércoles"/>
    <n v="1.9722222222222223"/>
    <n v="38.148672402416715"/>
    <n v="32.851327597583285"/>
    <n v="253"/>
    <n v="514"/>
    <n v="0.46593001841620624"/>
    <n v="0.5901262916188289"/>
    <n v="-8"/>
    <n v="-8"/>
    <n v="-73"/>
  </r>
  <r>
    <x v="27"/>
    <x v="1"/>
    <n v="8504"/>
    <n v="99"/>
    <n v="8182"/>
    <n v="2"/>
    <n v="1"/>
    <n v="139269"/>
    <n v="217"/>
    <n v="44349"/>
    <n v="23"/>
    <n v="12"/>
    <n v="-5"/>
    <n v="0"/>
    <n v="975"/>
    <n v="177"/>
    <n v="1152"/>
    <n v="1.1379310344827587"/>
    <n v="11"/>
    <x v="27"/>
    <s v="miércoles"/>
    <n v="1.375"/>
    <n v="10.515318869165023"/>
    <n v="0.48468113083497677"/>
    <n v="51"/>
    <n v="83"/>
    <n v="0.40799999999999997"/>
    <n v="0.44864864864864867"/>
    <n v="20"/>
    <n v="19"/>
    <n v="-1"/>
  </r>
  <r>
    <x v="27"/>
    <x v="2"/>
    <n v="12598"/>
    <n v="204"/>
    <n v="12175"/>
    <n v="6"/>
    <n v="2"/>
    <n v="233379"/>
    <n v="214"/>
    <n v="108657"/>
    <n v="19"/>
    <n v="-22"/>
    <n v="-1"/>
    <n v="1"/>
    <n v="897"/>
    <n v="519"/>
    <n v="1416"/>
    <n v="0.90265486725663713"/>
    <n v="41"/>
    <x v="27"/>
    <s v="miércoles"/>
    <n v="1.9523809523809523"/>
    <n v="19.084085954531297"/>
    <n v="21.915914045468703"/>
    <n v="79"/>
    <n v="170"/>
    <n v="0.25320512820512819"/>
    <n v="0.37444933920704848"/>
    <n v="11"/>
    <n v="-12"/>
    <n v="-44"/>
  </r>
  <r>
    <x v="27"/>
    <x v="3"/>
    <n v="15502"/>
    <n v="225"/>
    <n v="14861"/>
    <n v="11"/>
    <n v="3"/>
    <n v="247520"/>
    <n v="417"/>
    <n v="129057"/>
    <n v="24"/>
    <n v="-21"/>
    <n v="-2"/>
    <n v="0"/>
    <n v="813"/>
    <n v="700"/>
    <n v="1513"/>
    <n v="0.91463414634146345"/>
    <n v="44"/>
    <x v="27"/>
    <s v="miércoles"/>
    <n v="1.6296296296296295"/>
    <n v="26.322060369298221"/>
    <n v="17.677939630701779"/>
    <n v="83"/>
    <n v="200"/>
    <n v="0.10921052631578948"/>
    <n v="0.20576131687242799"/>
    <n v="9"/>
    <n v="-34"/>
    <n v="-42"/>
  </r>
  <r>
    <x v="27"/>
    <x v="4"/>
    <n v="13972"/>
    <n v="474"/>
    <n v="13326"/>
    <n v="26"/>
    <n v="8"/>
    <n v="225372"/>
    <n v="173"/>
    <n v="113185"/>
    <n v="58"/>
    <n v="-7"/>
    <n v="-1"/>
    <n v="-1"/>
    <n v="1645"/>
    <n v="872"/>
    <n v="2517"/>
    <n v="0.9854469854469855"/>
    <n v="65"/>
    <x v="27"/>
    <s v="miércoles"/>
    <n v="2.096774193548387"/>
    <n v="31.501557029393823"/>
    <n v="33.498442970606177"/>
    <n v="199"/>
    <n v="409"/>
    <n v="0.39562624254473161"/>
    <n v="0.48345153664302598"/>
    <n v="19"/>
    <n v="-11"/>
    <n v="-24"/>
  </r>
  <r>
    <x v="27"/>
    <x v="5"/>
    <n v="19511"/>
    <n v="423"/>
    <n v="18740"/>
    <n v="20"/>
    <n v="3"/>
    <n v="347799"/>
    <n v="360"/>
    <n v="175286"/>
    <n v="61"/>
    <n v="1"/>
    <n v="4"/>
    <n v="0"/>
    <n v="1174"/>
    <n v="965"/>
    <n v="2139"/>
    <n v="1.0023696682464456"/>
    <n v="60"/>
    <x v="27"/>
    <s v="miércoles"/>
    <n v="1.8181818181818181"/>
    <n v="33.799366472899088"/>
    <n v="26.200633527100912"/>
    <n v="197"/>
    <n v="370"/>
    <n v="0.51436031331592691"/>
    <n v="0.71290944123314071"/>
    <n v="31"/>
    <n v="24"/>
    <n v="67"/>
  </r>
  <r>
    <x v="27"/>
    <x v="6"/>
    <n v="24276"/>
    <n v="859"/>
    <n v="22995"/>
    <n v="37"/>
    <n v="13"/>
    <n v="479452"/>
    <n v="429"/>
    <n v="115575"/>
    <n v="132"/>
    <n v="34"/>
    <n v="6"/>
    <n v="-1"/>
    <n v="3416"/>
    <n v="635"/>
    <n v="4051"/>
    <n v="1.0412121212121213"/>
    <n v="96"/>
    <x v="27"/>
    <s v="miércoles"/>
    <n v="1.2972972972972974"/>
    <n v="73.291490022812368"/>
    <n v="22.708509977187632"/>
    <n v="354"/>
    <n v="688"/>
    <n v="0.47074468085106386"/>
    <n v="0.65837320574162683"/>
    <n v="61"/>
    <n v="20"/>
    <n v="-133"/>
  </r>
  <r>
    <x v="27"/>
    <x v="7"/>
    <n v="124372"/>
    <n v="2954"/>
    <n v="119044"/>
    <n v="148"/>
    <n v="40"/>
    <n v="2148859"/>
    <n v="2397"/>
    <n v="935789"/>
    <n v="368"/>
    <n v="-23"/>
    <n v="1"/>
    <n v="-3"/>
    <n v="14654"/>
    <n v="4915"/>
    <n v="19569"/>
    <n v="0.99227410144440709"/>
    <n v="388"/>
    <x v="27"/>
    <s v="miércoles"/>
    <n v="1.6869565217391305"/>
    <n v="222.39238569780861"/>
    <n v="165.60761430219139"/>
    <n v="1216"/>
    <n v="2434"/>
    <n v="0.36008291382884217"/>
    <n v="0.49754701553556829"/>
    <n v="143"/>
    <n v="-2"/>
    <n v="-250"/>
  </r>
  <r>
    <x v="28"/>
    <x v="0"/>
    <n v="30030"/>
    <n v="652"/>
    <n v="28803"/>
    <n v="41"/>
    <n v="9"/>
    <n v="477684"/>
    <n v="588"/>
    <n v="250168"/>
    <n v="21"/>
    <n v="-18"/>
    <n v="-5"/>
    <n v="-1"/>
    <n v="1616"/>
    <n v="488"/>
    <n v="2104"/>
    <n v="0.9731343283582089"/>
    <n v="38"/>
    <x v="28"/>
    <s v="jueves"/>
    <n v="0.77551020408163263"/>
    <n v="55.909897392978458"/>
    <n v="-17.909897392978458"/>
    <n v="225"/>
    <n v="486"/>
    <n v="0.4143646408839779"/>
    <n v="0.55797933409873712"/>
    <n v="-28"/>
    <n v="-36"/>
    <n v="-105"/>
  </r>
  <r>
    <x v="28"/>
    <x v="1"/>
    <n v="8509"/>
    <n v="94"/>
    <n v="8192"/>
    <n v="4"/>
    <n v="1"/>
    <n v="139672"/>
    <n v="217"/>
    <n v="44412"/>
    <n v="5"/>
    <n v="-5"/>
    <n v="2"/>
    <n v="0"/>
    <n v="403"/>
    <n v="63"/>
    <n v="466"/>
    <n v="0.9494949494949495"/>
    <n v="10"/>
    <x v="28"/>
    <s v="jueves"/>
    <n v="2"/>
    <n v="7.0528435239973692"/>
    <n v="2.9471564760026308"/>
    <n v="52"/>
    <n v="83"/>
    <n v="0.41599999999999998"/>
    <n v="0.44864864864864867"/>
    <n v="1"/>
    <n v="21"/>
    <n v="3"/>
  </r>
  <r>
    <x v="28"/>
    <x v="2"/>
    <n v="12612"/>
    <n v="196"/>
    <n v="12197"/>
    <n v="9"/>
    <n v="2"/>
    <n v="233921"/>
    <n v="214"/>
    <n v="108879"/>
    <n v="14"/>
    <n v="-8"/>
    <n v="3"/>
    <n v="0"/>
    <n v="542"/>
    <n v="222"/>
    <n v="764"/>
    <n v="0.96078431372549022"/>
    <n v="22"/>
    <x v="28"/>
    <s v="jueves"/>
    <n v="0.95652173913043481"/>
    <n v="22.207478756061754"/>
    <n v="-0.2074787560617537"/>
    <n v="83"/>
    <n v="161"/>
    <n v="0.26602564102564102"/>
    <n v="0.35462555066079293"/>
    <n v="4"/>
    <n v="5"/>
    <n v="-61"/>
  </r>
  <r>
    <x v="28"/>
    <x v="3"/>
    <n v="15514"/>
    <n v="222"/>
    <n v="14876"/>
    <n v="10"/>
    <n v="2"/>
    <n v="247970"/>
    <n v="417"/>
    <n v="129426"/>
    <n v="12"/>
    <n v="-3"/>
    <n v="-1"/>
    <n v="-1"/>
    <n v="450"/>
    <n v="369"/>
    <n v="819"/>
    <n v="0.98666666666666669"/>
    <n v="15"/>
    <x v="28"/>
    <s v="jueves"/>
    <n v="0.57692307692307687"/>
    <n v="27.392142789482946"/>
    <n v="-12.392142789482946"/>
    <n v="75"/>
    <n v="186"/>
    <n v="9.8684210526315791E-2"/>
    <n v="0.19135802469135801"/>
    <n v="-8"/>
    <n v="-36"/>
    <n v="-59"/>
  </r>
  <r>
    <x v="28"/>
    <x v="4"/>
    <n v="13987"/>
    <n v="470"/>
    <n v="13344"/>
    <n v="23"/>
    <n v="9"/>
    <n v="226066"/>
    <n v="174"/>
    <n v="113647"/>
    <n v="15"/>
    <n v="-4"/>
    <n v="-3"/>
    <n v="1"/>
    <n v="694"/>
    <n v="462"/>
    <n v="1156"/>
    <n v="0.99156118143459915"/>
    <n v="18"/>
    <x v="28"/>
    <s v="jueves"/>
    <n v="0.66666666666666663"/>
    <n v="30.926294087635814"/>
    <n v="-12.926294087635814"/>
    <n v="178"/>
    <n v="397"/>
    <n v="0.35387673956262428"/>
    <n v="0.46926713947990545"/>
    <n v="-21"/>
    <n v="-41"/>
    <n v="-16"/>
  </r>
  <r>
    <x v="28"/>
    <x v="5"/>
    <n v="19546"/>
    <n v="440"/>
    <n v="18758"/>
    <n v="19"/>
    <n v="4"/>
    <n v="348284"/>
    <n v="360"/>
    <n v="175668"/>
    <n v="35"/>
    <n v="17"/>
    <n v="-1"/>
    <n v="1"/>
    <n v="485"/>
    <n v="382"/>
    <n v="867"/>
    <n v="1.0401891252955082"/>
    <n v="18"/>
    <x v="28"/>
    <s v="jueves"/>
    <n v="0.62068965517241381"/>
    <n v="31.52764839226796"/>
    <n v="-13.52764839226796"/>
    <n v="207"/>
    <n v="376"/>
    <n v="0.54046997389033946"/>
    <n v="0.7244701348747592"/>
    <n v="10"/>
    <n v="38"/>
    <n v="76"/>
  </r>
  <r>
    <x v="28"/>
    <x v="6"/>
    <n v="24333"/>
    <n v="859"/>
    <n v="23052"/>
    <n v="40"/>
    <n v="11"/>
    <n v="481537"/>
    <n v="429"/>
    <n v="115985"/>
    <n v="57"/>
    <n v="0"/>
    <n v="3"/>
    <n v="-2"/>
    <n v="2085"/>
    <n v="410"/>
    <n v="2495"/>
    <n v="1"/>
    <n v="57"/>
    <x v="28"/>
    <s v="jueves"/>
    <n v="1.0961538461538463"/>
    <n v="53.477031599041901"/>
    <n v="3.5229684009580993"/>
    <n v="360"/>
    <n v="693"/>
    <n v="0.47872340425531917"/>
    <n v="0.66315789473684206"/>
    <n v="6"/>
    <n v="27"/>
    <n v="-122"/>
  </r>
  <r>
    <x v="28"/>
    <x v="7"/>
    <n v="124531"/>
    <n v="2933"/>
    <n v="119222"/>
    <n v="146"/>
    <n v="38"/>
    <n v="2155134"/>
    <n v="2399"/>
    <n v="938185"/>
    <n v="159"/>
    <n v="-21"/>
    <n v="-2"/>
    <n v="-2"/>
    <n v="6275"/>
    <n v="2396"/>
    <n v="8671"/>
    <n v="0.99289099526066349"/>
    <n v="178"/>
    <x v="28"/>
    <s v="jueves"/>
    <n v="0.84360189573459721"/>
    <n v="218.75938636300015"/>
    <n v="-40.759386363000147"/>
    <n v="1180"/>
    <n v="2382"/>
    <n v="0.34942256440627778"/>
    <n v="0.48691741618969747"/>
    <n v="-36"/>
    <n v="-22"/>
    <n v="-284"/>
  </r>
  <r>
    <x v="29"/>
    <x v="0"/>
    <n v="30055"/>
    <n v="642"/>
    <n v="28838"/>
    <n v="35"/>
    <n v="10"/>
    <n v="479289"/>
    <n v="588"/>
    <n v="250631"/>
    <n v="25"/>
    <n v="-10"/>
    <n v="-6"/>
    <n v="1"/>
    <n v="1605"/>
    <n v="463"/>
    <n v="2068"/>
    <n v="0.98466257668711654"/>
    <n v="35"/>
    <x v="29"/>
    <s v="viernes"/>
    <n v="1.0606060606060606"/>
    <n v="36.914514884753153"/>
    <n v="-1.914514884753153"/>
    <n v="197"/>
    <n v="478"/>
    <n v="0.36279926335174956"/>
    <n v="0.54879448909299655"/>
    <n v="-28"/>
    <n v="-84"/>
    <n v="-98"/>
  </r>
  <r>
    <x v="29"/>
    <x v="1"/>
    <n v="8512"/>
    <n v="85"/>
    <n v="8204"/>
    <n v="5"/>
    <n v="1"/>
    <n v="139976"/>
    <n v="217"/>
    <n v="44497"/>
    <n v="3"/>
    <n v="-9"/>
    <n v="1"/>
    <n v="0"/>
    <n v="304"/>
    <n v="85"/>
    <n v="389"/>
    <n v="0.9042553191489362"/>
    <n v="12"/>
    <x v="29"/>
    <s v="viernes"/>
    <n v="1.0909090909090908"/>
    <n v="15.986341222879688"/>
    <n v="-3.9863412228796875"/>
    <n v="46"/>
    <n v="75"/>
    <n v="0.36799999999999999"/>
    <n v="0.40540540540540543"/>
    <n v="-6"/>
    <n v="17"/>
    <n v="-7"/>
  </r>
  <r>
    <x v="29"/>
    <x v="2"/>
    <n v="12623"/>
    <n v="182"/>
    <n v="12222"/>
    <n v="8"/>
    <n v="2"/>
    <n v="234549"/>
    <n v="214"/>
    <n v="109269"/>
    <n v="11"/>
    <n v="-14"/>
    <n v="-1"/>
    <n v="0"/>
    <n v="628"/>
    <n v="390"/>
    <n v="1018"/>
    <n v="0.9285714285714286"/>
    <n v="25"/>
    <x v="29"/>
    <s v="viernes"/>
    <n v="1.3888888888888888"/>
    <n v="18.150334544877758"/>
    <n v="6.849665455122242"/>
    <n v="79"/>
    <n v="154"/>
    <n v="0.25320512820512819"/>
    <n v="0.33920704845814981"/>
    <n v="-4"/>
    <n v="4"/>
    <n v="-60"/>
  </r>
  <r>
    <x v="29"/>
    <x v="3"/>
    <n v="15529"/>
    <n v="211"/>
    <n v="14902"/>
    <n v="10"/>
    <n v="2"/>
    <n v="248347"/>
    <n v="417"/>
    <n v="129854"/>
    <n v="15"/>
    <n v="-11"/>
    <n v="0"/>
    <n v="0"/>
    <n v="377"/>
    <n v="428"/>
    <n v="805"/>
    <n v="0.9504504504504504"/>
    <n v="26"/>
    <x v="29"/>
    <s v="viernes"/>
    <n v="1.368421052631579"/>
    <n v="19.653172522131793"/>
    <n v="6.3468274778682066"/>
    <n v="80"/>
    <n v="182"/>
    <n v="0.10526315789473684"/>
    <n v="0.18724279835390947"/>
    <n v="5"/>
    <n v="-22"/>
    <n v="-67"/>
  </r>
  <r>
    <x v="29"/>
    <x v="4"/>
    <n v="14017"/>
    <n v="458"/>
    <n v="13385"/>
    <n v="20"/>
    <n v="9"/>
    <n v="227144"/>
    <n v="175"/>
    <n v="114076"/>
    <n v="30"/>
    <n v="-12"/>
    <n v="-3"/>
    <n v="0"/>
    <n v="1078"/>
    <n v="429"/>
    <n v="1507"/>
    <n v="0.97446808510638294"/>
    <n v="41"/>
    <x v="29"/>
    <s v="viernes"/>
    <n v="1.3666666666666667"/>
    <n v="33.446018708029598"/>
    <n v="7.5539812919704019"/>
    <n v="179"/>
    <n v="397"/>
    <n v="0.35586481113320079"/>
    <n v="0.46926713947990545"/>
    <n v="1"/>
    <n v="-39"/>
    <n v="-14"/>
  </r>
  <r>
    <x v="29"/>
    <x v="5"/>
    <n v="19573"/>
    <n v="433"/>
    <n v="18792"/>
    <n v="19"/>
    <n v="3"/>
    <n v="348895"/>
    <n v="360"/>
    <n v="176056"/>
    <n v="27"/>
    <n v="-7"/>
    <n v="0"/>
    <n v="-1"/>
    <n v="611"/>
    <n v="388"/>
    <n v="999"/>
    <n v="0.98409090909090913"/>
    <n v="34"/>
    <x v="29"/>
    <s v="viernes"/>
    <n v="1.3076923076923077"/>
    <n v="27.69504683444714"/>
    <n v="6.3049531655528597"/>
    <n v="216"/>
    <n v="377"/>
    <n v="0.56396866840731075"/>
    <n v="0.72639691714836219"/>
    <n v="9"/>
    <n v="55"/>
    <n v="69"/>
  </r>
  <r>
    <x v="29"/>
    <x v="6"/>
    <n v="24398"/>
    <n v="854"/>
    <n v="23122"/>
    <n v="37"/>
    <n v="11"/>
    <n v="483464"/>
    <n v="430"/>
    <n v="116331"/>
    <n v="65"/>
    <n v="-5"/>
    <n v="-3"/>
    <n v="0"/>
    <n v="1927"/>
    <n v="346"/>
    <n v="2273"/>
    <n v="0.99417927823050056"/>
    <n v="70"/>
    <x v="29"/>
    <s v="viernes"/>
    <n v="1.2962962962962963"/>
    <n v="56.291338976397405"/>
    <n v="13.708661023602595"/>
    <n v="368"/>
    <n v="704"/>
    <n v="0.48936170212765956"/>
    <n v="0.67368421052631577"/>
    <n v="8"/>
    <n v="32"/>
    <n v="-119"/>
  </r>
  <r>
    <x v="29"/>
    <x v="7"/>
    <n v="124707"/>
    <n v="2865"/>
    <n v="119465"/>
    <n v="134"/>
    <n v="38"/>
    <n v="2161664"/>
    <n v="2401"/>
    <n v="940714"/>
    <n v="176"/>
    <n v="-68"/>
    <n v="-12"/>
    <n v="0"/>
    <n v="6530"/>
    <n v="2529"/>
    <n v="9059"/>
    <n v="0.97681554722127517"/>
    <n v="243"/>
    <x v="29"/>
    <s v="viernes"/>
    <n v="1.2722513089005236"/>
    <n v="196.43179447120886"/>
    <n v="46.56820552879114"/>
    <n v="1165"/>
    <n v="2367"/>
    <n v="0.3449807521468759"/>
    <n v="0.4838511856091578"/>
    <n v="-15"/>
    <n v="-37"/>
    <n v="-296"/>
  </r>
  <r>
    <x v="30"/>
    <x v="0"/>
    <n v="30085"/>
    <n v="628"/>
    <n v="28882"/>
    <n v="38"/>
    <n v="8"/>
    <n v="480716"/>
    <n v="588"/>
    <n v="251007"/>
    <n v="30"/>
    <n v="-14"/>
    <n v="3"/>
    <n v="-2"/>
    <n v="1427"/>
    <n v="376"/>
    <n v="1803"/>
    <n v="0.97819314641744548"/>
    <n v="44"/>
    <x v="30"/>
    <s v="sábado"/>
    <n v="1.3333333333333333"/>
    <n v="36.698168730907"/>
    <n v="7.3018312690930003"/>
    <n v="198"/>
    <n v="475"/>
    <n v="0.36464088397790057"/>
    <n v="0.54535017221584381"/>
    <n v="1"/>
    <n v="-79"/>
    <n v="-84"/>
  </r>
  <r>
    <x v="30"/>
    <x v="1"/>
    <n v="8519"/>
    <n v="87"/>
    <n v="8209"/>
    <n v="5"/>
    <n v="1"/>
    <n v="140342"/>
    <n v="217"/>
    <n v="44542"/>
    <n v="7"/>
    <n v="2"/>
    <n v="0"/>
    <n v="0"/>
    <n v="366"/>
    <n v="45"/>
    <n v="411"/>
    <n v="1.0235294117647058"/>
    <n v="5"/>
    <x v="30"/>
    <s v="sábado"/>
    <n v="1.25"/>
    <n v="5.9437511206741975"/>
    <n v="-0.94375112067419753"/>
    <n v="51"/>
    <n v="78"/>
    <n v="0.40799999999999997"/>
    <n v="0.42162162162162165"/>
    <n v="5"/>
    <n v="24"/>
    <n v="-2"/>
  </r>
  <r>
    <x v="30"/>
    <x v="2"/>
    <n v="12633"/>
    <n v="177"/>
    <n v="12237"/>
    <n v="8"/>
    <n v="2"/>
    <n v="235207"/>
    <n v="214"/>
    <n v="109410"/>
    <n v="10"/>
    <n v="-5"/>
    <n v="0"/>
    <n v="0"/>
    <n v="658"/>
    <n v="141"/>
    <n v="799"/>
    <n v="0.97252747252747251"/>
    <n v="15"/>
    <x v="30"/>
    <s v="sábado"/>
    <n v="1.3636363636363635"/>
    <n v="11.778919105498936"/>
    <n v="3.2210808945010641"/>
    <n v="76"/>
    <n v="153"/>
    <n v="0.24358974358974358"/>
    <n v="0.33700440528634362"/>
    <n v="-3"/>
    <n v="-1"/>
    <n v="-59"/>
  </r>
  <r>
    <x v="30"/>
    <x v="3"/>
    <n v="15545"/>
    <n v="211"/>
    <n v="14918"/>
    <n v="12"/>
    <n v="2"/>
    <n v="248938"/>
    <n v="417"/>
    <n v="130141"/>
    <n v="16"/>
    <n v="0"/>
    <n v="2"/>
    <n v="0"/>
    <n v="591"/>
    <n v="287"/>
    <n v="878"/>
    <n v="1"/>
    <n v="16"/>
    <x v="30"/>
    <s v="sábado"/>
    <n v="1.3333333333333333"/>
    <n v="12.260303293330203"/>
    <n v="3.7396967066697968"/>
    <n v="82"/>
    <n v="186"/>
    <n v="0.10789473684210527"/>
    <n v="0.19135802469135801"/>
    <n v="2"/>
    <n v="-22"/>
    <n v="-69"/>
  </r>
  <r>
    <x v="30"/>
    <x v="4"/>
    <n v="14026"/>
    <n v="452"/>
    <n v="13400"/>
    <n v="18"/>
    <n v="9"/>
    <n v="228030"/>
    <n v="175"/>
    <n v="114367"/>
    <n v="9"/>
    <n v="-6"/>
    <n v="-2"/>
    <n v="0"/>
    <n v="886"/>
    <n v="291"/>
    <n v="1177"/>
    <n v="0.98689956331877726"/>
    <n v="15"/>
    <x v="30"/>
    <s v="sábado"/>
    <n v="0.35714285714285715"/>
    <n v="48.513849268164513"/>
    <n v="-33.513849268164513"/>
    <n v="153"/>
    <n v="364"/>
    <n v="0.30417495029821073"/>
    <n v="0.43026004728132389"/>
    <n v="-26"/>
    <n v="-58"/>
    <n v="-62"/>
  </r>
  <r>
    <x v="30"/>
    <x v="5"/>
    <n v="19593"/>
    <n v="428"/>
    <n v="18817"/>
    <n v="17"/>
    <n v="3"/>
    <n v="349340"/>
    <n v="360"/>
    <n v="176349"/>
    <n v="20"/>
    <n v="-5"/>
    <n v="-2"/>
    <n v="0"/>
    <n v="445"/>
    <n v="293"/>
    <n v="738"/>
    <n v="0.98845265588914555"/>
    <n v="25"/>
    <x v="30"/>
    <s v="sábado"/>
    <n v="0.96153846153846156"/>
    <n v="26.977098116498425"/>
    <n v="-1.9770981164984249"/>
    <n v="204"/>
    <n v="371"/>
    <n v="0.53263707571801566"/>
    <n v="0.7148362235067437"/>
    <n v="-12"/>
    <n v="37"/>
    <n v="53"/>
  </r>
  <r>
    <x v="30"/>
    <x v="6"/>
    <n v="24432"/>
    <n v="849"/>
    <n v="23161"/>
    <n v="40"/>
    <n v="10"/>
    <n v="485426"/>
    <n v="430"/>
    <n v="116481"/>
    <n v="34"/>
    <n v="-5"/>
    <n v="3"/>
    <n v="-1"/>
    <n v="1962"/>
    <n v="150"/>
    <n v="2112"/>
    <n v="0.99414519906323184"/>
    <n v="39"/>
    <x v="30"/>
    <s v="sábado"/>
    <n v="0.84782608695652173"/>
    <n v="48.923391321774432"/>
    <n v="-9.9233913217744316"/>
    <n v="338"/>
    <n v="692"/>
    <n v="0.44946808510638298"/>
    <n v="0.66220095693779901"/>
    <n v="-30"/>
    <n v="-16"/>
    <n v="-107"/>
  </r>
  <r>
    <x v="30"/>
    <x v="7"/>
    <n v="124833"/>
    <n v="2832"/>
    <n v="119624"/>
    <n v="138"/>
    <n v="35"/>
    <n v="2167999"/>
    <n v="2401"/>
    <n v="942297"/>
    <n v="126"/>
    <n v="-33"/>
    <n v="4"/>
    <n v="-3"/>
    <n v="6335"/>
    <n v="1583"/>
    <n v="7918"/>
    <n v="0.98848167539267018"/>
    <n v="159"/>
    <x v="30"/>
    <s v="sábado"/>
    <n v="0.91379310344827591"/>
    <n v="181.97137961688273"/>
    <n v="-22.971379616882729"/>
    <n v="1102"/>
    <n v="2319"/>
    <n v="0.32632514065738821"/>
    <n v="0.47403924775143091"/>
    <n v="-63"/>
    <n v="-115"/>
    <n v="-330"/>
  </r>
  <r>
    <x v="31"/>
    <x v="0"/>
    <n v="30113"/>
    <n v="626"/>
    <n v="28911"/>
    <n v="35"/>
    <n v="9"/>
    <n v="482911"/>
    <n v="589"/>
    <n v="251276"/>
    <n v="28"/>
    <n v="-2"/>
    <n v="-3"/>
    <n v="1"/>
    <n v="2195"/>
    <n v="269"/>
    <n v="2464"/>
    <n v="0.99681528662420382"/>
    <n v="29"/>
    <x v="31"/>
    <s v="domingo"/>
    <n v="1"/>
    <n v="33.261187905715481"/>
    <n v="-4.2611879057154809"/>
    <n v="172"/>
    <n v="474"/>
    <n v="0.31675874769797424"/>
    <n v="0.54420206659012627"/>
    <n v="-26"/>
    <n v="-130"/>
    <n v="-84"/>
  </r>
  <r>
    <x v="31"/>
    <x v="1"/>
    <n v="8519"/>
    <n v="87"/>
    <n v="8209"/>
    <n v="3"/>
    <n v="2"/>
    <n v="140485"/>
    <n v="217"/>
    <n v="44569"/>
    <n v="0"/>
    <n v="0"/>
    <n v="-2"/>
    <n v="1"/>
    <n v="143"/>
    <n v="27"/>
    <n v="170"/>
    <n v="1"/>
    <n v="0"/>
    <x v="31"/>
    <s v="domingo"/>
    <n v="0"/>
    <n v="2.9846960731576115"/>
    <n v="-2.9846960731576115"/>
    <n v="42"/>
    <n v="76"/>
    <n v="0.33600000000000002"/>
    <n v="0.41081081081081083"/>
    <n v="-9"/>
    <n v="8"/>
    <n v="0"/>
  </r>
  <r>
    <x v="31"/>
    <x v="2"/>
    <n v="12638"/>
    <n v="175"/>
    <n v="12244"/>
    <n v="8"/>
    <n v="2"/>
    <n v="235487"/>
    <n v="214"/>
    <n v="109499"/>
    <n v="5"/>
    <n v="-2"/>
    <n v="0"/>
    <n v="0"/>
    <n v="280"/>
    <n v="89"/>
    <n v="369"/>
    <n v="0.98870056497175141"/>
    <n v="7"/>
    <x v="31"/>
    <s v="domingo"/>
    <n v="3.5"/>
    <n v="2.0910568357496717"/>
    <n v="4.9089431642503278"/>
    <n v="72"/>
    <n v="156"/>
    <n v="0.23076923076923078"/>
    <n v="0.34361233480176212"/>
    <n v="-4"/>
    <n v="-12"/>
    <n v="-42"/>
  </r>
  <r>
    <x v="31"/>
    <x v="3"/>
    <n v="15564"/>
    <n v="223"/>
    <n v="14925"/>
    <n v="14"/>
    <n v="2"/>
    <n v="249619"/>
    <n v="417"/>
    <n v="130421"/>
    <n v="19"/>
    <n v="12"/>
    <n v="2"/>
    <n v="0"/>
    <n v="681"/>
    <n v="280"/>
    <n v="961"/>
    <n v="1.0568720379146919"/>
    <n v="7"/>
    <x v="31"/>
    <s v="domingo"/>
    <n v="1"/>
    <n v="6.972356408288773"/>
    <n v="2.7643591711226989E-2"/>
    <n v="95"/>
    <n v="198"/>
    <n v="0.125"/>
    <n v="0.20370370370370369"/>
    <n v="13"/>
    <n v="-8"/>
    <n v="-52"/>
  </r>
  <r>
    <x v="31"/>
    <x v="4"/>
    <n v="14036"/>
    <n v="426"/>
    <n v="13436"/>
    <n v="20"/>
    <n v="9"/>
    <n v="229031"/>
    <n v="175"/>
    <n v="114704"/>
    <n v="10"/>
    <n v="-26"/>
    <n v="2"/>
    <n v="0"/>
    <n v="1001"/>
    <n v="337"/>
    <n v="1338"/>
    <n v="0.94247787610619471"/>
    <n v="36"/>
    <x v="31"/>
    <s v="domingo"/>
    <n v="1.44"/>
    <n v="27.569802423561502"/>
    <n v="8.4301975764384984"/>
    <n v="145"/>
    <n v="349"/>
    <n v="0.28827037773359843"/>
    <n v="0.41252955082742315"/>
    <n v="-8"/>
    <n v="-59"/>
    <n v="-68"/>
  </r>
  <r>
    <x v="31"/>
    <x v="5"/>
    <n v="19615"/>
    <n v="424"/>
    <n v="18843"/>
    <n v="20"/>
    <n v="3"/>
    <n v="350242"/>
    <n v="360"/>
    <n v="176562"/>
    <n v="22"/>
    <n v="-4"/>
    <n v="3"/>
    <n v="0"/>
    <n v="902"/>
    <n v="213"/>
    <n v="1115"/>
    <n v="0.99065420560747663"/>
    <n v="26"/>
    <x v="31"/>
    <s v="domingo"/>
    <n v="1.8571428571428572"/>
    <n v="14.484709636694415"/>
    <n v="11.515290363305585"/>
    <n v="198"/>
    <n v="379"/>
    <n v="0.51697127937336818"/>
    <n v="0.73025048169556839"/>
    <n v="-6"/>
    <n v="17"/>
    <n v="62"/>
  </r>
  <r>
    <x v="31"/>
    <x v="6"/>
    <n v="24455"/>
    <n v="828"/>
    <n v="23204"/>
    <n v="39"/>
    <n v="10"/>
    <n v="486583"/>
    <n v="431"/>
    <n v="116604"/>
    <n v="23"/>
    <n v="-21"/>
    <n v="-1"/>
    <n v="0"/>
    <n v="1157"/>
    <n v="123"/>
    <n v="1280"/>
    <n v="0.97526501766784457"/>
    <n v="43"/>
    <x v="31"/>
    <s v="domingo"/>
    <n v="1.7916666666666667"/>
    <n v="26.035519982502471"/>
    <n v="16.964480017497529"/>
    <n v="333"/>
    <n v="691"/>
    <n v="0.44281914893617019"/>
    <n v="0.66124401913875597"/>
    <n v="-5"/>
    <n v="-25"/>
    <n v="-91"/>
  </r>
  <r>
    <x v="31"/>
    <x v="7"/>
    <n v="124940"/>
    <n v="2789"/>
    <n v="119772"/>
    <n v="139"/>
    <n v="37"/>
    <n v="2174358"/>
    <n v="2403"/>
    <n v="943635"/>
    <n v="107"/>
    <n v="-43"/>
    <n v="1"/>
    <n v="2"/>
    <n v="6359"/>
    <n v="1338"/>
    <n v="7697"/>
    <n v="0.98481638418079098"/>
    <n v="148"/>
    <x v="31"/>
    <s v="domingo"/>
    <n v="1.4368932038834952"/>
    <n v="107.92069091022144"/>
    <n v="40.079309089778562"/>
    <n v="1057"/>
    <n v="2323"/>
    <n v="0.31299970387918269"/>
    <n v="0.4748569092395748"/>
    <n v="-45"/>
    <n v="-209"/>
    <n v="-275"/>
  </r>
  <r>
    <x v="32"/>
    <x v="0"/>
    <n v="30126"/>
    <n v="605"/>
    <n v="28944"/>
    <n v="35"/>
    <n v="9"/>
    <n v="484898"/>
    <n v="590"/>
    <n v="251603"/>
    <n v="13"/>
    <n v="-21"/>
    <n v="0"/>
    <n v="0"/>
    <n v="1987"/>
    <n v="327"/>
    <n v="2314"/>
    <n v="0.9664536741214057"/>
    <n v="33"/>
    <x v="32"/>
    <s v="lunes"/>
    <n v="1.2222222222222223"/>
    <n v="29.998082108504331"/>
    <n v="3.001917891495669"/>
    <n v="168"/>
    <n v="460"/>
    <n v="0.30939226519337015"/>
    <n v="0.52812858783008032"/>
    <n v="-4"/>
    <n v="-124"/>
    <n v="-95"/>
  </r>
  <r>
    <x v="32"/>
    <x v="1"/>
    <n v="8522"/>
    <n v="87"/>
    <n v="8212"/>
    <n v="3"/>
    <n v="2"/>
    <n v="140667"/>
    <n v="217"/>
    <n v="44603"/>
    <n v="3"/>
    <n v="0"/>
    <n v="0"/>
    <n v="0"/>
    <n v="182"/>
    <n v="34"/>
    <n v="216"/>
    <n v="1"/>
    <n v="3"/>
    <x v="32"/>
    <s v="lunes"/>
    <n v="1.5"/>
    <n v="2.8308499193114574"/>
    <n v="0.16915008068854265"/>
    <n v="41"/>
    <n v="77"/>
    <n v="0.32800000000000001"/>
    <n v="0.41621621621621624"/>
    <n v="-1"/>
    <n v="5"/>
    <n v="3"/>
  </r>
  <r>
    <x v="32"/>
    <x v="2"/>
    <n v="12645"/>
    <n v="179"/>
    <n v="12247"/>
    <n v="7"/>
    <n v="2"/>
    <n v="235937"/>
    <n v="214"/>
    <n v="109572"/>
    <n v="7"/>
    <n v="4"/>
    <n v="-1"/>
    <n v="0"/>
    <n v="450"/>
    <n v="73"/>
    <n v="523"/>
    <n v="1.0228571428571429"/>
    <n v="3"/>
    <x v="32"/>
    <s v="lunes"/>
    <n v="0.21428571428571427"/>
    <n v="17.329705542555395"/>
    <n v="-14.329705542555395"/>
    <n v="66"/>
    <n v="149"/>
    <n v="0.21153846153846154"/>
    <n v="0.32819383259911894"/>
    <n v="-6"/>
    <n v="-17"/>
    <n v="-55"/>
  </r>
  <r>
    <x v="32"/>
    <x v="3"/>
    <n v="15570"/>
    <n v="223"/>
    <n v="14931"/>
    <n v="13"/>
    <n v="1"/>
    <n v="250047"/>
    <n v="417"/>
    <n v="130718"/>
    <n v="6"/>
    <n v="0"/>
    <n v="-1"/>
    <n v="-1"/>
    <n v="428"/>
    <n v="297"/>
    <n v="725"/>
    <n v="1"/>
    <n v="6"/>
    <x v="32"/>
    <s v="lunes"/>
    <n v="0.6"/>
    <n v="10.088714282903377"/>
    <n v="-4.0887142829033767"/>
    <n v="92"/>
    <n v="194"/>
    <n v="0.12105263157894737"/>
    <n v="0.19958847736625515"/>
    <n v="-3"/>
    <n v="-10"/>
    <n v="-49"/>
  </r>
  <r>
    <x v="32"/>
    <x v="4"/>
    <n v="14065"/>
    <n v="433"/>
    <n v="13458"/>
    <n v="20"/>
    <n v="9"/>
    <n v="229877"/>
    <n v="175"/>
    <n v="115115"/>
    <n v="29"/>
    <n v="7"/>
    <n v="0"/>
    <n v="0"/>
    <n v="846"/>
    <n v="411"/>
    <n v="1257"/>
    <n v="1.016431924882629"/>
    <n v="22"/>
    <x v="32"/>
    <s v="lunes"/>
    <n v="0.95652173913043481"/>
    <n v="26.611005559993323"/>
    <n v="-4.6110055599933233"/>
    <n v="151"/>
    <n v="355"/>
    <n v="0.30019880715705766"/>
    <n v="0.41962174940898345"/>
    <n v="6"/>
    <n v="-53"/>
    <n v="-56"/>
  </r>
  <r>
    <x v="32"/>
    <x v="5"/>
    <n v="19637"/>
    <n v="435"/>
    <n v="18854"/>
    <n v="21"/>
    <n v="4"/>
    <n v="350825"/>
    <n v="360"/>
    <n v="176887"/>
    <n v="22"/>
    <n v="11"/>
    <n v="1"/>
    <n v="1"/>
    <n v="583"/>
    <n v="325"/>
    <n v="908"/>
    <n v="1.0259433962264151"/>
    <n v="11"/>
    <x v="32"/>
    <s v="lunes"/>
    <n v="0.45833333333333331"/>
    <n v="26.413348388179436"/>
    <n v="-15.413348388179436"/>
    <n v="187"/>
    <n v="377"/>
    <n v="0.48825065274151436"/>
    <n v="0.72639691714836219"/>
    <n v="-11"/>
    <n v="-3"/>
    <n v="50"/>
  </r>
  <r>
    <x v="32"/>
    <x v="6"/>
    <n v="24491"/>
    <n v="843"/>
    <n v="23224"/>
    <n v="40"/>
    <n v="10"/>
    <n v="487405"/>
    <n v="432"/>
    <n v="116871"/>
    <n v="36"/>
    <n v="15"/>
    <n v="1"/>
    <n v="0"/>
    <n v="822"/>
    <n v="267"/>
    <n v="1089"/>
    <n v="1.0181159420289856"/>
    <n v="20"/>
    <x v="32"/>
    <s v="lunes"/>
    <n v="0.8"/>
    <n v="27.61087427820868"/>
    <n v="-7.61087427820868"/>
    <n v="347"/>
    <n v="702"/>
    <n v="0.46143617021276595"/>
    <n v="0.67177033492822968"/>
    <n v="14"/>
    <n v="-8"/>
    <n v="-76"/>
  </r>
  <r>
    <x v="32"/>
    <x v="7"/>
    <n v="125056"/>
    <n v="2805"/>
    <n v="119870"/>
    <n v="139"/>
    <n v="37"/>
    <n v="2179656"/>
    <n v="2405"/>
    <n v="945369"/>
    <n v="116"/>
    <n v="16"/>
    <n v="0"/>
    <n v="0"/>
    <n v="5298"/>
    <n v="1734"/>
    <n v="7032"/>
    <n v="1.0057368232341342"/>
    <n v="98"/>
    <x v="32"/>
    <s v="lunes"/>
    <n v="0.78400000000000003"/>
    <n v="133.61166939993458"/>
    <n v="-35.611669399934584"/>
    <n v="1052"/>
    <n v="2314"/>
    <n v="0.31151909979271541"/>
    <n v="0.473017170891251"/>
    <n v="-5"/>
    <n v="-210"/>
    <n v="-278"/>
  </r>
  <r>
    <x v="33"/>
    <x v="0"/>
    <n v="30155"/>
    <n v="598"/>
    <n v="28980"/>
    <n v="31"/>
    <n v="9"/>
    <n v="486236"/>
    <n v="590"/>
    <n v="252030"/>
    <n v="29"/>
    <n v="-7"/>
    <n v="-4"/>
    <n v="0"/>
    <n v="1338"/>
    <n v="427"/>
    <n v="1765"/>
    <n v="0.98842975206611572"/>
    <n v="36"/>
    <x v="33"/>
    <s v="martes"/>
    <n v="1.1612903225806452"/>
    <n v="34.574721053353976"/>
    <n v="1.4252789466460243"/>
    <n v="197"/>
    <n v="458"/>
    <n v="0.36279926335174956"/>
    <n v="0.52583237657864523"/>
    <n v="29"/>
    <n v="197"/>
    <n v="-95"/>
  </r>
  <r>
    <x v="33"/>
    <x v="1"/>
    <n v="8526"/>
    <n v="84"/>
    <n v="8219"/>
    <n v="2"/>
    <n v="2"/>
    <n v="140877"/>
    <n v="217"/>
    <n v="44678"/>
    <n v="4"/>
    <n v="-3"/>
    <n v="-1"/>
    <n v="0"/>
    <n v="210"/>
    <n v="75"/>
    <n v="285"/>
    <n v="0.96551724137931039"/>
    <n v="7"/>
    <x v="33"/>
    <s v="martes"/>
    <n v="1.4"/>
    <n v="7.4617401828940295"/>
    <n v="-0.46174018289402952"/>
    <n v="45"/>
    <n v="76"/>
    <n v="0.36"/>
    <n v="0.41081081081081083"/>
    <n v="4"/>
    <n v="45"/>
    <n v="1"/>
  </r>
  <r>
    <x v="33"/>
    <x v="2"/>
    <n v="12660"/>
    <n v="169"/>
    <n v="12272"/>
    <n v="9"/>
    <n v="1"/>
    <n v="236394"/>
    <n v="214"/>
    <n v="109853"/>
    <n v="15"/>
    <n v="-10"/>
    <n v="2"/>
    <n v="-1"/>
    <n v="457"/>
    <n v="281"/>
    <n v="738"/>
    <n v="0.94413407821229045"/>
    <n v="25"/>
    <x v="33"/>
    <s v="martes"/>
    <n v="1.6666666666666667"/>
    <n v="18.237871323067591"/>
    <n v="6.7621286769324094"/>
    <n v="81"/>
    <n v="149"/>
    <n v="0.25961538461538464"/>
    <n v="0.32819383259911894"/>
    <n v="15"/>
    <n v="81"/>
    <n v="-51"/>
  </r>
  <r>
    <x v="33"/>
    <x v="3"/>
    <n v="15582"/>
    <n v="221"/>
    <n v="14944"/>
    <n v="10"/>
    <n v="3"/>
    <n v="250434"/>
    <n v="418"/>
    <n v="131087"/>
    <n v="12"/>
    <n v="-2"/>
    <n v="-3"/>
    <n v="2"/>
    <n v="387"/>
    <n v="369"/>
    <n v="756"/>
    <n v="0.99103139013452912"/>
    <n v="13"/>
    <x v="33"/>
    <s v="martes"/>
    <n v="0.4642857142857143"/>
    <n v="27.766952028328546"/>
    <n v="-14.766952028328546"/>
    <n v="104"/>
    <n v="178"/>
    <n v="0.1368421052631579"/>
    <n v="0.1831275720164609"/>
    <n v="12"/>
    <n v="104"/>
    <n v="-72"/>
  </r>
  <r>
    <x v="33"/>
    <x v="4"/>
    <n v="14079"/>
    <n v="412"/>
    <n v="13492"/>
    <n v="20"/>
    <n v="7"/>
    <n v="230642"/>
    <n v="176"/>
    <n v="115586"/>
    <n v="14"/>
    <n v="-21"/>
    <n v="0"/>
    <n v="-2"/>
    <n v="765"/>
    <n v="471"/>
    <n v="1236"/>
    <n v="0.9515011547344111"/>
    <n v="34"/>
    <x v="33"/>
    <s v="martes"/>
    <n v="1.4166666666666667"/>
    <n v="27.305775378482245"/>
    <n v="6.6942246215177548"/>
    <n v="165"/>
    <n v="345"/>
    <n v="0.32803180914512925"/>
    <n v="0.40780141843971629"/>
    <n v="14"/>
    <n v="165"/>
    <n v="-69"/>
  </r>
  <r>
    <x v="33"/>
    <x v="5"/>
    <n v="19673"/>
    <n v="443"/>
    <n v="18880"/>
    <n v="19"/>
    <n v="5"/>
    <n v="351491"/>
    <n v="362"/>
    <n v="177397"/>
    <n v="36"/>
    <n v="8"/>
    <n v="-2"/>
    <n v="1"/>
    <n v="666"/>
    <n v="510"/>
    <n v="1176"/>
    <n v="1.0183908045977013"/>
    <n v="26"/>
    <x v="33"/>
    <s v="martes"/>
    <n v="1.0833333333333333"/>
    <n v="26.732029706860757"/>
    <n v="-0.7320297068607573"/>
    <n v="223"/>
    <n v="389"/>
    <n v="0.5822454308093995"/>
    <n v="0.74951830443159928"/>
    <n v="36"/>
    <n v="223"/>
    <n v="61"/>
  </r>
  <r>
    <x v="33"/>
    <x v="6"/>
    <n v="24509"/>
    <n v="817"/>
    <n v="23268"/>
    <n v="33"/>
    <n v="11"/>
    <n v="488166"/>
    <n v="432"/>
    <n v="117197"/>
    <n v="18"/>
    <n v="-26"/>
    <n v="-7"/>
    <n v="1"/>
    <n v="761"/>
    <n v="326"/>
    <n v="1087"/>
    <n v="0.96915776986951363"/>
    <n v="44"/>
    <x v="33"/>
    <s v="martes"/>
    <n v="0.70967741935483875"/>
    <n v="66.86329712242437"/>
    <n v="-22.86329712242437"/>
    <n v="365"/>
    <n v="658"/>
    <n v="0.4853723404255319"/>
    <n v="0.62966507177033493"/>
    <n v="18"/>
    <n v="365"/>
    <n v="-115"/>
  </r>
  <r>
    <x v="33"/>
    <x v="7"/>
    <n v="125184"/>
    <n v="2744"/>
    <n v="120055"/>
    <n v="124"/>
    <n v="38"/>
    <n v="2184240"/>
    <n v="2409"/>
    <n v="947828"/>
    <n v="128"/>
    <n v="-61"/>
    <n v="-15"/>
    <n v="1"/>
    <n v="4584"/>
    <n v="2459"/>
    <n v="7043"/>
    <n v="0.97825311942959003"/>
    <n v="185"/>
    <x v="33"/>
    <s v="martes"/>
    <n v="0.97883597883597884"/>
    <n v="199.32445893011743"/>
    <n v="-14.32445893011743"/>
    <n v="1180"/>
    <n v="2253"/>
    <n v="0.34942256440627778"/>
    <n v="0.46054783319705644"/>
    <n v="128"/>
    <n v="1180"/>
    <n v="-340"/>
  </r>
  <r>
    <x v="34"/>
    <x v="0"/>
    <n v="30172"/>
    <n v="568"/>
    <n v="29027"/>
    <n v="36"/>
    <n v="7"/>
    <n v="487749"/>
    <n v="590"/>
    <n v="252457"/>
    <n v="17"/>
    <n v="-30"/>
    <n v="5"/>
    <n v="-2"/>
    <n v="1513"/>
    <n v="427"/>
    <n v="1940"/>
    <n v="0.94983277591973247"/>
    <n v="47"/>
    <x v="34"/>
    <s v="miércoles"/>
    <n v="0.79661016949152541"/>
    <n v="66.535511285167487"/>
    <n v="-19.535511285167487"/>
    <n v="163"/>
    <n v="416"/>
    <n v="0.30018416206261511"/>
    <n v="0.47761194029850745"/>
    <n v="-34"/>
    <n v="-90"/>
    <n v="-145"/>
  </r>
  <r>
    <x v="34"/>
    <x v="1"/>
    <n v="8533"/>
    <n v="88"/>
    <n v="8222"/>
    <n v="3"/>
    <n v="1"/>
    <n v="141107"/>
    <n v="217"/>
    <n v="44759"/>
    <n v="7"/>
    <n v="4"/>
    <n v="1"/>
    <n v="-1"/>
    <n v="230"/>
    <n v="81"/>
    <n v="311"/>
    <n v="1.0476190476190477"/>
    <n v="3"/>
    <x v="34"/>
    <s v="miércoles"/>
    <n v="1"/>
    <n v="4.3385825712748778"/>
    <n v="-1.3385825712748778"/>
    <n v="29"/>
    <n v="80"/>
    <n v="0.23200000000000001"/>
    <n v="0.43243243243243246"/>
    <n v="-16"/>
    <n v="-22"/>
    <n v="5"/>
  </r>
  <r>
    <x v="34"/>
    <x v="2"/>
    <n v="12671"/>
    <n v="168"/>
    <n v="12284"/>
    <n v="8"/>
    <n v="1"/>
    <n v="236978"/>
    <n v="214"/>
    <n v="110045"/>
    <n v="11"/>
    <n v="-1"/>
    <n v="-1"/>
    <n v="0"/>
    <n v="584"/>
    <n v="192"/>
    <n v="776"/>
    <n v="0.99408284023668636"/>
    <n v="12"/>
    <x v="34"/>
    <s v="miércoles"/>
    <n v="1.5"/>
    <n v="10.558173747471406"/>
    <n v="1.4418262525285943"/>
    <n v="73"/>
    <n v="152"/>
    <n v="0.23397435897435898"/>
    <n v="0.33480176211453744"/>
    <n v="-8"/>
    <n v="-6"/>
    <n v="-47"/>
  </r>
  <r>
    <x v="34"/>
    <x v="3"/>
    <n v="15600"/>
    <n v="211"/>
    <n v="14972"/>
    <n v="10"/>
    <n v="3"/>
    <n v="250888"/>
    <n v="418"/>
    <n v="131417"/>
    <n v="18"/>
    <n v="-10"/>
    <n v="0"/>
    <n v="0"/>
    <n v="454"/>
    <n v="330"/>
    <n v="784"/>
    <n v="0.95475113122171951"/>
    <n v="28"/>
    <x v="34"/>
    <s v="miércoles"/>
    <n v="1.8666666666666667"/>
    <n v="14.806471553637545"/>
    <n v="13.193528446362455"/>
    <n v="98"/>
    <n v="181"/>
    <n v="0.12894736842105264"/>
    <n v="0.18621399176954734"/>
    <n v="-6"/>
    <n v="15"/>
    <n v="-59"/>
  </r>
  <r>
    <x v="34"/>
    <x v="4"/>
    <n v="14098"/>
    <n v="395"/>
    <n v="13528"/>
    <n v="19"/>
    <n v="7"/>
    <n v="230924"/>
    <n v="176"/>
    <n v="116100"/>
    <n v="19"/>
    <n v="-17"/>
    <n v="-1"/>
    <n v="0"/>
    <n v="282"/>
    <n v="514"/>
    <n v="796"/>
    <n v="0.95873786407766992"/>
    <n v="36"/>
    <x v="34"/>
    <s v="miércoles"/>
    <n v="0.92307692307692313"/>
    <n v="44.479027847176518"/>
    <n v="-8.4790278471765177"/>
    <n v="126"/>
    <n v="325"/>
    <n v="0.25049701789264411"/>
    <n v="0.38416075650118203"/>
    <n v="-39"/>
    <n v="-73"/>
    <n v="-93"/>
  </r>
  <r>
    <x v="34"/>
    <x v="5"/>
    <n v="19696"/>
    <n v="440"/>
    <n v="18906"/>
    <n v="19"/>
    <n v="5"/>
    <n v="352319"/>
    <n v="362"/>
    <n v="177834"/>
    <n v="23"/>
    <n v="-3"/>
    <n v="0"/>
    <n v="0"/>
    <n v="828"/>
    <n v="437"/>
    <n v="1265"/>
    <n v="0.99322799097065462"/>
    <n v="26"/>
    <x v="34"/>
    <s v="miércoles"/>
    <n v="0.8666666666666667"/>
    <n v="33.808013722204706"/>
    <n v="-7.8080137222047057"/>
    <n v="185"/>
    <n v="382"/>
    <n v="0.48302872062663188"/>
    <n v="0.73603082851637769"/>
    <n v="-38"/>
    <n v="-12"/>
    <n v="34"/>
  </r>
  <r>
    <x v="34"/>
    <x v="6"/>
    <n v="24597"/>
    <n v="831"/>
    <n v="23342"/>
    <n v="33"/>
    <n v="8"/>
    <n v="490085"/>
    <n v="432"/>
    <n v="117453"/>
    <n v="88"/>
    <n v="14"/>
    <n v="0"/>
    <n v="-3"/>
    <n v="1919"/>
    <n v="256"/>
    <n v="2175"/>
    <n v="1.0171358629130967"/>
    <n v="74"/>
    <x v="34"/>
    <s v="miércoles"/>
    <n v="1.0422535211267605"/>
    <n v="76.613961656009891"/>
    <n v="-2.6139616560098915"/>
    <n v="321"/>
    <n v="675"/>
    <n v="0.42686170212765956"/>
    <n v="0.64593301435406703"/>
    <n v="-44"/>
    <n v="-33"/>
    <n v="-82"/>
  </r>
  <r>
    <x v="34"/>
    <x v="7"/>
    <n v="125367"/>
    <n v="2701"/>
    <n v="120281"/>
    <n v="128"/>
    <n v="32"/>
    <n v="2190050"/>
    <n v="2409"/>
    <n v="950065"/>
    <n v="183"/>
    <n v="-43"/>
    <n v="4"/>
    <n v="-6"/>
    <n v="5810"/>
    <n v="2237"/>
    <n v="8047"/>
    <n v="0.98432944606413997"/>
    <n v="226"/>
    <x v="34"/>
    <s v="miércoles"/>
    <n v="1.0044444444444445"/>
    <n v="239.96277454271245"/>
    <n v="-13.962774542712452"/>
    <n v="995"/>
    <n v="2211"/>
    <n v="0.29464021320698847"/>
    <n v="0.45196238757154539"/>
    <n v="-185"/>
    <n v="-221"/>
    <n v="-387"/>
  </r>
  <r>
    <x v="35"/>
    <x v="0"/>
    <n v="30198"/>
    <n v="553"/>
    <n v="29068"/>
    <n v="34"/>
    <n v="7"/>
    <n v="489041"/>
    <n v="590"/>
    <n v="252840"/>
    <n v="26"/>
    <n v="-15"/>
    <n v="-2"/>
    <n v="0"/>
    <n v="1292"/>
    <n v="383"/>
    <n v="1675"/>
    <n v="0.97359154929577463"/>
    <n v="41"/>
    <x v="35"/>
    <s v="jueves"/>
    <n v="0.83673469387755106"/>
    <n v="55.156841146336269"/>
    <n v="-14.156841146336269"/>
    <n v="168"/>
    <n v="393"/>
    <n v="0.30939226519337015"/>
    <n v="0.45120551090700345"/>
    <n v="5"/>
    <n v="-57"/>
    <n v="-145"/>
  </r>
  <r>
    <x v="35"/>
    <x v="1"/>
    <n v="8537"/>
    <n v="88"/>
    <n v="8226"/>
    <n v="5"/>
    <n v="0"/>
    <n v="141277"/>
    <n v="217"/>
    <n v="44832"/>
    <n v="4"/>
    <n v="0"/>
    <n v="2"/>
    <n v="-1"/>
    <n v="170"/>
    <n v="73"/>
    <n v="243"/>
    <n v="1"/>
    <n v="4"/>
    <x v="35"/>
    <s v="jueves"/>
    <n v="1"/>
    <n v="5.9899049668280435"/>
    <n v="-1.9899049668280435"/>
    <n v="28"/>
    <n v="80"/>
    <n v="0.224"/>
    <n v="0.43243243243243246"/>
    <n v="-1"/>
    <n v="-24"/>
    <n v="11"/>
  </r>
  <r>
    <x v="35"/>
    <x v="2"/>
    <n v="12701"/>
    <n v="192"/>
    <n v="12290"/>
    <n v="6"/>
    <n v="1"/>
    <n v="237759"/>
    <n v="214"/>
    <n v="110246"/>
    <n v="30"/>
    <n v="24"/>
    <n v="-2"/>
    <n v="0"/>
    <n v="781"/>
    <n v="201"/>
    <n v="982"/>
    <n v="1.1428571428571428"/>
    <n v="6"/>
    <x v="35"/>
    <s v="jueves"/>
    <n v="0.6"/>
    <n v="13.069512056134126"/>
    <n v="-7.0695120561341263"/>
    <n v="89"/>
    <n v="172"/>
    <n v="0.28525641025641024"/>
    <n v="0.3788546255506608"/>
    <n v="16"/>
    <n v="6"/>
    <n v="-22"/>
  </r>
  <r>
    <x v="35"/>
    <x v="3"/>
    <n v="15614"/>
    <n v="210"/>
    <n v="14987"/>
    <n v="8"/>
    <n v="3"/>
    <n v="251359"/>
    <n v="418"/>
    <n v="131807"/>
    <n v="14"/>
    <n v="-1"/>
    <n v="-2"/>
    <n v="0"/>
    <n v="471"/>
    <n v="390"/>
    <n v="861"/>
    <n v="0.99526066350710896"/>
    <n v="15"/>
    <x v="35"/>
    <s v="jueves"/>
    <n v="0.75"/>
    <n v="21.198372327926982"/>
    <n v="-6.1983723279269825"/>
    <n v="100"/>
    <n v="175"/>
    <n v="0.13157894736842105"/>
    <n v="0.1800411522633745"/>
    <n v="2"/>
    <n v="25"/>
    <n v="-67"/>
  </r>
  <r>
    <x v="35"/>
    <x v="4"/>
    <n v="14108"/>
    <n v="363"/>
    <n v="13569"/>
    <n v="13"/>
    <n v="7"/>
    <n v="231204"/>
    <n v="177"/>
    <n v="116505"/>
    <n v="10"/>
    <n v="-32"/>
    <n v="-6"/>
    <n v="0"/>
    <n v="280"/>
    <n v="405"/>
    <n v="685"/>
    <n v="0.91898734177215191"/>
    <n v="41"/>
    <x v="35"/>
    <s v="jueves"/>
    <n v="1.1388888888888888"/>
    <n v="41.714876085474863"/>
    <n v="-0.71487608547486303"/>
    <n v="121"/>
    <n v="299"/>
    <n v="0.24055666003976142"/>
    <n v="0.35342789598108748"/>
    <n v="-5"/>
    <n v="-57"/>
    <n v="-118"/>
  </r>
  <r>
    <x v="35"/>
    <x v="5"/>
    <n v="19718"/>
    <n v="437"/>
    <n v="18931"/>
    <n v="18"/>
    <n v="4"/>
    <n v="353108"/>
    <n v="362"/>
    <n v="178227"/>
    <n v="22"/>
    <n v="-3"/>
    <n v="-1"/>
    <n v="-1"/>
    <n v="789"/>
    <n v="393"/>
    <n v="1182"/>
    <n v="0.99318181818181817"/>
    <n v="25"/>
    <x v="35"/>
    <s v="jueves"/>
    <n v="1"/>
    <n v="25.801549896709052"/>
    <n v="-0.80154989670905152"/>
    <n v="172"/>
    <n v="379"/>
    <n v="0.44908616187989558"/>
    <n v="0.73025048169556839"/>
    <n v="-13"/>
    <n v="-35"/>
    <n v="22"/>
  </r>
  <r>
    <x v="35"/>
    <x v="6"/>
    <n v="24667"/>
    <n v="832"/>
    <n v="23411"/>
    <n v="32"/>
    <n v="8"/>
    <n v="491665"/>
    <n v="432"/>
    <n v="117688"/>
    <n v="70"/>
    <n v="1"/>
    <n v="-1"/>
    <n v="0"/>
    <n v="1580"/>
    <n v="235"/>
    <n v="1815"/>
    <n v="1.0012033694344165"/>
    <n v="69"/>
    <x v="35"/>
    <s v="jueves"/>
    <n v="1.3529411764705883"/>
    <n v="55.198327820080763"/>
    <n v="13.801672179919237"/>
    <n v="334"/>
    <n v="694"/>
    <n v="0.44414893617021278"/>
    <n v="0.66411483253588521"/>
    <n v="13"/>
    <n v="-26"/>
    <n v="-29"/>
  </r>
  <r>
    <x v="35"/>
    <x v="7"/>
    <n v="125543"/>
    <n v="2675"/>
    <n v="120482"/>
    <n v="116"/>
    <n v="30"/>
    <n v="2195413"/>
    <n v="2410"/>
    <n v="952145"/>
    <n v="176"/>
    <n v="-26"/>
    <n v="-12"/>
    <n v="-2"/>
    <n v="5363"/>
    <n v="2080"/>
    <n v="7443"/>
    <n v="0.990373935579415"/>
    <n v="201"/>
    <x v="35"/>
    <s v="jueves"/>
    <n v="1.0307692307692307"/>
    <n v="208.51167733095687"/>
    <n v="-7.5116773309568714"/>
    <n v="1012"/>
    <n v="2192"/>
    <n v="0.29967426710097722"/>
    <n v="0.44807849550286183"/>
    <n v="17"/>
    <n v="-168"/>
    <n v="-348"/>
  </r>
  <r>
    <x v="36"/>
    <x v="0"/>
    <n v="30240"/>
    <n v="555"/>
    <n v="29108"/>
    <n v="32"/>
    <n v="6"/>
    <n v="490344"/>
    <n v="590"/>
    <n v="253285"/>
    <n v="42"/>
    <n v="2"/>
    <n v="-2"/>
    <n v="-1"/>
    <n v="1303"/>
    <n v="445"/>
    <n v="1748"/>
    <n v="1.003616636528029"/>
    <n v="40"/>
    <x v="36"/>
    <s v="viernes"/>
    <n v="0.75471698113207553"/>
    <n v="60.466042551618912"/>
    <n v="-20.466042551618912"/>
    <n v="185"/>
    <n v="382"/>
    <n v="0.3406998158379374"/>
    <n v="0.43857634902411025"/>
    <n v="17"/>
    <n v="-12"/>
    <n v="-176"/>
  </r>
  <r>
    <x v="36"/>
    <x v="1"/>
    <n v="8543"/>
    <n v="91"/>
    <n v="8229"/>
    <n v="2"/>
    <n v="2"/>
    <n v="141484"/>
    <n v="217"/>
    <n v="44909"/>
    <n v="6"/>
    <n v="3"/>
    <n v="-3"/>
    <n v="2"/>
    <n v="207"/>
    <n v="77"/>
    <n v="284"/>
    <n v="1.0340909090909092"/>
    <n v="3"/>
    <x v="36"/>
    <s v="viernes"/>
    <n v="0.33333333333333331"/>
    <n v="13.477286175363098"/>
    <n v="-10.477286175363098"/>
    <n v="31"/>
    <n v="77"/>
    <n v="0.248"/>
    <n v="0.41621621621621624"/>
    <n v="3"/>
    <n v="-15"/>
    <n v="12"/>
  </r>
  <r>
    <x v="36"/>
    <x v="2"/>
    <n v="12724"/>
    <n v="206"/>
    <n v="12299"/>
    <n v="7"/>
    <n v="1"/>
    <n v="238562"/>
    <n v="214"/>
    <n v="110572"/>
    <n v="23"/>
    <n v="14"/>
    <n v="1"/>
    <n v="0"/>
    <n v="803"/>
    <n v="326"/>
    <n v="1129"/>
    <n v="1.0729166666666667"/>
    <n v="9"/>
    <x v="36"/>
    <s v="viernes"/>
    <n v="0.6"/>
    <n v="19.373498853431961"/>
    <n v="-10.373498853431961"/>
    <n v="101"/>
    <n v="180"/>
    <n v="0.32371794871794873"/>
    <n v="0.3964757709251101"/>
    <n v="12"/>
    <n v="22"/>
    <n v="-14"/>
  </r>
  <r>
    <x v="36"/>
    <x v="3"/>
    <n v="15621"/>
    <n v="204"/>
    <n v="15000"/>
    <n v="7"/>
    <n v="4"/>
    <n v="251896"/>
    <n v="418"/>
    <n v="132197"/>
    <n v="7"/>
    <n v="-6"/>
    <n v="-1"/>
    <n v="1"/>
    <n v="537"/>
    <n v="390"/>
    <n v="927"/>
    <n v="0.97142857142857142"/>
    <n v="13"/>
    <x v="36"/>
    <s v="viernes"/>
    <n v="1.3"/>
    <n v="10.364143428920755"/>
    <n v="2.6358565710792448"/>
    <n v="92"/>
    <n v="172"/>
    <n v="0.12105263157894737"/>
    <n v="0.17695473251028807"/>
    <n v="-8"/>
    <n v="12"/>
    <n v="-62"/>
  </r>
  <r>
    <x v="36"/>
    <x v="4"/>
    <n v="14130"/>
    <n v="371"/>
    <n v="13583"/>
    <n v="16"/>
    <n v="6"/>
    <n v="232151"/>
    <n v="177"/>
    <n v="116929"/>
    <n v="22"/>
    <n v="8"/>
    <n v="3"/>
    <n v="-1"/>
    <n v="947"/>
    <n v="424"/>
    <n v="1371"/>
    <n v="1.0220385674931129"/>
    <n v="14"/>
    <x v="36"/>
    <s v="viernes"/>
    <n v="0.48275862068965519"/>
    <n v="34.214934541250216"/>
    <n v="-20.214934541250216"/>
    <n v="113"/>
    <n v="292"/>
    <n v="0.22465208747514911"/>
    <n v="0.34515366430260047"/>
    <n v="-8"/>
    <n v="-66"/>
    <n v="-132"/>
  </r>
  <r>
    <x v="36"/>
    <x v="5"/>
    <n v="19748"/>
    <n v="437"/>
    <n v="18961"/>
    <n v="14"/>
    <n v="3"/>
    <n v="353872"/>
    <n v="362"/>
    <n v="178598"/>
    <n v="30"/>
    <n v="0"/>
    <n v="-4"/>
    <n v="-1"/>
    <n v="764"/>
    <n v="371"/>
    <n v="1135"/>
    <n v="1"/>
    <n v="30"/>
    <x v="36"/>
    <s v="viernes"/>
    <n v="1.6666666666666667"/>
    <n v="18.923269771784362"/>
    <n v="11.076730228215638"/>
    <n v="175"/>
    <n v="391"/>
    <n v="0.45691906005221933"/>
    <n v="0.75337186897880537"/>
    <n v="3"/>
    <n v="-41"/>
    <n v="43"/>
  </r>
  <r>
    <x v="36"/>
    <x v="6"/>
    <n v="24721"/>
    <n v="821"/>
    <n v="23476"/>
    <n v="30"/>
    <n v="9"/>
    <n v="493348"/>
    <n v="432"/>
    <n v="118130"/>
    <n v="54"/>
    <n v="-11"/>
    <n v="-2"/>
    <n v="1"/>
    <n v="1683"/>
    <n v="442"/>
    <n v="2125"/>
    <n v="0.98677884615384615"/>
    <n v="65"/>
    <x v="36"/>
    <s v="viernes"/>
    <n v="1.1403508771929824"/>
    <n v="63.961931998008822"/>
    <n v="1.0380680019911779"/>
    <n v="323"/>
    <n v="691"/>
    <n v="0.42952127659574468"/>
    <n v="0.66124401913875597"/>
    <n v="-11"/>
    <n v="-45"/>
    <n v="-13"/>
  </r>
  <r>
    <x v="36"/>
    <x v="7"/>
    <n v="125727"/>
    <n v="2685"/>
    <n v="120656"/>
    <n v="108"/>
    <n v="31"/>
    <n v="2201657"/>
    <n v="2410"/>
    <n v="954620"/>
    <n v="184"/>
    <n v="10"/>
    <n v="-8"/>
    <n v="1"/>
    <n v="6244"/>
    <n v="2475"/>
    <n v="8719"/>
    <n v="1.0037383177570094"/>
    <n v="174"/>
    <x v="36"/>
    <s v="viernes"/>
    <n v="0.91099476439790572"/>
    <n v="207.64827620838659"/>
    <n v="-33.648276208386591"/>
    <n v="1020"/>
    <n v="2185"/>
    <n v="0.30204323363932484"/>
    <n v="0.44664758789860998"/>
    <n v="8"/>
    <n v="-145"/>
    <n v="-342"/>
  </r>
  <r>
    <x v="37"/>
    <x v="0"/>
    <n v="30275"/>
    <n v="539"/>
    <n v="29159"/>
    <n v="30"/>
    <n v="6"/>
    <n v="491680"/>
    <n v="590"/>
    <n v="253620"/>
    <n v="35"/>
    <n v="-16"/>
    <n v="-2"/>
    <n v="0"/>
    <n v="1336"/>
    <n v="335"/>
    <n v="1671"/>
    <n v="0.97117117117117113"/>
    <n v="51"/>
    <x v="37"/>
    <s v="sábado"/>
    <n v="1.7586206896551724"/>
    <n v="31.050843795781809"/>
    <n v="19.949156204218191"/>
    <n v="190"/>
    <n v="388"/>
    <n v="0.34990791896869244"/>
    <n v="0.44546498277841562"/>
    <n v="5"/>
    <n v="-8"/>
    <n v="-159"/>
  </r>
  <r>
    <x v="37"/>
    <x v="1"/>
    <n v="8546"/>
    <n v="87"/>
    <n v="8236"/>
    <n v="3"/>
    <n v="2"/>
    <n v="141672"/>
    <n v="217"/>
    <n v="44965"/>
    <n v="3"/>
    <n v="-4"/>
    <n v="1"/>
    <n v="0"/>
    <n v="188"/>
    <n v="56"/>
    <n v="244"/>
    <n v="0.95604395604395609"/>
    <n v="7"/>
    <x v="37"/>
    <s v="sábado"/>
    <n v="3.5"/>
    <n v="2.9870629370629369"/>
    <n v="4.0129370629370626"/>
    <n v="27"/>
    <n v="78"/>
    <n v="0.216"/>
    <n v="0.42162162162162165"/>
    <n v="-4"/>
    <n v="-24"/>
    <n v="14"/>
  </r>
  <r>
    <x v="37"/>
    <x v="2"/>
    <n v="12750"/>
    <n v="220"/>
    <n v="12311"/>
    <n v="8"/>
    <n v="1"/>
    <n v="239180"/>
    <n v="214"/>
    <n v="110653"/>
    <n v="26"/>
    <n v="14"/>
    <n v="1"/>
    <n v="0"/>
    <n v="618"/>
    <n v="81"/>
    <n v="699"/>
    <n v="1.0679611650485437"/>
    <n v="12"/>
    <x v="37"/>
    <s v="sábado"/>
    <n v="0.92307692307692313"/>
    <n v="16.723699006307701"/>
    <n v="-4.7236990063077009"/>
    <n v="117"/>
    <n v="193"/>
    <n v="0.375"/>
    <n v="0.42511013215859028"/>
    <n v="16"/>
    <n v="41"/>
    <n v="-1"/>
  </r>
  <r>
    <x v="37"/>
    <x v="3"/>
    <n v="15629"/>
    <n v="200"/>
    <n v="15012"/>
    <n v="7"/>
    <n v="4"/>
    <n v="252310"/>
    <n v="418"/>
    <n v="132429"/>
    <n v="8"/>
    <n v="-4"/>
    <n v="0"/>
    <n v="0"/>
    <n v="414"/>
    <n v="232"/>
    <n v="646"/>
    <n v="0.98039215686274506"/>
    <n v="12"/>
    <x v="37"/>
    <s v="sábado"/>
    <n v="0.8571428571428571"/>
    <n v="14.414074304762565"/>
    <n v="-2.4140743047625648"/>
    <n v="84"/>
    <n v="166"/>
    <n v="0.11052631578947368"/>
    <n v="0.17078189300411523"/>
    <n v="-8"/>
    <n v="2"/>
    <n v="-64"/>
  </r>
  <r>
    <x v="37"/>
    <x v="4"/>
    <n v="14143"/>
    <n v="343"/>
    <n v="13624"/>
    <n v="14"/>
    <n v="5"/>
    <n v="232791"/>
    <n v="177"/>
    <n v="117266"/>
    <n v="13"/>
    <n v="-28"/>
    <n v="-2"/>
    <n v="-1"/>
    <n v="640"/>
    <n v="337"/>
    <n v="977"/>
    <n v="0.92452830188679247"/>
    <n v="41"/>
    <x v="37"/>
    <s v="sábado"/>
    <n v="1.1714285714285715"/>
    <n v="37.698516368207706"/>
    <n v="3.3014836317922942"/>
    <n v="117"/>
    <n v="270"/>
    <n v="0.23260437375745527"/>
    <n v="0.31914893617021278"/>
    <n v="4"/>
    <n v="-36"/>
    <n v="-154"/>
  </r>
  <r>
    <x v="37"/>
    <x v="5"/>
    <n v="19781"/>
    <n v="455"/>
    <n v="18976"/>
    <n v="14"/>
    <n v="3"/>
    <n v="354623"/>
    <n v="362"/>
    <n v="179001"/>
    <n v="33"/>
    <n v="18"/>
    <n v="0"/>
    <n v="0"/>
    <n v="751"/>
    <n v="403"/>
    <n v="1154"/>
    <n v="1.0411899313501145"/>
    <n v="15"/>
    <x v="37"/>
    <s v="sábado"/>
    <n v="0.46875"/>
    <n v="36.011738853542575"/>
    <n v="-21.011738853542575"/>
    <n v="188"/>
    <n v="392"/>
    <n v="0.49086161879895562"/>
    <n v="0.75529865125240847"/>
    <n v="13"/>
    <n v="-16"/>
    <n v="42"/>
  </r>
  <r>
    <x v="37"/>
    <x v="6"/>
    <n v="24776"/>
    <n v="812"/>
    <n v="23540"/>
    <n v="32"/>
    <n v="9"/>
    <n v="495200"/>
    <n v="432"/>
    <n v="118317"/>
    <n v="55"/>
    <n v="-9"/>
    <n v="2"/>
    <n v="0"/>
    <n v="1852"/>
    <n v="187"/>
    <n v="2039"/>
    <n v="0.98903775883069422"/>
    <n v="64"/>
    <x v="37"/>
    <s v="sábado"/>
    <n v="1"/>
    <n v="72.378309611799381"/>
    <n v="-8.3783096117993807"/>
    <n v="344"/>
    <n v="682"/>
    <n v="0.45744680851063829"/>
    <n v="0.65263157894736845"/>
    <n v="21"/>
    <n v="6"/>
    <n v="-14"/>
  </r>
  <r>
    <x v="37"/>
    <x v="7"/>
    <n v="125900"/>
    <n v="2656"/>
    <n v="120858"/>
    <n v="108"/>
    <n v="30"/>
    <n v="2207456"/>
    <n v="2410"/>
    <n v="956251"/>
    <n v="173"/>
    <n v="-29"/>
    <n v="0"/>
    <n v="-1"/>
    <n v="5799"/>
    <n v="1631"/>
    <n v="7430"/>
    <n v="0.98919925512104279"/>
    <n v="202"/>
    <x v="37"/>
    <s v="sábado"/>
    <n v="1.0687830687830688"/>
    <n v="202.18447440117743"/>
    <n v="-0.18447440117742531"/>
    <n v="1067"/>
    <n v="2169"/>
    <n v="0.31596091205211724"/>
    <n v="0.44337694194603433"/>
    <n v="47"/>
    <n v="-35"/>
    <n v="-336"/>
  </r>
  <r>
    <x v="38"/>
    <x v="0"/>
    <n v="30288"/>
    <n v="520"/>
    <n v="29191"/>
    <n v="32"/>
    <n v="6"/>
    <n v="493509"/>
    <n v="590"/>
    <n v="253800"/>
    <n v="13"/>
    <n v="-19"/>
    <n v="2"/>
    <n v="0"/>
    <n v="1829"/>
    <n v="180"/>
    <n v="2009"/>
    <n v="0.96474953617810766"/>
    <n v="32"/>
    <x v="38"/>
    <s v="domingo"/>
    <n v="0.59259259259259256"/>
    <n v="60.450775449970358"/>
    <n v="-28.450775449970358"/>
    <n v="175"/>
    <n v="347"/>
    <n v="0.32228360957642727"/>
    <n v="0.39839265212399538"/>
    <n v="-15"/>
    <n v="3"/>
    <n v="-213"/>
  </r>
  <r>
    <x v="38"/>
    <x v="1"/>
    <n v="8552"/>
    <n v="83"/>
    <n v="8246"/>
    <n v="3"/>
    <n v="2"/>
    <n v="141844"/>
    <n v="217"/>
    <n v="44989"/>
    <n v="6"/>
    <n v="-4"/>
    <n v="0"/>
    <n v="0"/>
    <n v="172"/>
    <n v="24"/>
    <n v="196"/>
    <n v="0.95402298850574707"/>
    <n v="10"/>
    <x v="38"/>
    <s v="domingo"/>
    <n v="1.1111111111111112"/>
    <n v="13.326398601398601"/>
    <n v="-3.3263986013986013"/>
    <n v="33"/>
    <n v="75"/>
    <n v="0.26400000000000001"/>
    <n v="0.40540540540540543"/>
    <n v="6"/>
    <n v="-9"/>
    <n v="7"/>
  </r>
  <r>
    <x v="38"/>
    <x v="2"/>
    <n v="12768"/>
    <n v="227"/>
    <n v="12322"/>
    <n v="10"/>
    <n v="1"/>
    <n v="239557"/>
    <n v="214"/>
    <n v="110747"/>
    <n v="18"/>
    <n v="7"/>
    <n v="2"/>
    <n v="0"/>
    <n v="377"/>
    <n v="94"/>
    <n v="471"/>
    <n v="1.0318181818181817"/>
    <n v="11"/>
    <x v="38"/>
    <s v="domingo"/>
    <n v="1.2222222222222223"/>
    <n v="11.15190996294675"/>
    <n v="-0.15190996294674974"/>
    <n v="130"/>
    <n v="202"/>
    <n v="0.41666666666666669"/>
    <n v="0.44493392070484583"/>
    <n v="13"/>
    <n v="58"/>
    <n v="9"/>
  </r>
  <r>
    <x v="38"/>
    <x v="3"/>
    <n v="15641"/>
    <n v="203"/>
    <n v="15021"/>
    <n v="7"/>
    <n v="4"/>
    <n v="252650"/>
    <n v="418"/>
    <n v="132618"/>
    <n v="12"/>
    <n v="3"/>
    <n v="0"/>
    <n v="0"/>
    <n v="340"/>
    <n v="189"/>
    <n v="529"/>
    <n v="1.0149999999999999"/>
    <n v="9"/>
    <x v="38"/>
    <s v="domingo"/>
    <n v="1.5"/>
    <n v="6.1115263503927482"/>
    <n v="2.8884736496072518"/>
    <n v="77"/>
    <n v="172"/>
    <n v="0.10131578947368421"/>
    <n v="0.17695473251028807"/>
    <n v="-7"/>
    <n v="-18"/>
    <n v="-50"/>
  </r>
  <r>
    <x v="38"/>
    <x v="4"/>
    <n v="14160"/>
    <n v="333"/>
    <n v="13651"/>
    <n v="14"/>
    <n v="5"/>
    <n v="233061"/>
    <n v="177"/>
    <n v="117590"/>
    <n v="17"/>
    <n v="-10"/>
    <n v="0"/>
    <n v="0"/>
    <n v="270"/>
    <n v="324"/>
    <n v="594"/>
    <n v="0.9708454810495627"/>
    <n v="27"/>
    <x v="38"/>
    <s v="domingo"/>
    <n v="1.5"/>
    <n v="19.902094132221105"/>
    <n v="7.0979058677788949"/>
    <n v="124"/>
    <n v="269"/>
    <n v="0.24652087475149106"/>
    <n v="0.31796690307328607"/>
    <n v="7"/>
    <n v="-21"/>
    <n v="-145"/>
  </r>
  <r>
    <x v="38"/>
    <x v="5"/>
    <n v="19804"/>
    <n v="453"/>
    <n v="19001"/>
    <n v="12"/>
    <n v="5"/>
    <n v="355849"/>
    <n v="362"/>
    <n v="179208"/>
    <n v="23"/>
    <n v="-2"/>
    <n v="-2"/>
    <n v="2"/>
    <n v="1226"/>
    <n v="207"/>
    <n v="1433"/>
    <n v="0.99560439560439562"/>
    <n v="25"/>
    <x v="38"/>
    <s v="domingo"/>
    <n v="0.8928571428571429"/>
    <n v="29.719886881465136"/>
    <n v="-4.7198868814651362"/>
    <n v="189"/>
    <n v="387"/>
    <n v="0.49347258485639689"/>
    <n v="0.74566473988439308"/>
    <n v="1"/>
    <n v="-9"/>
    <n v="34"/>
  </r>
  <r>
    <x v="38"/>
    <x v="6"/>
    <n v="24810"/>
    <n v="805"/>
    <n v="23580"/>
    <n v="34"/>
    <n v="9"/>
    <n v="496276"/>
    <n v="433"/>
    <n v="118494"/>
    <n v="34"/>
    <n v="-7"/>
    <n v="2"/>
    <n v="0"/>
    <n v="1076"/>
    <n v="177"/>
    <n v="1253"/>
    <n v="0.99137931034482762"/>
    <n v="40"/>
    <x v="38"/>
    <s v="domingo"/>
    <n v="1.4285714285714286"/>
    <n v="31.934741224392997"/>
    <n v="8.0652587756070027"/>
    <n v="355"/>
    <n v="688"/>
    <n v="0.47207446808510639"/>
    <n v="0.65837320574162683"/>
    <n v="11"/>
    <n v="22"/>
    <n v="0"/>
  </r>
  <r>
    <x v="38"/>
    <x v="7"/>
    <n v="126023"/>
    <n v="2624"/>
    <n v="121012"/>
    <n v="112"/>
    <n v="32"/>
    <n v="2212746"/>
    <n v="2411"/>
    <n v="957446"/>
    <n v="123"/>
    <n v="-32"/>
    <n v="4"/>
    <n v="2"/>
    <n v="5290"/>
    <n v="1195"/>
    <n v="6485"/>
    <n v="0.98795180722891562"/>
    <n v="154"/>
    <x v="38"/>
    <s v="domingo"/>
    <n v="1.013157894736842"/>
    <n v="162.68724047730794"/>
    <n v="-8.6872404773079381"/>
    <n v="1083"/>
    <n v="2140"/>
    <n v="0.32069884512881258"/>
    <n v="0.43744889615699101"/>
    <n v="16"/>
    <n v="26"/>
    <n v="-358"/>
  </r>
  <r>
    <x v="39"/>
    <x v="0"/>
    <n v="30299"/>
    <n v="487"/>
    <n v="29235"/>
    <n v="29"/>
    <n v="7"/>
    <n v="495144"/>
    <n v="591"/>
    <n v="254210"/>
    <n v="11"/>
    <n v="-33"/>
    <n v="-3"/>
    <n v="1"/>
    <n v="1635"/>
    <n v="410"/>
    <n v="2045"/>
    <n v="0.93653846153846154"/>
    <n v="44"/>
    <x v="39"/>
    <s v="lunes"/>
    <n v="2.5882352941176472"/>
    <n v="18.816985489270429"/>
    <n v="25.183014510729571"/>
    <n v="173"/>
    <n v="341"/>
    <n v="0.31860036832412525"/>
    <n v="0.39150401836969001"/>
    <n v="-2"/>
    <n v="5"/>
    <n v="-204"/>
  </r>
  <r>
    <x v="39"/>
    <x v="1"/>
    <n v="8555"/>
    <n v="83"/>
    <n v="8249"/>
    <n v="4"/>
    <n v="1"/>
    <n v="142043"/>
    <n v="217"/>
    <n v="45064"/>
    <n v="3"/>
    <n v="0"/>
    <n v="1"/>
    <n v="-1"/>
    <n v="199"/>
    <n v="75"/>
    <n v="274"/>
    <n v="1"/>
    <n v="3"/>
    <x v="39"/>
    <s v="lunes"/>
    <n v="0.75"/>
    <n v="6.0185703185703181"/>
    <n v="-3.0185703185703181"/>
    <n v="33"/>
    <n v="74"/>
    <n v="0.26400000000000001"/>
    <n v="0.4"/>
    <n v="0"/>
    <n v="-8"/>
    <n v="3"/>
  </r>
  <r>
    <x v="39"/>
    <x v="2"/>
    <n v="12781"/>
    <n v="228"/>
    <n v="12334"/>
    <n v="10"/>
    <n v="1"/>
    <n v="239975"/>
    <n v="214"/>
    <n v="111032"/>
    <n v="13"/>
    <n v="1"/>
    <n v="0"/>
    <n v="0"/>
    <n v="418"/>
    <n v="285"/>
    <n v="703"/>
    <n v="1.0044052863436124"/>
    <n v="12"/>
    <x v="39"/>
    <s v="lunes"/>
    <n v="0.92307692307692313"/>
    <n v="16.530536613145308"/>
    <n v="-4.5305366131453084"/>
    <n v="136"/>
    <n v="202"/>
    <n v="0.4358974358974359"/>
    <n v="0.44493392070484583"/>
    <n v="6"/>
    <n v="70"/>
    <n v="10"/>
  </r>
  <r>
    <x v="39"/>
    <x v="3"/>
    <n v="15646"/>
    <n v="197"/>
    <n v="15032"/>
    <n v="8"/>
    <n v="5"/>
    <n v="252960"/>
    <n v="418"/>
    <n v="133051"/>
    <n v="5"/>
    <n v="-6"/>
    <n v="1"/>
    <n v="1"/>
    <n v="310"/>
    <n v="433"/>
    <n v="743"/>
    <n v="0.97044334975369462"/>
    <n v="11"/>
    <x v="39"/>
    <s v="lunes"/>
    <n v="1.2222222222222223"/>
    <n v="9.9090477673473636"/>
    <n v="1.0909522326526364"/>
    <n v="76"/>
    <n v="168"/>
    <n v="0.1"/>
    <n v="0.1728395061728395"/>
    <n v="-1"/>
    <n v="-16"/>
    <n v="-48"/>
  </r>
  <r>
    <x v="39"/>
    <x v="4"/>
    <n v="14175"/>
    <n v="325"/>
    <n v="13674"/>
    <n v="14"/>
    <n v="4"/>
    <n v="233249"/>
    <n v="177"/>
    <n v="118042"/>
    <n v="15"/>
    <n v="-8"/>
    <n v="0"/>
    <n v="-1"/>
    <n v="188"/>
    <n v="452"/>
    <n v="640"/>
    <n v="0.97597597597597596"/>
    <n v="23"/>
    <x v="39"/>
    <s v="lunes"/>
    <n v="1"/>
    <n v="26.567816250756273"/>
    <n v="-3.5678162507562732"/>
    <n v="110"/>
    <n v="261"/>
    <n v="0.21868787276341947"/>
    <n v="0.30851063829787234"/>
    <n v="-14"/>
    <n v="-41"/>
    <n v="-160"/>
  </r>
  <r>
    <x v="39"/>
    <x v="5"/>
    <n v="19832"/>
    <n v="457"/>
    <n v="19025"/>
    <n v="14"/>
    <n v="5"/>
    <n v="357086"/>
    <n v="362"/>
    <n v="179649"/>
    <n v="28"/>
    <n v="4"/>
    <n v="2"/>
    <n v="0"/>
    <n v="1237"/>
    <n v="441"/>
    <n v="1678"/>
    <n v="1.0088300220750552"/>
    <n v="24"/>
    <x v="39"/>
    <s v="lunes"/>
    <n v="0.72727272727272729"/>
    <n v="35.05964690150698"/>
    <n v="-11.05964690150698"/>
    <n v="195"/>
    <n v="382"/>
    <n v="0.50913838120104438"/>
    <n v="0.73603082851637769"/>
    <n v="6"/>
    <n v="8"/>
    <n v="17"/>
  </r>
  <r>
    <x v="39"/>
    <x v="6"/>
    <n v="24824"/>
    <n v="776"/>
    <n v="23623"/>
    <n v="30"/>
    <n v="8"/>
    <n v="497057"/>
    <n v="433"/>
    <n v="118857"/>
    <n v="14"/>
    <n v="-29"/>
    <n v="-4"/>
    <n v="-1"/>
    <n v="781"/>
    <n v="363"/>
    <n v="1144"/>
    <n v="0.96397515527950306"/>
    <n v="43"/>
    <x v="39"/>
    <s v="lunes"/>
    <n v="1.9545454545454546"/>
    <n v="24.688651987664095"/>
    <n v="18.311348012335905"/>
    <n v="333"/>
    <n v="680"/>
    <n v="0.44281914893617019"/>
    <n v="0.65071770334928225"/>
    <n v="-22"/>
    <n v="-14"/>
    <n v="-2"/>
  </r>
  <r>
    <x v="39"/>
    <x v="7"/>
    <n v="126112"/>
    <n v="2553"/>
    <n v="121172"/>
    <n v="109"/>
    <n v="31"/>
    <n v="2217514"/>
    <n v="2412"/>
    <n v="959905"/>
    <n v="89"/>
    <n v="-71"/>
    <n v="-3"/>
    <n v="-1"/>
    <n v="4768"/>
    <n v="2459"/>
    <n v="7227"/>
    <n v="0.97294207317073167"/>
    <n v="160"/>
    <x v="39"/>
    <s v="lunes"/>
    <n v="1.3223140495867769"/>
    <n v="129.86423132323111"/>
    <n v="30.13576867676889"/>
    <n v="1056"/>
    <n v="2108"/>
    <n v="0.31270358306188922"/>
    <n v="0.43090760425183972"/>
    <n v="-27"/>
    <n v="4"/>
    <n v="-384"/>
  </r>
  <r>
    <x v="40"/>
    <x v="0"/>
    <n v="30315"/>
    <n v="483"/>
    <n v="29255"/>
    <n v="28"/>
    <n v="5"/>
    <n v="496536"/>
    <n v="591"/>
    <n v="254742"/>
    <n v="16"/>
    <n v="-4"/>
    <n v="-1"/>
    <n v="-2"/>
    <n v="1392"/>
    <n v="532"/>
    <n v="1924"/>
    <n v="0.99178644763860369"/>
    <n v="20"/>
    <x v="40"/>
    <s v="martes"/>
    <e v="#DIV/0!"/>
    <n v="0"/>
    <n v="20"/>
    <n v="160"/>
    <n v="357"/>
    <n v="0.29465930018416209"/>
    <n v="0.40987370838117104"/>
    <n v="-13"/>
    <n v="-37"/>
    <n v="357"/>
  </r>
  <r>
    <x v="40"/>
    <x v="1"/>
    <n v="8564"/>
    <n v="84"/>
    <n v="8257"/>
    <n v="4"/>
    <n v="3"/>
    <n v="142400"/>
    <n v="217"/>
    <n v="45154"/>
    <n v="9"/>
    <n v="1"/>
    <n v="0"/>
    <n v="2"/>
    <n v="357"/>
    <n v="90"/>
    <n v="447"/>
    <n v="1.0120481927710843"/>
    <n v="8"/>
    <x v="40"/>
    <s v="martes"/>
    <e v="#DIV/0!"/>
    <n v="0"/>
    <n v="8"/>
    <n v="38"/>
    <n v="83"/>
    <n v="0.30399999999999999"/>
    <n v="0.44864864864864867"/>
    <n v="5"/>
    <n v="-7"/>
    <n v="83"/>
  </r>
  <r>
    <x v="40"/>
    <x v="2"/>
    <n v="12792"/>
    <n v="219"/>
    <n v="12354"/>
    <n v="11"/>
    <n v="1"/>
    <n v="240682"/>
    <n v="214"/>
    <n v="111220"/>
    <n v="11"/>
    <n v="-9"/>
    <n v="1"/>
    <n v="0"/>
    <n v="707"/>
    <n v="188"/>
    <n v="895"/>
    <n v="0.96052631578947367"/>
    <n v="20"/>
    <x v="40"/>
    <s v="martes"/>
    <e v="#DIV/0!"/>
    <n v="0"/>
    <n v="20"/>
    <n v="132"/>
    <n v="213"/>
    <n v="0.42307692307692307"/>
    <n v="0.46916299559471364"/>
    <n v="-4"/>
    <n v="51"/>
    <n v="213"/>
  </r>
  <r>
    <x v="40"/>
    <x v="3"/>
    <n v="15656"/>
    <n v="197"/>
    <n v="15042"/>
    <n v="8"/>
    <n v="5"/>
    <n v="253450"/>
    <n v="418"/>
    <n v="133459"/>
    <n v="10"/>
    <n v="0"/>
    <n v="0"/>
    <n v="0"/>
    <n v="490"/>
    <n v="408"/>
    <n v="898"/>
    <n v="1"/>
    <n v="10"/>
    <x v="40"/>
    <s v="martes"/>
    <e v="#DIV/0!"/>
    <n v="0"/>
    <n v="10"/>
    <n v="74"/>
    <n v="178"/>
    <n v="9.7368421052631576E-2"/>
    <n v="0.1831275720164609"/>
    <n v="-2"/>
    <n v="-30"/>
    <n v="178"/>
  </r>
  <r>
    <x v="40"/>
    <x v="4"/>
    <n v="14192"/>
    <n v="318"/>
    <n v="13697"/>
    <n v="14"/>
    <n v="4"/>
    <n v="233618"/>
    <n v="178"/>
    <n v="118571"/>
    <n v="17"/>
    <n v="-7"/>
    <n v="0"/>
    <n v="0"/>
    <n v="369"/>
    <n v="529"/>
    <n v="898"/>
    <n v="0.97846153846153849"/>
    <n v="23"/>
    <x v="40"/>
    <s v="martes"/>
    <e v="#DIV/0!"/>
    <n v="0"/>
    <n v="23"/>
    <n v="113"/>
    <n v="278"/>
    <n v="0.22465208747514911"/>
    <n v="0.32860520094562645"/>
    <n v="3"/>
    <n v="-52"/>
    <n v="278"/>
  </r>
  <r>
    <x v="40"/>
    <x v="5"/>
    <n v="19859"/>
    <n v="437"/>
    <n v="19072"/>
    <n v="15"/>
    <n v="4"/>
    <n v="357780"/>
    <n v="362"/>
    <n v="180111"/>
    <n v="27"/>
    <n v="-20"/>
    <n v="1"/>
    <n v="-1"/>
    <n v="694"/>
    <n v="462"/>
    <n v="1156"/>
    <n v="0.9562363238512035"/>
    <n v="47"/>
    <x v="40"/>
    <s v="martes"/>
    <e v="#DIV/0!"/>
    <n v="0"/>
    <n v="47"/>
    <n v="186"/>
    <n v="409"/>
    <n v="0.48563968668407309"/>
    <n v="0.78805394990366084"/>
    <n v="-9"/>
    <n v="-37"/>
    <n v="409"/>
  </r>
  <r>
    <x v="40"/>
    <x v="6"/>
    <n v="24864"/>
    <n v="760"/>
    <n v="23679"/>
    <n v="27"/>
    <n v="9"/>
    <n v="499266"/>
    <n v="433"/>
    <n v="119181"/>
    <n v="40"/>
    <n v="-16"/>
    <n v="-3"/>
    <n v="1"/>
    <n v="2209"/>
    <n v="324"/>
    <n v="2533"/>
    <n v="0.97938144329896903"/>
    <n v="56"/>
    <x v="40"/>
    <s v="martes"/>
    <e v="#DIV/0!"/>
    <n v="0"/>
    <n v="56"/>
    <n v="355"/>
    <n v="720"/>
    <n v="0.47207446808510639"/>
    <n v="0.68899521531100483"/>
    <n v="22"/>
    <n v="-10"/>
    <n v="720"/>
  </r>
  <r>
    <x v="40"/>
    <x v="7"/>
    <n v="126242"/>
    <n v="2498"/>
    <n v="121356"/>
    <n v="107"/>
    <n v="31"/>
    <n v="2223732"/>
    <n v="2413"/>
    <n v="962438"/>
    <n v="130"/>
    <n v="-55"/>
    <n v="-2"/>
    <n v="0"/>
    <n v="6218"/>
    <n v="2533"/>
    <n v="8751"/>
    <n v="0.97845671758715236"/>
    <n v="184"/>
    <x v="40"/>
    <s v="martes"/>
    <e v="#DIV/0!"/>
    <n v="0"/>
    <n v="184"/>
    <n v="1058"/>
    <n v="2238"/>
    <n v="0.31329582469647616"/>
    <n v="0.45748160261651677"/>
    <n v="2"/>
    <n v="-122"/>
    <n v="2238"/>
  </r>
  <r>
    <x v="41"/>
    <x v="0"/>
    <n v="30326"/>
    <n v="461"/>
    <n v="29288"/>
    <n v="26"/>
    <n v="4"/>
    <n v="497883"/>
    <n v="591"/>
    <n v="255203"/>
    <n v="11"/>
    <n v="-22"/>
    <n v="-2"/>
    <n v="-1"/>
    <n v="1347"/>
    <n v="461"/>
    <n v="1808"/>
    <n v="0.95445134575569357"/>
    <n v="33"/>
    <x v="41"/>
    <s v="miércoles"/>
    <n v="0.6470588235294118"/>
    <e v="#DIV/0!"/>
    <e v="#DIV/0!"/>
    <n v="154"/>
    <n v="317"/>
    <n v="0.28360957642725598"/>
    <n v="0.36394948335246841"/>
    <n v="-6"/>
    <n v="-9"/>
    <n v="-197"/>
  </r>
  <r>
    <x v="41"/>
    <x v="1"/>
    <n v="8567"/>
    <n v="75"/>
    <n v="8269"/>
    <n v="4"/>
    <n v="3"/>
    <n v="142744"/>
    <n v="217"/>
    <n v="45235"/>
    <n v="3"/>
    <n v="-9"/>
    <n v="0"/>
    <n v="0"/>
    <n v="344"/>
    <n v="81"/>
    <n v="425"/>
    <n v="0.8928571428571429"/>
    <n v="12"/>
    <x v="41"/>
    <s v="miércoles"/>
    <n v="0.52173913043478259"/>
    <e v="#DIV/0!"/>
    <e v="#DIV/0!"/>
    <n v="34"/>
    <n v="63"/>
    <n v="0.27200000000000002"/>
    <n v="0.34054054054054056"/>
    <n v="-4"/>
    <n v="5"/>
    <n v="-20"/>
  </r>
  <r>
    <x v="41"/>
    <x v="2"/>
    <n v="12806"/>
    <n v="222"/>
    <n v="12364"/>
    <n v="11"/>
    <n v="2"/>
    <n v="241600"/>
    <n v="215"/>
    <n v="111422"/>
    <n v="14"/>
    <n v="3"/>
    <n v="0"/>
    <n v="1"/>
    <n v="918"/>
    <n v="202"/>
    <n v="1120"/>
    <n v="1.0136986301369864"/>
    <n v="10"/>
    <x v="41"/>
    <s v="miércoles"/>
    <n v="0.52631578947368418"/>
    <e v="#DIV/0!"/>
    <e v="#DIV/0!"/>
    <n v="135"/>
    <n v="208"/>
    <n v="0.43269230769230771"/>
    <n v="0.45814977973568283"/>
    <n v="3"/>
    <n v="62"/>
    <n v="38"/>
  </r>
  <r>
    <x v="41"/>
    <x v="3"/>
    <n v="15667"/>
    <n v="191"/>
    <n v="15059"/>
    <n v="6"/>
    <n v="6"/>
    <n v="253735"/>
    <n v="418"/>
    <n v="133786"/>
    <n v="11"/>
    <n v="-6"/>
    <n v="-2"/>
    <n v="1"/>
    <n v="285"/>
    <n v="327"/>
    <n v="612"/>
    <n v="0.96954314720812185"/>
    <n v="17"/>
    <x v="41"/>
    <s v="miércoles"/>
    <n v="0.70833333333333337"/>
    <e v="#DIV/0!"/>
    <e v="#DIV/0!"/>
    <n v="67"/>
    <n v="165"/>
    <n v="8.8157894736842102E-2"/>
    <n v="0.16975308641975309"/>
    <n v="-7"/>
    <n v="-31"/>
    <n v="-35"/>
  </r>
  <r>
    <x v="41"/>
    <x v="4"/>
    <n v="14214"/>
    <n v="310"/>
    <n v="13727"/>
    <n v="11"/>
    <n v="4"/>
    <n v="233965"/>
    <n v="178"/>
    <n v="119016"/>
    <n v="22"/>
    <n v="-8"/>
    <n v="-3"/>
    <n v="0"/>
    <n v="347"/>
    <n v="445"/>
    <n v="792"/>
    <n v="0.97484276729559749"/>
    <n v="30"/>
    <x v="41"/>
    <s v="miércoles"/>
    <n v="0.51724137931034486"/>
    <e v="#DIV/0!"/>
    <e v="#DIV/0!"/>
    <n v="116"/>
    <n v="242"/>
    <n v="0.23061630218687873"/>
    <n v="0.2860520094562648"/>
    <n v="3"/>
    <n v="-10"/>
    <n v="-167"/>
  </r>
  <r>
    <x v="41"/>
    <x v="5"/>
    <n v="19889"/>
    <n v="439"/>
    <n v="19100"/>
    <n v="17"/>
    <n v="3"/>
    <n v="358457"/>
    <n v="362"/>
    <n v="180655"/>
    <n v="30"/>
    <n v="2"/>
    <n v="2"/>
    <n v="-1"/>
    <n v="677"/>
    <n v="544"/>
    <n v="1221"/>
    <n v="1.0045766590389016"/>
    <n v="28"/>
    <x v="41"/>
    <s v="miércoles"/>
    <n v="0.45901639344262296"/>
    <e v="#DIV/0!"/>
    <e v="#DIV/0!"/>
    <n v="193"/>
    <n v="378"/>
    <n v="0.50391644908616184"/>
    <n v="0.72832369942196529"/>
    <n v="7"/>
    <n v="8"/>
    <n v="8"/>
  </r>
  <r>
    <x v="41"/>
    <x v="6"/>
    <n v="24903"/>
    <n v="722"/>
    <n v="23755"/>
    <n v="21"/>
    <n v="6"/>
    <n v="501019"/>
    <n v="434"/>
    <n v="119476"/>
    <n v="39"/>
    <n v="-38"/>
    <n v="-6"/>
    <n v="-3"/>
    <n v="1753"/>
    <n v="295"/>
    <n v="2048"/>
    <n v="0.95"/>
    <n v="76"/>
    <x v="41"/>
    <s v="miércoles"/>
    <n v="0.5757575757575758"/>
    <e v="#DIV/0!"/>
    <e v="#DIV/0!"/>
    <n v="306"/>
    <n v="627"/>
    <n v="0.40691489361702127"/>
    <n v="0.6"/>
    <n v="-49"/>
    <n v="-15"/>
    <n v="-61"/>
  </r>
  <r>
    <x v="41"/>
    <x v="7"/>
    <n v="126372"/>
    <n v="2420"/>
    <n v="121562"/>
    <n v="96"/>
    <n v="28"/>
    <n v="2229403"/>
    <n v="2415"/>
    <n v="964793"/>
    <n v="130"/>
    <n v="-78"/>
    <n v="-11"/>
    <n v="-3"/>
    <n v="5671"/>
    <n v="2355"/>
    <n v="8026"/>
    <n v="0.96877502001601279"/>
    <n v="206"/>
    <x v="41"/>
    <s v="miércoles"/>
    <n v="0.55978260869565222"/>
    <e v="#DIV/0!"/>
    <e v="#DIV/0!"/>
    <n v="1005"/>
    <n v="2000"/>
    <n v="0.29760142137992301"/>
    <n v="0.40883074407195419"/>
    <n v="-53"/>
    <n v="10"/>
    <n v="-434"/>
  </r>
  <r>
    <x v="42"/>
    <x v="0"/>
    <n v="30338"/>
    <n v="446"/>
    <n v="29315"/>
    <n v="25"/>
    <n v="5"/>
    <n v="499014"/>
    <n v="591"/>
    <n v="146813"/>
    <n v="12"/>
    <n v="-15"/>
    <n v="-1"/>
    <n v="1"/>
    <n v="1131"/>
    <n v="-108390"/>
    <n v="-107259"/>
    <n v="0.96746203904555317"/>
    <n v="27"/>
    <x v="42"/>
    <s v="jueves"/>
    <n v="1.2857142857142858"/>
    <e v="#DIV/0!"/>
    <e v="#DIV/0!"/>
    <n v="140"/>
    <n v="308"/>
    <n v="0.25782688766114181"/>
    <n v="0.35361653272101035"/>
    <n v="-14"/>
    <n v="-28"/>
    <n v="-178"/>
  </r>
  <r>
    <x v="42"/>
    <x v="1"/>
    <n v="8577"/>
    <n v="80"/>
    <n v="8274"/>
    <n v="3"/>
    <n v="2"/>
    <n v="143071"/>
    <n v="217"/>
    <n v="59660"/>
    <n v="10"/>
    <n v="5"/>
    <n v="-1"/>
    <n v="-1"/>
    <n v="327"/>
    <n v="14425"/>
    <n v="14752"/>
    <n v="1.0666666666666667"/>
    <n v="5"/>
    <x v="42"/>
    <s v="jueves"/>
    <n v="1"/>
    <e v="#DIV/0!"/>
    <e v="#DIV/0!"/>
    <n v="40"/>
    <n v="68"/>
    <n v="0.32"/>
    <n v="0.36756756756756759"/>
    <n v="6"/>
    <n v="12"/>
    <n v="-15"/>
  </r>
  <r>
    <x v="42"/>
    <x v="2"/>
    <n v="12827"/>
    <n v="233"/>
    <n v="12374"/>
    <n v="11"/>
    <n v="2"/>
    <n v="242467"/>
    <n v="215"/>
    <n v="131285"/>
    <n v="21"/>
    <n v="11"/>
    <n v="0"/>
    <n v="0"/>
    <n v="867"/>
    <n v="19863"/>
    <n v="20730"/>
    <n v="1.0495495495495495"/>
    <n v="10"/>
    <x v="42"/>
    <s v="jueves"/>
    <n v="0.7142857142857143"/>
    <e v="#DIV/0!"/>
    <e v="#DIV/0!"/>
    <n v="126"/>
    <n v="215"/>
    <n v="0.40384615384615385"/>
    <n v="0.47356828193832601"/>
    <n v="-9"/>
    <n v="37"/>
    <n v="54"/>
  </r>
  <r>
    <x v="42"/>
    <x v="3"/>
    <n v="15684"/>
    <n v="196"/>
    <n v="15071"/>
    <n v="4"/>
    <n v="6"/>
    <n v="254073"/>
    <n v="418"/>
    <n v="127399"/>
    <n v="17"/>
    <n v="5"/>
    <n v="-2"/>
    <n v="0"/>
    <n v="338"/>
    <n v="-6387"/>
    <n v="-6049"/>
    <n v="1.0261780104712042"/>
    <n v="12"/>
    <x v="42"/>
    <s v="jueves"/>
    <n v="1"/>
    <e v="#DIV/0!"/>
    <e v="#DIV/0!"/>
    <n v="70"/>
    <n v="170"/>
    <n v="9.2105263157894732E-2"/>
    <n v="0.17489711934156379"/>
    <n v="3"/>
    <n v="-30"/>
    <n v="-16"/>
  </r>
  <r>
    <x v="42"/>
    <x v="4"/>
    <n v="14226"/>
    <n v="291"/>
    <n v="13758"/>
    <n v="9"/>
    <n v="4"/>
    <n v="234255"/>
    <n v="178"/>
    <n v="89864"/>
    <n v="12"/>
    <n v="-19"/>
    <n v="-2"/>
    <n v="0"/>
    <n v="290"/>
    <n v="-29152"/>
    <n v="-28862"/>
    <n v="0.93870967741935485"/>
    <n v="31"/>
    <x v="42"/>
    <s v="jueves"/>
    <n v="2.0666666666666669"/>
    <e v="#DIV/0!"/>
    <e v="#DIV/0!"/>
    <n v="118"/>
    <n v="239"/>
    <n v="0.23459244532803181"/>
    <n v="0.28250591016548465"/>
    <n v="2"/>
    <n v="-3"/>
    <n v="-158"/>
  </r>
  <r>
    <x v="42"/>
    <x v="5"/>
    <n v="19918"/>
    <n v="442"/>
    <n v="19126"/>
    <n v="18"/>
    <n v="4"/>
    <n v="359072"/>
    <n v="362"/>
    <n v="141659"/>
    <n v="29"/>
    <n v="3"/>
    <n v="1"/>
    <n v="1"/>
    <n v="615"/>
    <n v="-38996"/>
    <n v="-38381"/>
    <n v="1.0068337129840548"/>
    <n v="26"/>
    <x v="42"/>
    <s v="jueves"/>
    <n v="0.74285714285714288"/>
    <e v="#DIV/0!"/>
    <e v="#DIV/0!"/>
    <n v="200"/>
    <n v="372"/>
    <n v="0.52219321148825071"/>
    <n v="0.7167630057803468"/>
    <n v="7"/>
    <n v="28"/>
    <n v="-4"/>
  </r>
  <r>
    <x v="42"/>
    <x v="6"/>
    <n v="24945"/>
    <n v="712"/>
    <n v="23807"/>
    <n v="23"/>
    <n v="5"/>
    <n v="504393"/>
    <n v="434"/>
    <n v="262511"/>
    <n v="42"/>
    <n v="-10"/>
    <n v="2"/>
    <n v="-1"/>
    <n v="3374"/>
    <n v="143035"/>
    <n v="146409"/>
    <n v="0.98614958448753465"/>
    <n v="52"/>
    <x v="42"/>
    <s v="jueves"/>
    <n v="0.91228070175438591"/>
    <e v="#DIV/0!"/>
    <e v="#DIV/0!"/>
    <n v="278"/>
    <n v="612"/>
    <n v="0.36968085106382981"/>
    <n v="0.58564593301435408"/>
    <n v="-28"/>
    <n v="-56"/>
    <n v="-81"/>
  </r>
  <r>
    <x v="42"/>
    <x v="7"/>
    <n v="126515"/>
    <n v="2400"/>
    <n v="121725"/>
    <n v="93"/>
    <n v="28"/>
    <n v="2236345"/>
    <n v="2415"/>
    <n v="959191"/>
    <n v="143"/>
    <n v="-20"/>
    <n v="-3"/>
    <n v="0"/>
    <n v="6942"/>
    <n v="-5602"/>
    <n v="1340"/>
    <n v="0.99173553719008267"/>
    <n v="163"/>
    <x v="42"/>
    <s v="jueves"/>
    <n v="1.0251572327044025"/>
    <e v="#DIV/0!"/>
    <e v="#DIV/0!"/>
    <n v="972"/>
    <n v="1984"/>
    <n v="0.28782943440923897"/>
    <n v="0.4055600981193786"/>
    <n v="-33"/>
    <n v="-40"/>
    <n v="-398"/>
  </r>
  <r>
    <x v="43"/>
    <x v="0"/>
    <n v="30351"/>
    <n v="426"/>
    <n v="29348"/>
    <n v="22"/>
    <n v="4"/>
    <n v="500384"/>
    <n v="591"/>
    <n v="147069"/>
    <n v="13"/>
    <n v="-20"/>
    <n v="-3"/>
    <n v="-1"/>
    <n v="1370"/>
    <n v="256"/>
    <n v="1626"/>
    <n v="0.95515695067264572"/>
    <n v="33"/>
    <x v="43"/>
    <s v="viernes"/>
    <n v="1.32"/>
    <e v="#DIV/0!"/>
    <e v="#DIV/0!"/>
    <n v="111"/>
    <n v="296"/>
    <n v="0.20441988950276244"/>
    <n v="0.33983926521239954"/>
    <n v="-29"/>
    <n v="-74"/>
    <n v="-182"/>
  </r>
  <r>
    <x v="43"/>
    <x v="1"/>
    <n v="8584"/>
    <n v="83"/>
    <n v="8278"/>
    <n v="1"/>
    <n v="2"/>
    <n v="143387"/>
    <n v="217"/>
    <n v="59725"/>
    <n v="7"/>
    <n v="3"/>
    <n v="-2"/>
    <n v="0"/>
    <n v="316"/>
    <n v="65"/>
    <n v="381"/>
    <n v="1.0375000000000001"/>
    <n v="4"/>
    <x v="43"/>
    <s v="viernes"/>
    <n v="1.3333333333333333"/>
    <e v="#DIV/0!"/>
    <e v="#DIV/0!"/>
    <n v="41"/>
    <n v="72"/>
    <n v="0.32800000000000001"/>
    <n v="0.38918918918918921"/>
    <n v="1"/>
    <n v="10"/>
    <n v="-3"/>
  </r>
  <r>
    <x v="43"/>
    <x v="2"/>
    <n v="12842"/>
    <n v="234"/>
    <n v="12387"/>
    <n v="9"/>
    <n v="3"/>
    <n v="243401"/>
    <n v="216"/>
    <n v="131412"/>
    <n v="15"/>
    <n v="1"/>
    <n v="-2"/>
    <n v="1"/>
    <n v="934"/>
    <n v="127"/>
    <n v="1061"/>
    <n v="1.0042918454935623"/>
    <n v="13"/>
    <x v="43"/>
    <s v="viernes"/>
    <n v="1.1818181818181819"/>
    <e v="#DIV/0!"/>
    <e v="#DIV/0!"/>
    <n v="118"/>
    <n v="219"/>
    <n v="0.37820512820512819"/>
    <n v="0.48237885462555063"/>
    <n v="-8"/>
    <n v="17"/>
    <n v="65"/>
  </r>
  <r>
    <x v="43"/>
    <x v="3"/>
    <n v="15692"/>
    <n v="190"/>
    <n v="15085"/>
    <n v="5"/>
    <n v="6"/>
    <n v="254496"/>
    <n v="418"/>
    <n v="127482"/>
    <n v="8"/>
    <n v="-6"/>
    <n v="1"/>
    <n v="0"/>
    <n v="423"/>
    <n v="83"/>
    <n v="506"/>
    <n v="0.96938775510204078"/>
    <n v="14"/>
    <x v="43"/>
    <s v="viernes"/>
    <n v="0.93333333333333335"/>
    <e v="#DIV/0!"/>
    <e v="#DIV/0!"/>
    <n v="71"/>
    <n v="163"/>
    <n v="9.3421052631578946E-2"/>
    <n v="0.16769547325102882"/>
    <n v="1"/>
    <n v="-21"/>
    <n v="-19"/>
  </r>
  <r>
    <x v="43"/>
    <x v="4"/>
    <n v="14247"/>
    <n v="290"/>
    <n v="13779"/>
    <n v="8"/>
    <n v="4"/>
    <n v="234957"/>
    <n v="179"/>
    <n v="90076"/>
    <n v="21"/>
    <n v="-1"/>
    <n v="-1"/>
    <n v="0"/>
    <n v="702"/>
    <n v="212"/>
    <n v="914"/>
    <n v="0.99656357388316152"/>
    <n v="21"/>
    <x v="43"/>
    <s v="viernes"/>
    <n v="0.7"/>
    <e v="#DIV/0!"/>
    <e v="#DIV/0!"/>
    <n v="117"/>
    <n v="230"/>
    <n v="0.23260437375745527"/>
    <n v="0.27186761229314421"/>
    <n v="-1"/>
    <n v="4"/>
    <n v="-167"/>
  </r>
  <r>
    <x v="43"/>
    <x v="5"/>
    <n v="19934"/>
    <n v="427"/>
    <n v="19157"/>
    <n v="15"/>
    <n v="4"/>
    <n v="359505"/>
    <n v="362"/>
    <n v="141875"/>
    <n v="16"/>
    <n v="-15"/>
    <n v="-3"/>
    <n v="0"/>
    <n v="433"/>
    <n v="216"/>
    <n v="649"/>
    <n v="0.9660633484162896"/>
    <n v="31"/>
    <x v="43"/>
    <s v="viernes"/>
    <n v="1.1481481481481481"/>
    <e v="#DIV/0!"/>
    <e v="#DIV/0!"/>
    <n v="186"/>
    <n v="361"/>
    <n v="0.48563968668407309"/>
    <n v="0.69556840077071291"/>
    <n v="-14"/>
    <n v="11"/>
    <n v="-16"/>
  </r>
  <r>
    <x v="43"/>
    <x v="6"/>
    <n v="24975"/>
    <n v="700"/>
    <n v="23849"/>
    <n v="19"/>
    <n v="5"/>
    <n v="505647"/>
    <n v="434"/>
    <n v="262798"/>
    <n v="30"/>
    <n v="-12"/>
    <n v="-4"/>
    <n v="0"/>
    <n v="1254"/>
    <n v="287"/>
    <n v="1541"/>
    <n v="0.9831460674157303"/>
    <n v="42"/>
    <x v="43"/>
    <s v="viernes"/>
    <n v="0.64615384615384619"/>
    <e v="#DIV/0!"/>
    <e v="#DIV/0!"/>
    <n v="254"/>
    <n v="577"/>
    <n v="0.33776595744680848"/>
    <n v="0.55215311004784684"/>
    <n v="-24"/>
    <n v="-69"/>
    <n v="-127"/>
  </r>
  <r>
    <x v="43"/>
    <x v="7"/>
    <n v="126625"/>
    <n v="2350"/>
    <n v="121883"/>
    <n v="79"/>
    <n v="28"/>
    <n v="2241777"/>
    <n v="2417"/>
    <n v="960437"/>
    <n v="110"/>
    <n v="-50"/>
    <n v="-14"/>
    <n v="0"/>
    <n v="5432"/>
    <n v="1246"/>
    <n v="6678"/>
    <n v="0.97916666666666663"/>
    <n v="158"/>
    <x v="43"/>
    <s v="viernes"/>
    <n v="0.89772727272727271"/>
    <e v="#DIV/0!"/>
    <e v="#DIV/0!"/>
    <n v="898"/>
    <n v="1918"/>
    <n v="0.26591649392952327"/>
    <n v="0.39206868356500407"/>
    <n v="-74"/>
    <n v="-122"/>
    <n v="-449"/>
  </r>
  <r>
    <x v="44"/>
    <x v="0"/>
    <n v="30375"/>
    <n v="418"/>
    <n v="29380"/>
    <n v="23"/>
    <n v="4"/>
    <n v="501455"/>
    <n v="591"/>
    <n v="147278"/>
    <n v="24"/>
    <n v="-8"/>
    <n v="1"/>
    <n v="0"/>
    <n v="1071"/>
    <n v="209"/>
    <n v="1280"/>
    <n v="0.98122065727699526"/>
    <n v="32"/>
    <x v="44"/>
    <s v="sábado"/>
    <n v="1.0666666666666667"/>
    <e v="#DIV/0!"/>
    <e v="#DIV/0!"/>
    <n v="100"/>
    <n v="290"/>
    <n v="0.18416206261510129"/>
    <n v="0.33295063145809417"/>
    <n v="-11"/>
    <n v="-90"/>
    <n v="-185"/>
  </r>
  <r>
    <x v="44"/>
    <x v="1"/>
    <n v="8594"/>
    <n v="91"/>
    <n v="8280"/>
    <n v="3"/>
    <n v="1"/>
    <n v="143741"/>
    <n v="217"/>
    <n v="59788"/>
    <n v="10"/>
    <n v="8"/>
    <n v="2"/>
    <n v="-1"/>
    <n v="354"/>
    <n v="63"/>
    <n v="417"/>
    <n v="1.0963855421686748"/>
    <n v="2"/>
    <x v="44"/>
    <s v="sábado"/>
    <n v="0.2857142857142857"/>
    <e v="#DIV/0!"/>
    <e v="#DIV/0!"/>
    <n v="48"/>
    <n v="75"/>
    <n v="0.38400000000000001"/>
    <n v="0.40540540540540543"/>
    <n v="7"/>
    <n v="21"/>
    <n v="-3"/>
  </r>
  <r>
    <x v="44"/>
    <x v="2"/>
    <n v="12860"/>
    <n v="244"/>
    <n v="12395"/>
    <n v="9"/>
    <n v="3"/>
    <n v="244319"/>
    <n v="216"/>
    <n v="131555"/>
    <n v="18"/>
    <n v="10"/>
    <n v="0"/>
    <n v="0"/>
    <n v="918"/>
    <n v="143"/>
    <n v="1061"/>
    <n v="1.0427350427350428"/>
    <n v="8"/>
    <x v="44"/>
    <s v="sábado"/>
    <n v="0.8"/>
    <e v="#DIV/0!"/>
    <e v="#DIV/0!"/>
    <n v="110"/>
    <n v="227"/>
    <n v="0.35256410256410259"/>
    <n v="0.5"/>
    <n v="-8"/>
    <n v="-7"/>
    <n v="74"/>
  </r>
  <r>
    <x v="44"/>
    <x v="3"/>
    <n v="15697"/>
    <n v="178"/>
    <n v="15102"/>
    <n v="6"/>
    <n v="6"/>
    <n v="254991"/>
    <n v="418"/>
    <n v="127560"/>
    <n v="5"/>
    <n v="-12"/>
    <n v="1"/>
    <n v="0"/>
    <n v="495"/>
    <n v="78"/>
    <n v="573"/>
    <n v="0.93684210526315792"/>
    <n v="17"/>
    <x v="44"/>
    <s v="sábado"/>
    <n v="1.0625"/>
    <e v="#DIV/0!"/>
    <e v="#DIV/0!"/>
    <n v="68"/>
    <n v="152"/>
    <n v="8.9473684210526316E-2"/>
    <n v="0.15637860082304528"/>
    <n v="-3"/>
    <n v="-16"/>
    <n v="-34"/>
  </r>
  <r>
    <x v="44"/>
    <x v="4"/>
    <n v="14255"/>
    <n v="276"/>
    <n v="13801"/>
    <n v="10"/>
    <n v="4"/>
    <n v="235408"/>
    <n v="179"/>
    <n v="90208"/>
    <n v="8"/>
    <n v="-14"/>
    <n v="2"/>
    <n v="0"/>
    <n v="451"/>
    <n v="132"/>
    <n v="583"/>
    <n v="0.9517241379310345"/>
    <n v="22"/>
    <x v="44"/>
    <s v="sábado"/>
    <n v="2.4444444444444446"/>
    <e v="#DIV/0!"/>
    <e v="#DIV/0!"/>
    <n v="112"/>
    <n v="229"/>
    <n v="0.22266401590457258"/>
    <n v="0.2706855791962175"/>
    <n v="-5"/>
    <n v="-5"/>
    <n v="-135"/>
  </r>
  <r>
    <x v="44"/>
    <x v="5"/>
    <n v="19954"/>
    <n v="415"/>
    <n v="19189"/>
    <n v="18"/>
    <n v="5"/>
    <n v="360209"/>
    <n v="362"/>
    <n v="142067"/>
    <n v="20"/>
    <n v="-12"/>
    <n v="3"/>
    <n v="1"/>
    <n v="704"/>
    <n v="192"/>
    <n v="896"/>
    <n v="0.97189695550351285"/>
    <n v="32"/>
    <x v="44"/>
    <s v="sábado"/>
    <n v="1.6"/>
    <e v="#DIV/0!"/>
    <e v="#DIV/0!"/>
    <n v="173"/>
    <n v="361"/>
    <n v="0.4516971279373368"/>
    <n v="0.69556840077071291"/>
    <n v="-13"/>
    <n v="-15"/>
    <n v="-10"/>
  </r>
  <r>
    <x v="44"/>
    <x v="6"/>
    <n v="25014"/>
    <n v="678"/>
    <n v="23910"/>
    <n v="20"/>
    <n v="5"/>
    <n v="507433"/>
    <n v="434"/>
    <n v="263209"/>
    <n v="39"/>
    <n v="-22"/>
    <n v="1"/>
    <n v="0"/>
    <n v="1786"/>
    <n v="411"/>
    <n v="2197"/>
    <n v="0.96857142857142853"/>
    <n v="61"/>
    <x v="44"/>
    <s v="sábado"/>
    <n v="1.7941176470588236"/>
    <e v="#DIV/0!"/>
    <e v="#DIV/0!"/>
    <n v="238"/>
    <n v="582"/>
    <n v="0.31648936170212766"/>
    <n v="0.55693779904306218"/>
    <n v="-16"/>
    <n v="-106"/>
    <n v="-110"/>
  </r>
  <r>
    <x v="44"/>
    <x v="7"/>
    <n v="126749"/>
    <n v="2300"/>
    <n v="122057"/>
    <n v="89"/>
    <n v="28"/>
    <n v="2247556"/>
    <n v="2417"/>
    <n v="961665"/>
    <n v="124"/>
    <n v="-50"/>
    <n v="10"/>
    <n v="0"/>
    <n v="5779"/>
    <n v="1228"/>
    <n v="7007"/>
    <n v="0.97872340425531912"/>
    <n v="174"/>
    <x v="44"/>
    <s v="sábado"/>
    <n v="1.3809523809523809"/>
    <e v="#DIV/0!"/>
    <e v="#DIV/0!"/>
    <n v="849"/>
    <n v="1916"/>
    <n v="0.25140657388214394"/>
    <n v="0.39165985282093213"/>
    <n v="-49"/>
    <n v="-218"/>
    <n v="-403"/>
  </r>
  <r>
    <x v="45"/>
    <x v="0"/>
    <n v="30384"/>
    <n v="402"/>
    <n v="29405"/>
    <n v="23"/>
    <n v="4"/>
    <n v="502238"/>
    <n v="591"/>
    <n v="147278"/>
    <n v="9"/>
    <n v="-16"/>
    <n v="0"/>
    <n v="0"/>
    <n v="783"/>
    <n v="0"/>
    <n v="783"/>
    <n v="0.96172248803827753"/>
    <n v="25"/>
    <x v="45"/>
    <s v="domingo"/>
    <n v="0.8928571428571429"/>
    <e v="#DIV/0!"/>
    <e v="#DIV/0!"/>
    <n v="96"/>
    <n v="271"/>
    <n v="0.17679558011049723"/>
    <n v="0.3111366245694604"/>
    <n v="-4"/>
    <n v="-79"/>
    <n v="-203"/>
  </r>
  <r>
    <x v="45"/>
    <x v="1"/>
    <n v="8600"/>
    <n v="92"/>
    <n v="8285"/>
    <n v="2"/>
    <n v="2"/>
    <n v="143961"/>
    <n v="217"/>
    <n v="59788"/>
    <n v="6"/>
    <n v="1"/>
    <n v="-1"/>
    <n v="1"/>
    <n v="220"/>
    <n v="0"/>
    <n v="220"/>
    <n v="1.0109890109890109"/>
    <n v="5"/>
    <x v="45"/>
    <s v="domingo"/>
    <e v="#DIV/0!"/>
    <e v="#DIV/0!"/>
    <e v="#DIV/0!"/>
    <n v="48"/>
    <n v="81"/>
    <n v="0.38400000000000001"/>
    <n v="0.43783783783783786"/>
    <n v="0"/>
    <n v="15"/>
    <n v="5"/>
  </r>
  <r>
    <x v="45"/>
    <x v="2"/>
    <n v="12876"/>
    <n v="253"/>
    <n v="12402"/>
    <n v="12"/>
    <n v="3"/>
    <n v="244807"/>
    <n v="216"/>
    <n v="131555"/>
    <n v="16"/>
    <n v="9"/>
    <n v="3"/>
    <n v="0"/>
    <n v="488"/>
    <n v="0"/>
    <n v="488"/>
    <n v="1.0368852459016393"/>
    <n v="7"/>
    <x v="45"/>
    <s v="domingo"/>
    <n v="1.4"/>
    <e v="#DIV/0!"/>
    <e v="#DIV/0!"/>
    <n v="108"/>
    <n v="238"/>
    <n v="0.34615384615384615"/>
    <n v="0.52422907488986781"/>
    <n v="-2"/>
    <n v="-22"/>
    <n v="82"/>
  </r>
  <r>
    <x v="45"/>
    <x v="3"/>
    <n v="15702"/>
    <n v="170"/>
    <n v="15115"/>
    <n v="7"/>
    <n v="6"/>
    <n v="255312"/>
    <n v="418"/>
    <n v="127560"/>
    <n v="5"/>
    <n v="-8"/>
    <n v="1"/>
    <n v="0"/>
    <n v="321"/>
    <n v="0"/>
    <n v="321"/>
    <n v="0.9550561797752809"/>
    <n v="13"/>
    <x v="45"/>
    <s v="domingo"/>
    <n v="0.68421052631578949"/>
    <e v="#DIV/0!"/>
    <e v="#DIV/0!"/>
    <n v="61"/>
    <n v="138"/>
    <n v="8.0263157894736842E-2"/>
    <n v="0.1419753086419753"/>
    <n v="-7"/>
    <n v="-16"/>
    <n v="-60"/>
  </r>
  <r>
    <x v="45"/>
    <x v="4"/>
    <n v="14265"/>
    <n v="270"/>
    <n v="13817"/>
    <n v="11"/>
    <n v="4"/>
    <n v="235688"/>
    <n v="179"/>
    <n v="90210"/>
    <n v="10"/>
    <n v="-6"/>
    <n v="1"/>
    <n v="0"/>
    <n v="280"/>
    <n v="2"/>
    <n v="282"/>
    <n v="0.97826086956521741"/>
    <n v="16"/>
    <x v="45"/>
    <s v="domingo"/>
    <n v="1.6"/>
    <e v="#DIV/0!"/>
    <e v="#DIV/0!"/>
    <n v="105"/>
    <n v="229"/>
    <n v="0.20874751491053678"/>
    <n v="0.2706855791962175"/>
    <n v="-7"/>
    <n v="-19"/>
    <n v="-120"/>
  </r>
  <r>
    <x v="45"/>
    <x v="5"/>
    <n v="19964"/>
    <n v="410"/>
    <n v="19204"/>
    <n v="21"/>
    <n v="5"/>
    <n v="360689"/>
    <n v="362"/>
    <n v="142067"/>
    <n v="10"/>
    <n v="-5"/>
    <n v="3"/>
    <n v="0"/>
    <n v="480"/>
    <n v="0"/>
    <n v="480"/>
    <n v="0.98795180722891562"/>
    <n v="15"/>
    <x v="45"/>
    <s v="domingo"/>
    <n v="0.68181818181818177"/>
    <e v="#DIV/0!"/>
    <e v="#DIV/0!"/>
    <n v="160"/>
    <n v="349"/>
    <n v="0.4177545691906005"/>
    <n v="0.67244701348747593"/>
    <n v="-13"/>
    <n v="-29"/>
    <n v="-30"/>
  </r>
  <r>
    <x v="45"/>
    <x v="6"/>
    <n v="25034"/>
    <n v="665"/>
    <n v="23943"/>
    <n v="18"/>
    <n v="7"/>
    <n v="508398"/>
    <n v="434"/>
    <n v="263209"/>
    <n v="20"/>
    <n v="-13"/>
    <n v="-2"/>
    <n v="2"/>
    <n v="965"/>
    <n v="0"/>
    <n v="965"/>
    <n v="0.9808259587020649"/>
    <n v="33"/>
    <x v="45"/>
    <s v="domingo"/>
    <n v="1.4347826086956521"/>
    <e v="#DIV/0!"/>
    <e v="#DIV/0!"/>
    <n v="224"/>
    <n v="579"/>
    <n v="0.2978723404255319"/>
    <n v="0.55406698564593304"/>
    <n v="-14"/>
    <n v="-131"/>
    <n v="-112"/>
  </r>
  <r>
    <x v="45"/>
    <x v="7"/>
    <n v="126825"/>
    <n v="2262"/>
    <n v="122171"/>
    <n v="94"/>
    <n v="31"/>
    <n v="2251093"/>
    <n v="2417"/>
    <n v="961667"/>
    <n v="76"/>
    <n v="-38"/>
    <n v="5"/>
    <n v="3"/>
    <n v="3537"/>
    <n v="2"/>
    <n v="3539"/>
    <n v="0.98347826086956525"/>
    <n v="114"/>
    <x v="45"/>
    <s v="domingo"/>
    <n v="1.0654205607476634"/>
    <e v="#DIV/0!"/>
    <e v="#DIV/0!"/>
    <n v="802"/>
    <n v="1885"/>
    <n v="0.23748889546935151"/>
    <n v="0.38532297628781687"/>
    <n v="-47"/>
    <n v="-281"/>
    <n v="-438"/>
  </r>
  <r>
    <x v="46"/>
    <x v="0"/>
    <n v="30396"/>
    <n v="367"/>
    <n v="29451"/>
    <n v="14"/>
    <n v="2"/>
    <n v="503234"/>
    <n v="592"/>
    <n v="147307"/>
    <n v="12"/>
    <n v="-35"/>
    <n v="-9"/>
    <n v="-2"/>
    <n v="996"/>
    <n v="29"/>
    <n v="1025"/>
    <n v="0.91293532338308458"/>
    <n v="46"/>
    <x v="46"/>
    <s v="lunes"/>
    <n v="3.5384615384615383"/>
    <e v="#DIV/0!"/>
    <e v="#DIV/0!"/>
    <n v="97"/>
    <n v="270"/>
    <n v="0.17863720073664824"/>
    <n v="0.3099885189437428"/>
    <n v="1"/>
    <n v="-76"/>
    <n v="-190"/>
  </r>
  <r>
    <x v="46"/>
    <x v="1"/>
    <n v="8603"/>
    <n v="95"/>
    <n v="8285"/>
    <n v="5"/>
    <n v="2"/>
    <n v="144197"/>
    <n v="217"/>
    <n v="59798"/>
    <n v="3"/>
    <n v="3"/>
    <n v="3"/>
    <n v="0"/>
    <n v="236"/>
    <n v="10"/>
    <n v="246"/>
    <n v="1.0326086956521738"/>
    <n v="0"/>
    <x v="46"/>
    <s v="lunes"/>
    <n v="0"/>
    <e v="#DIV/0!"/>
    <e v="#DIV/0!"/>
    <n v="48"/>
    <n v="81"/>
    <n v="0.38400000000000001"/>
    <n v="0.43783783783783786"/>
    <n v="0"/>
    <n v="15"/>
    <n v="4"/>
  </r>
  <r>
    <x v="46"/>
    <x v="2"/>
    <n v="12893"/>
    <n v="262"/>
    <n v="12410"/>
    <n v="9"/>
    <n v="2"/>
    <n v="245355"/>
    <n v="216"/>
    <n v="131572"/>
    <n v="17"/>
    <n v="9"/>
    <n v="-3"/>
    <n v="-1"/>
    <n v="548"/>
    <n v="17"/>
    <n v="565"/>
    <n v="1.0355731225296443"/>
    <n v="8"/>
    <x v="46"/>
    <s v="lunes"/>
    <n v="1.1428571428571428"/>
    <e v="#DIV/0!"/>
    <e v="#DIV/0!"/>
    <n v="112"/>
    <n v="248"/>
    <n v="0.35897435897435898"/>
    <n v="0.54625550660792954"/>
    <n v="4"/>
    <n v="-24"/>
    <n v="99"/>
  </r>
  <r>
    <x v="46"/>
    <x v="3"/>
    <n v="15714"/>
    <n v="164"/>
    <n v="15133"/>
    <n v="7"/>
    <n v="4"/>
    <n v="255657"/>
    <n v="418"/>
    <n v="127567"/>
    <n v="12"/>
    <n v="-6"/>
    <n v="0"/>
    <n v="-2"/>
    <n v="345"/>
    <n v="7"/>
    <n v="352"/>
    <n v="0.96470588235294119"/>
    <n v="18"/>
    <x v="46"/>
    <s v="lunes"/>
    <n v="3"/>
    <e v="#DIV/0!"/>
    <e v="#DIV/0!"/>
    <n v="68"/>
    <n v="144"/>
    <n v="8.9473684210526316E-2"/>
    <n v="0.14814814814814814"/>
    <n v="7"/>
    <n v="-8"/>
    <n v="-50"/>
  </r>
  <r>
    <x v="46"/>
    <x v="4"/>
    <n v="14273"/>
    <n v="262"/>
    <n v="13833"/>
    <n v="10"/>
    <n v="3"/>
    <n v="236111"/>
    <n v="179"/>
    <n v="90225"/>
    <n v="8"/>
    <n v="-8"/>
    <n v="-1"/>
    <n v="-1"/>
    <n v="423"/>
    <n v="15"/>
    <n v="438"/>
    <n v="0.97037037037037033"/>
    <n v="16"/>
    <x v="46"/>
    <s v="lunes"/>
    <n v="0.55172413793103448"/>
    <e v="#DIV/0!"/>
    <e v="#DIV/0!"/>
    <n v="98"/>
    <n v="208"/>
    <n v="0.19483101391650098"/>
    <n v="0.2458628841607565"/>
    <n v="-7"/>
    <n v="-12"/>
    <n v="-147"/>
  </r>
  <r>
    <x v="46"/>
    <x v="5"/>
    <n v="19979"/>
    <n v="396"/>
    <n v="19233"/>
    <n v="22"/>
    <n v="5"/>
    <n v="361153"/>
    <n v="362"/>
    <n v="142093"/>
    <n v="15"/>
    <n v="-14"/>
    <n v="1"/>
    <n v="0"/>
    <n v="464"/>
    <n v="26"/>
    <n v="490"/>
    <n v="0.96585365853658534"/>
    <n v="29"/>
    <x v="46"/>
    <s v="lunes"/>
    <n v="1.3181818181818181"/>
    <e v="#DIV/0!"/>
    <e v="#DIV/0!"/>
    <n v="147"/>
    <n v="342"/>
    <n v="0.3838120104438642"/>
    <n v="0.65895953757225434"/>
    <n v="-13"/>
    <n v="-48"/>
    <n v="-35"/>
  </r>
  <r>
    <x v="46"/>
    <x v="6"/>
    <n v="25057"/>
    <n v="662"/>
    <n v="23968"/>
    <n v="17"/>
    <n v="7"/>
    <n v="509089"/>
    <n v="435"/>
    <n v="263216"/>
    <n v="23"/>
    <n v="-3"/>
    <n v="-1"/>
    <n v="0"/>
    <n v="691"/>
    <n v="7"/>
    <n v="698"/>
    <n v="0.99548872180451131"/>
    <n v="25"/>
    <x v="46"/>
    <s v="lunes"/>
    <n v="0.69444444444444442"/>
    <e v="#DIV/0!"/>
    <e v="#DIV/0!"/>
    <n v="233"/>
    <n v="566"/>
    <n v="0.30984042553191488"/>
    <n v="0.54162679425837323"/>
    <n v="9"/>
    <n v="-100"/>
    <n v="-136"/>
  </r>
  <r>
    <x v="46"/>
    <x v="7"/>
    <n v="126915"/>
    <n v="2208"/>
    <n v="122313"/>
    <n v="84"/>
    <n v="25"/>
    <n v="2254796"/>
    <n v="2419"/>
    <n v="961778"/>
    <n v="90"/>
    <n v="-54"/>
    <n v="-10"/>
    <n v="-6"/>
    <n v="3703"/>
    <n v="111"/>
    <n v="3814"/>
    <n v="0.97612732095490717"/>
    <n v="142"/>
    <x v="46"/>
    <s v="lunes"/>
    <n v="1.2241379310344827"/>
    <e v="#DIV/0!"/>
    <e v="#DIV/0!"/>
    <n v="803"/>
    <n v="1859"/>
    <n v="0.23778501628664495"/>
    <n v="0.38000817661488145"/>
    <n v="1"/>
    <n v="-253"/>
    <n v="-455"/>
  </r>
  <r>
    <x v="47"/>
    <x v="0"/>
    <n v="30413"/>
    <n v="361"/>
    <n v="29474"/>
    <n v="15"/>
    <n v="3"/>
    <n v="504293"/>
    <n v="592"/>
    <n v="147446"/>
    <n v="17"/>
    <n v="-6"/>
    <n v="1"/>
    <n v="1"/>
    <n v="1059"/>
    <n v="139"/>
    <n v="1198"/>
    <n v="0.98365122615803813"/>
    <n v="23"/>
    <x v="47"/>
    <s v="martes"/>
    <n v="0.7931034482758621"/>
    <e v="#DIV/0!"/>
    <e v="#DIV/0!"/>
    <n v="98"/>
    <n v="258"/>
    <n v="0.18047882136279927"/>
    <n v="0.29621125143513205"/>
    <n v="1"/>
    <n v="-62"/>
    <n v="-200"/>
  </r>
  <r>
    <x v="47"/>
    <x v="1"/>
    <n v="8613"/>
    <n v="103"/>
    <n v="8287"/>
    <n v="6"/>
    <n v="2"/>
    <n v="144572"/>
    <n v="217"/>
    <n v="59837"/>
    <n v="10"/>
    <n v="8"/>
    <n v="1"/>
    <n v="0"/>
    <n v="375"/>
    <n v="39"/>
    <n v="414"/>
    <n v="1.0842105263157895"/>
    <n v="2"/>
    <x v="47"/>
    <s v="martes"/>
    <n v="0.5"/>
    <e v="#DIV/0!"/>
    <e v="#DIV/0!"/>
    <n v="49"/>
    <n v="87"/>
    <n v="0.39200000000000002"/>
    <n v="0.4702702702702703"/>
    <n v="1"/>
    <n v="11"/>
    <n v="11"/>
  </r>
  <r>
    <x v="47"/>
    <x v="2"/>
    <n v="12905"/>
    <n v="268"/>
    <n v="12416"/>
    <n v="11"/>
    <n v="1"/>
    <n v="246208"/>
    <n v="216"/>
    <n v="131641"/>
    <n v="12"/>
    <n v="6"/>
    <n v="2"/>
    <n v="-1"/>
    <n v="853"/>
    <n v="69"/>
    <n v="922"/>
    <n v="1.0229007633587786"/>
    <n v="6"/>
    <x v="47"/>
    <s v="martes"/>
    <n v="0.4"/>
    <e v="#DIV/0!"/>
    <e v="#DIV/0!"/>
    <n v="113"/>
    <n v="245"/>
    <n v="0.36217948717948717"/>
    <n v="0.53964757709251099"/>
    <n v="1"/>
    <n v="-19"/>
    <n v="96"/>
  </r>
  <r>
    <x v="47"/>
    <x v="3"/>
    <n v="15723"/>
    <n v="164"/>
    <n v="15142"/>
    <n v="7"/>
    <n v="3"/>
    <n v="256106"/>
    <n v="418"/>
    <n v="127634"/>
    <n v="9"/>
    <n v="0"/>
    <n v="0"/>
    <n v="-1"/>
    <n v="449"/>
    <n v="67"/>
    <n v="516"/>
    <n v="1"/>
    <n v="9"/>
    <x v="47"/>
    <s v="martes"/>
    <n v="0.75"/>
    <e v="#DIV/0!"/>
    <e v="#DIV/0!"/>
    <n v="67"/>
    <n v="141"/>
    <n v="8.8157894736842102E-2"/>
    <n v="0.14506172839506173"/>
    <n v="-1"/>
    <n v="-7"/>
    <n v="-37"/>
  </r>
  <r>
    <x v="47"/>
    <x v="4"/>
    <n v="14276"/>
    <n v="248"/>
    <n v="13849"/>
    <n v="13"/>
    <n v="2"/>
    <n v="236926"/>
    <n v="180"/>
    <n v="90311"/>
    <n v="3"/>
    <n v="-14"/>
    <n v="3"/>
    <n v="-1"/>
    <n v="815"/>
    <n v="86"/>
    <n v="901"/>
    <n v="0.94656488549618323"/>
    <n v="16"/>
    <x v="47"/>
    <s v="martes"/>
    <n v="1.1428571428571428"/>
    <e v="#DIV/0!"/>
    <e v="#DIV/0!"/>
    <n v="84"/>
    <n v="197"/>
    <n v="0.16699801192842942"/>
    <n v="0.23286052009456265"/>
    <n v="-14"/>
    <n v="-29"/>
    <n v="-148"/>
  </r>
  <r>
    <x v="47"/>
    <x v="5"/>
    <n v="19993"/>
    <n v="400"/>
    <n v="19243"/>
    <n v="23"/>
    <n v="4"/>
    <n v="361821"/>
    <n v="362"/>
    <n v="142194"/>
    <n v="14"/>
    <n v="4"/>
    <n v="1"/>
    <n v="-1"/>
    <n v="668"/>
    <n v="101"/>
    <n v="769"/>
    <n v="1.0101010101010102"/>
    <n v="10"/>
    <x v="47"/>
    <s v="martes"/>
    <n v="0.27777777777777779"/>
    <e v="#DIV/0!"/>
    <e v="#DIV/0!"/>
    <n v="134"/>
    <n v="320"/>
    <n v="0.34986945169712796"/>
    <n v="0.61657032755298646"/>
    <n v="-13"/>
    <n v="-52"/>
    <n v="-69"/>
  </r>
  <r>
    <x v="47"/>
    <x v="6"/>
    <n v="25074"/>
    <n v="662"/>
    <n v="23985"/>
    <n v="15"/>
    <n v="6"/>
    <n v="510182"/>
    <n v="435"/>
    <n v="263367"/>
    <n v="17"/>
    <n v="0"/>
    <n v="-2"/>
    <n v="-1"/>
    <n v="1093"/>
    <n v="151"/>
    <n v="1244"/>
    <n v="1"/>
    <n v="17"/>
    <x v="47"/>
    <s v="martes"/>
    <n v="0.94444444444444442"/>
    <e v="#DIV/0!"/>
    <e v="#DIV/0!"/>
    <n v="210"/>
    <n v="565"/>
    <n v="0.27925531914893614"/>
    <n v="0.54066985645933019"/>
    <n v="-23"/>
    <n v="-145"/>
    <n v="-93"/>
  </r>
  <r>
    <x v="47"/>
    <x v="7"/>
    <n v="126997"/>
    <n v="2206"/>
    <n v="122396"/>
    <n v="90"/>
    <n v="21"/>
    <n v="2260108"/>
    <n v="2420"/>
    <n v="962430"/>
    <n v="82"/>
    <n v="-2"/>
    <n v="6"/>
    <n v="-4"/>
    <n v="5312"/>
    <n v="652"/>
    <n v="5964"/>
    <n v="0.99909420289855078"/>
    <n v="83"/>
    <x v="47"/>
    <s v="martes"/>
    <n v="0.6484375"/>
    <e v="#DIV/0!"/>
    <e v="#DIV/0!"/>
    <n v="755"/>
    <n v="1813"/>
    <n v="0.22357121705655908"/>
    <n v="0.37060506950122651"/>
    <n v="-48"/>
    <n v="-303"/>
    <n v="-440"/>
  </r>
  <r>
    <x v="48"/>
    <x v="0"/>
    <n v="30431"/>
    <n v="357"/>
    <n v="29496"/>
    <n v="18"/>
    <n v="2"/>
    <n v="505421"/>
    <n v="592"/>
    <n v="147675"/>
    <n v="18"/>
    <n v="-4"/>
    <n v="3"/>
    <n v="-1"/>
    <n v="1128"/>
    <n v="229"/>
    <n v="1357"/>
    <n v="0.9889196675900277"/>
    <n v="22"/>
    <x v="48"/>
    <s v="miércoles"/>
    <n v="1.2941176470588236"/>
    <e v="#DIV/0!"/>
    <e v="#DIV/0!"/>
    <n v="105"/>
    <n v="259"/>
    <n v="0.19337016574585636"/>
    <n v="0.29735935706084959"/>
    <n v="7"/>
    <n v="-49"/>
    <n v="-157"/>
  </r>
  <r>
    <x v="48"/>
    <x v="1"/>
    <n v="8631"/>
    <n v="114"/>
    <n v="8294"/>
    <n v="5"/>
    <n v="2"/>
    <n v="145041"/>
    <n v="217"/>
    <n v="59880"/>
    <n v="18"/>
    <n v="11"/>
    <n v="-1"/>
    <n v="0"/>
    <n v="469"/>
    <n v="43"/>
    <n v="512"/>
    <n v="1.1067961165048543"/>
    <n v="7"/>
    <x v="48"/>
    <s v="miércoles"/>
    <n v="1"/>
    <e v="#DIV/0!"/>
    <e v="#DIV/0!"/>
    <n v="64"/>
    <n v="98"/>
    <n v="0.51200000000000001"/>
    <n v="0.52972972972972976"/>
    <n v="15"/>
    <n v="30"/>
    <n v="18"/>
  </r>
  <r>
    <x v="48"/>
    <x v="2"/>
    <n v="12920"/>
    <n v="269"/>
    <n v="12430"/>
    <n v="10"/>
    <n v="2"/>
    <n v="246945"/>
    <n v="216"/>
    <n v="132611"/>
    <n v="15"/>
    <n v="1"/>
    <n v="-1"/>
    <n v="1"/>
    <n v="737"/>
    <n v="970"/>
    <n v="1707"/>
    <n v="1.0037313432835822"/>
    <n v="14"/>
    <x v="48"/>
    <s v="miércoles"/>
    <n v="1.2727272727272727"/>
    <e v="#DIV/0!"/>
    <e v="#DIV/0!"/>
    <n v="114"/>
    <n v="249"/>
    <n v="0.36538461538461536"/>
    <n v="0.54845814977973573"/>
    <n v="1"/>
    <n v="-21"/>
    <n v="97"/>
  </r>
  <r>
    <x v="48"/>
    <x v="3"/>
    <n v="15735"/>
    <n v="164"/>
    <n v="15154"/>
    <n v="6"/>
    <n v="3"/>
    <n v="256504"/>
    <n v="418"/>
    <n v="130027"/>
    <n v="12"/>
    <n v="0"/>
    <n v="-1"/>
    <n v="0"/>
    <n v="398"/>
    <n v="2393"/>
    <n v="2791"/>
    <n v="1"/>
    <n v="12"/>
    <x v="48"/>
    <s v="miércoles"/>
    <n v="0.66666666666666663"/>
    <e v="#DIV/0!"/>
    <e v="#DIV/0!"/>
    <n v="68"/>
    <n v="135"/>
    <n v="8.9473684210526316E-2"/>
    <n v="0.1388888888888889"/>
    <n v="1"/>
    <n v="1"/>
    <n v="-46"/>
  </r>
  <r>
    <x v="48"/>
    <x v="4"/>
    <n v="14293"/>
    <n v="247"/>
    <n v="13866"/>
    <n v="14"/>
    <n v="2"/>
    <n v="237656"/>
    <n v="181"/>
    <n v="90590"/>
    <n v="17"/>
    <n v="-1"/>
    <n v="1"/>
    <n v="0"/>
    <n v="730"/>
    <n v="279"/>
    <n v="1009"/>
    <n v="0.99596774193548387"/>
    <n v="17"/>
    <x v="48"/>
    <s v="miércoles"/>
    <n v="0.89473684210526316"/>
    <e v="#DIV/0!"/>
    <e v="#DIV/0!"/>
    <n v="79"/>
    <n v="195"/>
    <n v="0.15705765407554673"/>
    <n v="0.23049645390070922"/>
    <n v="-5"/>
    <n v="-37"/>
    <n v="-130"/>
  </r>
  <r>
    <x v="48"/>
    <x v="5"/>
    <n v="20005"/>
    <n v="370"/>
    <n v="19285"/>
    <n v="21"/>
    <n v="4"/>
    <n v="362484"/>
    <n v="362"/>
    <n v="142370"/>
    <n v="12"/>
    <n v="-30"/>
    <n v="-2"/>
    <n v="0"/>
    <n v="663"/>
    <n v="176"/>
    <n v="839"/>
    <n v="0.92500000000000004"/>
    <n v="42"/>
    <x v="48"/>
    <s v="miércoles"/>
    <n v="1.826086956521739"/>
    <e v="#DIV/0!"/>
    <e v="#DIV/0!"/>
    <n v="116"/>
    <n v="309"/>
    <n v="0.30287206266318539"/>
    <n v="0.59537572254335258"/>
    <n v="-18"/>
    <n v="-77"/>
    <n v="-73"/>
  </r>
  <r>
    <x v="48"/>
    <x v="6"/>
    <n v="25088"/>
    <n v="635"/>
    <n v="24025"/>
    <n v="13"/>
    <n v="5"/>
    <n v="511236"/>
    <n v="436"/>
    <n v="264786"/>
    <n v="14"/>
    <n v="-27"/>
    <n v="-2"/>
    <n v="-1"/>
    <n v="1054"/>
    <n v="1419"/>
    <n v="2473"/>
    <n v="0.95921450151057397"/>
    <n v="40"/>
    <x v="48"/>
    <s v="miércoles"/>
    <n v="0.45454545454545453"/>
    <e v="#DIV/0!"/>
    <e v="#DIV/0!"/>
    <n v="185"/>
    <n v="491"/>
    <n v="0.24601063829787234"/>
    <n v="0.46985645933014353"/>
    <n v="-25"/>
    <n v="-121"/>
    <n v="-184"/>
  </r>
  <r>
    <x v="48"/>
    <x v="7"/>
    <n v="127103"/>
    <n v="2156"/>
    <n v="122550"/>
    <n v="87"/>
    <n v="20"/>
    <n v="2265287"/>
    <n v="2422"/>
    <n v="967939"/>
    <n v="106"/>
    <n v="-50"/>
    <n v="-3"/>
    <n v="-1"/>
    <n v="5179"/>
    <n v="5509"/>
    <n v="10688"/>
    <n v="0.97733454215775162"/>
    <n v="154"/>
    <x v="48"/>
    <s v="miércoles"/>
    <n v="0.84153005464480879"/>
    <e v="#DIV/0!"/>
    <e v="#DIV/0!"/>
    <n v="731"/>
    <n v="1736"/>
    <n v="0.21646431744151615"/>
    <n v="0.35486508585445625"/>
    <n v="-24"/>
    <n v="-274"/>
    <n v="-475"/>
  </r>
  <r>
    <x v="49"/>
    <x v="0"/>
    <n v="30445"/>
    <n v="356"/>
    <n v="29511"/>
    <n v="16"/>
    <n v="2"/>
    <n v="506154"/>
    <n v="592"/>
    <n v="147861"/>
    <n v="14"/>
    <n v="-1"/>
    <n v="-2"/>
    <n v="0"/>
    <n v="733"/>
    <n v="186"/>
    <n v="919"/>
    <n v="0.99719887955182074"/>
    <n v="15"/>
    <x v="49"/>
    <s v="jueves"/>
    <n v="0.57692307692307687"/>
    <e v="#DIV/0!"/>
    <e v="#DIV/0!"/>
    <n v="107"/>
    <n v="247"/>
    <n v="0.19705340699815838"/>
    <n v="0.28358208955223879"/>
    <n v="2"/>
    <n v="-33"/>
    <n v="-146"/>
  </r>
  <r>
    <x v="49"/>
    <x v="1"/>
    <n v="8636"/>
    <n v="114"/>
    <n v="8299"/>
    <n v="7"/>
    <n v="1"/>
    <n v="145279"/>
    <n v="217"/>
    <n v="60866"/>
    <n v="5"/>
    <n v="0"/>
    <n v="2"/>
    <n v="-1"/>
    <n v="238"/>
    <n v="986"/>
    <n v="1224"/>
    <n v="1"/>
    <n v="5"/>
    <x v="49"/>
    <s v="jueves"/>
    <n v="1.25"/>
    <e v="#DIV/0!"/>
    <e v="#DIV/0!"/>
    <n v="59"/>
    <n v="99"/>
    <n v="0.47199999999999998"/>
    <n v="0.53513513513513511"/>
    <n v="-5"/>
    <n v="19"/>
    <n v="19"/>
  </r>
  <r>
    <x v="49"/>
    <x v="2"/>
    <n v="12927"/>
    <n v="250"/>
    <n v="12456"/>
    <n v="8"/>
    <n v="2"/>
    <n v="247940"/>
    <n v="216"/>
    <n v="133481"/>
    <n v="7"/>
    <n v="-19"/>
    <n v="-2"/>
    <n v="0"/>
    <n v="995"/>
    <n v="870"/>
    <n v="1865"/>
    <n v="0.92936802973977695"/>
    <n v="26"/>
    <x v="49"/>
    <s v="jueves"/>
    <n v="0.8666666666666667"/>
    <e v="#DIV/0!"/>
    <e v="#DIV/0!"/>
    <n v="100"/>
    <n v="226"/>
    <n v="0.32051282051282054"/>
    <n v="0.49779735682819382"/>
    <n v="-14"/>
    <n v="-26"/>
    <n v="54"/>
  </r>
  <r>
    <x v="49"/>
    <x v="3"/>
    <n v="15753"/>
    <n v="168"/>
    <n v="15168"/>
    <n v="7"/>
    <n v="1"/>
    <n v="257084"/>
    <n v="418"/>
    <n v="130088"/>
    <n v="18"/>
    <n v="4"/>
    <n v="1"/>
    <n v="-2"/>
    <n v="580"/>
    <n v="61"/>
    <n v="641"/>
    <n v="1.024390243902439"/>
    <n v="14"/>
    <x v="49"/>
    <s v="jueves"/>
    <n v="1"/>
    <e v="#DIV/0!"/>
    <e v="#DIV/0!"/>
    <n v="69"/>
    <n v="139"/>
    <n v="9.0789473684210531E-2"/>
    <n v="0.14300411522633744"/>
    <n v="1"/>
    <n v="-1"/>
    <n v="-36"/>
  </r>
  <r>
    <x v="49"/>
    <x v="4"/>
    <n v="14305"/>
    <n v="232"/>
    <n v="13892"/>
    <n v="14"/>
    <n v="2"/>
    <n v="237831"/>
    <n v="181"/>
    <n v="91000"/>
    <n v="12"/>
    <n v="-15"/>
    <n v="0"/>
    <n v="0"/>
    <n v="175"/>
    <n v="410"/>
    <n v="585"/>
    <n v="0.93927125506072873"/>
    <n v="26"/>
    <x v="49"/>
    <s v="jueves"/>
    <n v="2.6"/>
    <e v="#DIV/0!"/>
    <e v="#DIV/0!"/>
    <n v="79"/>
    <n v="197"/>
    <n v="0.15705765407554673"/>
    <n v="0.23286052009456265"/>
    <n v="0"/>
    <n v="-39"/>
    <n v="-102"/>
  </r>
  <r>
    <x v="49"/>
    <x v="5"/>
    <n v="20021"/>
    <n v="358"/>
    <n v="19313"/>
    <n v="21"/>
    <n v="3"/>
    <n v="362934"/>
    <n v="363"/>
    <n v="143929"/>
    <n v="16"/>
    <n v="-12"/>
    <n v="0"/>
    <n v="-1"/>
    <n v="450"/>
    <n v="1559"/>
    <n v="2009"/>
    <n v="0.96756756756756757"/>
    <n v="28"/>
    <x v="49"/>
    <s v="jueves"/>
    <n v="1.2727272727272727"/>
    <e v="#DIV/0!"/>
    <e v="#DIV/0!"/>
    <n v="103"/>
    <n v="303"/>
    <n v="0.2689295039164491"/>
    <n v="0.58381502890173409"/>
    <n v="-13"/>
    <n v="-97"/>
    <n v="-76"/>
  </r>
  <r>
    <x v="49"/>
    <x v="6"/>
    <n v="25107"/>
    <n v="574"/>
    <n v="24104"/>
    <n v="10"/>
    <n v="4"/>
    <n v="512036"/>
    <n v="437"/>
    <n v="265670"/>
    <n v="19"/>
    <n v="-61"/>
    <n v="-3"/>
    <n v="-1"/>
    <n v="800"/>
    <n v="884"/>
    <n v="1684"/>
    <n v="0.90393700787401576"/>
    <n v="79"/>
    <x v="49"/>
    <s v="jueves"/>
    <n v="1.1285714285714286"/>
    <e v="#DIV/0!"/>
    <e v="#DIV/0!"/>
    <n v="162"/>
    <n v="440"/>
    <n v="0.21542553191489361"/>
    <n v="0.42105263157894735"/>
    <n v="-23"/>
    <n v="-116"/>
    <n v="-254"/>
  </r>
  <r>
    <x v="49"/>
    <x v="7"/>
    <n v="127194"/>
    <n v="2052"/>
    <n v="122743"/>
    <n v="83"/>
    <n v="15"/>
    <n v="2269258"/>
    <n v="2424"/>
    <n v="972895"/>
    <n v="91"/>
    <n v="-104"/>
    <n v="-4"/>
    <n v="-5"/>
    <n v="3971"/>
    <n v="4956"/>
    <n v="8927"/>
    <n v="0.95176252319109467"/>
    <n v="193"/>
    <x v="49"/>
    <s v="jueves"/>
    <n v="1.0965909090909092"/>
    <e v="#DIV/0!"/>
    <e v="#DIV/0!"/>
    <n v="679"/>
    <n v="1651"/>
    <n v="0.20106603494225644"/>
    <n v="0.33748977923139822"/>
    <n v="-52"/>
    <n v="-293"/>
    <n v="-541"/>
  </r>
  <r>
    <x v="50"/>
    <x v="0"/>
    <n v="30470"/>
    <n v="342"/>
    <n v="29549"/>
    <n v="13"/>
    <n v="2"/>
    <n v="507171"/>
    <n v="593"/>
    <n v="150028"/>
    <n v="25"/>
    <n v="-14"/>
    <n v="-3"/>
    <n v="0"/>
    <n v="1017"/>
    <n v="2167"/>
    <n v="3184"/>
    <n v="0.9606741573033708"/>
    <n v="38"/>
    <x v="50"/>
    <s v="viernes"/>
    <n v="0.90476190476190477"/>
    <e v="#DIV/0!"/>
    <e v="#DIV/0!"/>
    <n v="119"/>
    <n v="230"/>
    <n v="0.21915285451197053"/>
    <n v="0.26406429391504016"/>
    <n v="12"/>
    <n v="8"/>
    <n v="-152"/>
  </r>
  <r>
    <x v="50"/>
    <x v="1"/>
    <n v="8638"/>
    <n v="108"/>
    <n v="8307"/>
    <n v="6"/>
    <n v="1"/>
    <n v="145445"/>
    <n v="217"/>
    <n v="60897"/>
    <n v="2"/>
    <n v="-6"/>
    <n v="-1"/>
    <n v="0"/>
    <n v="166"/>
    <n v="31"/>
    <n v="197"/>
    <n v="0.94736842105263153"/>
    <n v="8"/>
    <x v="50"/>
    <s v="viernes"/>
    <n v="1.3333333333333333"/>
    <e v="#DIV/0!"/>
    <e v="#DIV/0!"/>
    <n v="54"/>
    <n v="95"/>
    <n v="0.432"/>
    <n v="0.51351351351351349"/>
    <n v="-5"/>
    <n v="13"/>
    <n v="18"/>
  </r>
  <r>
    <x v="50"/>
    <x v="2"/>
    <n v="12946"/>
    <n v="245"/>
    <n v="12480"/>
    <n v="8"/>
    <n v="2"/>
    <n v="248944"/>
    <n v="216"/>
    <n v="134062"/>
    <n v="19"/>
    <n v="-5"/>
    <n v="0"/>
    <n v="0"/>
    <n v="1004"/>
    <n v="581"/>
    <n v="1585"/>
    <n v="0.98"/>
    <n v="24"/>
    <x v="50"/>
    <s v="viernes"/>
    <n v="1.0434782608695652"/>
    <e v="#DIV/0!"/>
    <e v="#DIV/0!"/>
    <n v="104"/>
    <n v="222"/>
    <n v="0.33333333333333331"/>
    <n v="0.48898678414096919"/>
    <n v="4"/>
    <n v="-14"/>
    <n v="42"/>
  </r>
  <r>
    <x v="50"/>
    <x v="3"/>
    <n v="15762"/>
    <n v="159"/>
    <n v="15186"/>
    <n v="7"/>
    <n v="0"/>
    <n v="257926"/>
    <n v="418"/>
    <n v="130158"/>
    <n v="9"/>
    <n v="-9"/>
    <n v="0"/>
    <n v="-1"/>
    <n v="842"/>
    <n v="70"/>
    <n v="912"/>
    <n v="0.9464285714285714"/>
    <n v="18"/>
    <x v="50"/>
    <s v="viernes"/>
    <n v="2.5714285714285716"/>
    <e v="#DIV/0!"/>
    <e v="#DIV/0!"/>
    <n v="70"/>
    <n v="141"/>
    <n v="9.2105263157894732E-2"/>
    <n v="0.14506172839506173"/>
    <n v="1"/>
    <n v="-1"/>
    <n v="-31"/>
  </r>
  <r>
    <x v="50"/>
    <x v="4"/>
    <n v="14316"/>
    <n v="222"/>
    <n v="13913"/>
    <n v="13"/>
    <n v="2"/>
    <n v="238578"/>
    <n v="181"/>
    <n v="91343"/>
    <n v="11"/>
    <n v="-10"/>
    <n v="-1"/>
    <n v="0"/>
    <n v="747"/>
    <n v="343"/>
    <n v="1090"/>
    <n v="0.9568965517241379"/>
    <n v="21"/>
    <x v="50"/>
    <s v="viernes"/>
    <n v="0.95454545454545459"/>
    <e v="#DIV/0!"/>
    <e v="#DIV/0!"/>
    <n v="69"/>
    <n v="186"/>
    <n v="0.13717693836978131"/>
    <n v="0.21985815602836881"/>
    <n v="-10"/>
    <n v="-48"/>
    <n v="-106"/>
  </r>
  <r>
    <x v="50"/>
    <x v="5"/>
    <n v="20031"/>
    <n v="335"/>
    <n v="19345"/>
    <n v="16"/>
    <n v="2"/>
    <n v="363341"/>
    <n v="364"/>
    <n v="144045"/>
    <n v="10"/>
    <n v="-23"/>
    <n v="-5"/>
    <n v="-1"/>
    <n v="407"/>
    <n v="116"/>
    <n v="523"/>
    <n v="0.93575418994413406"/>
    <n v="32"/>
    <x v="50"/>
    <s v="viernes"/>
    <n v="1.0666666666666667"/>
    <e v="#DIV/0!"/>
    <e v="#DIV/0!"/>
    <n v="97"/>
    <n v="283"/>
    <n v="0.25326370757180156"/>
    <n v="0.54527938342967242"/>
    <n v="-6"/>
    <n v="-89"/>
    <n v="-108"/>
  </r>
  <r>
    <x v="50"/>
    <x v="6"/>
    <n v="25137"/>
    <n v="534"/>
    <n v="24174"/>
    <n v="8"/>
    <n v="4"/>
    <n v="513334"/>
    <n v="437"/>
    <n v="266219"/>
    <n v="30"/>
    <n v="-40"/>
    <n v="-2"/>
    <n v="0"/>
    <n v="1298"/>
    <n v="549"/>
    <n v="1847"/>
    <n v="0.93031358885017423"/>
    <n v="70"/>
    <x v="50"/>
    <s v="viernes"/>
    <n v="1.2962962962962963"/>
    <e v="#DIV/0!"/>
    <e v="#DIV/0!"/>
    <n v="162"/>
    <n v="416"/>
    <n v="0.21542553191489361"/>
    <n v="0.39808612440191388"/>
    <n v="0"/>
    <n v="-92"/>
    <n v="-275"/>
  </r>
  <r>
    <x v="50"/>
    <x v="7"/>
    <n v="127300"/>
    <n v="1945"/>
    <n v="122954"/>
    <n v="71"/>
    <n v="13"/>
    <n v="2274739"/>
    <n v="2426"/>
    <n v="976752"/>
    <n v="106"/>
    <n v="-107"/>
    <n v="-12"/>
    <n v="-2"/>
    <n v="5481"/>
    <n v="3857"/>
    <n v="9338"/>
    <n v="0.9478557504873294"/>
    <n v="211"/>
    <x v="50"/>
    <s v="viernes"/>
    <n v="1.1467391304347827"/>
    <e v="#DIV/0!"/>
    <e v="#DIV/0!"/>
    <n v="675"/>
    <n v="1573"/>
    <n v="0.19988155167308261"/>
    <n v="0.32154538021259199"/>
    <n v="-4"/>
    <n v="-223"/>
    <n v="-612"/>
  </r>
  <r>
    <x v="51"/>
    <x v="0"/>
    <n v="30491"/>
    <n v="333"/>
    <n v="29579"/>
    <n v="13"/>
    <n v="2"/>
    <n v="508069"/>
    <n v="593"/>
    <n v="150129"/>
    <n v="21"/>
    <n v="-9"/>
    <n v="0"/>
    <n v="0"/>
    <n v="898"/>
    <n v="101"/>
    <n v="999"/>
    <n v="0.97368421052631582"/>
    <n v="30"/>
    <x v="51"/>
    <s v="sábado"/>
    <n v="0.8571428571428571"/>
    <e v="#DIV/0!"/>
    <e v="#DIV/0!"/>
    <n v="116"/>
    <n v="216"/>
    <n v="0.21362799263351751"/>
    <n v="0.24799081515499427"/>
    <n v="-3"/>
    <n v="16"/>
    <n v="-172"/>
  </r>
  <r>
    <x v="51"/>
    <x v="1"/>
    <n v="8640"/>
    <n v="96"/>
    <n v="8321"/>
    <n v="8"/>
    <n v="1"/>
    <n v="145652"/>
    <n v="217"/>
    <n v="60923"/>
    <n v="2"/>
    <n v="-12"/>
    <n v="2"/>
    <n v="0"/>
    <n v="207"/>
    <n v="26"/>
    <n v="233"/>
    <n v="0.88888888888888884"/>
    <n v="14"/>
    <x v="51"/>
    <s v="sábado"/>
    <n v="4.666666666666667"/>
    <e v="#DIV/0!"/>
    <e v="#DIV/0!"/>
    <n v="46"/>
    <n v="94"/>
    <n v="0.36799999999999999"/>
    <n v="0.50810810810810814"/>
    <n v="-8"/>
    <n v="-2"/>
    <n v="16"/>
  </r>
  <r>
    <x v="51"/>
    <x v="2"/>
    <n v="12960"/>
    <n v="240"/>
    <n v="12499"/>
    <n v="6"/>
    <n v="2"/>
    <n v="249390"/>
    <n v="216"/>
    <n v="134114"/>
    <n v="14"/>
    <n v="-5"/>
    <n v="-2"/>
    <n v="0"/>
    <n v="446"/>
    <n v="52"/>
    <n v="498"/>
    <n v="0.97959183673469385"/>
    <n v="19"/>
    <x v="51"/>
    <s v="sábado"/>
    <n v="0.73076923076923073"/>
    <e v="#DIV/0!"/>
    <e v="#DIV/0!"/>
    <n v="100"/>
    <n v="210"/>
    <n v="0.32051282051282054"/>
    <n v="0.46255506607929514"/>
    <n v="-4"/>
    <n v="-10"/>
    <n v="17"/>
  </r>
  <r>
    <x v="51"/>
    <x v="3"/>
    <n v="15773"/>
    <n v="158"/>
    <n v="15198"/>
    <n v="7"/>
    <n v="0"/>
    <n v="258356"/>
    <n v="418"/>
    <n v="130197"/>
    <n v="11"/>
    <n v="-1"/>
    <n v="0"/>
    <n v="0"/>
    <n v="430"/>
    <n v="39"/>
    <n v="469"/>
    <n v="0.99371069182389937"/>
    <n v="12"/>
    <x v="51"/>
    <s v="sábado"/>
    <n v="1.5"/>
    <e v="#DIV/0!"/>
    <e v="#DIV/0!"/>
    <n v="76"/>
    <n v="144"/>
    <n v="0.1"/>
    <n v="0.14814814814814814"/>
    <n v="6"/>
    <n v="8"/>
    <n v="-22"/>
  </r>
  <r>
    <x v="51"/>
    <x v="4"/>
    <n v="14321"/>
    <n v="212"/>
    <n v="13928"/>
    <n v="13"/>
    <n v="2"/>
    <n v="239239"/>
    <n v="181"/>
    <n v="91420"/>
    <n v="5"/>
    <n v="-10"/>
    <n v="0"/>
    <n v="0"/>
    <n v="661"/>
    <n v="77"/>
    <n v="738"/>
    <n v="0.95495495495495497"/>
    <n v="15"/>
    <x v="51"/>
    <s v="sábado"/>
    <n v="1.1538461538461537"/>
    <e v="#DIV/0!"/>
    <e v="#DIV/0!"/>
    <n v="66"/>
    <n v="178"/>
    <n v="0.1312127236580517"/>
    <n v="0.21040189125295508"/>
    <n v="-3"/>
    <n v="-46"/>
    <n v="-92"/>
  </r>
  <r>
    <x v="51"/>
    <x v="5"/>
    <n v="20041"/>
    <n v="324"/>
    <n v="19366"/>
    <n v="15"/>
    <n v="3"/>
    <n v="363848"/>
    <n v="364"/>
    <n v="144136"/>
    <n v="10"/>
    <n v="-11"/>
    <n v="-1"/>
    <n v="1"/>
    <n v="507"/>
    <n v="91"/>
    <n v="598"/>
    <n v="0.96716417910447761"/>
    <n v="21"/>
    <x v="51"/>
    <s v="sábado"/>
    <n v="0.63636363636363635"/>
    <e v="#DIV/0!"/>
    <e v="#DIV/0!"/>
    <n v="87"/>
    <n v="260"/>
    <n v="0.22715404699738903"/>
    <n v="0.50096339113680155"/>
    <n v="-10"/>
    <n v="-86"/>
    <n v="-132"/>
  </r>
  <r>
    <x v="51"/>
    <x v="6"/>
    <n v="25143"/>
    <n v="488"/>
    <n v="24226"/>
    <n v="7"/>
    <n v="5"/>
    <n v="513770"/>
    <n v="437"/>
    <n v="266347"/>
    <n v="6"/>
    <n v="-46"/>
    <n v="-1"/>
    <n v="1"/>
    <n v="436"/>
    <n v="128"/>
    <n v="564"/>
    <n v="0.91385767790262173"/>
    <n v="52"/>
    <x v="51"/>
    <s v="sábado"/>
    <n v="0.94545454545454544"/>
    <e v="#DIV/0!"/>
    <e v="#DIV/0!"/>
    <n v="129"/>
    <n v="367"/>
    <n v="0.17154255319148937"/>
    <n v="0.35119617224880384"/>
    <n v="-33"/>
    <n v="-109"/>
    <n v="-315"/>
  </r>
  <r>
    <x v="51"/>
    <x v="7"/>
    <n v="127369"/>
    <n v="1851"/>
    <n v="123117"/>
    <n v="69"/>
    <n v="15"/>
    <n v="2278324"/>
    <n v="2426"/>
    <n v="977266"/>
    <n v="69"/>
    <n v="-94"/>
    <n v="-2"/>
    <n v="2"/>
    <n v="3585"/>
    <n v="514"/>
    <n v="4099"/>
    <n v="0.95167095115681233"/>
    <n v="163"/>
    <x v="51"/>
    <s v="sábado"/>
    <n v="0.94219653179190754"/>
    <e v="#DIV/0!"/>
    <e v="#DIV/0!"/>
    <n v="620"/>
    <n v="1469"/>
    <n v="0.18359490672194256"/>
    <n v="0.30028618152085035"/>
    <n v="-55"/>
    <n v="-229"/>
    <n v="-700"/>
  </r>
  <r>
    <x v="52"/>
    <x v="0"/>
    <n v="30508"/>
    <n v="324"/>
    <n v="29605"/>
    <n v="12"/>
    <n v="2"/>
    <n v="508930"/>
    <n v="593"/>
    <n v="150131"/>
    <n v="17"/>
    <n v="-9"/>
    <n v="-1"/>
    <n v="0"/>
    <n v="861"/>
    <n v="2"/>
    <n v="863"/>
    <n v="0.97297297297297303"/>
    <n v="26"/>
    <x v="52"/>
    <s v="domingo"/>
    <n v="2"/>
    <e v="#DIV/0!"/>
    <e v="#DIV/0!"/>
    <n v="124"/>
    <n v="220"/>
    <n v="0.2283609576427256"/>
    <n v="0.2525832376578645"/>
    <n v="8"/>
    <n v="28"/>
    <n v="-127"/>
  </r>
  <r>
    <x v="52"/>
    <x v="1"/>
    <n v="8642"/>
    <n v="89"/>
    <n v="8330"/>
    <n v="8"/>
    <n v="1"/>
    <n v="145812"/>
    <n v="217"/>
    <n v="60923"/>
    <n v="2"/>
    <n v="-7"/>
    <n v="0"/>
    <n v="0"/>
    <n v="160"/>
    <n v="0"/>
    <n v="160"/>
    <n v="0.92708333333333337"/>
    <n v="9"/>
    <x v="52"/>
    <s v="domingo"/>
    <n v="1.5"/>
    <e v="#DIV/0!"/>
    <e v="#DIV/0!"/>
    <n v="42"/>
    <n v="90"/>
    <n v="0.33600000000000002"/>
    <n v="0.48648648648648651"/>
    <n v="-4"/>
    <n v="-6"/>
    <n v="15"/>
  </r>
  <r>
    <x v="52"/>
    <x v="2"/>
    <n v="12967"/>
    <n v="224"/>
    <n v="12522"/>
    <n v="6"/>
    <n v="2"/>
    <n v="249635"/>
    <n v="216"/>
    <n v="134114"/>
    <n v="7"/>
    <n v="-16"/>
    <n v="0"/>
    <n v="0"/>
    <n v="245"/>
    <n v="0"/>
    <n v="245"/>
    <n v="0.93333333333333335"/>
    <n v="23"/>
    <x v="52"/>
    <s v="domingo"/>
    <n v="1.2777777777777777"/>
    <e v="#DIV/0!"/>
    <e v="#DIV/0!"/>
    <n v="91"/>
    <n v="199"/>
    <n v="0.29166666666666669"/>
    <n v="0.43832599118942733"/>
    <n v="-9"/>
    <n v="-17"/>
    <n v="-3"/>
  </r>
  <r>
    <x v="52"/>
    <x v="3"/>
    <n v="15782"/>
    <n v="161"/>
    <n v="15204"/>
    <n v="7"/>
    <n v="0"/>
    <n v="258785"/>
    <n v="418"/>
    <n v="130197"/>
    <n v="9"/>
    <n v="3"/>
    <n v="0"/>
    <n v="0"/>
    <n v="429"/>
    <n v="0"/>
    <n v="429"/>
    <n v="1.018987341772152"/>
    <n v="6"/>
    <x v="52"/>
    <s v="domingo"/>
    <n v="0.5"/>
    <e v="#DIV/0!"/>
    <e v="#DIV/0!"/>
    <n v="80"/>
    <n v="141"/>
    <n v="0.10526315789473684"/>
    <n v="0.14506172839506173"/>
    <n v="4"/>
    <n v="19"/>
    <n v="-31"/>
  </r>
  <r>
    <x v="52"/>
    <x v="4"/>
    <n v="14327"/>
    <n v="193"/>
    <n v="13953"/>
    <n v="13"/>
    <n v="2"/>
    <n v="239839"/>
    <n v="181"/>
    <n v="91420"/>
    <n v="6"/>
    <n v="-19"/>
    <n v="0"/>
    <n v="0"/>
    <n v="600"/>
    <n v="0"/>
    <n v="600"/>
    <n v="0.910377358490566"/>
    <n v="25"/>
    <x v="52"/>
    <s v="domingo"/>
    <n v="1.4705882352941178"/>
    <e v="#DIV/0!"/>
    <e v="#DIV/0!"/>
    <n v="62"/>
    <n v="167"/>
    <n v="0.12326043737574553"/>
    <n v="0.19739952718676124"/>
    <n v="-4"/>
    <n v="-43"/>
    <n v="-102"/>
  </r>
  <r>
    <x v="52"/>
    <x v="5"/>
    <n v="20047"/>
    <n v="295"/>
    <n v="19401"/>
    <n v="15"/>
    <n v="3"/>
    <n v="364327"/>
    <n v="364"/>
    <n v="144136"/>
    <n v="6"/>
    <n v="-29"/>
    <n v="0"/>
    <n v="0"/>
    <n v="479"/>
    <n v="0"/>
    <n v="479"/>
    <n v="0.91049382716049387"/>
    <n v="35"/>
    <x v="52"/>
    <s v="domingo"/>
    <n v="1.5217391304347827"/>
    <e v="#DIV/0!"/>
    <e v="#DIV/0!"/>
    <n v="83"/>
    <n v="243"/>
    <n v="0.21671018276762402"/>
    <n v="0.46820809248554912"/>
    <n v="-4"/>
    <n v="-77"/>
    <n v="-144"/>
  </r>
  <r>
    <x v="52"/>
    <x v="6"/>
    <n v="25150"/>
    <n v="448"/>
    <n v="24273"/>
    <n v="7"/>
    <n v="5"/>
    <n v="514153"/>
    <n v="437"/>
    <n v="266347"/>
    <n v="7"/>
    <n v="-40"/>
    <n v="0"/>
    <n v="0"/>
    <n v="383"/>
    <n v="0"/>
    <n v="383"/>
    <n v="0.91803278688524592"/>
    <n v="47"/>
    <x v="52"/>
    <s v="domingo"/>
    <n v="1.3823529411764706"/>
    <e v="#DIV/0!"/>
    <e v="#DIV/0!"/>
    <n v="116"/>
    <n v="340"/>
    <n v="0.15425531914893617"/>
    <n v="0.32535885167464113"/>
    <n v="-13"/>
    <n v="-108"/>
    <n v="-348"/>
  </r>
  <r>
    <x v="52"/>
    <x v="7"/>
    <n v="127423"/>
    <n v="1734"/>
    <n v="123288"/>
    <n v="68"/>
    <n v="15"/>
    <n v="2281481"/>
    <n v="2426"/>
    <n v="977268"/>
    <n v="54"/>
    <n v="-117"/>
    <n v="-1"/>
    <n v="0"/>
    <n v="3157"/>
    <n v="2"/>
    <n v="3159"/>
    <n v="0.93679092382495943"/>
    <n v="171"/>
    <x v="52"/>
    <s v="domingo"/>
    <n v="1.3902439024390243"/>
    <e v="#DIV/0!"/>
    <e v="#DIV/0!"/>
    <n v="598"/>
    <n v="1400"/>
    <n v="0.17708024874148653"/>
    <n v="0.28618152085036797"/>
    <n v="-22"/>
    <n v="-204"/>
    <n v="-740"/>
  </r>
  <r>
    <x v="53"/>
    <x v="0"/>
    <n v="30536"/>
    <n v="335"/>
    <n v="29622"/>
    <n v="12"/>
    <n v="1"/>
    <n v="510041"/>
    <n v="593"/>
    <n v="150157"/>
    <n v="28"/>
    <n v="11"/>
    <n v="0"/>
    <n v="-1"/>
    <n v="1111"/>
    <n v="26"/>
    <n v="1137"/>
    <n v="1.0339506172839505"/>
    <n v="17"/>
    <x v="53"/>
    <s v="lunes"/>
    <n v="1.5454545454545454"/>
    <e v="#DIV/0!"/>
    <e v="#DIV/0!"/>
    <n v="140"/>
    <n v="237"/>
    <n v="0.25782688766114181"/>
    <n v="0.27210103329506313"/>
    <n v="16"/>
    <n v="43"/>
    <n v="-104"/>
  </r>
  <r>
    <x v="53"/>
    <x v="1"/>
    <n v="8649"/>
    <n v="95"/>
    <n v="8331"/>
    <n v="8"/>
    <n v="1"/>
    <n v="145980"/>
    <n v="217"/>
    <n v="60929"/>
    <n v="7"/>
    <n v="6"/>
    <n v="0"/>
    <n v="0"/>
    <n v="168"/>
    <n v="6"/>
    <n v="174"/>
    <n v="1.0674157303370786"/>
    <n v="1"/>
    <x v="53"/>
    <s v="lunes"/>
    <n v="0.33333333333333331"/>
    <e v="#DIV/0!"/>
    <e v="#DIV/0!"/>
    <n v="46"/>
    <n v="94"/>
    <n v="0.36799999999999999"/>
    <n v="0.50810810810810814"/>
    <n v="4"/>
    <n v="-2"/>
    <n v="20"/>
  </r>
  <r>
    <x v="53"/>
    <x v="2"/>
    <n v="12974"/>
    <n v="208"/>
    <n v="12545"/>
    <n v="6"/>
    <n v="2"/>
    <n v="250105"/>
    <n v="216"/>
    <n v="134125"/>
    <n v="7"/>
    <n v="-16"/>
    <n v="0"/>
    <n v="0"/>
    <n v="470"/>
    <n v="11"/>
    <n v="481"/>
    <n v="0.9285714285714286"/>
    <n v="23"/>
    <x v="53"/>
    <s v="lunes"/>
    <n v="1.7692307692307692"/>
    <e v="#DIV/0!"/>
    <e v="#DIV/0!"/>
    <n v="81"/>
    <n v="193"/>
    <n v="0.25961538461538464"/>
    <n v="0.42511013215859028"/>
    <n v="-10"/>
    <n v="-31"/>
    <n v="-9"/>
  </r>
  <r>
    <x v="53"/>
    <x v="3"/>
    <n v="15790"/>
    <n v="163"/>
    <n v="15210"/>
    <n v="7"/>
    <n v="1"/>
    <n v="259153"/>
    <n v="418"/>
    <n v="130215"/>
    <n v="8"/>
    <n v="2"/>
    <n v="0"/>
    <n v="1"/>
    <n v="368"/>
    <n v="18"/>
    <n v="386"/>
    <n v="1.0124223602484472"/>
    <n v="6"/>
    <x v="53"/>
    <s v="lunes"/>
    <n v="1.2"/>
    <e v="#DIV/0!"/>
    <e v="#DIV/0!"/>
    <n v="76"/>
    <n v="144"/>
    <n v="0.1"/>
    <n v="0.14814814814814814"/>
    <n v="-4"/>
    <n v="8"/>
    <n v="-24"/>
  </r>
  <r>
    <x v="53"/>
    <x v="4"/>
    <n v="14333"/>
    <n v="193"/>
    <n v="13959"/>
    <n v="14"/>
    <n v="1"/>
    <n v="240092"/>
    <n v="181"/>
    <n v="91429"/>
    <n v="6"/>
    <n v="0"/>
    <n v="1"/>
    <n v="-1"/>
    <n v="253"/>
    <n v="9"/>
    <n v="262"/>
    <n v="1"/>
    <n v="6"/>
    <x v="53"/>
    <s v="lunes"/>
    <n v="0.4"/>
    <e v="#DIV/0!"/>
    <e v="#DIV/0!"/>
    <n v="60"/>
    <n v="158"/>
    <n v="0.11928429423459244"/>
    <n v="0.1867612293144208"/>
    <n v="-2"/>
    <n v="-38"/>
    <n v="-103"/>
  </r>
  <r>
    <x v="53"/>
    <x v="5"/>
    <n v="20053"/>
    <n v="283"/>
    <n v="19418"/>
    <n v="12"/>
    <n v="3"/>
    <n v="364730"/>
    <n v="365"/>
    <n v="144165"/>
    <n v="6"/>
    <n v="-12"/>
    <n v="-3"/>
    <n v="0"/>
    <n v="403"/>
    <n v="29"/>
    <n v="432"/>
    <n v="0.95932203389830506"/>
    <n v="17"/>
    <x v="53"/>
    <s v="lunes"/>
    <n v="0.6071428571428571"/>
    <e v="#DIV/0!"/>
    <e v="#DIV/0!"/>
    <n v="74"/>
    <n v="221"/>
    <n v="0.19321148825065274"/>
    <n v="0.4258188824662813"/>
    <n v="-9"/>
    <n v="-73"/>
    <n v="-161"/>
  </r>
  <r>
    <x v="53"/>
    <x v="6"/>
    <n v="25170"/>
    <n v="452"/>
    <n v="24289"/>
    <n v="6"/>
    <n v="5"/>
    <n v="514637"/>
    <n v="437"/>
    <n v="266349"/>
    <n v="20"/>
    <n v="4"/>
    <n v="-1"/>
    <n v="0"/>
    <n v="484"/>
    <n v="2"/>
    <n v="486"/>
    <n v="1.0089285714285714"/>
    <n v="16"/>
    <x v="53"/>
    <s v="lunes"/>
    <n v="1.1428571428571428"/>
    <e v="#DIV/0!"/>
    <e v="#DIV/0!"/>
    <n v="113"/>
    <n v="346"/>
    <n v="0.15026595744680851"/>
    <n v="0.33110047846889951"/>
    <n v="-3"/>
    <n v="-120"/>
    <n v="-334"/>
  </r>
  <r>
    <x v="53"/>
    <x v="7"/>
    <n v="127505"/>
    <n v="1729"/>
    <n v="123374"/>
    <n v="65"/>
    <n v="14"/>
    <n v="2284738"/>
    <n v="2427"/>
    <n v="977369"/>
    <n v="82"/>
    <n v="-5"/>
    <n v="-3"/>
    <n v="-1"/>
    <n v="3257"/>
    <n v="101"/>
    <n v="3358"/>
    <n v="0.99711649365628607"/>
    <n v="86"/>
    <x v="53"/>
    <s v="lunes"/>
    <n v="0.9662921348314607"/>
    <e v="#DIV/0!"/>
    <e v="#DIV/0!"/>
    <n v="590"/>
    <n v="1393"/>
    <n v="0.17471128220313889"/>
    <n v="0.28475061324611611"/>
    <n v="-8"/>
    <n v="-213"/>
    <n v="-715"/>
  </r>
  <r>
    <x v="54"/>
    <x v="0"/>
    <n v="30552"/>
    <n v="331"/>
    <n v="29642"/>
    <n v="16"/>
    <n v="2"/>
    <n v="511150"/>
    <n v="593"/>
    <n v="150235"/>
    <n v="16"/>
    <n v="-4"/>
    <n v="4"/>
    <n v="1"/>
    <n v="1109"/>
    <n v="78"/>
    <n v="1187"/>
    <n v="0.9880597014925373"/>
    <n v="20"/>
    <x v="54"/>
    <s v="martes"/>
    <n v="1.25"/>
    <e v="#DIV/0!"/>
    <e v="#DIV/0!"/>
    <n v="139"/>
    <n v="237"/>
    <n v="0.2559852670349908"/>
    <n v="0.27210103329506313"/>
    <n v="-1"/>
    <n v="41"/>
    <n v="-120"/>
  </r>
  <r>
    <x v="54"/>
    <x v="1"/>
    <n v="8655"/>
    <n v="96"/>
    <n v="8336"/>
    <n v="6"/>
    <n v="3"/>
    <n v="146473"/>
    <n v="217"/>
    <n v="60950"/>
    <n v="6"/>
    <n v="1"/>
    <n v="-2"/>
    <n v="2"/>
    <n v="493"/>
    <n v="21"/>
    <n v="514"/>
    <n v="1.0105263157894737"/>
    <n v="5"/>
    <x v="54"/>
    <s v="martes"/>
    <n v="0.55555555555555558"/>
    <e v="#DIV/0!"/>
    <e v="#DIV/0!"/>
    <n v="42"/>
    <n v="91"/>
    <n v="0.33600000000000002"/>
    <n v="0.49189189189189192"/>
    <n v="-4"/>
    <n v="-7"/>
    <n v="8"/>
  </r>
  <r>
    <x v="54"/>
    <x v="2"/>
    <n v="12981"/>
    <n v="208"/>
    <n v="12552"/>
    <n v="4"/>
    <n v="2"/>
    <n v="250894"/>
    <n v="216"/>
    <n v="134164"/>
    <n v="7"/>
    <n v="0"/>
    <n v="-2"/>
    <n v="0"/>
    <n v="789"/>
    <n v="39"/>
    <n v="828"/>
    <n v="1"/>
    <n v="7"/>
    <x v="54"/>
    <s v="martes"/>
    <n v="0.63636363636363635"/>
    <e v="#DIV/0!"/>
    <e v="#DIV/0!"/>
    <n v="76"/>
    <n v="189"/>
    <n v="0.24358974358974358"/>
    <n v="0.41629955947136565"/>
    <n v="-5"/>
    <n v="-37"/>
    <n v="-24"/>
  </r>
  <r>
    <x v="54"/>
    <x v="3"/>
    <n v="15799"/>
    <n v="164"/>
    <n v="15218"/>
    <n v="4"/>
    <n v="1"/>
    <n v="259595"/>
    <n v="418"/>
    <n v="130256"/>
    <n v="9"/>
    <n v="1"/>
    <n v="-3"/>
    <n v="0"/>
    <n v="442"/>
    <n v="41"/>
    <n v="483"/>
    <n v="1.0061349693251533"/>
    <n v="8"/>
    <x v="54"/>
    <s v="martes"/>
    <n v="0.8"/>
    <e v="#DIV/0!"/>
    <e v="#DIV/0!"/>
    <n v="76"/>
    <n v="143"/>
    <n v="0.1"/>
    <n v="0.147119341563786"/>
    <n v="0"/>
    <n v="9"/>
    <n v="-35"/>
  </r>
  <r>
    <x v="54"/>
    <x v="4"/>
    <n v="14341"/>
    <n v="186"/>
    <n v="13974"/>
    <n v="9"/>
    <n v="1"/>
    <n v="240933"/>
    <n v="181"/>
    <n v="91479"/>
    <n v="8"/>
    <n v="-7"/>
    <n v="-5"/>
    <n v="0"/>
    <n v="841"/>
    <n v="50"/>
    <n v="891"/>
    <n v="0.96373056994818651"/>
    <n v="15"/>
    <x v="54"/>
    <s v="martes"/>
    <n v="0.88235294117647056"/>
    <e v="#DIV/0!"/>
    <e v="#DIV/0!"/>
    <n v="65"/>
    <n v="149"/>
    <n v="0.12922465208747516"/>
    <n v="0.17612293144208038"/>
    <n v="5"/>
    <n v="-19"/>
    <n v="-129"/>
  </r>
  <r>
    <x v="54"/>
    <x v="5"/>
    <n v="20057"/>
    <n v="253"/>
    <n v="19452"/>
    <n v="13"/>
    <n v="2"/>
    <n v="365336"/>
    <n v="365"/>
    <n v="144231"/>
    <n v="4"/>
    <n v="-30"/>
    <n v="1"/>
    <n v="-1"/>
    <n v="606"/>
    <n v="66"/>
    <n v="672"/>
    <n v="0.89399293286219084"/>
    <n v="34"/>
    <x v="54"/>
    <s v="martes"/>
    <n v="1.2592592592592593"/>
    <e v="#DIV/0!"/>
    <e v="#DIV/0!"/>
    <n v="64"/>
    <n v="198"/>
    <n v="0.16710182767624021"/>
    <n v="0.38150289017341038"/>
    <n v="-10"/>
    <n v="-70"/>
    <n v="-211"/>
  </r>
  <r>
    <x v="54"/>
    <x v="6"/>
    <n v="25191"/>
    <n v="441"/>
    <n v="24321"/>
    <n v="4"/>
    <n v="4"/>
    <n v="515272"/>
    <n v="437"/>
    <n v="266437"/>
    <n v="21"/>
    <n v="-11"/>
    <n v="-2"/>
    <n v="-1"/>
    <n v="635"/>
    <n v="88"/>
    <n v="723"/>
    <n v="0.97566371681415931"/>
    <n v="32"/>
    <x v="54"/>
    <s v="martes"/>
    <n v="0.8"/>
    <e v="#DIV/0!"/>
    <e v="#DIV/0!"/>
    <n v="117"/>
    <n v="327"/>
    <n v="0.15558510638297873"/>
    <n v="0.31291866028708132"/>
    <n v="4"/>
    <n v="-93"/>
    <n v="-393"/>
  </r>
  <r>
    <x v="54"/>
    <x v="7"/>
    <n v="127576"/>
    <n v="1679"/>
    <n v="123495"/>
    <n v="56"/>
    <n v="15"/>
    <n v="2289653"/>
    <n v="2427"/>
    <n v="977752"/>
    <n v="71"/>
    <n v="-50"/>
    <n v="-9"/>
    <n v="1"/>
    <n v="4915"/>
    <n v="383"/>
    <n v="5298"/>
    <n v="0.97108155002891849"/>
    <n v="121"/>
    <x v="54"/>
    <s v="martes"/>
    <n v="0.93076923076923079"/>
    <e v="#DIV/0!"/>
    <e v="#DIV/0!"/>
    <n v="579"/>
    <n v="1334"/>
    <n v="0.17145395321291088"/>
    <n v="0.27269010629599344"/>
    <n v="-11"/>
    <n v="-176"/>
    <n v="-904"/>
  </r>
  <r>
    <x v="55"/>
    <x v="0"/>
    <n v="30580"/>
    <n v="334"/>
    <n v="29667"/>
    <n v="17"/>
    <n v="2"/>
    <n v="512059"/>
    <n v="593"/>
    <n v="150352"/>
    <n v="28"/>
    <n v="3"/>
    <n v="1"/>
    <n v="0"/>
    <n v="909"/>
    <n v="117"/>
    <n v="1026"/>
    <n v="1.0090634441087614"/>
    <n v="25"/>
    <x v="55"/>
    <s v="miércoles"/>
    <n v="2.2727272727272729"/>
    <n v="14.121062950379093"/>
    <n v="10.878937049620907"/>
    <n v="149"/>
    <n v="254"/>
    <n v="0.27440147329650094"/>
    <n v="0.29161882893226176"/>
    <n v="10"/>
    <n v="44"/>
    <n v="-63"/>
  </r>
  <r>
    <x v="55"/>
    <x v="1"/>
    <n v="8661"/>
    <n v="100"/>
    <n v="8338"/>
    <n v="3"/>
    <n v="3"/>
    <n v="146943"/>
    <n v="217"/>
    <n v="60993"/>
    <n v="6"/>
    <n v="4"/>
    <n v="-3"/>
    <n v="0"/>
    <n v="470"/>
    <n v="43"/>
    <n v="513"/>
    <n v="1.0416666666666667"/>
    <n v="2"/>
    <x v="55"/>
    <s v="miércoles"/>
    <n v="0.66666666666666663"/>
    <e v="#DIV/0!"/>
    <e v="#DIV/0!"/>
    <n v="30"/>
    <n v="94"/>
    <n v="0.24"/>
    <n v="0.50810810810810814"/>
    <n v="-12"/>
    <n v="-34"/>
    <n v="31"/>
  </r>
  <r>
    <x v="55"/>
    <x v="2"/>
    <n v="12993"/>
    <n v="208"/>
    <n v="12564"/>
    <n v="5"/>
    <n v="2"/>
    <n v="251500"/>
    <n v="216"/>
    <n v="134204"/>
    <n v="12"/>
    <n v="0"/>
    <n v="1"/>
    <n v="0"/>
    <n v="606"/>
    <n v="40"/>
    <n v="646"/>
    <n v="1"/>
    <n v="12"/>
    <x v="55"/>
    <s v="miércoles"/>
    <n v="0.8571428571428571"/>
    <n v="13.762290442839639"/>
    <n v="-1.7622904428396389"/>
    <n v="73"/>
    <n v="187"/>
    <n v="0.23397435897435898"/>
    <n v="0.41189427312775329"/>
    <n v="-3"/>
    <n v="-41"/>
    <n v="-21"/>
  </r>
  <r>
    <x v="55"/>
    <x v="3"/>
    <n v="15806"/>
    <n v="162"/>
    <n v="15227"/>
    <n v="5"/>
    <n v="1"/>
    <n v="260091"/>
    <n v="418"/>
    <n v="130302"/>
    <n v="7"/>
    <n v="-2"/>
    <n v="1"/>
    <n v="0"/>
    <n v="496"/>
    <n v="46"/>
    <n v="542"/>
    <n v="0.98780487804878048"/>
    <n v="9"/>
    <x v="55"/>
    <s v="miércoles"/>
    <n v="0.81818181818181823"/>
    <n v="12.867228338703901"/>
    <n v="-3.8672283387039013"/>
    <n v="71"/>
    <n v="139"/>
    <n v="9.3421052631578946E-2"/>
    <n v="0.14300411522633744"/>
    <n v="-5"/>
    <n v="3"/>
    <n v="-26"/>
  </r>
  <r>
    <x v="55"/>
    <x v="4"/>
    <n v="14348"/>
    <n v="171"/>
    <n v="13996"/>
    <n v="7"/>
    <n v="1"/>
    <n v="241478"/>
    <n v="181"/>
    <n v="91574"/>
    <n v="7"/>
    <n v="-15"/>
    <n v="-2"/>
    <n v="0"/>
    <n v="545"/>
    <n v="95"/>
    <n v="640"/>
    <n v="0.91935483870967738"/>
    <n v="22"/>
    <x v="55"/>
    <s v="miércoles"/>
    <n v="1"/>
    <n v="27.309862482849717"/>
    <n v="-5.3098624828497165"/>
    <n v="55"/>
    <n v="134"/>
    <n v="0.10934393638170974"/>
    <n v="0.15839243498817968"/>
    <n v="-10"/>
    <n v="-24"/>
    <n v="-108"/>
  </r>
  <r>
    <x v="55"/>
    <x v="5"/>
    <n v="20068"/>
    <n v="222"/>
    <n v="19494"/>
    <n v="10"/>
    <n v="2"/>
    <n v="365855"/>
    <n v="365"/>
    <n v="144334"/>
    <n v="11"/>
    <n v="-31"/>
    <n v="-3"/>
    <n v="0"/>
    <n v="519"/>
    <n v="103"/>
    <n v="622"/>
    <n v="0.87747035573122534"/>
    <n v="42"/>
    <x v="55"/>
    <s v="miércoles"/>
    <n v="1.4"/>
    <n v="30.895254088589802"/>
    <n v="11.104745911410198"/>
    <n v="63"/>
    <n v="179"/>
    <n v="0.16449086161879894"/>
    <n v="0.34489402697495181"/>
    <n v="-1"/>
    <n v="-53"/>
    <n v="-199"/>
  </r>
  <r>
    <x v="55"/>
    <x v="6"/>
    <n v="25205"/>
    <n v="416"/>
    <n v="24360"/>
    <n v="4"/>
    <n v="4"/>
    <n v="515884"/>
    <n v="438"/>
    <n v="266566"/>
    <n v="14"/>
    <n v="-25"/>
    <n v="0"/>
    <n v="0"/>
    <n v="612"/>
    <n v="129"/>
    <n v="741"/>
    <n v="0.94331065759637189"/>
    <n v="39"/>
    <x v="55"/>
    <s v="miércoles"/>
    <n v="1"/>
    <n v="39.423593143657854"/>
    <n v="-0.42359314365785394"/>
    <n v="117"/>
    <n v="302"/>
    <n v="0.15558510638297873"/>
    <n v="0.2889952153110048"/>
    <n v="0"/>
    <n v="-68"/>
    <n v="-325"/>
  </r>
  <r>
    <x v="55"/>
    <x v="7"/>
    <n v="127661"/>
    <n v="1613"/>
    <n v="123646"/>
    <n v="51"/>
    <n v="15"/>
    <n v="2293810"/>
    <n v="2428"/>
    <n v="978325"/>
    <n v="85"/>
    <n v="-66"/>
    <n v="-5"/>
    <n v="0"/>
    <n v="4157"/>
    <n v="573"/>
    <n v="4730"/>
    <n v="0.9606908874329958"/>
    <n v="151"/>
    <x v="55"/>
    <s v="miércoles"/>
    <n v="1.1615384615384616"/>
    <n v="131.07693282230838"/>
    <n v="19.923067177691621"/>
    <n v="558"/>
    <n v="1289"/>
    <n v="0.16523541604974828"/>
    <n v="0.26349141455437447"/>
    <n v="-21"/>
    <n v="-173"/>
    <n v="-711"/>
  </r>
  <r>
    <x v="56"/>
    <x v="0"/>
    <n v="30622"/>
    <n v="361"/>
    <n v="29682"/>
    <n v="18"/>
    <n v="2"/>
    <n v="513189"/>
    <n v="593"/>
    <n v="150685"/>
    <n v="42"/>
    <n v="27"/>
    <n v="1"/>
    <n v="0"/>
    <n v="1130"/>
    <n v="333"/>
    <n v="1463"/>
    <n v="1.0808383233532934"/>
    <n v="15"/>
    <x v="56"/>
    <s v="jueves"/>
    <n v="1.25"/>
    <n v="16.798226045180552"/>
    <n v="-1.7982260451805523"/>
    <n v="177"/>
    <n v="284"/>
    <n v="0.32596685082872928"/>
    <n v="0.32606199770378874"/>
    <n v="28"/>
    <n v="70"/>
    <n v="-24"/>
  </r>
  <r>
    <x v="56"/>
    <x v="1"/>
    <n v="8677"/>
    <n v="108"/>
    <n v="8346"/>
    <n v="4"/>
    <n v="3"/>
    <n v="147640"/>
    <n v="217"/>
    <n v="61082"/>
    <n v="16"/>
    <n v="8"/>
    <n v="1"/>
    <n v="0"/>
    <n v="697"/>
    <n v="89"/>
    <n v="786"/>
    <n v="1.08"/>
    <n v="8"/>
    <x v="56"/>
    <s v="jueves"/>
    <n v="0.8"/>
    <e v="#DIV/0!"/>
    <e v="#DIV/0!"/>
    <n v="41"/>
    <n v="100"/>
    <n v="0.32800000000000001"/>
    <n v="0.54054054054054057"/>
    <n v="11"/>
    <n v="-18"/>
    <n v="32"/>
  </r>
  <r>
    <x v="56"/>
    <x v="2"/>
    <n v="13003"/>
    <n v="208"/>
    <n v="12574"/>
    <n v="5"/>
    <n v="2"/>
    <n v="251924"/>
    <n v="216"/>
    <n v="134327"/>
    <n v="10"/>
    <n v="0"/>
    <n v="0"/>
    <n v="0"/>
    <n v="424"/>
    <n v="123"/>
    <n v="547"/>
    <n v="1"/>
    <n v="10"/>
    <x v="56"/>
    <s v="jueves"/>
    <n v="0.47619047619047616"/>
    <n v="21.139676265763221"/>
    <n v="-11.139676265763221"/>
    <n v="76"/>
    <n v="176"/>
    <n v="0.24358974358974358"/>
    <n v="0.38766519823788548"/>
    <n v="3"/>
    <n v="-24"/>
    <n v="-39"/>
  </r>
  <r>
    <x v="56"/>
    <x v="3"/>
    <n v="15811"/>
    <n v="155"/>
    <n v="15239"/>
    <n v="7"/>
    <n v="0"/>
    <n v="260421"/>
    <n v="418"/>
    <n v="130418"/>
    <n v="5"/>
    <n v="-7"/>
    <n v="2"/>
    <n v="-1"/>
    <n v="330"/>
    <n v="116"/>
    <n v="446"/>
    <n v="0.95679012345679015"/>
    <n v="12"/>
    <x v="56"/>
    <s v="jueves"/>
    <n v="0.70588235294117652"/>
    <n v="20.019103969338932"/>
    <n v="-8.0191039693389321"/>
    <n v="58"/>
    <n v="127"/>
    <n v="7.6315789473684212E-2"/>
    <n v="0.13065843621399176"/>
    <n v="-13"/>
    <n v="-11"/>
    <n v="-43"/>
  </r>
  <r>
    <x v="56"/>
    <x v="4"/>
    <n v="14355"/>
    <n v="157"/>
    <n v="14017"/>
    <n v="5"/>
    <n v="2"/>
    <n v="242113"/>
    <n v="181"/>
    <n v="91771"/>
    <n v="7"/>
    <n v="-14"/>
    <n v="-2"/>
    <n v="1"/>
    <n v="635"/>
    <n v="197"/>
    <n v="832"/>
    <n v="0.91812865497076024"/>
    <n v="21"/>
    <x v="56"/>
    <s v="jueves"/>
    <n v="1.75"/>
    <n v="15.310081730457213"/>
    <n v="5.6899182695427868"/>
    <n v="50"/>
    <n v="129"/>
    <n v="9.9403578528827044E-2"/>
    <n v="0.1524822695035461"/>
    <n v="-5"/>
    <n v="-29"/>
    <n v="-110"/>
  </r>
  <r>
    <x v="56"/>
    <x v="5"/>
    <n v="20078"/>
    <n v="206"/>
    <n v="19520"/>
    <n v="10"/>
    <n v="2"/>
    <n v="366216"/>
    <n v="365"/>
    <n v="144570"/>
    <n v="10"/>
    <n v="-16"/>
    <n v="0"/>
    <n v="0"/>
    <n v="361"/>
    <n v="236"/>
    <n v="597"/>
    <n v="0.92792792792792789"/>
    <n v="26"/>
    <x v="56"/>
    <s v="jueves"/>
    <n v="0.89655172413793105"/>
    <n v="31.814592613505663"/>
    <n v="-5.8145926135056634"/>
    <n v="57"/>
    <n v="160"/>
    <n v="0.14882506527415143"/>
    <n v="0.30828516377649323"/>
    <n v="-6"/>
    <n v="-46"/>
    <n v="-212"/>
  </r>
  <r>
    <x v="56"/>
    <x v="6"/>
    <n v="25220"/>
    <n v="386"/>
    <n v="24404"/>
    <n v="6"/>
    <n v="3"/>
    <n v="516326"/>
    <n v="438"/>
    <n v="266874"/>
    <n v="15"/>
    <n v="-30"/>
    <n v="2"/>
    <n v="-1"/>
    <n v="442"/>
    <n v="308"/>
    <n v="750"/>
    <n v="0.92788461538461542"/>
    <n v="44"/>
    <x v="56"/>
    <s v="jueves"/>
    <n v="1.0476190476190477"/>
    <n v="43.728904504358809"/>
    <n v="0.27109549564119106"/>
    <n v="113"/>
    <n v="275"/>
    <n v="0.15026595744680851"/>
    <n v="0.26315789473684209"/>
    <n v="-4"/>
    <n v="-49"/>
    <n v="-337"/>
  </r>
  <r>
    <x v="56"/>
    <x v="7"/>
    <n v="127766"/>
    <n v="1581"/>
    <n v="123782"/>
    <n v="55"/>
    <n v="14"/>
    <n v="2297829"/>
    <n v="2428"/>
    <n v="979727"/>
    <n v="105"/>
    <n v="-32"/>
    <n v="4"/>
    <n v="-1"/>
    <n v="4019"/>
    <n v="1402"/>
    <n v="5421"/>
    <n v="0.98016119032858029"/>
    <n v="136"/>
    <x v="56"/>
    <s v="jueves"/>
    <n v="0.95104895104895104"/>
    <n v="150.33113231571934"/>
    <n v="-14.331132315719344"/>
    <n v="572"/>
    <n v="1251"/>
    <n v="0.16938110749185667"/>
    <n v="0.25572363041700735"/>
    <n v="14"/>
    <n v="-107"/>
    <n v="-733"/>
  </r>
  <r>
    <x v="57"/>
    <x v="0"/>
    <n v="30645"/>
    <n v="368"/>
    <n v="29698"/>
    <n v="19"/>
    <n v="3"/>
    <n v="514217"/>
    <n v="594"/>
    <n v="150942"/>
    <n v="23"/>
    <n v="7"/>
    <n v="1"/>
    <n v="1"/>
    <n v="1028"/>
    <n v="257"/>
    <n v="1285"/>
    <n v="1.0193905817174516"/>
    <n v="16"/>
    <x v="57"/>
    <s v="viernes"/>
    <n v="1.2307692307692308"/>
    <n v="18.164914950306144"/>
    <n v="-2.1649149503061444"/>
    <n v="175"/>
    <n v="294"/>
    <n v="0.32228360957642727"/>
    <n v="0.3375430539609644"/>
    <n v="-2"/>
    <n v="56"/>
    <n v="-2"/>
  </r>
  <r>
    <x v="57"/>
    <x v="1"/>
    <n v="8683"/>
    <n v="110"/>
    <n v="8350"/>
    <n v="5"/>
    <n v="3"/>
    <n v="147969"/>
    <n v="217"/>
    <n v="61124"/>
    <n v="6"/>
    <n v="2"/>
    <n v="1"/>
    <n v="0"/>
    <n v="329"/>
    <n v="42"/>
    <n v="371"/>
    <n v="1.0185185185185186"/>
    <n v="4"/>
    <x v="57"/>
    <s v="viernes"/>
    <n v="0.5714285714285714"/>
    <e v="#DIV/0!"/>
    <e v="#DIV/0!"/>
    <n v="45"/>
    <n v="99"/>
    <n v="0.36"/>
    <n v="0.53513513513513511"/>
    <n v="4"/>
    <n v="-9"/>
    <n v="27"/>
  </r>
  <r>
    <x v="57"/>
    <x v="2"/>
    <n v="13022"/>
    <n v="208"/>
    <n v="12593"/>
    <n v="2"/>
    <n v="2"/>
    <n v="252325"/>
    <n v="216"/>
    <n v="134441"/>
    <n v="19"/>
    <n v="0"/>
    <n v="-3"/>
    <n v="0"/>
    <n v="401"/>
    <n v="114"/>
    <n v="515"/>
    <n v="1"/>
    <n v="19"/>
    <x v="57"/>
    <s v="viernes"/>
    <n v="1.2666666666666666"/>
    <n v="14.844666720443117"/>
    <n v="4.1553332795568831"/>
    <n v="76"/>
    <n v="180"/>
    <n v="0.24358974358974358"/>
    <n v="0.3964757709251101"/>
    <n v="0"/>
    <n v="-28"/>
    <n v="-39"/>
  </r>
  <r>
    <x v="57"/>
    <x v="3"/>
    <n v="15824"/>
    <n v="149"/>
    <n v="15258"/>
    <n v="6"/>
    <n v="0"/>
    <n v="260802"/>
    <n v="418"/>
    <n v="130477"/>
    <n v="13"/>
    <n v="-6"/>
    <n v="-1"/>
    <n v="0"/>
    <n v="381"/>
    <n v="59"/>
    <n v="440"/>
    <n v="0.96129032258064517"/>
    <n v="19"/>
    <x v="57"/>
    <s v="viernes"/>
    <n v="2.375"/>
    <n v="9.2526875822099175"/>
    <n v="9.7473124177900825"/>
    <n v="62"/>
    <n v="132"/>
    <n v="8.1578947368421056E-2"/>
    <n v="0.13580246913580246"/>
    <n v="4"/>
    <n v="-8"/>
    <n v="-31"/>
  </r>
  <r>
    <x v="57"/>
    <x v="4"/>
    <n v="14360"/>
    <n v="148"/>
    <n v="14031"/>
    <n v="6"/>
    <n v="2"/>
    <n v="242593"/>
    <n v="181"/>
    <n v="91910"/>
    <n v="5"/>
    <n v="-9"/>
    <n v="1"/>
    <n v="0"/>
    <n v="480"/>
    <n v="139"/>
    <n v="619"/>
    <n v="0.9426751592356688"/>
    <n v="14"/>
    <x v="57"/>
    <s v="viernes"/>
    <n v="0.66666666666666663"/>
    <n v="26.317643028300129"/>
    <n v="-12.317643028300129"/>
    <n v="44"/>
    <n v="113"/>
    <n v="8.74751491053678E-2"/>
    <n v="0.13356973995271867"/>
    <n v="-6"/>
    <n v="-25"/>
    <n v="-117"/>
  </r>
  <r>
    <x v="57"/>
    <x v="5"/>
    <n v="20083"/>
    <n v="182"/>
    <n v="19548"/>
    <n v="6"/>
    <n v="3"/>
    <n v="366539"/>
    <n v="365"/>
    <n v="144740"/>
    <n v="5"/>
    <n v="-24"/>
    <n v="-4"/>
    <n v="1"/>
    <n v="323"/>
    <n v="170"/>
    <n v="493"/>
    <n v="0.88349514563106801"/>
    <n v="28"/>
    <x v="57"/>
    <s v="viernes"/>
    <n v="1.75"/>
    <n v="17.728529633348654"/>
    <n v="10.271470366651346"/>
    <n v="52"/>
    <n v="149"/>
    <n v="0.13577023498694518"/>
    <n v="0.28709055876685935"/>
    <n v="-5"/>
    <n v="-45"/>
    <n v="-212"/>
  </r>
  <r>
    <x v="57"/>
    <x v="6"/>
    <n v="25230"/>
    <n v="352"/>
    <n v="24447"/>
    <n v="8"/>
    <n v="3"/>
    <n v="516832"/>
    <n v="439"/>
    <n v="267074"/>
    <n v="10"/>
    <n v="-34"/>
    <n v="2"/>
    <n v="0"/>
    <n v="506"/>
    <n v="200"/>
    <n v="706"/>
    <n v="0.91191709844559588"/>
    <n v="43"/>
    <x v="57"/>
    <s v="viernes"/>
    <n v="1.4333333333333333"/>
    <n v="31.524942529966282"/>
    <n v="11.475057470033718"/>
    <n v="93"/>
    <n v="255"/>
    <n v="0.12367021276595745"/>
    <n v="0.24401913875598086"/>
    <n v="-20"/>
    <n v="-69"/>
    <n v="-322"/>
  </r>
  <r>
    <x v="57"/>
    <x v="7"/>
    <n v="127847"/>
    <n v="1517"/>
    <n v="123925"/>
    <n v="52"/>
    <n v="16"/>
    <n v="2301277"/>
    <n v="2430"/>
    <n v="980708"/>
    <n v="81"/>
    <n v="-64"/>
    <n v="-3"/>
    <n v="2"/>
    <n v="3448"/>
    <n v="981"/>
    <n v="4429"/>
    <n v="0.95951929158760274"/>
    <n v="143"/>
    <x v="57"/>
    <s v="viernes"/>
    <n v="1.3"/>
    <n v="115.05705319468908"/>
    <n v="27.942946805310925"/>
    <n v="547"/>
    <n v="1222"/>
    <n v="0.16197808705952027"/>
    <n v="0.24979558462796403"/>
    <n v="-25"/>
    <n v="-128"/>
    <n v="-696"/>
  </r>
  <r>
    <x v="58"/>
    <x v="0"/>
    <n v="30667"/>
    <n v="372"/>
    <n v="29716"/>
    <n v="18"/>
    <n v="3"/>
    <n v="515274"/>
    <n v="594"/>
    <n v="151034"/>
    <n v="22"/>
    <n v="4"/>
    <n v="-1"/>
    <n v="0"/>
    <n v="1057"/>
    <n v="92"/>
    <n v="1149"/>
    <n v="1.0108695652173914"/>
    <n v="18"/>
    <x v="58"/>
    <s v="sábado"/>
    <n v="0.75"/>
    <n v="33.382260567598152"/>
    <n v="-15.382260567598152"/>
    <n v="176"/>
    <n v="292"/>
    <n v="0.32412523020257827"/>
    <n v="0.33524684270952926"/>
    <n v="1"/>
    <n v="60"/>
    <n v="2"/>
  </r>
  <r>
    <x v="58"/>
    <x v="1"/>
    <n v="8685"/>
    <n v="97"/>
    <n v="8365"/>
    <n v="5"/>
    <n v="3"/>
    <n v="148494"/>
    <n v="217"/>
    <n v="61137"/>
    <n v="2"/>
    <n v="-13"/>
    <n v="0"/>
    <n v="0"/>
    <n v="525"/>
    <n v="13"/>
    <n v="538"/>
    <n v="0.88181818181818183"/>
    <n v="15"/>
    <x v="58"/>
    <s v="sábado"/>
    <n v="1.5"/>
    <e v="#DIV/0!"/>
    <e v="#DIV/0!"/>
    <n v="45"/>
    <n v="91"/>
    <n v="0.36"/>
    <n v="0.49189189189189192"/>
    <n v="0"/>
    <n v="-1"/>
    <n v="16"/>
  </r>
  <r>
    <x v="58"/>
    <x v="2"/>
    <n v="13038"/>
    <n v="216"/>
    <n v="12601"/>
    <n v="0"/>
    <n v="0"/>
    <n v="252711"/>
    <n v="216"/>
    <n v="134467"/>
    <n v="16"/>
    <n v="8"/>
    <n v="-2"/>
    <n v="-2"/>
    <n v="386"/>
    <n v="26"/>
    <n v="412"/>
    <n v="1.0384615384615385"/>
    <n v="8"/>
    <x v="58"/>
    <s v="sábado"/>
    <n v="0.44444444444444442"/>
    <n v="17.922690973622654"/>
    <n v="-9.9226909736226538"/>
    <n v="78"/>
    <n v="178"/>
    <n v="0.25"/>
    <n v="0.39207048458149779"/>
    <n v="2"/>
    <n v="-22"/>
    <n v="-49"/>
  </r>
  <r>
    <x v="58"/>
    <x v="3"/>
    <n v="15834"/>
    <n v="142"/>
    <n v="15275"/>
    <n v="4"/>
    <n v="1"/>
    <n v="261460"/>
    <n v="418"/>
    <n v="130496"/>
    <n v="10"/>
    <n v="-7"/>
    <n v="-2"/>
    <n v="1"/>
    <n v="658"/>
    <n v="19"/>
    <n v="677"/>
    <n v="0.95302013422818788"/>
    <n v="17"/>
    <x v="58"/>
    <s v="sábado"/>
    <n v="3.4"/>
    <n v="6.2978106912621516"/>
    <n v="10.702189308737848"/>
    <n v="61"/>
    <n v="137"/>
    <n v="8.0263157894736842E-2"/>
    <n v="0.14094650205761317"/>
    <n v="-1"/>
    <n v="-15"/>
    <n v="-15"/>
  </r>
  <r>
    <x v="58"/>
    <x v="4"/>
    <n v="14364"/>
    <n v="132"/>
    <n v="14051"/>
    <n v="6"/>
    <n v="2"/>
    <n v="242908"/>
    <n v="181"/>
    <n v="91956"/>
    <n v="4"/>
    <n v="-16"/>
    <n v="0"/>
    <n v="0"/>
    <n v="315"/>
    <n v="46"/>
    <n v="361"/>
    <n v="0.89189189189189189"/>
    <n v="20"/>
    <x v="58"/>
    <s v="sábado"/>
    <n v="2.5"/>
    <n v="10.006721153638143"/>
    <n v="9.9932788463618571"/>
    <n v="43"/>
    <n v="109"/>
    <n v="8.5487077534791248E-2"/>
    <n v="0.12884160756501181"/>
    <n v="-1"/>
    <n v="-23"/>
    <n v="-120"/>
  </r>
  <r>
    <x v="58"/>
    <x v="5"/>
    <n v="20088"/>
    <n v="169"/>
    <n v="19566"/>
    <n v="7"/>
    <n v="2"/>
    <n v="367084"/>
    <n v="365"/>
    <n v="144787"/>
    <n v="5"/>
    <n v="-13"/>
    <n v="1"/>
    <n v="-1"/>
    <n v="545"/>
    <n v="47"/>
    <n v="592"/>
    <n v="0.9285714285714286"/>
    <n v="18"/>
    <x v="58"/>
    <s v="sábado"/>
    <n v="0.9"/>
    <n v="23.020450401474179"/>
    <n v="-5.0204504014741786"/>
    <n v="47"/>
    <n v="134"/>
    <n v="0.12271540469973891"/>
    <n v="0.25818882466281312"/>
    <n v="-5"/>
    <n v="-40"/>
    <n v="-227"/>
  </r>
  <r>
    <x v="58"/>
    <x v="6"/>
    <n v="25250"/>
    <n v="334"/>
    <n v="24485"/>
    <n v="10"/>
    <n v="3"/>
    <n v="517363"/>
    <n v="439"/>
    <n v="267283"/>
    <n v="20"/>
    <n v="-18"/>
    <n v="2"/>
    <n v="0"/>
    <n v="531"/>
    <n v="209"/>
    <n v="740"/>
    <n v="0.94886363636363635"/>
    <n v="38"/>
    <x v="58"/>
    <s v="sábado"/>
    <n v="0.97435897435897434"/>
    <n v="43.175282431813308"/>
    <n v="-5.1752824318133079"/>
    <n v="107"/>
    <n v="236"/>
    <n v="0.1422872340425532"/>
    <n v="0.22583732057416267"/>
    <n v="14"/>
    <n v="-22"/>
    <n v="-346"/>
  </r>
  <r>
    <x v="58"/>
    <x v="7"/>
    <n v="127926"/>
    <n v="1462"/>
    <n v="124059"/>
    <n v="50"/>
    <n v="14"/>
    <n v="2305294"/>
    <n v="2430"/>
    <n v="981160"/>
    <n v="79"/>
    <n v="-55"/>
    <n v="-2"/>
    <n v="-2"/>
    <n v="4017"/>
    <n v="452"/>
    <n v="4469"/>
    <n v="0.96374423203691495"/>
    <n v="134"/>
    <x v="58"/>
    <s v="sábado"/>
    <n v="1.0806451612903225"/>
    <n v="133.26366515972742"/>
    <n v="0.73633484027257623"/>
    <n v="557"/>
    <n v="1177"/>
    <n v="0.16493929523245485"/>
    <n v="0.24059689288634506"/>
    <n v="10"/>
    <n v="-63"/>
    <n v="-739"/>
  </r>
  <r>
    <x v="59"/>
    <x v="0"/>
    <n v="30701"/>
    <n v="380"/>
    <n v="29742"/>
    <n v="20"/>
    <n v="4"/>
    <n v="516144"/>
    <n v="594"/>
    <n v="151035"/>
    <n v="34"/>
    <n v="8"/>
    <n v="2"/>
    <n v="1"/>
    <n v="870"/>
    <n v="1"/>
    <n v="871"/>
    <n v="1.021505376344086"/>
    <n v="26"/>
    <x v="59"/>
    <s v="domingo"/>
    <n v="2.8888888888888888"/>
    <n v="12.314776284277878"/>
    <n v="13.685223715722122"/>
    <n v="193"/>
    <n v="317"/>
    <n v="0.35543278084714547"/>
    <n v="0.36394948335246841"/>
    <n v="17"/>
    <n v="69"/>
    <n v="46"/>
  </r>
  <r>
    <x v="59"/>
    <x v="1"/>
    <n v="8685"/>
    <n v="89"/>
    <n v="8373"/>
    <n v="6"/>
    <n v="3"/>
    <n v="148623"/>
    <n v="217"/>
    <n v="61137"/>
    <n v="0"/>
    <n v="-8"/>
    <n v="1"/>
    <n v="0"/>
    <n v="129"/>
    <n v="0"/>
    <n v="129"/>
    <n v="0.91752577319587625"/>
    <n v="8"/>
    <x v="59"/>
    <s v="domingo"/>
    <n v="1.3333333333333333"/>
    <e v="#DIV/0!"/>
    <e v="#DIV/0!"/>
    <n v="43"/>
    <n v="85"/>
    <n v="0.34399999999999997"/>
    <n v="0.45945945945945948"/>
    <n v="-2"/>
    <n v="1"/>
    <n v="4"/>
  </r>
  <r>
    <x v="59"/>
    <x v="2"/>
    <n v="13042"/>
    <n v="199"/>
    <n v="12622"/>
    <n v="4"/>
    <n v="2"/>
    <n v="253105"/>
    <n v="216"/>
    <n v="134467"/>
    <n v="4"/>
    <n v="-17"/>
    <n v="4"/>
    <n v="2"/>
    <n v="394"/>
    <n v="0"/>
    <n v="394"/>
    <n v="0.92129629629629628"/>
    <n v="21"/>
    <x v="59"/>
    <s v="domingo"/>
    <n v="1.3125"/>
    <n v="15.524931659093152"/>
    <n v="5.4750683409068479"/>
    <n v="75"/>
    <n v="166"/>
    <n v="0.24038461538461539"/>
    <n v="0.3656387665198238"/>
    <n v="-3"/>
    <n v="-16"/>
    <n v="-72"/>
  </r>
  <r>
    <x v="59"/>
    <x v="3"/>
    <n v="15843"/>
    <n v="145"/>
    <n v="15281"/>
    <n v="3"/>
    <n v="1"/>
    <n v="261904"/>
    <n v="418"/>
    <n v="130496"/>
    <n v="9"/>
    <n v="3"/>
    <n v="-1"/>
    <n v="0"/>
    <n v="444"/>
    <n v="0"/>
    <n v="444"/>
    <n v="1.0211267605633803"/>
    <n v="6"/>
    <x v="59"/>
    <s v="domingo"/>
    <n v="1.2"/>
    <n v="7.1326321198335787"/>
    <n v="-1.1326321198335787"/>
    <n v="61"/>
    <n v="141"/>
    <n v="8.0263157894736842E-2"/>
    <n v="0.14506172839506173"/>
    <n v="0"/>
    <n v="-19"/>
    <n v="3"/>
  </r>
  <r>
    <x v="59"/>
    <x v="4"/>
    <n v="14366"/>
    <n v="127"/>
    <n v="14058"/>
    <n v="5"/>
    <n v="2"/>
    <n v="243603"/>
    <n v="181"/>
    <n v="91956"/>
    <n v="2"/>
    <n v="-5"/>
    <n v="-1"/>
    <n v="0"/>
    <n v="695"/>
    <n v="0"/>
    <n v="695"/>
    <n v="0.96212121212121215"/>
    <n v="7"/>
    <x v="59"/>
    <s v="domingo"/>
    <n v="0.7"/>
    <n v="12.548083981730219"/>
    <n v="-5.548083981730219"/>
    <n v="39"/>
    <n v="101"/>
    <n v="7.7534791252485094E-2"/>
    <n v="0.11938534278959811"/>
    <n v="-4"/>
    <n v="-23"/>
    <n v="-128"/>
  </r>
  <r>
    <x v="59"/>
    <x v="5"/>
    <n v="20093"/>
    <n v="156"/>
    <n v="19584"/>
    <n v="5"/>
    <n v="2"/>
    <n v="367437"/>
    <n v="365"/>
    <n v="144787"/>
    <n v="5"/>
    <n v="-13"/>
    <n v="-2"/>
    <n v="0"/>
    <n v="353"/>
    <n v="0"/>
    <n v="353"/>
    <n v="0.92307692307692313"/>
    <n v="18"/>
    <x v="59"/>
    <s v="domingo"/>
    <n v="1.8"/>
    <n v="11.010225200737088"/>
    <n v="6.9897747992629125"/>
    <n v="46"/>
    <n v="129"/>
    <n v="0.12010443864229765"/>
    <n v="0.24855491329479767"/>
    <n v="-1"/>
    <n v="-37"/>
    <n v="-220"/>
  </r>
  <r>
    <x v="59"/>
    <x v="6"/>
    <n v="25252"/>
    <n v="305"/>
    <n v="24516"/>
    <n v="8"/>
    <n v="4"/>
    <n v="517672"/>
    <n v="439"/>
    <n v="267283"/>
    <n v="2"/>
    <n v="-29"/>
    <n v="-2"/>
    <n v="1"/>
    <n v="309"/>
    <n v="0"/>
    <n v="309"/>
    <n v="0.91317365269461082"/>
    <n v="31"/>
    <x v="59"/>
    <s v="domingo"/>
    <n v="1.55"/>
    <n v="20.970086659710336"/>
    <n v="10.029913340289664"/>
    <n v="102"/>
    <n v="218"/>
    <n v="0.13563829787234041"/>
    <n v="0.20861244019138755"/>
    <n v="-5"/>
    <n v="-14"/>
    <n v="-361"/>
  </r>
  <r>
    <x v="59"/>
    <x v="7"/>
    <n v="127982"/>
    <n v="1401"/>
    <n v="124176"/>
    <n v="51"/>
    <n v="18"/>
    <n v="2308488"/>
    <n v="2430"/>
    <n v="981161"/>
    <n v="56"/>
    <n v="-61"/>
    <n v="1"/>
    <n v="4"/>
    <n v="3194"/>
    <n v="1"/>
    <n v="3195"/>
    <n v="0.95827633378932964"/>
    <n v="117"/>
    <x v="59"/>
    <s v="domingo"/>
    <n v="1.5394736842105263"/>
    <n v="80.047491066736612"/>
    <n v="36.952508933263388"/>
    <n v="559"/>
    <n v="1157"/>
    <n v="0.16553153686704175"/>
    <n v="0.2365085854456255"/>
    <n v="2"/>
    <n v="-39"/>
    <n v="-728"/>
  </r>
  <r>
    <x v="60"/>
    <x v="0"/>
    <n v="30719"/>
    <n v="384"/>
    <n v="29756"/>
    <n v="22"/>
    <n v="4"/>
    <n v="517059"/>
    <n v="594"/>
    <n v="151054"/>
    <n v="18"/>
    <n v="4"/>
    <n v="2"/>
    <n v="0"/>
    <n v="915"/>
    <n v="19"/>
    <n v="934"/>
    <n v="1.0105263157894737"/>
    <n v="14"/>
    <x v="60"/>
    <s v="lunes"/>
    <n v="1.1666666666666667"/>
    <n v="18.130586066112002"/>
    <n v="-4.1305860661120022"/>
    <n v="183"/>
    <n v="323"/>
    <n v="0.33701657458563539"/>
    <n v="0.37083811710677383"/>
    <n v="-10"/>
    <n v="43"/>
    <n v="53"/>
  </r>
  <r>
    <x v="60"/>
    <x v="1"/>
    <n v="8691"/>
    <n v="92"/>
    <n v="8376"/>
    <n v="6"/>
    <n v="2"/>
    <n v="148785"/>
    <n v="217"/>
    <n v="61141"/>
    <n v="6"/>
    <n v="3"/>
    <n v="0"/>
    <n v="-1"/>
    <n v="162"/>
    <n v="4"/>
    <n v="166"/>
    <n v="1.0337078651685394"/>
    <n v="3"/>
    <x v="60"/>
    <s v="lunes"/>
    <n v="1"/>
    <n v="3.43078231292517"/>
    <n v="-0.43078231292517"/>
    <n v="42"/>
    <n v="88"/>
    <n v="0.33600000000000002"/>
    <n v="0.4756756756756757"/>
    <n v="-1"/>
    <n v="-4"/>
    <n v="7"/>
  </r>
  <r>
    <x v="60"/>
    <x v="2"/>
    <n v="13045"/>
    <n v="188"/>
    <n v="12636"/>
    <n v="4"/>
    <n v="1"/>
    <n v="253528"/>
    <n v="216"/>
    <n v="134473"/>
    <n v="3"/>
    <n v="-11"/>
    <n v="0"/>
    <n v="-1"/>
    <n v="423"/>
    <n v="6"/>
    <n v="429"/>
    <n v="0.94472361809045224"/>
    <n v="14"/>
    <x v="60"/>
    <s v="lunes"/>
    <n v="0.82352941176470584"/>
    <n v="16.388989887786472"/>
    <n v="-2.3889898877864724"/>
    <n v="71"/>
    <n v="152"/>
    <n v="0.22756410256410256"/>
    <n v="0.33480176211453744"/>
    <n v="-4"/>
    <n v="-10"/>
    <n v="-96"/>
  </r>
  <r>
    <x v="60"/>
    <x v="3"/>
    <n v="15855"/>
    <n v="149"/>
    <n v="15289"/>
    <n v="3"/>
    <n v="1"/>
    <n v="262087"/>
    <n v="418"/>
    <n v="130500"/>
    <n v="12"/>
    <n v="4"/>
    <n v="0"/>
    <n v="0"/>
    <n v="183"/>
    <n v="4"/>
    <n v="187"/>
    <n v="1.0275862068965518"/>
    <n v="8"/>
    <x v="60"/>
    <s v="lunes"/>
    <n v="0.66666666666666663"/>
    <n v="17.560422350758486"/>
    <n v="-9.5604223507584862"/>
    <n v="65"/>
    <n v="141"/>
    <n v="8.5526315789473686E-2"/>
    <n v="0.14506172839506173"/>
    <n v="4"/>
    <n v="-11"/>
    <n v="-3"/>
  </r>
  <r>
    <x v="60"/>
    <x v="4"/>
    <n v="14376"/>
    <n v="128"/>
    <n v="14067"/>
    <n v="6"/>
    <n v="2"/>
    <n v="243869"/>
    <n v="181"/>
    <n v="91967"/>
    <n v="10"/>
    <n v="1"/>
    <n v="1"/>
    <n v="0"/>
    <n v="266"/>
    <n v="11"/>
    <n v="277"/>
    <n v="1.0078740157480315"/>
    <n v="9"/>
    <x v="60"/>
    <s v="lunes"/>
    <n v="1.125"/>
    <n v="9.5241814710984585"/>
    <n v="-0.52418147109845847"/>
    <n v="43"/>
    <n v="103"/>
    <n v="8.5487077534791248E-2"/>
    <n v="0.12174940898345153"/>
    <n v="4"/>
    <n v="-17"/>
    <n v="-105"/>
  </r>
  <r>
    <x v="60"/>
    <x v="5"/>
    <n v="20098"/>
    <n v="146"/>
    <n v="19599"/>
    <n v="5"/>
    <n v="1"/>
    <n v="367810"/>
    <n v="365"/>
    <n v="144806"/>
    <n v="5"/>
    <n v="-10"/>
    <n v="0"/>
    <n v="-1"/>
    <n v="373"/>
    <n v="19"/>
    <n v="392"/>
    <n v="0.9358974358974359"/>
    <n v="15"/>
    <x v="60"/>
    <s v="lunes"/>
    <n v="1"/>
    <n v="17.713389749157582"/>
    <n v="-2.7133897491575816"/>
    <n v="45"/>
    <n v="119"/>
    <n v="0.1174934725848564"/>
    <n v="0.22928709055876687"/>
    <n v="-1"/>
    <n v="-29"/>
    <n v="-223"/>
  </r>
  <r>
    <x v="60"/>
    <x v="6"/>
    <n v="25258"/>
    <n v="292"/>
    <n v="24535"/>
    <n v="6"/>
    <n v="4"/>
    <n v="518001"/>
    <n v="439"/>
    <n v="267285"/>
    <n v="6"/>
    <n v="-13"/>
    <n v="-2"/>
    <n v="0"/>
    <n v="329"/>
    <n v="2"/>
    <n v="331"/>
    <n v="0.95737704918032784"/>
    <n v="19"/>
    <x v="60"/>
    <s v="lunes"/>
    <n v="0.82608695652173914"/>
    <n v="24.304885372952604"/>
    <n v="-5.3048853729526044"/>
    <n v="88"/>
    <n v="201"/>
    <n v="0.11702127659574468"/>
    <n v="0.19234449760765551"/>
    <n v="-14"/>
    <n v="-25"/>
    <n v="-365"/>
  </r>
  <r>
    <x v="60"/>
    <x v="7"/>
    <n v="128042"/>
    <n v="1379"/>
    <n v="124258"/>
    <n v="52"/>
    <n v="15"/>
    <n v="2311139"/>
    <n v="2430"/>
    <n v="981226"/>
    <n v="60"/>
    <n v="-22"/>
    <n v="1"/>
    <n v="-3"/>
    <n v="2651"/>
    <n v="65"/>
    <n v="2716"/>
    <n v="0.98429693076374014"/>
    <n v="82"/>
    <x v="60"/>
    <s v="lunes"/>
    <n v="0.91111111111111109"/>
    <n v="97.840565891517002"/>
    <n v="-15.840565891517002"/>
    <n v="537"/>
    <n v="1127"/>
    <n v="0.15901687888658572"/>
    <n v="0.23037612428454621"/>
    <n v="-22"/>
    <n v="-53"/>
    <n v="-732"/>
  </r>
  <r>
    <x v="61"/>
    <x v="0"/>
    <n v="30750"/>
    <n v="401"/>
    <n v="29770"/>
    <n v="19"/>
    <n v="5"/>
    <n v="518243"/>
    <n v="594"/>
    <n v="151129"/>
    <n v="31"/>
    <n v="17"/>
    <n v="-3"/>
    <n v="1"/>
    <n v="1184"/>
    <n v="75"/>
    <n v="1259"/>
    <n v="1.0442708333333333"/>
    <n v="14"/>
    <x v="61"/>
    <s v="martes"/>
    <n v="0.82352941176470584"/>
    <n v="22.804960296955372"/>
    <n v="-8.8049602969553717"/>
    <n v="198"/>
    <n v="337"/>
    <n v="0.36464088397790057"/>
    <n v="0.38691159586681972"/>
    <n v="15"/>
    <n v="59"/>
    <n v="79"/>
  </r>
  <r>
    <x v="61"/>
    <x v="1"/>
    <n v="8697"/>
    <n v="93"/>
    <n v="8381"/>
    <n v="4"/>
    <n v="3"/>
    <n v="148999"/>
    <n v="217"/>
    <n v="61152"/>
    <n v="6"/>
    <n v="1"/>
    <n v="-2"/>
    <n v="1"/>
    <n v="214"/>
    <n v="11"/>
    <n v="225"/>
    <n v="1.0108695652173914"/>
    <n v="5"/>
    <x v="61"/>
    <s v="martes"/>
    <n v="0.5"/>
    <n v="12.150226757369612"/>
    <n v="-7.1502267573696123"/>
    <n v="42"/>
    <n v="84"/>
    <n v="0.33600000000000002"/>
    <n v="0.45405405405405408"/>
    <n v="0"/>
    <n v="0"/>
    <n v="-3"/>
  </r>
  <r>
    <x v="61"/>
    <x v="2"/>
    <n v="13050"/>
    <n v="175"/>
    <n v="12654"/>
    <n v="4"/>
    <n v="1"/>
    <n v="253912"/>
    <n v="216"/>
    <n v="134497"/>
    <n v="5"/>
    <n v="-13"/>
    <n v="0"/>
    <n v="0"/>
    <n v="384"/>
    <n v="24"/>
    <n v="408"/>
    <n v="0.93085106382978722"/>
    <n v="18"/>
    <x v="61"/>
    <s v="martes"/>
    <n v="1.5"/>
    <n v="11.294989260526346"/>
    <n v="6.7050107394736536"/>
    <n v="69"/>
    <n v="145"/>
    <n v="0.22115384615384615"/>
    <n v="0.31938325991189426"/>
    <n v="-2"/>
    <n v="-7"/>
    <n v="-100"/>
  </r>
  <r>
    <x v="61"/>
    <x v="3"/>
    <n v="15861"/>
    <n v="145"/>
    <n v="15299"/>
    <n v="3"/>
    <n v="1"/>
    <n v="262557"/>
    <n v="418"/>
    <n v="130596"/>
    <n v="6"/>
    <n v="-4"/>
    <n v="0"/>
    <n v="0"/>
    <n v="470"/>
    <n v="96"/>
    <n v="566"/>
    <n v="0.97315436241610742"/>
    <n v="10"/>
    <x v="61"/>
    <s v="martes"/>
    <n v="1.1111111111111112"/>
    <n v="11.670316763068865"/>
    <n v="-1.6703167630688647"/>
    <n v="62"/>
    <n v="138"/>
    <n v="8.1578947368421056E-2"/>
    <n v="0.1419753086419753"/>
    <n v="-3"/>
    <n v="-14"/>
    <n v="-3"/>
  </r>
  <r>
    <x v="61"/>
    <x v="4"/>
    <n v="14382"/>
    <n v="124"/>
    <n v="14077"/>
    <n v="6"/>
    <n v="2"/>
    <n v="244114"/>
    <n v="181"/>
    <n v="92025"/>
    <n v="6"/>
    <n v="-4"/>
    <n v="0"/>
    <n v="0"/>
    <n v="245"/>
    <n v="58"/>
    <n v="303"/>
    <n v="0.96875"/>
    <n v="10"/>
    <x v="61"/>
    <s v="martes"/>
    <n v="3.3333333333333335"/>
    <n v="3.6944128792481292"/>
    <n v="6.3055871207518708"/>
    <n v="41"/>
    <n v="106"/>
    <n v="8.1510934393638171E-2"/>
    <n v="0.12529550827423167"/>
    <n v="-2"/>
    <n v="-24"/>
    <n v="-91"/>
  </r>
  <r>
    <x v="61"/>
    <x v="5"/>
    <n v="20101"/>
    <n v="134"/>
    <n v="19614"/>
    <n v="4"/>
    <n v="1"/>
    <n v="368432"/>
    <n v="365"/>
    <n v="144857"/>
    <n v="3"/>
    <n v="-12"/>
    <n v="-1"/>
    <n v="0"/>
    <n v="622"/>
    <n v="51"/>
    <n v="673"/>
    <n v="0.9178082191780822"/>
    <n v="15"/>
    <x v="61"/>
    <s v="martes"/>
    <n v="1.0714285714285714"/>
    <n v="16.214315281031922"/>
    <n v="-1.2143152810319222"/>
    <n v="44"/>
    <n v="108"/>
    <n v="0.11488250652741515"/>
    <n v="0.20809248554913296"/>
    <n v="-1"/>
    <n v="-20"/>
    <n v="-212"/>
  </r>
  <r>
    <x v="61"/>
    <x v="6"/>
    <n v="25266"/>
    <n v="274"/>
    <n v="24561"/>
    <n v="7"/>
    <n v="2"/>
    <n v="518544"/>
    <n v="439"/>
    <n v="267397"/>
    <n v="8"/>
    <n v="-18"/>
    <n v="1"/>
    <n v="-2"/>
    <n v="543"/>
    <n v="112"/>
    <n v="655"/>
    <n v="0.93835616438356162"/>
    <n v="26"/>
    <x v="61"/>
    <s v="martes"/>
    <n v="1.5294117647058822"/>
    <n v="18.124332114860067"/>
    <n v="7.8756678851399329"/>
    <n v="75"/>
    <n v="192"/>
    <n v="9.9734042553191488E-2"/>
    <n v="0.18373205741626794"/>
    <n v="-13"/>
    <n v="-42"/>
    <n v="-373"/>
  </r>
  <r>
    <x v="61"/>
    <x v="7"/>
    <n v="128107"/>
    <n v="1346"/>
    <n v="124356"/>
    <n v="47"/>
    <n v="15"/>
    <n v="2314801"/>
    <n v="2430"/>
    <n v="981653"/>
    <n v="65"/>
    <n v="-33"/>
    <n v="-5"/>
    <n v="0"/>
    <n v="3662"/>
    <n v="427"/>
    <n v="4089"/>
    <n v="0.97606961566352435"/>
    <n v="98"/>
    <x v="61"/>
    <s v="martes"/>
    <n v="1.1951219512195121"/>
    <n v="87.310183898751617"/>
    <n v="10.689816101248383"/>
    <n v="531"/>
    <n v="1110"/>
    <n v="0.15724015398282498"/>
    <n v="0.22690106295993459"/>
    <n v="-6"/>
    <n v="-48"/>
    <n v="-703"/>
  </r>
  <r>
    <x v="62"/>
    <x v="0"/>
    <n v="30785"/>
    <n v="410"/>
    <n v="29796"/>
    <n v="18"/>
    <n v="7"/>
    <n v="519617"/>
    <n v="594"/>
    <n v="151262"/>
    <n v="35"/>
    <n v="9"/>
    <n v="-1"/>
    <n v="2"/>
    <n v="1374"/>
    <n v="133"/>
    <n v="1507"/>
    <n v="1.0224438902743143"/>
    <n v="26"/>
    <x v="62"/>
    <s v="miércoles"/>
    <n v="1.4444444444444444"/>
    <n v="24.185547645631683"/>
    <n v="1.8144523543683171"/>
    <n v="205"/>
    <n v="354"/>
    <n v="0.37753222836095762"/>
    <n v="0.40642939150401836"/>
    <n v="7"/>
    <n v="56"/>
    <n v="95"/>
  </r>
  <r>
    <x v="62"/>
    <x v="1"/>
    <n v="8705"/>
    <n v="96"/>
    <n v="8386"/>
    <n v="4"/>
    <n v="3"/>
    <n v="149202"/>
    <n v="217"/>
    <n v="61179"/>
    <n v="8"/>
    <n v="3"/>
    <n v="0"/>
    <n v="0"/>
    <n v="203"/>
    <n v="27"/>
    <n v="230"/>
    <n v="1.032258064516129"/>
    <n v="5"/>
    <x v="62"/>
    <s v="miércoles"/>
    <n v="0.27777777777777779"/>
    <n v="21.870408163265303"/>
    <n v="-16.870408163265303"/>
    <n v="44"/>
    <n v="74"/>
    <n v="0.35199999999999998"/>
    <n v="0.4"/>
    <n v="2"/>
    <n v="14"/>
    <n v="-24"/>
  </r>
  <r>
    <x v="62"/>
    <x v="2"/>
    <n v="13068"/>
    <n v="177"/>
    <n v="12670"/>
    <n v="2"/>
    <n v="1"/>
    <n v="254477"/>
    <n v="216"/>
    <n v="135490"/>
    <n v="18"/>
    <n v="2"/>
    <n v="-2"/>
    <n v="0"/>
    <n v="565"/>
    <n v="993"/>
    <n v="1558"/>
    <n v="1.0114285714285713"/>
    <n v="16"/>
    <x v="62"/>
    <s v="miércoles"/>
    <n v="1.0666666666666667"/>
    <n v="15.297308004229361"/>
    <n v="0.70269199577063901"/>
    <n v="75"/>
    <n v="148"/>
    <n v="0.24038461538461539"/>
    <n v="0.32599118942731276"/>
    <n v="6"/>
    <n v="2"/>
    <n v="-101"/>
  </r>
  <r>
    <x v="62"/>
    <x v="3"/>
    <n v="15886"/>
    <n v="154"/>
    <n v="15315"/>
    <n v="3"/>
    <n v="1"/>
    <n v="263052"/>
    <n v="418"/>
    <n v="132872"/>
    <n v="25"/>
    <n v="9"/>
    <n v="0"/>
    <n v="0"/>
    <n v="495"/>
    <n v="2276"/>
    <n v="2771"/>
    <n v="1.0620689655172413"/>
    <n v="16"/>
    <x v="62"/>
    <s v="miércoles"/>
    <n v="1.3333333333333333"/>
    <n v="15.869946160282295"/>
    <n v="0.13005383971770534"/>
    <n v="80"/>
    <n v="151"/>
    <n v="0.10526315789473684"/>
    <n v="0.15534979423868311"/>
    <n v="18"/>
    <n v="9"/>
    <n v="16"/>
  </r>
  <r>
    <x v="62"/>
    <x v="4"/>
    <n v="14389"/>
    <n v="127"/>
    <n v="14081"/>
    <n v="6"/>
    <n v="1"/>
    <n v="244310"/>
    <n v="181"/>
    <n v="92269"/>
    <n v="7"/>
    <n v="3"/>
    <n v="0"/>
    <n v="-1"/>
    <n v="196"/>
    <n v="244"/>
    <n v="440"/>
    <n v="1.0241935483870968"/>
    <n v="4"/>
    <x v="62"/>
    <s v="miércoles"/>
    <n v="0.23529411764705882"/>
    <n v="23.594870261317631"/>
    <n v="-19.594870261317631"/>
    <n v="41"/>
    <n v="96"/>
    <n v="8.1510934393638171E-2"/>
    <n v="0.11347517730496454"/>
    <n v="0"/>
    <n v="-14"/>
    <n v="-99"/>
  </r>
  <r>
    <x v="62"/>
    <x v="5"/>
    <n v="20111"/>
    <n v="127"/>
    <n v="19631"/>
    <n v="4"/>
    <n v="1"/>
    <n v="368962"/>
    <n v="365"/>
    <n v="144966"/>
    <n v="10"/>
    <n v="-7"/>
    <n v="0"/>
    <n v="0"/>
    <n v="530"/>
    <n v="109"/>
    <n v="639"/>
    <n v="0.94776119402985071"/>
    <n v="17"/>
    <x v="62"/>
    <s v="miércoles"/>
    <n v="1.4166666666666667"/>
    <n v="14.578256635442328"/>
    <n v="2.4217433645576723"/>
    <n v="43"/>
    <n v="106"/>
    <n v="0.1122715404699739"/>
    <n v="0.20423892100192678"/>
    <n v="-1"/>
    <n v="-20"/>
    <n v="-203"/>
  </r>
  <r>
    <x v="62"/>
    <x v="6"/>
    <n v="25274"/>
    <n v="264"/>
    <n v="24579"/>
    <n v="8"/>
    <n v="2"/>
    <n v="518994"/>
    <n v="439"/>
    <n v="268844"/>
    <n v="8"/>
    <n v="-10"/>
    <n v="1"/>
    <n v="0"/>
    <n v="450"/>
    <n v="1447"/>
    <n v="1897"/>
    <n v="0.96350364963503654"/>
    <n v="18"/>
    <x v="62"/>
    <s v="miércoles"/>
    <n v="1.2857142857142858"/>
    <n v="15.510887885440315"/>
    <n v="2.4891121145596848"/>
    <n v="69"/>
    <n v="186"/>
    <n v="9.1755319148936171E-2"/>
    <n v="0.17799043062200956"/>
    <n v="-6"/>
    <n v="-48"/>
    <n v="-305"/>
  </r>
  <r>
    <x v="62"/>
    <x v="7"/>
    <n v="128218"/>
    <n v="1355"/>
    <n v="124458"/>
    <n v="45"/>
    <n v="16"/>
    <n v="2318614"/>
    <n v="2430"/>
    <n v="986882"/>
    <n v="111"/>
    <n v="9"/>
    <n v="-2"/>
    <n v="1"/>
    <n v="3813"/>
    <n v="5229"/>
    <n v="9042"/>
    <n v="1.0066864784546805"/>
    <n v="102"/>
    <x v="62"/>
    <s v="miércoles"/>
    <n v="0.96226415094339623"/>
    <n v="117.00356633775907"/>
    <n v="-15.003566337759068"/>
    <n v="557"/>
    <n v="1115"/>
    <n v="0.16493929523245485"/>
    <n v="0.22792313982011447"/>
    <n v="26"/>
    <n v="-1"/>
    <n v="-621"/>
  </r>
  <r>
    <x v="63"/>
    <x v="0"/>
    <n v="30818"/>
    <n v="431"/>
    <n v="29807"/>
    <n v="19"/>
    <n v="7"/>
    <n v="520738"/>
    <n v="595"/>
    <n v="151569"/>
    <n v="33"/>
    <n v="21"/>
    <n v="1"/>
    <n v="0"/>
    <n v="1121"/>
    <n v="307"/>
    <n v="1428"/>
    <n v="1.051219512195122"/>
    <n v="11"/>
    <x v="63"/>
    <s v="jueves"/>
    <n v="0.7857142857142857"/>
    <n v="18.961308299543596"/>
    <n v="-7.961308299543596"/>
    <n v="196"/>
    <n v="373"/>
    <n v="0.36095764272559855"/>
    <n v="0.42824339839265213"/>
    <n v="-9"/>
    <n v="19"/>
    <n v="126"/>
  </r>
  <r>
    <x v="63"/>
    <x v="1"/>
    <n v="8717"/>
    <n v="96"/>
    <n v="8398"/>
    <n v="4"/>
    <n v="3"/>
    <n v="149412"/>
    <n v="217"/>
    <n v="62133"/>
    <n v="12"/>
    <n v="0"/>
    <n v="0"/>
    <n v="0"/>
    <n v="210"/>
    <n v="954"/>
    <n v="1164"/>
    <n v="1"/>
    <n v="12"/>
    <x v="63"/>
    <s v="jueves"/>
    <n v="2.4"/>
    <n v="5.8171768707483"/>
    <n v="6.1828231292517"/>
    <n v="40"/>
    <n v="81"/>
    <n v="0.32"/>
    <n v="0.43783783783783786"/>
    <n v="-4"/>
    <n v="-1"/>
    <n v="-18"/>
  </r>
  <r>
    <x v="63"/>
    <x v="2"/>
    <n v="13081"/>
    <n v="175"/>
    <n v="12685"/>
    <n v="2"/>
    <n v="1"/>
    <n v="254940"/>
    <n v="216"/>
    <n v="136267"/>
    <n v="13"/>
    <n v="-2"/>
    <n v="0"/>
    <n v="0"/>
    <n v="463"/>
    <n v="777"/>
    <n v="1240"/>
    <n v="0.98870056497175141"/>
    <n v="15"/>
    <x v="63"/>
    <s v="jueves"/>
    <n v="2.1428571428571428"/>
    <n v="7.035713432276733"/>
    <n v="7.964286567723267"/>
    <n v="78"/>
    <n v="154"/>
    <n v="0.25"/>
    <n v="0.33920704845814981"/>
    <n v="3"/>
    <n v="2"/>
    <n v="-72"/>
  </r>
  <r>
    <x v="63"/>
    <x v="3"/>
    <n v="15894"/>
    <n v="155"/>
    <n v="15322"/>
    <n v="2"/>
    <n v="1"/>
    <n v="263325"/>
    <n v="418"/>
    <n v="132931"/>
    <n v="8"/>
    <n v="1"/>
    <n v="-1"/>
    <n v="0"/>
    <n v="273"/>
    <n v="59"/>
    <n v="332"/>
    <n v="1.0064935064935066"/>
    <n v="7"/>
    <x v="63"/>
    <s v="jueves"/>
    <n v="0.3888888888888889"/>
    <n v="24.662062097566295"/>
    <n v="-17.662062097566295"/>
    <n v="83"/>
    <n v="141"/>
    <n v="0.10921052631578948"/>
    <n v="0.14506172839506173"/>
    <n v="3"/>
    <n v="25"/>
    <n v="2"/>
  </r>
  <r>
    <x v="63"/>
    <x v="4"/>
    <n v="14400"/>
    <n v="117"/>
    <n v="14102"/>
    <n v="7"/>
    <n v="1"/>
    <n v="244564"/>
    <n v="181"/>
    <n v="92636"/>
    <n v="11"/>
    <n v="-10"/>
    <n v="1"/>
    <n v="0"/>
    <n v="254"/>
    <n v="367"/>
    <n v="621"/>
    <n v="0.92125984251968507"/>
    <n v="21"/>
    <x v="63"/>
    <s v="jueves"/>
    <n v="1.75"/>
    <n v="16.089965916436505"/>
    <n v="4.9100340835634952"/>
    <n v="45"/>
    <n v="95"/>
    <n v="8.9463220675944338E-2"/>
    <n v="0.11229314420803782"/>
    <n v="4"/>
    <n v="-5"/>
    <n v="-102"/>
  </r>
  <r>
    <x v="63"/>
    <x v="5"/>
    <n v="20118"/>
    <n v="126"/>
    <n v="19639"/>
    <n v="4"/>
    <n v="1"/>
    <n v="369408"/>
    <n v="365"/>
    <n v="146501"/>
    <n v="7"/>
    <n v="-1"/>
    <n v="0"/>
    <n v="0"/>
    <n v="446"/>
    <n v="1535"/>
    <n v="1981"/>
    <n v="0.99212598425196852"/>
    <n v="8"/>
    <x v="63"/>
    <s v="jueves"/>
    <n v="0.5"/>
    <n v="18.969766611231591"/>
    <n v="-10.969766611231591"/>
    <n v="40"/>
    <n v="97"/>
    <n v="0.10443864229765012"/>
    <n v="0.18689788053949905"/>
    <n v="-3"/>
    <n v="-17"/>
    <n v="-206"/>
  </r>
  <r>
    <x v="63"/>
    <x v="6"/>
    <n v="25277"/>
    <n v="244"/>
    <n v="24602"/>
    <n v="7"/>
    <n v="2"/>
    <n v="519345"/>
    <n v="439"/>
    <n v="269641"/>
    <n v="3"/>
    <n v="-20"/>
    <n v="-1"/>
    <n v="0"/>
    <n v="351"/>
    <n v="797"/>
    <n v="1148"/>
    <n v="0.9242424242424242"/>
    <n v="23"/>
    <x v="63"/>
    <s v="jueves"/>
    <n v="1.2105263157894737"/>
    <n v="22.178505543969557"/>
    <n v="0.82149445603044313"/>
    <n v="57"/>
    <n v="170"/>
    <n v="7.5797872340425537E-2"/>
    <n v="0.16267942583732056"/>
    <n v="-12"/>
    <n v="-56"/>
    <n v="-270"/>
  </r>
  <r>
    <x v="63"/>
    <x v="7"/>
    <n v="128305"/>
    <n v="1344"/>
    <n v="124555"/>
    <n v="45"/>
    <n v="16"/>
    <n v="2321732"/>
    <n v="2431"/>
    <n v="991678"/>
    <n v="87"/>
    <n v="-11"/>
    <n v="0"/>
    <n v="0"/>
    <n v="3118"/>
    <n v="4796"/>
    <n v="7914"/>
    <n v="0.99188191881918819"/>
    <n v="97"/>
    <x v="63"/>
    <s v="jueves"/>
    <n v="1.0659340659340659"/>
    <n v="101.23122951967738"/>
    <n v="-4.2312295196773846"/>
    <n v="539"/>
    <n v="1111"/>
    <n v="0.15960912052117263"/>
    <n v="0.22710547833197056"/>
    <n v="-18"/>
    <n v="-33"/>
    <n v="-540"/>
  </r>
  <r>
    <x v="64"/>
    <x v="0"/>
    <n v="30846"/>
    <n v="411"/>
    <n v="29853"/>
    <n v="15"/>
    <n v="7"/>
    <n v="521775"/>
    <n v="597"/>
    <n v="153465"/>
    <n v="28"/>
    <n v="-20"/>
    <n v="-4"/>
    <n v="0"/>
    <n v="1037"/>
    <n v="1896"/>
    <n v="2933"/>
    <n v="0.95359628770301619"/>
    <n v="46"/>
    <x v="64"/>
    <s v="viernes"/>
    <n v="1.84"/>
    <n v="34.232320550597869"/>
    <n v="11.767679449402131"/>
    <n v="201"/>
    <n v="376"/>
    <n v="0.37016574585635359"/>
    <n v="0.43168771526980482"/>
    <n v="5"/>
    <n v="26"/>
    <n v="146"/>
  </r>
  <r>
    <x v="64"/>
    <x v="1"/>
    <n v="8727"/>
    <n v="101"/>
    <n v="8403"/>
    <n v="5"/>
    <n v="3"/>
    <n v="149798"/>
    <n v="217"/>
    <n v="62154"/>
    <n v="10"/>
    <n v="5"/>
    <n v="1"/>
    <n v="0"/>
    <n v="386"/>
    <n v="21"/>
    <n v="407"/>
    <n v="1.0520833333333333"/>
    <n v="5"/>
    <x v="64"/>
    <s v="viernes"/>
    <n v="2.5"/>
    <n v="2.4911564625850344"/>
    <n v="2.5088435374149656"/>
    <n v="44"/>
    <n v="89"/>
    <n v="0.35199999999999998"/>
    <n v="0.48108108108108111"/>
    <n v="4"/>
    <n v="-1"/>
    <n v="-6"/>
  </r>
  <r>
    <x v="64"/>
    <x v="2"/>
    <n v="13085"/>
    <n v="164"/>
    <n v="12700"/>
    <n v="2"/>
    <n v="1"/>
    <n v="255335"/>
    <n v="216"/>
    <n v="136844"/>
    <n v="4"/>
    <n v="-11"/>
    <n v="0"/>
    <n v="0"/>
    <n v="395"/>
    <n v="577"/>
    <n v="972"/>
    <n v="0.93714285714285717"/>
    <n v="15"/>
    <x v="64"/>
    <s v="viernes"/>
    <n v="0.78947368421052633"/>
    <n v="20.828909248152488"/>
    <n v="-5.8289092481524882"/>
    <n v="63"/>
    <n v="139"/>
    <n v="0.20192307692307693"/>
    <n v="0.30616740088105726"/>
    <n v="-15"/>
    <n v="-13"/>
    <n v="-83"/>
  </r>
  <r>
    <x v="64"/>
    <x v="3"/>
    <n v="15903"/>
    <n v="150"/>
    <n v="15336"/>
    <n v="3"/>
    <n v="1"/>
    <n v="263751"/>
    <n v="418"/>
    <n v="132971"/>
    <n v="9"/>
    <n v="-5"/>
    <n v="1"/>
    <n v="0"/>
    <n v="426"/>
    <n v="40"/>
    <n v="466"/>
    <n v="0.967741935483871"/>
    <n v="14"/>
    <x v="64"/>
    <s v="viernes"/>
    <n v="1.5555555555555556"/>
    <n v="11.938173905926007"/>
    <n v="2.061826094073993"/>
    <n v="79"/>
    <n v="141"/>
    <n v="0.10394736842105264"/>
    <n v="0.14506172839506173"/>
    <n v="-4"/>
    <n v="17"/>
    <n v="0"/>
  </r>
  <r>
    <x v="64"/>
    <x v="4"/>
    <n v="14412"/>
    <n v="120"/>
    <n v="14111"/>
    <n v="8"/>
    <n v="1"/>
    <n v="244759"/>
    <n v="181"/>
    <n v="92937"/>
    <n v="12"/>
    <n v="3"/>
    <n v="1"/>
    <n v="0"/>
    <n v="195"/>
    <n v="301"/>
    <n v="496"/>
    <n v="1.0256410256410255"/>
    <n v="9"/>
    <x v="64"/>
    <s v="viernes"/>
    <n v="0.81818181818181823"/>
    <n v="14.081278280542987"/>
    <n v="-5.0812782805429872"/>
    <n v="52"/>
    <n v="96"/>
    <n v="0.10337972166998012"/>
    <n v="0.11347517730496454"/>
    <n v="7"/>
    <n v="8"/>
    <n v="-90"/>
  </r>
  <r>
    <x v="64"/>
    <x v="5"/>
    <n v="20129"/>
    <n v="121"/>
    <n v="19655"/>
    <n v="4"/>
    <n v="1"/>
    <n v="369734"/>
    <n v="365"/>
    <n v="146584"/>
    <n v="11"/>
    <n v="-5"/>
    <n v="0"/>
    <n v="0"/>
    <n v="326"/>
    <n v="83"/>
    <n v="409"/>
    <n v="0.96031746031746035"/>
    <n v="16"/>
    <x v="64"/>
    <s v="viernes"/>
    <n v="1.6"/>
    <n v="11.304156080071694"/>
    <n v="4.695843919928306"/>
    <n v="46"/>
    <n v="98"/>
    <n v="0.12010443864229765"/>
    <n v="0.18882466281310212"/>
    <n v="6"/>
    <n v="-6"/>
    <n v="-185"/>
  </r>
  <r>
    <x v="64"/>
    <x v="6"/>
    <n v="25297"/>
    <n v="235"/>
    <n v="24631"/>
    <n v="8"/>
    <n v="2"/>
    <n v="519822"/>
    <n v="439"/>
    <n v="270080"/>
    <n v="20"/>
    <n v="-9"/>
    <n v="1"/>
    <n v="0"/>
    <n v="477"/>
    <n v="439"/>
    <n v="916"/>
    <n v="0.96311475409836067"/>
    <n v="29"/>
    <x v="64"/>
    <s v="viernes"/>
    <n v="0.96666666666666667"/>
    <n v="35.194310579629686"/>
    <n v="-6.1943105796296862"/>
    <n v="67"/>
    <n v="160"/>
    <n v="8.9095744680851061E-2"/>
    <n v="0.15311004784688995"/>
    <n v="10"/>
    <n v="-26"/>
    <n v="-256"/>
  </r>
  <r>
    <x v="64"/>
    <x v="7"/>
    <n v="128399"/>
    <n v="1302"/>
    <n v="124689"/>
    <n v="45"/>
    <n v="16"/>
    <n v="2324974"/>
    <n v="2433"/>
    <n v="995035"/>
    <n v="94"/>
    <n v="-42"/>
    <n v="0"/>
    <n v="0"/>
    <n v="3242"/>
    <n v="3357"/>
    <n v="6599"/>
    <n v="0.96875"/>
    <n v="134"/>
    <x v="64"/>
    <s v="viernes"/>
    <n v="1.2641509433962264"/>
    <n v="117.68557982583226"/>
    <n v="16.314420174167736"/>
    <n v="552"/>
    <n v="1099"/>
    <n v="0.16345869114598757"/>
    <n v="0.22465249386753883"/>
    <n v="13"/>
    <n v="5"/>
    <n v="-474"/>
  </r>
  <r>
    <x v="65"/>
    <x v="0"/>
    <n v="30889"/>
    <n v="434"/>
    <n v="29873"/>
    <n v="15"/>
    <n v="7"/>
    <n v="522775"/>
    <n v="597"/>
    <n v="153485"/>
    <n v="43"/>
    <n v="23"/>
    <n v="0"/>
    <n v="0"/>
    <n v="1000"/>
    <n v="20"/>
    <n v="1020"/>
    <n v="1.0559610705596107"/>
    <n v="20"/>
    <x v="65"/>
    <s v="sábado"/>
    <n v="0.95238095238095233"/>
    <n v="30.158006405359345"/>
    <n v="-10.158006405359345"/>
    <n v="222"/>
    <n v="398"/>
    <n v="0.40883977900552487"/>
    <n v="0.45694603903559128"/>
    <n v="21"/>
    <n v="46"/>
    <n v="182"/>
  </r>
  <r>
    <x v="65"/>
    <x v="1"/>
    <n v="8728"/>
    <n v="101"/>
    <n v="8404"/>
    <n v="6"/>
    <n v="2"/>
    <n v="149930"/>
    <n v="217"/>
    <n v="62159"/>
    <n v="1"/>
    <n v="0"/>
    <n v="1"/>
    <n v="-1"/>
    <n v="132"/>
    <n v="5"/>
    <n v="137"/>
    <n v="1"/>
    <n v="1"/>
    <x v="65"/>
    <s v="sábado"/>
    <n v="0.5"/>
    <n v="2.6578231292517005"/>
    <n v="-1.6578231292517005"/>
    <n v="43"/>
    <n v="88"/>
    <n v="0.34399999999999997"/>
    <n v="0.4756756756756757"/>
    <n v="-1"/>
    <n v="-2"/>
    <n v="-6"/>
  </r>
  <r>
    <x v="65"/>
    <x v="2"/>
    <n v="13092"/>
    <n v="154"/>
    <n v="12717"/>
    <n v="3"/>
    <n v="1"/>
    <n v="255843"/>
    <n v="216"/>
    <n v="136850"/>
    <n v="7"/>
    <n v="-10"/>
    <n v="1"/>
    <n v="0"/>
    <n v="508"/>
    <n v="6"/>
    <n v="514"/>
    <n v="0.93902439024390238"/>
    <n v="17"/>
    <x v="65"/>
    <s v="sábado"/>
    <n v="1.2142857142857142"/>
    <n v="15.093612764084899"/>
    <n v="1.9063872359151013"/>
    <n v="54"/>
    <n v="132"/>
    <n v="0.17307692307692307"/>
    <n v="0.29074889867841408"/>
    <n v="-9"/>
    <n v="-24"/>
    <n v="-78"/>
  </r>
  <r>
    <x v="65"/>
    <x v="3"/>
    <n v="15909"/>
    <n v="142"/>
    <n v="15350"/>
    <n v="3"/>
    <n v="1"/>
    <n v="264225"/>
    <n v="418"/>
    <n v="132975"/>
    <n v="6"/>
    <n v="-8"/>
    <n v="0"/>
    <n v="0"/>
    <n v="474"/>
    <n v="4"/>
    <n v="478"/>
    <n v="0.94666666666666666"/>
    <n v="14"/>
    <x v="65"/>
    <s v="sábado"/>
    <n v="1.2727272727272727"/>
    <n v="13.792915499533144"/>
    <n v="0.20708450046685556"/>
    <n v="75"/>
    <n v="136"/>
    <n v="9.8684210526315791E-2"/>
    <n v="0.13991769547325103"/>
    <n v="-4"/>
    <n v="14"/>
    <n v="-8"/>
  </r>
  <r>
    <x v="65"/>
    <x v="4"/>
    <n v="14421"/>
    <n v="118"/>
    <n v="14122"/>
    <n v="7"/>
    <n v="1"/>
    <n v="244967"/>
    <n v="181"/>
    <n v="92951"/>
    <n v="9"/>
    <n v="-2"/>
    <n v="-1"/>
    <n v="0"/>
    <n v="208"/>
    <n v="14"/>
    <n v="222"/>
    <n v="0.98333333333333328"/>
    <n v="11"/>
    <x v="65"/>
    <s v="sábado"/>
    <n v="2.2000000000000002"/>
    <n v="6.3518797379091483"/>
    <n v="4.6481202620908517"/>
    <n v="57"/>
    <n v="100"/>
    <n v="0.11332007952286283"/>
    <n v="0.1182033096926714"/>
    <n v="5"/>
    <n v="14"/>
    <n v="-78"/>
  </r>
  <r>
    <x v="65"/>
    <x v="5"/>
    <n v="20132"/>
    <n v="110"/>
    <n v="19669"/>
    <n v="3"/>
    <n v="1"/>
    <n v="370128"/>
    <n v="365"/>
    <n v="146596"/>
    <n v="3"/>
    <n v="-11"/>
    <n v="-1"/>
    <n v="0"/>
    <n v="394"/>
    <n v="12"/>
    <n v="406"/>
    <n v="0.90909090909090906"/>
    <n v="14"/>
    <x v="65"/>
    <s v="sábado"/>
    <n v="1.4"/>
    <n v="11.685108461024074"/>
    <n v="2.3148915389759264"/>
    <n v="44"/>
    <n v="91"/>
    <n v="0.11488250652741515"/>
    <n v="0.17533718689788053"/>
    <n v="-2"/>
    <n v="-3"/>
    <n v="-169"/>
  </r>
  <r>
    <x v="65"/>
    <x v="6"/>
    <n v="25303"/>
    <n v="211"/>
    <n v="24661"/>
    <n v="8"/>
    <n v="2"/>
    <n v="520279"/>
    <n v="439"/>
    <n v="270115"/>
    <n v="6"/>
    <n v="-24"/>
    <n v="0"/>
    <n v="0"/>
    <n v="457"/>
    <n v="35"/>
    <n v="492"/>
    <n v="0.89787234042553188"/>
    <n v="30"/>
    <x v="65"/>
    <s v="sábado"/>
    <n v="5"/>
    <n v="6.8975922746560983"/>
    <n v="23.102407725343902"/>
    <n v="53"/>
    <n v="160"/>
    <n v="7.0478723404255317E-2"/>
    <n v="0.15311004784688995"/>
    <n v="-14"/>
    <n v="-54"/>
    <n v="-207"/>
  </r>
  <r>
    <x v="65"/>
    <x v="7"/>
    <n v="128474"/>
    <n v="1270"/>
    <n v="124796"/>
    <n v="45"/>
    <n v="15"/>
    <n v="2328147"/>
    <n v="2433"/>
    <n v="995131"/>
    <n v="75"/>
    <n v="-32"/>
    <n v="0"/>
    <n v="-1"/>
    <n v="3173"/>
    <n v="96"/>
    <n v="3269"/>
    <n v="0.97542242703533022"/>
    <n v="107"/>
    <x v="65"/>
    <s v="sábado"/>
    <n v="1.5507246376811594"/>
    <n v="77.185323525440666"/>
    <n v="29.814676474559334"/>
    <n v="548"/>
    <n v="1105"/>
    <n v="0.16227420787681374"/>
    <n v="0.22587898609975471"/>
    <n v="-4"/>
    <n v="-9"/>
    <n v="-364"/>
  </r>
  <r>
    <x v="66"/>
    <x v="0"/>
    <n v="30911"/>
    <n v="439"/>
    <n v="29889"/>
    <n v="15"/>
    <n v="7"/>
    <n v="523846"/>
    <n v="598"/>
    <n v="153488"/>
    <n v="22"/>
    <n v="5"/>
    <n v="0"/>
    <n v="0"/>
    <n v="1071"/>
    <n v="3"/>
    <n v="1074"/>
    <n v="1.0115207373271888"/>
    <n v="16"/>
    <x v="66"/>
    <s v="domingo"/>
    <n v="0.94117647058823528"/>
    <n v="24.529270491413349"/>
    <n v="-8.5292704914133495"/>
    <n v="210"/>
    <n v="403"/>
    <n v="0.38674033149171272"/>
    <n v="0.46268656716417911"/>
    <n v="-12"/>
    <n v="17"/>
    <n v="183"/>
  </r>
  <r>
    <x v="66"/>
    <x v="1"/>
    <n v="8731"/>
    <n v="102"/>
    <n v="8406"/>
    <n v="5"/>
    <n v="3"/>
    <n v="150162"/>
    <n v="217"/>
    <n v="62159"/>
    <n v="3"/>
    <n v="1"/>
    <n v="-1"/>
    <n v="1"/>
    <n v="232"/>
    <n v="0"/>
    <n v="232"/>
    <n v="1.0099009900990099"/>
    <n v="2"/>
    <x v="66"/>
    <s v="domingo"/>
    <n v="1"/>
    <n v="2.0625850340136056"/>
    <n v="-6.25850340136056E-2"/>
    <n v="46"/>
    <n v="89"/>
    <n v="0.36799999999999999"/>
    <n v="0.48108108108108111"/>
    <n v="3"/>
    <n v="3"/>
    <n v="-1"/>
  </r>
  <r>
    <x v="66"/>
    <x v="2"/>
    <n v="13101"/>
    <n v="151"/>
    <n v="12729"/>
    <n v="3"/>
    <n v="1"/>
    <n v="256324"/>
    <n v="216"/>
    <n v="136850"/>
    <n v="9"/>
    <n v="-3"/>
    <n v="0"/>
    <n v="0"/>
    <n v="481"/>
    <n v="0"/>
    <n v="481"/>
    <n v="0.98051948051948057"/>
    <n v="12"/>
    <x v="66"/>
    <s v="domingo"/>
    <n v="1.7142857142857142"/>
    <n v="7.788564623800692"/>
    <n v="4.211435376199308"/>
    <n v="59"/>
    <n v="134"/>
    <n v="0.1891025641025641"/>
    <n v="0.29515418502202645"/>
    <n v="5"/>
    <n v="-16"/>
    <n v="-65"/>
  </r>
  <r>
    <x v="66"/>
    <x v="3"/>
    <n v="15917"/>
    <n v="142"/>
    <n v="15358"/>
    <n v="2"/>
    <n v="1"/>
    <n v="264434"/>
    <n v="418"/>
    <n v="132975"/>
    <n v="8"/>
    <n v="0"/>
    <n v="-1"/>
    <n v="0"/>
    <n v="209"/>
    <n v="0"/>
    <n v="209"/>
    <n v="1"/>
    <n v="8"/>
    <x v="66"/>
    <s v="domingo"/>
    <n v="0.88888888888888884"/>
    <n v="11.139008785332313"/>
    <n v="-3.1390087853323134"/>
    <n v="74"/>
    <n v="135"/>
    <n v="9.7368421052631576E-2"/>
    <n v="0.1388888888888889"/>
    <n v="-1"/>
    <n v="13"/>
    <n v="-6"/>
  </r>
  <r>
    <x v="66"/>
    <x v="4"/>
    <n v="14424"/>
    <n v="119"/>
    <n v="14124"/>
    <n v="7"/>
    <n v="1"/>
    <n v="245163"/>
    <n v="181"/>
    <n v="92952"/>
    <n v="3"/>
    <n v="1"/>
    <n v="0"/>
    <n v="0"/>
    <n v="196"/>
    <n v="1"/>
    <n v="197"/>
    <n v="1.0084745762711864"/>
    <n v="2"/>
    <x v="66"/>
    <s v="domingo"/>
    <n v="0.33333333333333331"/>
    <n v="8.0706073338426272"/>
    <n v="-6.0706073338426272"/>
    <n v="58"/>
    <n v="97"/>
    <n v="0.11530815109343936"/>
    <n v="0.11465721040189125"/>
    <n v="1"/>
    <n v="19"/>
    <n v="-70"/>
  </r>
  <r>
    <x v="66"/>
    <x v="5"/>
    <n v="20140"/>
    <n v="100"/>
    <n v="19687"/>
    <n v="2"/>
    <n v="1"/>
    <n v="370564"/>
    <n v="365"/>
    <n v="146596"/>
    <n v="8"/>
    <n v="-10"/>
    <n v="-1"/>
    <n v="0"/>
    <n v="436"/>
    <n v="0"/>
    <n v="436"/>
    <n v="0.90909090909090906"/>
    <n v="18"/>
    <x v="66"/>
    <s v="domingo"/>
    <n v="3"/>
    <n v="7.3383378038871712"/>
    <n v="10.661662196112829"/>
    <n v="47"/>
    <n v="93"/>
    <n v="0.12271540469973891"/>
    <n v="0.1791907514450867"/>
    <n v="3"/>
    <n v="1"/>
    <n v="-150"/>
  </r>
  <r>
    <x v="66"/>
    <x v="6"/>
    <n v="25306"/>
    <n v="197"/>
    <n v="24678"/>
    <n v="9"/>
    <n v="2"/>
    <n v="520582"/>
    <n v="439"/>
    <n v="270116"/>
    <n v="3"/>
    <n v="-14"/>
    <n v="1"/>
    <n v="0"/>
    <n v="303"/>
    <n v="1"/>
    <n v="304"/>
    <n v="0.93364928909952605"/>
    <n v="17"/>
    <x v="66"/>
    <s v="domingo"/>
    <n v="2.4285714285714284"/>
    <n v="10.074463714371507"/>
    <n v="6.9255362856284925"/>
    <n v="54"/>
    <n v="156"/>
    <n v="7.1808510638297879E-2"/>
    <n v="0.14928229665071771"/>
    <n v="1"/>
    <n v="-48"/>
    <n v="-184"/>
  </r>
  <r>
    <x v="66"/>
    <x v="7"/>
    <n v="128530"/>
    <n v="1250"/>
    <n v="124871"/>
    <n v="43"/>
    <n v="16"/>
    <n v="2331075"/>
    <n v="2434"/>
    <n v="995136"/>
    <n v="56"/>
    <n v="-20"/>
    <n v="-2"/>
    <n v="1"/>
    <n v="2928"/>
    <n v="5"/>
    <n v="2933"/>
    <n v="0.98425196850393704"/>
    <n v="75"/>
    <x v="66"/>
    <s v="domingo"/>
    <n v="1.3888888888888888"/>
    <n v="62.753085204737573"/>
    <n v="12.246914795262427"/>
    <n v="548"/>
    <n v="1107"/>
    <n v="0.16227420787681374"/>
    <n v="0.22628781684382665"/>
    <n v="0"/>
    <n v="-11"/>
    <n v="-293"/>
  </r>
  <r>
    <x v="67"/>
    <x v="0"/>
    <n v="30943"/>
    <n v="458"/>
    <n v="29902"/>
    <n v="13"/>
    <n v="7"/>
    <n v="525027"/>
    <n v="598"/>
    <n v="153577"/>
    <n v="32"/>
    <n v="19"/>
    <n v="-2"/>
    <n v="0"/>
    <n v="1181"/>
    <n v="89"/>
    <n v="1270"/>
    <n v="1.0432801822323463"/>
    <n v="13"/>
    <x v="67"/>
    <s v="lunes"/>
    <n v="0.4642857142857143"/>
    <n v="38.283504338798465"/>
    <n v="-25.283504338798465"/>
    <n v="224"/>
    <n v="407"/>
    <n v="0.41252302025782689"/>
    <n v="0.46727898966704939"/>
    <n v="14"/>
    <n v="41"/>
    <n v="170"/>
  </r>
  <r>
    <x v="67"/>
    <x v="1"/>
    <n v="8731"/>
    <n v="97"/>
    <n v="8411"/>
    <n v="4"/>
    <n v="2"/>
    <n v="150334"/>
    <n v="217"/>
    <n v="62172"/>
    <n v="0"/>
    <n v="-5"/>
    <n v="-1"/>
    <n v="-1"/>
    <n v="172"/>
    <n v="13"/>
    <n v="185"/>
    <n v="0.9509803921568627"/>
    <n v="5"/>
    <x v="67"/>
    <s v="lunes"/>
    <n v="0.7142857142857143"/>
    <n v="6.9690476190476183"/>
    <n v="-1.9690476190476183"/>
    <n v="40"/>
    <n v="82"/>
    <n v="0.32"/>
    <n v="0.44324324324324327"/>
    <n v="-6"/>
    <n v="-2"/>
    <n v="-12"/>
  </r>
  <r>
    <x v="67"/>
    <x v="2"/>
    <n v="13117"/>
    <n v="161"/>
    <n v="12735"/>
    <n v="4"/>
    <n v="1"/>
    <n v="256680"/>
    <n v="216"/>
    <n v="136888"/>
    <n v="16"/>
    <n v="10"/>
    <n v="1"/>
    <n v="0"/>
    <n v="356"/>
    <n v="38"/>
    <n v="394"/>
    <n v="1.0662251655629138"/>
    <n v="6"/>
    <x v="67"/>
    <s v="lunes"/>
    <n v="0.8571428571428571"/>
    <n v="8.0068185920546586"/>
    <n v="-2.0068185920546586"/>
    <n v="72"/>
    <n v="143"/>
    <n v="0.23076923076923078"/>
    <n v="0.31497797356828194"/>
    <n v="13"/>
    <n v="1"/>
    <n v="-50"/>
  </r>
  <r>
    <x v="67"/>
    <x v="3"/>
    <n v="15923"/>
    <n v="141"/>
    <n v="15365"/>
    <n v="1"/>
    <n v="1"/>
    <n v="264813"/>
    <n v="418"/>
    <n v="132995"/>
    <n v="6"/>
    <n v="-1"/>
    <n v="-1"/>
    <n v="0"/>
    <n v="379"/>
    <n v="20"/>
    <n v="399"/>
    <n v="0.99295774647887325"/>
    <n v="7"/>
    <x v="67"/>
    <s v="lunes"/>
    <n v="0.875"/>
    <n v="10.123563364739836"/>
    <n v="-3.1235633647398355"/>
    <n v="68"/>
    <n v="133"/>
    <n v="8.9473684210526316E-2"/>
    <n v="0.1368312757201646"/>
    <n v="-6"/>
    <n v="3"/>
    <n v="-11"/>
  </r>
  <r>
    <x v="67"/>
    <x v="4"/>
    <n v="14437"/>
    <n v="123"/>
    <n v="14133"/>
    <n v="6"/>
    <n v="1"/>
    <n v="245426"/>
    <n v="181"/>
    <n v="93006"/>
    <n v="13"/>
    <n v="4"/>
    <n v="-1"/>
    <n v="0"/>
    <n v="263"/>
    <n v="54"/>
    <n v="317"/>
    <n v="1.0336134453781514"/>
    <n v="9"/>
    <x v="67"/>
    <s v="lunes"/>
    <n v="1.5"/>
    <n v="7.5832123758594339"/>
    <n v="1.4167876241405661"/>
    <n v="61"/>
    <n v="104"/>
    <n v="0.12127236580516898"/>
    <n v="0.12293144208037825"/>
    <n v="3"/>
    <n v="18"/>
    <n v="-54"/>
  </r>
  <r>
    <x v="67"/>
    <x v="5"/>
    <n v="20149"/>
    <n v="103"/>
    <n v="19693"/>
    <n v="1"/>
    <n v="1"/>
    <n v="370994"/>
    <n v="365"/>
    <n v="146643"/>
    <n v="9"/>
    <n v="3"/>
    <n v="-1"/>
    <n v="0"/>
    <n v="430"/>
    <n v="47"/>
    <n v="477"/>
    <n v="1.03"/>
    <n v="6"/>
    <x v="67"/>
    <s v="lunes"/>
    <n v="1"/>
    <n v="7.9718781765579791"/>
    <n v="-1.9718781765579791"/>
    <n v="51"/>
    <n v="96"/>
    <n v="0.13315926892950392"/>
    <n v="0.18497109826589594"/>
    <n v="4"/>
    <n v="6"/>
    <n v="-125"/>
  </r>
  <r>
    <x v="67"/>
    <x v="6"/>
    <n v="25315"/>
    <n v="191"/>
    <n v="24693"/>
    <n v="6"/>
    <n v="2"/>
    <n v="520836"/>
    <n v="439"/>
    <n v="270185"/>
    <n v="9"/>
    <n v="-6"/>
    <n v="-3"/>
    <n v="0"/>
    <n v="254"/>
    <n v="69"/>
    <n v="323"/>
    <n v="0.96954314720812185"/>
    <n v="15"/>
    <x v="67"/>
    <s v="lunes"/>
    <n v="0.75"/>
    <n v="30.278779880197106"/>
    <n v="-15.278779880197106"/>
    <n v="57"/>
    <n v="145"/>
    <n v="7.5797872340425537E-2"/>
    <n v="0.13875598086124402"/>
    <n v="3"/>
    <n v="-31"/>
    <n v="-201"/>
  </r>
  <r>
    <x v="67"/>
    <x v="7"/>
    <n v="128615"/>
    <n v="1274"/>
    <n v="124932"/>
    <n v="35"/>
    <n v="15"/>
    <n v="2334110"/>
    <n v="2434"/>
    <n v="995466"/>
    <n v="85"/>
    <n v="24"/>
    <n v="-8"/>
    <n v="-1"/>
    <n v="3035"/>
    <n v="330"/>
    <n v="3365"/>
    <n v="1.0192000000000001"/>
    <n v="61"/>
    <x v="67"/>
    <s v="lunes"/>
    <n v="0.74390243902439024"/>
    <n v="95.283785469627958"/>
    <n v="-34.283785469627958"/>
    <n v="573"/>
    <n v="1110"/>
    <n v="0.16967722830915014"/>
    <n v="0.22690106295993459"/>
    <n v="25"/>
    <n v="36"/>
    <n v="-283"/>
  </r>
  <r>
    <x v="68"/>
    <x v="0"/>
    <n v="30975"/>
    <n v="464"/>
    <n v="29928"/>
    <n v="13"/>
    <n v="6"/>
    <n v="525941"/>
    <n v="598"/>
    <n v="153764"/>
    <n v="32"/>
    <n v="6"/>
    <n v="0"/>
    <n v="-1"/>
    <n v="914"/>
    <n v="187"/>
    <n v="1101"/>
    <n v="1.0131004366812226"/>
    <n v="26"/>
    <x v="68"/>
    <s v="martes"/>
    <n v="1.625"/>
    <n v="20.640666672263311"/>
    <n v="5.3593333277366888"/>
    <n v="225"/>
    <n v="423"/>
    <n v="0.4143646408839779"/>
    <n v="0.48564867967853043"/>
    <n v="1"/>
    <n v="27"/>
    <n v="186"/>
  </r>
  <r>
    <x v="68"/>
    <x v="1"/>
    <n v="8731"/>
    <n v="90"/>
    <n v="8418"/>
    <n v="4"/>
    <n v="2"/>
    <n v="150469"/>
    <n v="217"/>
    <n v="62206"/>
    <n v="0"/>
    <n v="-7"/>
    <n v="0"/>
    <n v="0"/>
    <n v="135"/>
    <n v="34"/>
    <n v="169"/>
    <n v="0.92783505154639179"/>
    <n v="7"/>
    <x v="68"/>
    <s v="martes"/>
    <n v="1.1666666666666667"/>
    <n v="6.1367346938775515"/>
    <n v="0.86326530612244845"/>
    <n v="34"/>
    <n v="76"/>
    <n v="0.27200000000000002"/>
    <n v="0.41081081081081083"/>
    <n v="-6"/>
    <n v="-8"/>
    <n v="-15"/>
  </r>
  <r>
    <x v="68"/>
    <x v="2"/>
    <n v="13124"/>
    <n v="164"/>
    <n v="12739"/>
    <n v="4"/>
    <n v="1"/>
    <n v="257181"/>
    <n v="216"/>
    <n v="136948"/>
    <n v="7"/>
    <n v="3"/>
    <n v="0"/>
    <n v="0"/>
    <n v="501"/>
    <n v="60"/>
    <n v="561"/>
    <n v="1.0186335403726707"/>
    <n v="4"/>
    <x v="68"/>
    <s v="martes"/>
    <n v="0.5714285714285714"/>
    <n v="7.5507746360107024"/>
    <n v="-3.5507746360107024"/>
    <n v="74"/>
    <n v="143"/>
    <n v="0.23717948717948717"/>
    <n v="0.31497797356828194"/>
    <n v="2"/>
    <n v="5"/>
    <n v="-46"/>
  </r>
  <r>
    <x v="68"/>
    <x v="3"/>
    <n v="15929"/>
    <n v="139"/>
    <n v="15373"/>
    <n v="1"/>
    <n v="1"/>
    <n v="265149"/>
    <n v="418"/>
    <n v="133024"/>
    <n v="6"/>
    <n v="-2"/>
    <n v="0"/>
    <n v="0"/>
    <n v="336"/>
    <n v="29"/>
    <n v="365"/>
    <n v="0.98581560283687941"/>
    <n v="8"/>
    <x v="68"/>
    <s v="martes"/>
    <n v="0.88888888888888884"/>
    <n v="11.180080213903745"/>
    <n v="-3.1800802139037447"/>
    <n v="68"/>
    <n v="130"/>
    <n v="8.9473684210526316E-2"/>
    <n v="0.13374485596707819"/>
    <n v="0"/>
    <n v="6"/>
    <n v="-13"/>
  </r>
  <r>
    <x v="68"/>
    <x v="4"/>
    <n v="14446"/>
    <n v="116"/>
    <n v="14149"/>
    <n v="6"/>
    <n v="1"/>
    <n v="245972"/>
    <n v="181"/>
    <n v="93061"/>
    <n v="9"/>
    <n v="-7"/>
    <n v="0"/>
    <n v="0"/>
    <n v="546"/>
    <n v="55"/>
    <n v="601"/>
    <n v="0.94308943089430897"/>
    <n v="16"/>
    <x v="68"/>
    <s v="martes"/>
    <n v="2"/>
    <n v="10.739521263050674"/>
    <n v="5.2604787369493256"/>
    <n v="64"/>
    <n v="105"/>
    <n v="0.1272365805168986"/>
    <n v="0.12411347517730496"/>
    <n v="3"/>
    <n v="23"/>
    <n v="-44"/>
  </r>
  <r>
    <x v="68"/>
    <x v="5"/>
    <n v="20158"/>
    <n v="105"/>
    <n v="19700"/>
    <n v="1"/>
    <n v="1"/>
    <n v="371476"/>
    <n v="365"/>
    <n v="146718"/>
    <n v="9"/>
    <n v="2"/>
    <n v="0"/>
    <n v="0"/>
    <n v="482"/>
    <n v="75"/>
    <n v="557"/>
    <n v="1.0194174757281553"/>
    <n v="7"/>
    <x v="68"/>
    <s v="martes"/>
    <n v="1.75"/>
    <n v="5.4268303489978376"/>
    <n v="1.5731696510021624"/>
    <n v="57"/>
    <n v="101"/>
    <n v="0.14882506527415143"/>
    <n v="0.19460500963391136"/>
    <n v="6"/>
    <n v="13"/>
    <n v="-97"/>
  </r>
  <r>
    <x v="68"/>
    <x v="6"/>
    <n v="25333"/>
    <n v="191"/>
    <n v="24711"/>
    <n v="7"/>
    <n v="1"/>
    <n v="521269"/>
    <n v="439"/>
    <n v="270299"/>
    <n v="18"/>
    <n v="0"/>
    <n v="1"/>
    <n v="-1"/>
    <n v="433"/>
    <n v="114"/>
    <n v="547"/>
    <n v="1"/>
    <n v="18"/>
    <x v="68"/>
    <s v="martes"/>
    <n v="0.8571428571428571"/>
    <n v="31.203433159921246"/>
    <n v="-13.203433159921246"/>
    <n v="67"/>
    <n v="142"/>
    <n v="8.9095744680851061E-2"/>
    <n v="0.13588516746411483"/>
    <n v="10"/>
    <n v="-8"/>
    <n v="-185"/>
  </r>
  <r>
    <x v="68"/>
    <x v="7"/>
    <n v="128696"/>
    <n v="1269"/>
    <n v="125018"/>
    <n v="36"/>
    <n v="13"/>
    <n v="2337457"/>
    <n v="2434"/>
    <n v="996020"/>
    <n v="81"/>
    <n v="-5"/>
    <n v="1"/>
    <n v="-2"/>
    <n v="3347"/>
    <n v="554"/>
    <n v="3901"/>
    <n v="0.99607535321821039"/>
    <n v="86"/>
    <x v="68"/>
    <s v="martes"/>
    <n v="1.2112676056338028"/>
    <n v="81.373980790785225"/>
    <n v="4.6260192092147747"/>
    <n v="589"/>
    <n v="1120"/>
    <n v="0.17441516138584542"/>
    <n v="0.22894521668029436"/>
    <n v="16"/>
    <n v="58"/>
    <n v="-214"/>
  </r>
  <r>
    <x v="69"/>
    <x v="0"/>
    <n v="31004"/>
    <n v="478"/>
    <n v="29943"/>
    <n v="16"/>
    <n v="6"/>
    <n v="527172"/>
    <n v="598"/>
    <n v="154090"/>
    <n v="29"/>
    <n v="14"/>
    <n v="3"/>
    <n v="0"/>
    <n v="1231"/>
    <n v="326"/>
    <n v="1557"/>
    <n v="1.0301724137931034"/>
    <n v="15"/>
    <x v="69"/>
    <s v="miércoles"/>
    <n v="0.5357142857142857"/>
    <n v="36.871166676460795"/>
    <n v="-21.871166676460795"/>
    <n v="219"/>
    <n v="424"/>
    <n v="0.40331491712707185"/>
    <n v="0.48679678530424797"/>
    <n v="-6"/>
    <n v="14"/>
    <n v="170"/>
  </r>
  <r>
    <x v="69"/>
    <x v="1"/>
    <n v="8729"/>
    <n v="79"/>
    <n v="8427"/>
    <n v="2"/>
    <n v="1"/>
    <n v="150646"/>
    <n v="217"/>
    <n v="62260"/>
    <n v="-2"/>
    <n v="-11"/>
    <n v="-2"/>
    <n v="-1"/>
    <n v="177"/>
    <n v="54"/>
    <n v="231"/>
    <n v="0.87777777777777777"/>
    <n v="9"/>
    <x v="69"/>
    <s v="miércoles"/>
    <n v="1.5"/>
    <n v="6.3986394557823125"/>
    <n v="2.6013605442176875"/>
    <n v="24"/>
    <n v="68"/>
    <n v="0.192"/>
    <n v="0.36756756756756759"/>
    <n v="-10"/>
    <n v="-20"/>
    <n v="-26"/>
  </r>
  <r>
    <x v="69"/>
    <x v="2"/>
    <n v="13139"/>
    <n v="173"/>
    <n v="12745"/>
    <n v="2"/>
    <n v="1"/>
    <n v="257612"/>
    <n v="216"/>
    <n v="137038"/>
    <n v="15"/>
    <n v="9"/>
    <n v="-2"/>
    <n v="0"/>
    <n v="431"/>
    <n v="90"/>
    <n v="521"/>
    <n v="1.0548780487804879"/>
    <n v="6"/>
    <x v="69"/>
    <s v="miércoles"/>
    <n v="0.5"/>
    <n v="12.888526463216865"/>
    <n v="-6.8885264632168646"/>
    <n v="71"/>
    <n v="146"/>
    <n v="0.22756410256410256"/>
    <n v="0.32158590308370044"/>
    <n v="-3"/>
    <n v="-4"/>
    <n v="-41"/>
  </r>
  <r>
    <x v="69"/>
    <x v="3"/>
    <n v="15950"/>
    <n v="146"/>
    <n v="15387"/>
    <n v="2"/>
    <n v="1"/>
    <n v="265643"/>
    <n v="418"/>
    <n v="133112"/>
    <n v="21"/>
    <n v="7"/>
    <n v="1"/>
    <n v="0"/>
    <n v="494"/>
    <n v="88"/>
    <n v="582"/>
    <n v="1.0503597122302157"/>
    <n v="14"/>
    <x v="69"/>
    <s v="miércoles"/>
    <n v="2"/>
    <n v="8.7400623885918005"/>
    <n v="5.2599376114081995"/>
    <n v="64"/>
    <n v="144"/>
    <n v="8.4210526315789472E-2"/>
    <n v="0.14814814814814814"/>
    <n v="-4"/>
    <n v="-16"/>
    <n v="5"/>
  </r>
  <r>
    <x v="69"/>
    <x v="4"/>
    <n v="14473"/>
    <n v="128"/>
    <n v="14164"/>
    <n v="4"/>
    <n v="1"/>
    <n v="246345"/>
    <n v="181"/>
    <n v="93193"/>
    <n v="27"/>
    <n v="12"/>
    <n v="-2"/>
    <n v="0"/>
    <n v="373"/>
    <n v="132"/>
    <n v="505"/>
    <n v="1.103448275862069"/>
    <n v="15"/>
    <x v="69"/>
    <s v="miércoles"/>
    <n v="2.1428571428571428"/>
    <n v="9.9559046345811044"/>
    <n v="5.0440953654188956"/>
    <n v="84"/>
    <n v="125"/>
    <n v="0.16699801192842942"/>
    <n v="0.14775413711583923"/>
    <n v="20"/>
    <n v="43"/>
    <n v="-9"/>
  </r>
  <r>
    <x v="69"/>
    <x v="5"/>
    <n v="20169"/>
    <n v="112"/>
    <n v="19704"/>
    <n v="1"/>
    <n v="1"/>
    <n v="371972"/>
    <n v="365"/>
    <n v="146931"/>
    <n v="11"/>
    <n v="7"/>
    <n v="0"/>
    <n v="0"/>
    <n v="496"/>
    <n v="213"/>
    <n v="709"/>
    <n v="1.0666666666666667"/>
    <n v="4"/>
    <x v="69"/>
    <s v="miércoles"/>
    <n v="0.36363636363636365"/>
    <n v="15.309365470326064"/>
    <n v="-11.309365470326064"/>
    <n v="58"/>
    <n v="101"/>
    <n v="0.1514360313315927"/>
    <n v="0.19460500963391136"/>
    <n v="1"/>
    <n v="15"/>
    <n v="-78"/>
  </r>
  <r>
    <x v="69"/>
    <x v="6"/>
    <n v="25352"/>
    <n v="189"/>
    <n v="24732"/>
    <n v="6"/>
    <n v="1"/>
    <n v="521702"/>
    <n v="439"/>
    <n v="270540"/>
    <n v="19"/>
    <n v="-2"/>
    <n v="-1"/>
    <n v="0"/>
    <n v="433"/>
    <n v="241"/>
    <n v="674"/>
    <n v="0.98952879581151831"/>
    <n v="21"/>
    <x v="69"/>
    <s v="miércoles"/>
    <n v="1.5"/>
    <n v="20.859431630423689"/>
    <n v="0.14056836957631091"/>
    <n v="78"/>
    <n v="147"/>
    <n v="0.10372340425531915"/>
    <n v="0.14066985645933014"/>
    <n v="11"/>
    <n v="9"/>
    <n v="-155"/>
  </r>
  <r>
    <x v="69"/>
    <x v="7"/>
    <n v="128816"/>
    <n v="1305"/>
    <n v="125102"/>
    <n v="33"/>
    <n v="12"/>
    <n v="2341092"/>
    <n v="2434"/>
    <n v="997164"/>
    <n v="120"/>
    <n v="36"/>
    <n v="-3"/>
    <n v="-1"/>
    <n v="3635"/>
    <n v="1144"/>
    <n v="4779"/>
    <n v="1.0283687943262412"/>
    <n v="84"/>
    <x v="69"/>
    <s v="miércoles"/>
    <n v="0.9882352941176471"/>
    <n v="99.12258031523352"/>
    <n v="-15.12258031523352"/>
    <n v="598"/>
    <n v="1155"/>
    <n v="0.17708024874148653"/>
    <n v="0.23609975470155356"/>
    <n v="9"/>
    <n v="41"/>
    <n v="-134"/>
  </r>
  <r>
    <x v="70"/>
    <x v="0"/>
    <n v="31030"/>
    <n v="484"/>
    <n v="29962"/>
    <n v="19"/>
    <n v="4"/>
    <n v="528081"/>
    <n v="599"/>
    <n v="154223"/>
    <n v="26"/>
    <n v="6"/>
    <n v="3"/>
    <n v="-2"/>
    <n v="909"/>
    <n v="133"/>
    <n v="1042"/>
    <n v="1.0125523012552302"/>
    <n v="19"/>
    <x v="70"/>
    <s v="jueves"/>
    <n v="0.45238095238095238"/>
    <n v="50.095711053652231"/>
    <n v="-31.095711053652231"/>
    <n v="212"/>
    <n v="408"/>
    <n v="0.39042357274401474"/>
    <n v="0.46842709529276694"/>
    <n v="-7"/>
    <n v="16"/>
    <n v="124"/>
  </r>
  <r>
    <x v="70"/>
    <x v="1"/>
    <n v="8731"/>
    <n v="67"/>
    <n v="8441"/>
    <n v="0"/>
    <n v="2"/>
    <n v="150851"/>
    <n v="217"/>
    <n v="62291"/>
    <n v="2"/>
    <n v="-12"/>
    <n v="-2"/>
    <n v="1"/>
    <n v="205"/>
    <n v="31"/>
    <n v="236"/>
    <n v="0.84810126582278478"/>
    <n v="14"/>
    <x v="70"/>
    <s v="jueves"/>
    <n v="0.875"/>
    <n v="18.015419501133785"/>
    <n v="-4.0154195011337848"/>
    <n v="14"/>
    <n v="54"/>
    <n v="0.112"/>
    <n v="0.29189189189189191"/>
    <n v="-10"/>
    <n v="-26"/>
    <n v="-46"/>
  </r>
  <r>
    <x v="70"/>
    <x v="2"/>
    <n v="13166"/>
    <n v="191"/>
    <n v="12754"/>
    <n v="2"/>
    <n v="1"/>
    <n v="257955"/>
    <n v="216"/>
    <n v="137091"/>
    <n v="27"/>
    <n v="18"/>
    <n v="0"/>
    <n v="0"/>
    <n v="343"/>
    <n v="53"/>
    <n v="396"/>
    <n v="1.1040462427745665"/>
    <n v="9"/>
    <x v="70"/>
    <s v="jueves"/>
    <n v="0.9"/>
    <n v="10.485336678531059"/>
    <n v="-1.4853366785310591"/>
    <n v="85"/>
    <n v="163"/>
    <n v="0.27243589743589741"/>
    <n v="0.3590308370044053"/>
    <n v="14"/>
    <n v="7"/>
    <n v="-13"/>
  </r>
  <r>
    <x v="70"/>
    <x v="3"/>
    <n v="15958"/>
    <n v="150"/>
    <n v="15391"/>
    <n v="3"/>
    <n v="1"/>
    <n v="265893"/>
    <n v="418"/>
    <n v="133158"/>
    <n v="8"/>
    <n v="4"/>
    <n v="1"/>
    <n v="0"/>
    <n v="250"/>
    <n v="46"/>
    <n v="296"/>
    <n v="1.0273972602739727"/>
    <n v="4"/>
    <x v="70"/>
    <s v="jueves"/>
    <n v="0.8"/>
    <n v="6.6649796282149234"/>
    <n v="-2.6649796282149234"/>
    <n v="64"/>
    <n v="147"/>
    <n v="8.4210526315789472E-2"/>
    <n v="0.15123456790123457"/>
    <n v="0"/>
    <n v="-19"/>
    <n v="20"/>
  </r>
  <r>
    <x v="70"/>
    <x v="4"/>
    <n v="14512"/>
    <n v="152"/>
    <n v="14179"/>
    <n v="7"/>
    <n v="1"/>
    <n v="246787"/>
    <n v="181"/>
    <n v="93312"/>
    <n v="39"/>
    <n v="24"/>
    <n v="3"/>
    <n v="0"/>
    <n v="442"/>
    <n v="119"/>
    <n v="561"/>
    <n v="1.1875"/>
    <n v="15"/>
    <x v="70"/>
    <s v="jueves"/>
    <n v="2.1428571428571428"/>
    <n v="10.527333206009677"/>
    <n v="4.4726667939903226"/>
    <n v="112"/>
    <n v="157"/>
    <n v="0.22266401590457258"/>
    <n v="0.18557919621749408"/>
    <n v="28"/>
    <n v="67"/>
    <n v="28"/>
  </r>
  <r>
    <x v="70"/>
    <x v="5"/>
    <n v="20190"/>
    <n v="125"/>
    <n v="19712"/>
    <n v="0"/>
    <n v="1"/>
    <n v="372362"/>
    <n v="365"/>
    <n v="147023"/>
    <n v="21"/>
    <n v="13"/>
    <n v="-1"/>
    <n v="0"/>
    <n v="390"/>
    <n v="92"/>
    <n v="482"/>
    <n v="1.1160714285714286"/>
    <n v="8"/>
    <x v="70"/>
    <s v="jueves"/>
    <n v="0.8"/>
    <n v="13.177345232763951"/>
    <n v="-5.1773452327639511"/>
    <n v="72"/>
    <n v="112"/>
    <n v="0.18798955613577023"/>
    <n v="0.21579961464354527"/>
    <n v="14"/>
    <n v="32"/>
    <n v="-48"/>
  </r>
  <r>
    <x v="70"/>
    <x v="6"/>
    <n v="25383"/>
    <n v="208"/>
    <n v="24744"/>
    <n v="4"/>
    <n v="1"/>
    <n v="522216"/>
    <n v="439"/>
    <n v="270755"/>
    <n v="31"/>
    <n v="19"/>
    <n v="-2"/>
    <n v="0"/>
    <n v="514"/>
    <n v="215"/>
    <n v="729"/>
    <n v="1.1005291005291005"/>
    <n v="12"/>
    <x v="70"/>
    <s v="jueves"/>
    <n v="0.8"/>
    <n v="22.885105318311098"/>
    <n v="-10.885105318311098"/>
    <n v="106"/>
    <n v="163"/>
    <n v="0.14095744680851063"/>
    <n v="0.15598086124401914"/>
    <n v="28"/>
    <n v="49"/>
    <n v="-112"/>
  </r>
  <r>
    <x v="70"/>
    <x v="7"/>
    <n v="128970"/>
    <n v="1377"/>
    <n v="125183"/>
    <n v="35"/>
    <n v="11"/>
    <n v="2344145"/>
    <n v="2435"/>
    <n v="997853"/>
    <n v="154"/>
    <n v="72"/>
    <n v="2"/>
    <n v="-1"/>
    <n v="3053"/>
    <n v="689"/>
    <n v="3742"/>
    <n v="1.0551724137931036"/>
    <n v="81"/>
    <x v="70"/>
    <s v="jueves"/>
    <n v="0.77142857142857146"/>
    <n v="121.14576663374999"/>
    <n v="-40.145766633749986"/>
    <n v="665"/>
    <n v="1204"/>
    <n v="0.19692034350014806"/>
    <n v="0.24611610793131644"/>
    <n v="67"/>
    <n v="126"/>
    <n v="-47"/>
  </r>
  <r>
    <x v="71"/>
    <x v="0"/>
    <n v="31065"/>
    <n v="486"/>
    <n v="29995"/>
    <n v="18"/>
    <n v="4"/>
    <n v="529216"/>
    <n v="599"/>
    <n v="154285"/>
    <n v="35"/>
    <n v="2"/>
    <n v="-1"/>
    <n v="0"/>
    <n v="1135"/>
    <n v="62"/>
    <n v="1197"/>
    <n v="1.0041322314049588"/>
    <n v="33"/>
    <x v="71"/>
    <s v="viernes"/>
    <n v="1.4347826086956521"/>
    <n v="26.122991427340168"/>
    <n v="6.8770085726598325"/>
    <n v="219"/>
    <n v="420"/>
    <n v="0.40331491712707185"/>
    <n v="0.48220436280137774"/>
    <n v="7"/>
    <n v="18"/>
    <n v="126"/>
  </r>
  <r>
    <x v="71"/>
    <x v="1"/>
    <n v="8733"/>
    <n v="63"/>
    <n v="8447"/>
    <n v="0"/>
    <n v="2"/>
    <n v="150984"/>
    <n v="217"/>
    <n v="62308"/>
    <n v="2"/>
    <n v="-4"/>
    <n v="0"/>
    <n v="0"/>
    <n v="133"/>
    <n v="17"/>
    <n v="150"/>
    <n v="0.94029850746268662"/>
    <n v="6"/>
    <x v="71"/>
    <s v="viernes"/>
    <n v="1"/>
    <n v="6.7879251700680268"/>
    <n v="-0.78792517006802676"/>
    <n v="6"/>
    <n v="50"/>
    <n v="4.8000000000000001E-2"/>
    <n v="0.27027027027027029"/>
    <n v="-8"/>
    <n v="-38"/>
    <n v="-49"/>
  </r>
  <r>
    <x v="71"/>
    <x v="2"/>
    <n v="13185"/>
    <n v="191"/>
    <n v="12773"/>
    <n v="3"/>
    <n v="1"/>
    <n v="258428"/>
    <n v="216"/>
    <n v="137145"/>
    <n v="19"/>
    <n v="0"/>
    <n v="1"/>
    <n v="0"/>
    <n v="473"/>
    <n v="54"/>
    <n v="527"/>
    <n v="1"/>
    <n v="19"/>
    <x v="71"/>
    <s v="viernes"/>
    <n v="1"/>
    <n v="20.497309757236227"/>
    <n v="-1.4973097572362271"/>
    <n v="100"/>
    <n v="163"/>
    <n v="0.32051282051282054"/>
    <n v="0.3590308370044053"/>
    <n v="15"/>
    <n v="37"/>
    <n v="-17"/>
  </r>
  <r>
    <x v="71"/>
    <x v="3"/>
    <n v="15973"/>
    <n v="163"/>
    <n v="15393"/>
    <n v="4"/>
    <n v="1"/>
    <n v="266248"/>
    <n v="418"/>
    <n v="133201"/>
    <n v="15"/>
    <n v="13"/>
    <n v="1"/>
    <n v="0"/>
    <n v="355"/>
    <n v="43"/>
    <n v="398"/>
    <n v="1.0866666666666667"/>
    <n v="2"/>
    <x v="71"/>
    <s v="viernes"/>
    <n v="0.15384615384615385"/>
    <n v="17.416341991341994"/>
    <n v="-15.416341991341994"/>
    <n v="70"/>
    <n v="149"/>
    <n v="9.2105263157894732E-2"/>
    <n v="0.15329218106995884"/>
    <n v="6"/>
    <n v="-9"/>
    <n v="17"/>
  </r>
  <r>
    <x v="71"/>
    <x v="4"/>
    <n v="14542"/>
    <n v="176"/>
    <n v="14185"/>
    <n v="5"/>
    <n v="2"/>
    <n v="247142"/>
    <n v="181"/>
    <n v="93400"/>
    <n v="30"/>
    <n v="24"/>
    <n v="-2"/>
    <n v="1"/>
    <n v="355"/>
    <n v="88"/>
    <n v="443"/>
    <n v="1.1578947368421053"/>
    <n v="6"/>
    <x v="71"/>
    <s v="viernes"/>
    <n v="1.2"/>
    <n v="7.65982984102732"/>
    <n v="-1.65982984102732"/>
    <n v="130"/>
    <n v="182"/>
    <n v="0.25844930417495032"/>
    <n v="0.21513002364066194"/>
    <n v="18"/>
    <n v="78"/>
    <n v="69"/>
  </r>
  <r>
    <x v="71"/>
    <x v="5"/>
    <n v="20207"/>
    <n v="131"/>
    <n v="19723"/>
    <n v="0"/>
    <n v="1"/>
    <n v="372747"/>
    <n v="365"/>
    <n v="147100"/>
    <n v="17"/>
    <n v="6"/>
    <n v="0"/>
    <n v="0"/>
    <n v="385"/>
    <n v="77"/>
    <n v="462"/>
    <n v="1.048"/>
    <n v="11"/>
    <x v="71"/>
    <s v="viernes"/>
    <n v="2.2000000000000002"/>
    <n v="6.5541898577612852"/>
    <n v="4.4458101422387148"/>
    <n v="78"/>
    <n v="124"/>
    <n v="0.20365535248041775"/>
    <n v="0.23892100192678228"/>
    <n v="6"/>
    <n v="32"/>
    <n v="-25"/>
  </r>
  <r>
    <x v="71"/>
    <x v="6"/>
    <n v="25401"/>
    <n v="203"/>
    <n v="24767"/>
    <n v="0"/>
    <n v="1"/>
    <n v="522638"/>
    <n v="439"/>
    <n v="270988"/>
    <n v="18"/>
    <n v="-5"/>
    <n v="-4"/>
    <n v="0"/>
    <n v="422"/>
    <n v="233"/>
    <n v="655"/>
    <n v="0.97596153846153844"/>
    <n v="23"/>
    <x v="71"/>
    <s v="viernes"/>
    <n v="2.2999999999999998"/>
    <n v="15.079866130574743"/>
    <n v="7.920133869425257"/>
    <n v="104"/>
    <n v="171"/>
    <n v="0.13829787234042554"/>
    <n v="0.16363636363636364"/>
    <n v="-2"/>
    <n v="37"/>
    <n v="-84"/>
  </r>
  <r>
    <x v="71"/>
    <x v="7"/>
    <n v="129106"/>
    <n v="1413"/>
    <n v="125283"/>
    <n v="30"/>
    <n v="12"/>
    <n v="2347403"/>
    <n v="2435"/>
    <n v="998427"/>
    <n v="136"/>
    <n v="36"/>
    <n v="-5"/>
    <n v="1"/>
    <n v="3258"/>
    <n v="574"/>
    <n v="3832"/>
    <n v="1.0261437908496731"/>
    <n v="100"/>
    <x v="71"/>
    <s v="viernes"/>
    <n v="1.2345679012345678"/>
    <n v="92.41607349251781"/>
    <n v="7.5839265074821895"/>
    <n v="707"/>
    <n v="1259"/>
    <n v="0.20935741782647321"/>
    <n v="0.25735895339329518"/>
    <n v="42"/>
    <n v="155"/>
    <n v="37"/>
  </r>
  <r>
    <x v="72"/>
    <x v="0"/>
    <n v="31076"/>
    <n v="471"/>
    <n v="30021"/>
    <n v="21"/>
    <n v="4"/>
    <n v="530128"/>
    <n v="599"/>
    <n v="154357"/>
    <n v="11"/>
    <n v="-15"/>
    <n v="3"/>
    <n v="0"/>
    <n v="912"/>
    <n v="72"/>
    <n v="984"/>
    <n v="0.96913580246913578"/>
    <n v="26"/>
    <x v="72"/>
    <s v="sábado"/>
    <n v="1.1818181818181819"/>
    <n v="25.30780164239609"/>
    <n v="0.69219835760391035"/>
    <n v="187"/>
    <n v="409"/>
    <n v="0.34438305709023942"/>
    <n v="0.46957520091848448"/>
    <n v="-32"/>
    <n v="-35"/>
    <n v="117"/>
  </r>
  <r>
    <x v="72"/>
    <x v="1"/>
    <n v="8738"/>
    <n v="65"/>
    <n v="8450"/>
    <n v="0"/>
    <n v="2"/>
    <n v="151142"/>
    <n v="217"/>
    <n v="62320"/>
    <n v="5"/>
    <n v="2"/>
    <n v="0"/>
    <n v="0"/>
    <n v="158"/>
    <n v="12"/>
    <n v="170"/>
    <n v="1.0317460317460319"/>
    <n v="3"/>
    <x v="72"/>
    <s v="sábado"/>
    <n v="1.5"/>
    <n v="2.3238662131519274"/>
    <n v="0.67613378684807257"/>
    <n v="10"/>
    <n v="53"/>
    <n v="0.08"/>
    <n v="0.2864864864864865"/>
    <n v="4"/>
    <n v="-33"/>
    <n v="-38"/>
  </r>
  <r>
    <x v="72"/>
    <x v="2"/>
    <n v="13201"/>
    <n v="189"/>
    <n v="12791"/>
    <n v="4"/>
    <n v="1"/>
    <n v="258823"/>
    <n v="216"/>
    <n v="137184"/>
    <n v="16"/>
    <n v="-2"/>
    <n v="1"/>
    <n v="0"/>
    <n v="395"/>
    <n v="39"/>
    <n v="434"/>
    <n v="0.98952879581151831"/>
    <n v="18"/>
    <x v="72"/>
    <s v="sábado"/>
    <n v="1.125"/>
    <n v="16.956130522384392"/>
    <n v="1.0438694776156083"/>
    <n v="109"/>
    <n v="163"/>
    <n v="0.34935897435897434"/>
    <n v="0.3590308370044053"/>
    <n v="9"/>
    <n v="55"/>
    <n v="-15"/>
  </r>
  <r>
    <x v="72"/>
    <x v="3"/>
    <n v="15987"/>
    <n v="164"/>
    <n v="15406"/>
    <n v="5"/>
    <n v="1"/>
    <n v="266697"/>
    <n v="418"/>
    <n v="133220"/>
    <n v="14"/>
    <n v="1"/>
    <n v="1"/>
    <n v="0"/>
    <n v="449"/>
    <n v="19"/>
    <n v="468"/>
    <n v="1.0061349693251533"/>
    <n v="13"/>
    <x v="72"/>
    <s v="sábado"/>
    <n v="1.3"/>
    <n v="11.810647685647686"/>
    <n v="1.1893523143523144"/>
    <n v="78"/>
    <n v="153"/>
    <n v="0.10263157894736842"/>
    <n v="0.15740740740740741"/>
    <n v="8"/>
    <n v="3"/>
    <n v="16"/>
  </r>
  <r>
    <x v="72"/>
    <x v="4"/>
    <n v="14577"/>
    <n v="207"/>
    <n v="14189"/>
    <n v="6"/>
    <n v="2"/>
    <n v="247511"/>
    <n v="181"/>
    <n v="93458"/>
    <n v="35"/>
    <n v="31"/>
    <n v="1"/>
    <n v="0"/>
    <n v="369"/>
    <n v="58"/>
    <n v="427"/>
    <n v="1.1761363636363635"/>
    <n v="4"/>
    <x v="72"/>
    <s v="sábado"/>
    <n v="1"/>
    <n v="6.2802448252028089"/>
    <n v="-2.2802448252028089"/>
    <n v="156"/>
    <n v="213"/>
    <n v="0.31013916500994038"/>
    <n v="0.25177304964539005"/>
    <n v="26"/>
    <n v="99"/>
    <n v="104"/>
  </r>
  <r>
    <x v="72"/>
    <x v="5"/>
    <n v="20230"/>
    <n v="146"/>
    <n v="19731"/>
    <n v="0"/>
    <n v="1"/>
    <n v="373203"/>
    <n v="365"/>
    <n v="147137"/>
    <n v="23"/>
    <n v="15"/>
    <n v="0"/>
    <n v="0"/>
    <n v="456"/>
    <n v="37"/>
    <n v="493"/>
    <n v="1.1145038167938932"/>
    <n v="8"/>
    <x v="72"/>
    <s v="sábado"/>
    <n v="1.6"/>
    <n v="6.7149041434755716"/>
    <n v="1.2850958565244284"/>
    <n v="98"/>
    <n v="142"/>
    <n v="0.25587467362924282"/>
    <n v="0.27360308285163776"/>
    <n v="20"/>
    <n v="54"/>
    <n v="8"/>
  </r>
  <r>
    <x v="72"/>
    <x v="6"/>
    <n v="25423"/>
    <n v="209"/>
    <n v="24783"/>
    <n v="0"/>
    <n v="1"/>
    <n v="523247"/>
    <n v="439"/>
    <n v="271193"/>
    <n v="22"/>
    <n v="6"/>
    <n v="0"/>
    <n v="0"/>
    <n v="609"/>
    <n v="205"/>
    <n v="814"/>
    <n v="1.0295566502463054"/>
    <n v="16"/>
    <x v="72"/>
    <s v="sábado"/>
    <n v="0.8"/>
    <n v="31.397827499244727"/>
    <n v="-15.397827499244727"/>
    <n v="120"/>
    <n v="173"/>
    <n v="0.15957446808510639"/>
    <n v="0.16555023923444975"/>
    <n v="16"/>
    <n v="67"/>
    <n v="-63"/>
  </r>
  <r>
    <x v="72"/>
    <x v="7"/>
    <n v="129232"/>
    <n v="1451"/>
    <n v="125371"/>
    <n v="36"/>
    <n v="12"/>
    <n v="2350751"/>
    <n v="2435"/>
    <n v="998869"/>
    <n v="126"/>
    <n v="38"/>
    <n v="6"/>
    <n v="0"/>
    <n v="3348"/>
    <n v="442"/>
    <n v="3790"/>
    <n v="1.0268931351733899"/>
    <n v="88"/>
    <x v="72"/>
    <s v="sábado"/>
    <n v="1.1139240506329113"/>
    <n v="89.764971148787211"/>
    <n v="-1.7649711487872111"/>
    <n v="758"/>
    <n v="1306"/>
    <n v="0.22445957950843945"/>
    <n v="0.26696647587898609"/>
    <n v="51"/>
    <n v="210"/>
    <n v="129"/>
  </r>
  <r>
    <x v="73"/>
    <x v="0"/>
    <n v="31119"/>
    <n v="491"/>
    <n v="30628"/>
    <n v="23"/>
    <n v="4"/>
    <n v="531027"/>
    <n v="599"/>
    <n v="154358"/>
    <n v="43"/>
    <n v="20"/>
    <n v="2"/>
    <n v="0"/>
    <n v="899"/>
    <n v="1"/>
    <n v="900"/>
    <n v="1.0424628450106157"/>
    <n v="607"/>
    <x v="73"/>
    <s v="domingo"/>
    <n v="17.852941176470587"/>
    <n v="40.160758382404353"/>
    <n v="566.83924161759569"/>
    <n v="208"/>
    <n v="418"/>
    <n v="0.3830570902394107"/>
    <n v="0.4799081515499426"/>
    <n v="21"/>
    <n v="-2"/>
    <n v="101"/>
  </r>
  <r>
    <x v="73"/>
    <x v="1"/>
    <n v="8745"/>
    <n v="69"/>
    <n v="8676"/>
    <n v="0"/>
    <n v="2"/>
    <n v="151298"/>
    <n v="217"/>
    <n v="62320"/>
    <n v="7"/>
    <n v="4"/>
    <n v="0"/>
    <n v="0"/>
    <n v="156"/>
    <n v="0"/>
    <n v="156"/>
    <n v="1.0615384615384615"/>
    <n v="226"/>
    <x v="73"/>
    <s v="domingo"/>
    <e v="#DIV/0!"/>
    <n v="0"/>
    <n v="226"/>
    <n v="14"/>
    <n v="60"/>
    <n v="0.112"/>
    <n v="0.32432432432432434"/>
    <n v="4"/>
    <n v="-32"/>
    <n v="-25"/>
  </r>
  <r>
    <x v="73"/>
    <x v="2"/>
    <n v="13214"/>
    <n v="189"/>
    <n v="13025"/>
    <n v="2"/>
    <n v="2"/>
    <n v="259268"/>
    <n v="216"/>
    <n v="137184"/>
    <n v="13"/>
    <n v="0"/>
    <n v="-2"/>
    <n v="1"/>
    <n v="445"/>
    <n v="0"/>
    <n v="445"/>
    <n v="1"/>
    <n v="234"/>
    <x v="73"/>
    <s v="domingo"/>
    <n v="58.5"/>
    <n v="4.4334770750405426"/>
    <n v="229.56652292495946"/>
    <n v="113"/>
    <n v="172"/>
    <n v="0.36217948717948717"/>
    <n v="0.3788546255506608"/>
    <n v="4"/>
    <n v="54"/>
    <n v="6"/>
  </r>
  <r>
    <x v="73"/>
    <x v="3"/>
    <n v="15996"/>
    <n v="165"/>
    <n v="15831"/>
    <n v="5"/>
    <n v="1"/>
    <n v="267017"/>
    <n v="418"/>
    <n v="133220"/>
    <n v="9"/>
    <n v="1"/>
    <n v="0"/>
    <n v="0"/>
    <n v="320"/>
    <n v="0"/>
    <n v="320"/>
    <n v="1.0060975609756098"/>
    <n v="425"/>
    <x v="73"/>
    <s v="domingo"/>
    <n v="47.222222222222221"/>
    <n v="9.2795829170829176"/>
    <n v="415.72041708291709"/>
    <n v="79"/>
    <n v="153"/>
    <n v="0.10394736842105264"/>
    <n v="0.15740740740740741"/>
    <n v="1"/>
    <n v="5"/>
    <n v="12"/>
  </r>
  <r>
    <x v="73"/>
    <x v="4"/>
    <n v="14597"/>
    <n v="226"/>
    <n v="14371"/>
    <n v="7"/>
    <n v="3"/>
    <n v="247858"/>
    <n v="181"/>
    <n v="93458"/>
    <n v="20"/>
    <n v="19"/>
    <n v="1"/>
    <n v="1"/>
    <n v="347"/>
    <n v="0"/>
    <n v="347"/>
    <n v="1.0917874396135265"/>
    <n v="182"/>
    <x v="73"/>
    <s v="domingo"/>
    <n v="91"/>
    <n v="2.9258366983156896"/>
    <n v="179.07416330168431"/>
    <n v="173"/>
    <n v="231"/>
    <n v="0.34393638170974156"/>
    <n v="0.27304964539007093"/>
    <n v="17"/>
    <n v="115"/>
    <n v="130"/>
  </r>
  <r>
    <x v="73"/>
    <x v="5"/>
    <n v="20239"/>
    <n v="148"/>
    <n v="20091"/>
    <n v="1"/>
    <n v="1"/>
    <n v="373744"/>
    <n v="365"/>
    <n v="147137"/>
    <n v="9"/>
    <n v="2"/>
    <n v="1"/>
    <n v="0"/>
    <n v="541"/>
    <n v="0"/>
    <n v="541"/>
    <n v="1.0136986301369864"/>
    <n v="360"/>
    <x v="73"/>
    <s v="domingo"/>
    <n v="72"/>
    <n v="6.9649041434755716"/>
    <n v="353.03509585652444"/>
    <n v="99"/>
    <n v="146"/>
    <n v="0.25848563968668409"/>
    <n v="0.2813102119460501"/>
    <n v="1"/>
    <n v="52"/>
    <n v="17"/>
  </r>
  <r>
    <x v="73"/>
    <x v="6"/>
    <n v="25445"/>
    <n v="219"/>
    <n v="25226"/>
    <n v="0"/>
    <n v="1"/>
    <n v="523672"/>
    <n v="439"/>
    <n v="271193"/>
    <n v="22"/>
    <n v="10"/>
    <n v="0"/>
    <n v="0"/>
    <n v="425"/>
    <n v="0"/>
    <n v="425"/>
    <n v="1.0478468899521531"/>
    <n v="443"/>
    <x v="73"/>
    <s v="domingo"/>
    <n v="221.5"/>
    <n v="3.1148743250160478"/>
    <n v="439.88512567498395"/>
    <n v="139"/>
    <n v="193"/>
    <n v="0.1848404255319149"/>
    <n v="0.18468899521531101"/>
    <n v="19"/>
    <n v="85"/>
    <n v="-25"/>
  </r>
  <r>
    <x v="73"/>
    <x v="7"/>
    <n v="129355"/>
    <n v="1507"/>
    <n v="127848"/>
    <n v="38"/>
    <n v="14"/>
    <n v="2353884"/>
    <n v="2435"/>
    <n v="998870"/>
    <n v="123"/>
    <n v="56"/>
    <n v="2"/>
    <n v="2"/>
    <n v="3133"/>
    <n v="1"/>
    <n v="3134"/>
    <n v="1.0385940730530669"/>
    <n v="2477"/>
    <x v="73"/>
    <s v="domingo"/>
    <n v="44.232142857142854"/>
    <n v="63.763981181827113"/>
    <n v="2413.2360188181729"/>
    <n v="825"/>
    <n v="1373"/>
    <n v="0.24429967426710097"/>
    <n v="0.28066230580539658"/>
    <n v="67"/>
    <n v="277"/>
    <n v="216"/>
  </r>
  <r>
    <x v="74"/>
    <x v="0"/>
    <n v="31144"/>
    <n v="499"/>
    <n v="30060"/>
    <n v="25"/>
    <n v="4"/>
    <n v="531828"/>
    <n v="600"/>
    <n v="154390"/>
    <n v="25"/>
    <n v="8"/>
    <n v="2"/>
    <n v="0"/>
    <n v="801"/>
    <n v="32"/>
    <n v="833"/>
    <n v="1.0162932790224033"/>
    <n v="-568"/>
    <x v="74"/>
    <s v="lunes"/>
    <n v="-31.555555555555557"/>
    <n v="40.501073765474565"/>
    <n v="-608.50107376547453"/>
    <n v="201"/>
    <n v="425"/>
    <n v="0.37016574585635359"/>
    <n v="0.48794489092996557"/>
    <n v="-7"/>
    <n v="-23"/>
    <n v="102"/>
  </r>
  <r>
    <x v="74"/>
    <x v="1"/>
    <n v="8749"/>
    <n v="70"/>
    <n v="8456"/>
    <n v="1"/>
    <n v="1"/>
    <n v="151431"/>
    <n v="217"/>
    <n v="62323"/>
    <n v="4"/>
    <n v="1"/>
    <n v="1"/>
    <n v="-1"/>
    <n v="133"/>
    <n v="3"/>
    <n v="136"/>
    <n v="1.0144927536231885"/>
    <n v="-220"/>
    <x v="74"/>
    <s v="lunes"/>
    <n v="-36.666666666666664"/>
    <e v="#DIV/0!"/>
    <e v="#DIV/0!"/>
    <n v="18"/>
    <n v="58"/>
    <n v="0.14399999999999999"/>
    <n v="0.31351351351351353"/>
    <n v="4"/>
    <n v="-22"/>
    <n v="-30"/>
  </r>
  <r>
    <x v="74"/>
    <x v="2"/>
    <n v="13224"/>
    <n v="193"/>
    <n v="12810"/>
    <n v="2"/>
    <n v="2"/>
    <n v="259559"/>
    <n v="216"/>
    <n v="137197"/>
    <n v="10"/>
    <n v="4"/>
    <n v="0"/>
    <n v="0"/>
    <n v="291"/>
    <n v="13"/>
    <n v="304"/>
    <n v="1.0211640211640212"/>
    <n v="-215"/>
    <x v="74"/>
    <s v="lunes"/>
    <n v="-71.666666666666671"/>
    <n v="15.579572091994693"/>
    <n v="-230.57957209199469"/>
    <n v="107"/>
    <n v="179"/>
    <n v="0.34294871794871795"/>
    <n v="0.39427312775330398"/>
    <n v="-6"/>
    <n v="35"/>
    <n v="27"/>
  </r>
  <r>
    <x v="74"/>
    <x v="3"/>
    <n v="16004"/>
    <n v="170"/>
    <n v="15417"/>
    <n v="4"/>
    <n v="1"/>
    <n v="267241"/>
    <n v="418"/>
    <n v="133231"/>
    <n v="8"/>
    <n v="5"/>
    <n v="-1"/>
    <n v="0"/>
    <n v="224"/>
    <n v="11"/>
    <n v="235"/>
    <n v="1.0303030303030303"/>
    <n v="-414"/>
    <x v="74"/>
    <s v="lunes"/>
    <n v="-34.5"/>
    <n v="51.820396270396259"/>
    <n v="-465.82039627039626"/>
    <n v="81"/>
    <n v="149"/>
    <n v="0.10657894736842105"/>
    <n v="0.15329218106995884"/>
    <n v="2"/>
    <n v="13"/>
    <n v="8"/>
  </r>
  <r>
    <x v="74"/>
    <x v="4"/>
    <n v="14610"/>
    <n v="238"/>
    <n v="14191"/>
    <n v="6"/>
    <n v="2"/>
    <n v="248261"/>
    <n v="181"/>
    <n v="93475"/>
    <n v="13"/>
    <n v="12"/>
    <n v="-1"/>
    <n v="-1"/>
    <n v="403"/>
    <n v="17"/>
    <n v="420"/>
    <n v="1.0530973451327434"/>
    <n v="-180"/>
    <x v="74"/>
    <s v="lunes"/>
    <n v="-18"/>
    <n v="79.129183491578445"/>
    <n v="-259.12918349157843"/>
    <n v="173"/>
    <n v="234"/>
    <n v="0.34393638170974156"/>
    <n v="0.27659574468085107"/>
    <n v="0"/>
    <n v="112"/>
    <n v="131"/>
  </r>
  <r>
    <x v="74"/>
    <x v="5"/>
    <n v="20247"/>
    <n v="153"/>
    <n v="19741"/>
    <n v="1"/>
    <n v="1"/>
    <n v="374178"/>
    <n v="365"/>
    <n v="147162"/>
    <n v="8"/>
    <n v="5"/>
    <n v="0"/>
    <n v="0"/>
    <n v="434"/>
    <n v="25"/>
    <n v="459"/>
    <n v="1.0337837837837838"/>
    <n v="-350"/>
    <x v="74"/>
    <s v="lunes"/>
    <n v="-70"/>
    <n v="32.036332714904148"/>
    <n v="-382.03633271490412"/>
    <n v="98"/>
    <n v="149"/>
    <n v="0.25587467362924282"/>
    <n v="0.28709055876685935"/>
    <n v="-1"/>
    <n v="47"/>
    <n v="30"/>
  </r>
  <r>
    <x v="74"/>
    <x v="6"/>
    <n v="25498"/>
    <n v="256"/>
    <n v="24811"/>
    <n v="1"/>
    <n v="1"/>
    <n v="524123"/>
    <n v="439"/>
    <n v="271213"/>
    <n v="53"/>
    <n v="37"/>
    <n v="1"/>
    <n v="0"/>
    <n v="451"/>
    <n v="20"/>
    <n v="471"/>
    <n v="1.1689497716894977"/>
    <n v="-415"/>
    <x v="74"/>
    <s v="lunes"/>
    <n v="-69.166666666666671"/>
    <n v="103.60890868933384"/>
    <n v="-518.60890868933382"/>
    <n v="183"/>
    <n v="240"/>
    <n v="0.24335106382978725"/>
    <n v="0.22966507177033493"/>
    <n v="44"/>
    <n v="126"/>
    <n v="39"/>
  </r>
  <r>
    <x v="74"/>
    <x v="7"/>
    <n v="129476"/>
    <n v="1579"/>
    <n v="125486"/>
    <n v="40"/>
    <n v="12"/>
    <n v="2356621"/>
    <n v="2436"/>
    <n v="998991"/>
    <n v="121"/>
    <n v="72"/>
    <n v="2"/>
    <n v="-2"/>
    <n v="2737"/>
    <n v="121"/>
    <n v="2858"/>
    <n v="1.0477770404777704"/>
    <n v="-2362"/>
    <x v="74"/>
    <s v="lunes"/>
    <n v="-39.366666666666667"/>
    <n v="251.28713343595334"/>
    <n v="-2613.2871334359534"/>
    <n v="861"/>
    <n v="1434"/>
    <n v="0.25496002368966536"/>
    <n v="0.29313164349959114"/>
    <n v="36"/>
    <n v="288"/>
    <n v="307"/>
  </r>
  <r>
    <x v="75"/>
    <x v="0"/>
    <n v="31178"/>
    <n v="512"/>
    <n v="30081"/>
    <n v="27"/>
    <n v="3"/>
    <n v="533039"/>
    <n v="600"/>
    <n v="154458"/>
    <n v="34"/>
    <n v="13"/>
    <n v="2"/>
    <n v="-1"/>
    <n v="1211"/>
    <n v="68"/>
    <n v="1279"/>
    <n v="1.0260521042084167"/>
    <n v="21"/>
    <x v="75"/>
    <s v="martes"/>
    <n v="0.67741935483870963"/>
    <n v="-2.7044999435874537"/>
    <n v="23.704499943587454"/>
    <n v="203"/>
    <n v="428"/>
    <n v="0.37384898710865561"/>
    <n v="0.49138920780711826"/>
    <n v="2"/>
    <n v="-22"/>
    <n v="91"/>
  </r>
  <r>
    <x v="75"/>
    <x v="1"/>
    <n v="8758"/>
    <n v="76"/>
    <n v="8459"/>
    <n v="1"/>
    <n v="1"/>
    <n v="151664"/>
    <n v="217"/>
    <n v="62327"/>
    <n v="9"/>
    <n v="6"/>
    <n v="0"/>
    <n v="0"/>
    <n v="233"/>
    <n v="4"/>
    <n v="237"/>
    <n v="1.0857142857142856"/>
    <n v="3"/>
    <x v="75"/>
    <s v="martes"/>
    <n v="0.5"/>
    <e v="#DIV/0!"/>
    <e v="#DIV/0!"/>
    <n v="27"/>
    <n v="61"/>
    <n v="0.216"/>
    <n v="0.32972972972972975"/>
    <n v="9"/>
    <n v="-7"/>
    <n v="-23"/>
  </r>
  <r>
    <x v="75"/>
    <x v="2"/>
    <n v="13244"/>
    <n v="206"/>
    <n v="12817"/>
    <n v="3"/>
    <n v="2"/>
    <n v="260697"/>
    <n v="216"/>
    <n v="137246"/>
    <n v="20"/>
    <n v="13"/>
    <n v="1"/>
    <n v="0"/>
    <n v="1138"/>
    <n v="49"/>
    <n v="1187"/>
    <n v="1.0673575129533679"/>
    <n v="7"/>
    <x v="75"/>
    <s v="martes"/>
    <n v="1.4"/>
    <n v="7.6597744360899098E-2"/>
    <n v="6.9234022556391013"/>
    <n v="120"/>
    <n v="194"/>
    <n v="0.38461538461538464"/>
    <n v="0.42731277533039647"/>
    <n v="13"/>
    <n v="46"/>
    <n v="49"/>
  </r>
  <r>
    <x v="75"/>
    <x v="3"/>
    <n v="16019"/>
    <n v="168"/>
    <n v="15434"/>
    <n v="5"/>
    <n v="0"/>
    <n v="267760"/>
    <n v="418"/>
    <n v="133246"/>
    <n v="15"/>
    <n v="-2"/>
    <n v="1"/>
    <n v="-1"/>
    <n v="519"/>
    <n v="15"/>
    <n v="534"/>
    <n v="0.9882352941176471"/>
    <n v="17"/>
    <x v="75"/>
    <s v="martes"/>
    <n v="2.8333333333333335"/>
    <n v="10.838769563769564"/>
    <n v="6.1612304362304364"/>
    <n v="90"/>
    <n v="158"/>
    <n v="0.11842105263157894"/>
    <n v="0.16255144032921812"/>
    <n v="9"/>
    <n v="22"/>
    <n v="20"/>
  </r>
  <r>
    <x v="75"/>
    <x v="4"/>
    <n v="14644"/>
    <n v="262"/>
    <n v="14201"/>
    <n v="6"/>
    <n v="3"/>
    <n v="248718"/>
    <n v="181"/>
    <n v="93563"/>
    <n v="34"/>
    <n v="24"/>
    <n v="0"/>
    <n v="1"/>
    <n v="457"/>
    <n v="88"/>
    <n v="545"/>
    <n v="1.1008403361344539"/>
    <n v="10"/>
    <x v="75"/>
    <s v="martes"/>
    <n v="1.6666666666666667"/>
    <n v="39.281081523518495"/>
    <n v="-29.281081523518495"/>
    <n v="198"/>
    <n v="262"/>
    <n v="0.39363817097415504"/>
    <n v="0.30969267139479906"/>
    <n v="25"/>
    <n v="134"/>
    <n v="156"/>
  </r>
  <r>
    <x v="75"/>
    <x v="5"/>
    <n v="20262"/>
    <n v="164"/>
    <n v="19745"/>
    <n v="1"/>
    <n v="1"/>
    <n v="374676"/>
    <n v="365"/>
    <n v="147198"/>
    <n v="15"/>
    <n v="11"/>
    <n v="0"/>
    <n v="0"/>
    <n v="498"/>
    <n v="36"/>
    <n v="534"/>
    <n v="1.0718954248366013"/>
    <n v="4"/>
    <x v="75"/>
    <s v="martes"/>
    <n v="1.3333333333333333"/>
    <n v="4.0075139146567729"/>
    <n v="-7.5139146567728687E-3"/>
    <n v="104"/>
    <n v="161"/>
    <n v="0.27154046997389036"/>
    <n v="0.31021194605009633"/>
    <n v="6"/>
    <n v="47"/>
    <n v="53"/>
  </r>
  <r>
    <x v="75"/>
    <x v="6"/>
    <n v="25533"/>
    <n v="285"/>
    <n v="24817"/>
    <n v="1"/>
    <n v="0"/>
    <n v="524677"/>
    <n v="439"/>
    <n v="271348"/>
    <n v="35"/>
    <n v="29"/>
    <n v="0"/>
    <n v="-1"/>
    <n v="554"/>
    <n v="135"/>
    <n v="689"/>
    <n v="1.11328125"/>
    <n v="6"/>
    <x v="75"/>
    <s v="martes"/>
    <n v="0.75"/>
    <n v="98.149352372527957"/>
    <n v="-92.149352372527957"/>
    <n v="200"/>
    <n v="267"/>
    <n v="0.26595744680851063"/>
    <n v="0.25550239234449762"/>
    <n v="17"/>
    <n v="133"/>
    <n v="75"/>
  </r>
  <r>
    <x v="75"/>
    <x v="7"/>
    <n v="129638"/>
    <n v="1673"/>
    <n v="125554"/>
    <n v="44"/>
    <n v="10"/>
    <n v="2361231"/>
    <n v="2436"/>
    <n v="999386"/>
    <n v="162"/>
    <n v="94"/>
    <n v="4"/>
    <n v="-2"/>
    <n v="4610"/>
    <n v="395"/>
    <n v="5005"/>
    <n v="1.0595313489550349"/>
    <n v="68"/>
    <x v="75"/>
    <s v="martes"/>
    <n v="1.0461538461538462"/>
    <n v="85.223759634981178"/>
    <n v="-17.223759634981178"/>
    <n v="942"/>
    <n v="1531"/>
    <n v="0.27894580989043527"/>
    <n v="0.31295993458708093"/>
    <n v="81"/>
    <n v="353"/>
    <n v="421"/>
  </r>
  <r>
    <x v="76"/>
    <x v="0"/>
    <n v="31250"/>
    <n v="544"/>
    <n v="30121"/>
    <n v="24"/>
    <n v="3"/>
    <n v="534363"/>
    <n v="600"/>
    <n v="154585"/>
    <n v="72"/>
    <n v="32"/>
    <n v="-3"/>
    <n v="0"/>
    <n v="1324"/>
    <n v="127"/>
    <n v="1451"/>
    <n v="1.0625"/>
    <n v="40"/>
    <x v="76"/>
    <s v="miércoles"/>
    <n v="1.1428571428571428"/>
    <n v="-3.4187428205588919"/>
    <n v="43.41874282055889"/>
    <n v="246"/>
    <n v="465"/>
    <n v="0.45303867403314918"/>
    <n v="0.53386911595866815"/>
    <n v="43"/>
    <n v="27"/>
    <n v="111"/>
  </r>
  <r>
    <x v="76"/>
    <x v="1"/>
    <n v="8769"/>
    <n v="78"/>
    <n v="8468"/>
    <n v="2"/>
    <n v="1"/>
    <n v="151893"/>
    <n v="217"/>
    <n v="62339"/>
    <n v="11"/>
    <n v="2"/>
    <n v="1"/>
    <n v="0"/>
    <n v="229"/>
    <n v="12"/>
    <n v="241"/>
    <n v="1.0263157894736843"/>
    <n v="9"/>
    <x v="76"/>
    <s v="miércoles"/>
    <n v="1.125"/>
    <e v="#DIV/0!"/>
    <e v="#DIV/0!"/>
    <n v="40"/>
    <n v="64"/>
    <n v="0.32"/>
    <n v="0.34594594594594597"/>
    <n v="13"/>
    <n v="16"/>
    <n v="-10"/>
  </r>
  <r>
    <x v="76"/>
    <x v="2"/>
    <n v="13267"/>
    <n v="222"/>
    <n v="12824"/>
    <n v="3"/>
    <n v="2"/>
    <n v="261279"/>
    <n v="216"/>
    <n v="137364"/>
    <n v="23"/>
    <n v="16"/>
    <n v="0"/>
    <n v="0"/>
    <n v="582"/>
    <n v="118"/>
    <n v="700"/>
    <n v="1.0776699029126213"/>
    <n v="7"/>
    <x v="76"/>
    <s v="miércoles"/>
    <n v="0.3888888888888889"/>
    <n v="0.14718045112780809"/>
    <n v="6.8528195488721924"/>
    <n v="128"/>
    <n v="199"/>
    <n v="0.41025641025641024"/>
    <n v="0.43832599118942733"/>
    <n v="8"/>
    <n v="57"/>
    <n v="51"/>
  </r>
  <r>
    <x v="76"/>
    <x v="3"/>
    <n v="16062"/>
    <n v="199"/>
    <n v="15446"/>
    <n v="5"/>
    <n v="0"/>
    <n v="268234"/>
    <n v="418"/>
    <n v="133276"/>
    <n v="43"/>
    <n v="31"/>
    <n v="0"/>
    <n v="0"/>
    <n v="474"/>
    <n v="30"/>
    <n v="504"/>
    <n v="1.1845238095238095"/>
    <n v="12"/>
    <x v="76"/>
    <s v="miércoles"/>
    <n v="0.48"/>
    <n v="48.236936674436677"/>
    <n v="-36.236936674436677"/>
    <n v="112"/>
    <n v="176"/>
    <n v="0.14736842105263157"/>
    <n v="0.18106995884773663"/>
    <n v="22"/>
    <n v="48"/>
    <n v="25"/>
  </r>
  <r>
    <x v="76"/>
    <x v="4"/>
    <n v="14708"/>
    <n v="321"/>
    <n v="14206"/>
    <n v="7"/>
    <n v="3"/>
    <n v="249089"/>
    <n v="181"/>
    <n v="93663"/>
    <n v="64"/>
    <n v="59"/>
    <n v="1"/>
    <n v="0"/>
    <n v="371"/>
    <n v="100"/>
    <n v="471"/>
    <n v="1.2251908396946565"/>
    <n v="5"/>
    <x v="76"/>
    <s v="miércoles"/>
    <n v="0.7142857142857143"/>
    <n v="44.994595110771584"/>
    <n v="-39.994595110771584"/>
    <n v="235"/>
    <n v="319"/>
    <n v="0.4671968190854871"/>
    <n v="0.37706855791962174"/>
    <n v="37"/>
    <n v="151"/>
    <n v="223"/>
  </r>
  <r>
    <x v="76"/>
    <x v="5"/>
    <n v="20278"/>
    <n v="176"/>
    <n v="19749"/>
    <n v="1"/>
    <n v="1"/>
    <n v="375336"/>
    <n v="365"/>
    <n v="147290"/>
    <n v="16"/>
    <n v="12"/>
    <n v="0"/>
    <n v="0"/>
    <n v="660"/>
    <n v="92"/>
    <n v="752"/>
    <n v="1.0731707317073171"/>
    <n v="4"/>
    <x v="76"/>
    <s v="miércoles"/>
    <n v="0.4"/>
    <n v="13.54545454545454"/>
    <n v="-9.5454545454545396"/>
    <n v="109"/>
    <n v="167"/>
    <n v="0.28459530026109658"/>
    <n v="0.32177263969171482"/>
    <n v="5"/>
    <n v="51"/>
    <n v="61"/>
  </r>
  <r>
    <x v="76"/>
    <x v="6"/>
    <n v="25562"/>
    <n v="297"/>
    <n v="24834"/>
    <n v="1"/>
    <n v="0"/>
    <n v="525589"/>
    <n v="439"/>
    <n v="271470"/>
    <n v="29"/>
    <n v="12"/>
    <n v="0"/>
    <n v="0"/>
    <n v="912"/>
    <n v="122"/>
    <n v="1034"/>
    <n v="1.0421052631578946"/>
    <n v="17"/>
    <x v="76"/>
    <s v="miércoles"/>
    <n v="2.125"/>
    <n v="97.703974221267444"/>
    <n v="-80.703974221267444"/>
    <n v="210"/>
    <n v="288"/>
    <n v="0.27925531914893614"/>
    <n v="0.2755980861244019"/>
    <n v="10"/>
    <n v="132"/>
    <n v="102"/>
  </r>
  <r>
    <x v="76"/>
    <x v="7"/>
    <n v="129896"/>
    <n v="1837"/>
    <n v="125648"/>
    <n v="43"/>
    <n v="10"/>
    <n v="2365783"/>
    <n v="2436"/>
    <n v="999987"/>
    <n v="258"/>
    <n v="164"/>
    <n v="-1"/>
    <n v="0"/>
    <n v="4552"/>
    <n v="601"/>
    <n v="5153"/>
    <n v="1.0980274955170353"/>
    <n v="94"/>
    <x v="76"/>
    <s v="miércoles"/>
    <n v="0.84684684684684686"/>
    <n v="144.35485449968346"/>
    <n v="-50.354854499683455"/>
    <n v="1080"/>
    <n v="1678"/>
    <n v="0.31981048267693218"/>
    <n v="0.34300899427636961"/>
    <n v="138"/>
    <n v="482"/>
    <n v="563"/>
  </r>
  <r>
    <x v="77"/>
    <x v="0"/>
    <n v="31309"/>
    <n v="574"/>
    <n v="30150"/>
    <n v="23"/>
    <n v="3"/>
    <n v="535726"/>
    <n v="600"/>
    <n v="154648"/>
    <n v="59"/>
    <n v="30"/>
    <n v="-1"/>
    <n v="0"/>
    <n v="1363"/>
    <n v="63"/>
    <n v="1426"/>
    <n v="1.0551470588235294"/>
    <n v="29"/>
    <x v="77"/>
    <s v="jueves"/>
    <n v="0.87878787878787878"/>
    <n v="-3.93427044169702"/>
    <n v="32.934270441697024"/>
    <n v="279"/>
    <n v="491"/>
    <n v="0.51381215469613262"/>
    <n v="0.56371986222732495"/>
    <n v="33"/>
    <n v="67"/>
    <n v="118"/>
  </r>
  <r>
    <x v="77"/>
    <x v="1"/>
    <n v="8781"/>
    <n v="82"/>
    <n v="8476"/>
    <n v="3"/>
    <n v="0"/>
    <n v="152048"/>
    <n v="217"/>
    <n v="62363"/>
    <n v="12"/>
    <n v="4"/>
    <n v="1"/>
    <n v="-1"/>
    <n v="155"/>
    <n v="24"/>
    <n v="179"/>
    <n v="1.0512820512820513"/>
    <n v="8"/>
    <x v="77"/>
    <s v="jueves"/>
    <n v="0.66666666666666663"/>
    <e v="#DIV/0!"/>
    <e v="#DIV/0!"/>
    <n v="50"/>
    <n v="64"/>
    <n v="0.4"/>
    <n v="0.34594594594594597"/>
    <n v="10"/>
    <n v="36"/>
    <n v="-17"/>
  </r>
  <r>
    <x v="77"/>
    <x v="2"/>
    <n v="13293"/>
    <n v="224"/>
    <n v="12848"/>
    <n v="3"/>
    <n v="2"/>
    <n v="261787"/>
    <n v="216"/>
    <n v="137402"/>
    <n v="26"/>
    <n v="2"/>
    <n v="0"/>
    <n v="0"/>
    <n v="508"/>
    <n v="38"/>
    <n v="546"/>
    <n v="1.0090090090090089"/>
    <n v="24"/>
    <x v="77"/>
    <s v="jueves"/>
    <n v="1.8461538461538463"/>
    <n v="-0.52306808688388118"/>
    <n v="24.523068086883882"/>
    <n v="127"/>
    <n v="212"/>
    <n v="0.40705128205128205"/>
    <n v="0.46696035242290751"/>
    <n v="-1"/>
    <n v="42"/>
    <n v="58"/>
  </r>
  <r>
    <x v="77"/>
    <x v="3"/>
    <n v="16105"/>
    <n v="229"/>
    <n v="15459"/>
    <n v="6"/>
    <n v="0"/>
    <n v="268656"/>
    <n v="418"/>
    <n v="133301"/>
    <n v="43"/>
    <n v="30"/>
    <n v="1"/>
    <n v="0"/>
    <n v="422"/>
    <n v="25"/>
    <n v="447"/>
    <n v="1.1507537688442211"/>
    <n v="13"/>
    <x v="77"/>
    <s v="jueves"/>
    <n v="1.625"/>
    <n v="14.948200688200687"/>
    <n v="-1.9482006882006875"/>
    <n v="147"/>
    <n v="211"/>
    <n v="0.19342105263157894"/>
    <n v="0.21707818930041153"/>
    <n v="35"/>
    <n v="83"/>
    <n v="70"/>
  </r>
  <r>
    <x v="77"/>
    <x v="4"/>
    <n v="14768"/>
    <n v="367"/>
    <n v="14220"/>
    <n v="8"/>
    <n v="3"/>
    <n v="249689"/>
    <n v="181"/>
    <n v="93738"/>
    <n v="60"/>
    <n v="46"/>
    <n v="1"/>
    <n v="0"/>
    <n v="600"/>
    <n v="75"/>
    <n v="675"/>
    <n v="1.1433021806853583"/>
    <n v="14"/>
    <x v="77"/>
    <s v="jueves"/>
    <n v="1.2727272727272727"/>
    <n v="71.082142857142856"/>
    <n v="-57.082142857142856"/>
    <n v="256"/>
    <n v="368"/>
    <n v="0.50894632206759438"/>
    <n v="0.43498817966903075"/>
    <n v="21"/>
    <n v="144"/>
    <n v="273"/>
  </r>
  <r>
    <x v="77"/>
    <x v="5"/>
    <n v="20303"/>
    <n v="190"/>
    <n v="19760"/>
    <n v="1"/>
    <n v="1"/>
    <n v="375798"/>
    <n v="365"/>
    <n v="147326"/>
    <n v="25"/>
    <n v="14"/>
    <n v="0"/>
    <n v="0"/>
    <n v="462"/>
    <n v="36"/>
    <n v="498"/>
    <n v="1.0795454545454546"/>
    <n v="11"/>
    <x v="77"/>
    <s v="jueves"/>
    <n v="1.5714285714285714"/>
    <n v="8.9734848484848495"/>
    <n v="2.0265151515151505"/>
    <n v="113"/>
    <n v="185"/>
    <n v="0.29503916449086159"/>
    <n v="0.35645472061657035"/>
    <n v="4"/>
    <n v="41"/>
    <n v="88"/>
  </r>
  <r>
    <x v="77"/>
    <x v="6"/>
    <n v="25608"/>
    <n v="328"/>
    <n v="24849"/>
    <n v="2"/>
    <n v="0"/>
    <n v="526186"/>
    <n v="439"/>
    <n v="271578"/>
    <n v="46"/>
    <n v="31"/>
    <n v="1"/>
    <n v="0"/>
    <n v="597"/>
    <n v="108"/>
    <n v="705"/>
    <n v="1.1043771043771045"/>
    <n v="15"/>
    <x v="77"/>
    <s v="jueves"/>
    <n v="5"/>
    <n v="36.818837271750802"/>
    <n v="-21.818837271750802"/>
    <n v="225"/>
    <n v="331"/>
    <n v="0.29920212765957449"/>
    <n v="0.31674641148325361"/>
    <n v="15"/>
    <n v="119"/>
    <n v="161"/>
  </r>
  <r>
    <x v="77"/>
    <x v="7"/>
    <n v="130167"/>
    <n v="1994"/>
    <n v="125762"/>
    <n v="46"/>
    <n v="9"/>
    <n v="2369890"/>
    <n v="2436"/>
    <n v="1000356"/>
    <n v="271"/>
    <n v="157"/>
    <n v="3"/>
    <n v="-1"/>
    <n v="4107"/>
    <n v="369"/>
    <n v="4476"/>
    <n v="1.085465432770822"/>
    <n v="114"/>
    <x v="77"/>
    <s v="jueves"/>
    <n v="1.3103448275862069"/>
    <n v="112.42575796329091"/>
    <n v="1.5742420367090944"/>
    <n v="1197"/>
    <n v="1862"/>
    <n v="0.35445661830026653"/>
    <n v="0.38062142273098937"/>
    <n v="117"/>
    <n v="532"/>
    <n v="751"/>
  </r>
  <r>
    <x v="78"/>
    <x v="0"/>
    <n v="31355"/>
    <n v="597"/>
    <n v="30173"/>
    <n v="18"/>
    <n v="3"/>
    <n v="536809"/>
    <n v="600"/>
    <n v="154753"/>
    <n v="46"/>
    <n v="23"/>
    <n v="-5"/>
    <n v="0"/>
    <n v="1083"/>
    <n v="105"/>
    <n v="1188"/>
    <n v="1.0400696864111498"/>
    <n v="23"/>
    <x v="78"/>
    <s v="viernes"/>
    <n v="0.8214285714285714"/>
    <n v="-3.1520216734745254"/>
    <n v="26.152021673474525"/>
    <n v="290"/>
    <n v="509"/>
    <n v="0.53406998158379371"/>
    <n v="0.58438576349024107"/>
    <n v="11"/>
    <n v="71"/>
    <n v="133"/>
  </r>
  <r>
    <x v="78"/>
    <x v="1"/>
    <n v="8788"/>
    <n v="74"/>
    <n v="8491"/>
    <n v="2"/>
    <n v="2"/>
    <n v="152203"/>
    <n v="217"/>
    <n v="62389"/>
    <n v="7"/>
    <n v="-8"/>
    <n v="-1"/>
    <n v="2"/>
    <n v="155"/>
    <n v="26"/>
    <n v="181"/>
    <n v="0.90243902439024393"/>
    <n v="15"/>
    <x v="78"/>
    <s v="viernes"/>
    <n v="1.5"/>
    <e v="#DIV/0!"/>
    <e v="#DIV/0!"/>
    <n v="55"/>
    <n v="61"/>
    <n v="0.44"/>
    <n v="0.32972972972972975"/>
    <n v="5"/>
    <n v="49"/>
    <n v="-28"/>
  </r>
  <r>
    <x v="78"/>
    <x v="2"/>
    <n v="13307"/>
    <n v="230"/>
    <n v="12855"/>
    <n v="2"/>
    <n v="1"/>
    <n v="262198"/>
    <n v="217"/>
    <n v="137466"/>
    <n v="14"/>
    <n v="6"/>
    <n v="-1"/>
    <n v="-1"/>
    <n v="411"/>
    <n v="64"/>
    <n v="475"/>
    <n v="1.0267857142857142"/>
    <n v="7"/>
    <x v="78"/>
    <s v="viernes"/>
    <n v="1.75"/>
    <n v="-0.2457163972201569"/>
    <n v="7.245716397220157"/>
    <n v="122"/>
    <n v="222"/>
    <n v="0.39102564102564102"/>
    <n v="0.48898678414096919"/>
    <n v="-5"/>
    <n v="22"/>
    <n v="83"/>
  </r>
  <r>
    <x v="78"/>
    <x v="3"/>
    <n v="16137"/>
    <n v="254"/>
    <n v="15466"/>
    <n v="6"/>
    <n v="0"/>
    <n v="269029"/>
    <n v="418"/>
    <n v="133333"/>
    <n v="32"/>
    <n v="25"/>
    <n v="0"/>
    <n v="0"/>
    <n v="373"/>
    <n v="32"/>
    <n v="405"/>
    <n v="1.1091703056768558"/>
    <n v="7"/>
    <x v="78"/>
    <s v="viernes"/>
    <n v="0.77777777777777779"/>
    <n v="17.611368631368627"/>
    <n v="-10.611368631368627"/>
    <n v="164"/>
    <n v="234"/>
    <n v="0.21578947368421053"/>
    <n v="0.24074074074074073"/>
    <n v="17"/>
    <n v="94"/>
    <n v="93"/>
  </r>
  <r>
    <x v="78"/>
    <x v="4"/>
    <n v="14830"/>
    <n v="413"/>
    <n v="14236"/>
    <n v="8"/>
    <n v="4"/>
    <n v="250447"/>
    <n v="181"/>
    <n v="93865"/>
    <n v="62"/>
    <n v="46"/>
    <n v="0"/>
    <n v="1"/>
    <n v="758"/>
    <n v="127"/>
    <n v="885"/>
    <n v="1.1253405994550409"/>
    <n v="16"/>
    <x v="78"/>
    <s v="viernes"/>
    <n v="1.3333333333333333"/>
    <n v="77.135064935064932"/>
    <n v="-61.135064935064932"/>
    <n v="288"/>
    <n v="418"/>
    <n v="0.57256461232604372"/>
    <n v="0.49408983451536642"/>
    <n v="32"/>
    <n v="158"/>
    <n v="322"/>
  </r>
  <r>
    <x v="78"/>
    <x v="5"/>
    <n v="20330"/>
    <n v="209"/>
    <n v="19768"/>
    <n v="3"/>
    <n v="1"/>
    <n v="376239"/>
    <n v="365"/>
    <n v="147388"/>
    <n v="27"/>
    <n v="19"/>
    <n v="2"/>
    <n v="0"/>
    <n v="441"/>
    <n v="62"/>
    <n v="503"/>
    <n v="1.1000000000000001"/>
    <n v="8"/>
    <x v="78"/>
    <s v="viernes"/>
    <n v="0.72727272727272729"/>
    <n v="14.943027210884358"/>
    <n v="-6.9430272108843578"/>
    <n v="123"/>
    <n v="201"/>
    <n v="0.32114882506527415"/>
    <n v="0.38728323699421963"/>
    <n v="10"/>
    <n v="45"/>
    <n v="103"/>
  </r>
  <r>
    <x v="78"/>
    <x v="6"/>
    <n v="25650"/>
    <n v="359"/>
    <n v="24860"/>
    <n v="3"/>
    <n v="0"/>
    <n v="526786"/>
    <n v="439"/>
    <n v="271812"/>
    <n v="42"/>
    <n v="31"/>
    <n v="1"/>
    <n v="0"/>
    <n v="600"/>
    <n v="234"/>
    <n v="834"/>
    <n v="1.0945121951219512"/>
    <n v="11"/>
    <x v="78"/>
    <s v="viernes"/>
    <n v="0.55000000000000004"/>
    <n v="250.87244897959181"/>
    <n v="-239.87244897959181"/>
    <n v="249"/>
    <n v="353"/>
    <n v="0.33111702127659576"/>
    <n v="0.33779904306220093"/>
    <n v="24"/>
    <n v="145"/>
    <n v="193"/>
  </r>
  <r>
    <x v="78"/>
    <x v="7"/>
    <n v="130397"/>
    <n v="2136"/>
    <n v="125849"/>
    <n v="42"/>
    <n v="11"/>
    <n v="2373711"/>
    <n v="2437"/>
    <n v="1001006"/>
    <n v="230"/>
    <n v="142"/>
    <n v="-4"/>
    <n v="2"/>
    <n v="3821"/>
    <n v="650"/>
    <n v="4471"/>
    <n v="1.0712136409227684"/>
    <n v="87"/>
    <x v="78"/>
    <s v="viernes"/>
    <n v="0.92553191489361697"/>
    <n v="123.11255228939413"/>
    <n v="-36.112552289394131"/>
    <n v="1291"/>
    <n v="1998"/>
    <n v="0.38229197512585134"/>
    <n v="0.40842191332788225"/>
    <n v="94"/>
    <n v="584"/>
    <n v="899"/>
  </r>
  <r>
    <x v="79"/>
    <x v="0"/>
    <n v="31401"/>
    <n v="610"/>
    <n v="30206"/>
    <n v="19"/>
    <n v="2"/>
    <n v="538085"/>
    <n v="600"/>
    <n v="154838"/>
    <n v="46"/>
    <n v="13"/>
    <n v="1"/>
    <n v="-1"/>
    <n v="1276"/>
    <n v="85"/>
    <n v="1361"/>
    <n v="1.0217755443886096"/>
    <n v="33"/>
    <x v="79"/>
    <s v="sábado"/>
    <n v="0.76744186046511631"/>
    <n v="-7.9690741005909924"/>
    <n v="40.969074100590994"/>
    <n v="325"/>
    <n v="512"/>
    <n v="0.59852670349907922"/>
    <n v="0.58783008036739381"/>
    <n v="35"/>
    <n v="138"/>
    <n v="114"/>
  </r>
  <r>
    <x v="79"/>
    <x v="1"/>
    <n v="8803"/>
    <n v="88"/>
    <n v="8492"/>
    <n v="2"/>
    <n v="2"/>
    <n v="152414"/>
    <n v="217"/>
    <n v="62404"/>
    <n v="15"/>
    <n v="14"/>
    <n v="0"/>
    <n v="0"/>
    <n v="211"/>
    <n v="15"/>
    <n v="226"/>
    <n v="1.1891891891891893"/>
    <n v="1"/>
    <x v="79"/>
    <s v="sábado"/>
    <n v="1"/>
    <e v="#DIV/0!"/>
    <e v="#DIV/0!"/>
    <n v="65"/>
    <n v="75"/>
    <n v="0.52"/>
    <n v="0.40540540540540543"/>
    <n v="10"/>
    <n v="55"/>
    <n v="-13"/>
  </r>
  <r>
    <x v="79"/>
    <x v="2"/>
    <n v="13323"/>
    <n v="240"/>
    <n v="12861"/>
    <n v="2"/>
    <n v="1"/>
    <n v="262558"/>
    <n v="217"/>
    <n v="137493"/>
    <n v="16"/>
    <n v="10"/>
    <n v="0"/>
    <n v="0"/>
    <n v="360"/>
    <n v="27"/>
    <n v="387"/>
    <n v="1.0434782608695652"/>
    <n v="6"/>
    <x v="79"/>
    <s v="sábado"/>
    <n v="0.8571428571428571"/>
    <n v="5.025946275945814E-2"/>
    <n v="5.9497405372405421"/>
    <n v="122"/>
    <n v="231"/>
    <n v="0.39102564102564102"/>
    <n v="0.50881057268722463"/>
    <n v="0"/>
    <n v="13"/>
    <n v="99"/>
  </r>
  <r>
    <x v="79"/>
    <x v="3"/>
    <n v="16174"/>
    <n v="279"/>
    <n v="15478"/>
    <n v="6"/>
    <n v="0"/>
    <n v="269507"/>
    <n v="418"/>
    <n v="133362"/>
    <n v="37"/>
    <n v="25"/>
    <n v="0"/>
    <n v="0"/>
    <n v="478"/>
    <n v="29"/>
    <n v="507"/>
    <n v="1.0984251968503937"/>
    <n v="12"/>
    <x v="79"/>
    <s v="sábado"/>
    <n v="2"/>
    <n v="11.407579087579087"/>
    <n v="0.59242091242091277"/>
    <n v="187"/>
    <n v="265"/>
    <n v="0.24605263157894736"/>
    <n v="0.27263374485596709"/>
    <n v="23"/>
    <n v="109"/>
    <n v="129"/>
  </r>
  <r>
    <x v="79"/>
    <x v="4"/>
    <n v="14885"/>
    <n v="459"/>
    <n v="14245"/>
    <n v="7"/>
    <n v="4"/>
    <n v="250939"/>
    <n v="181"/>
    <n v="93995"/>
    <n v="55"/>
    <n v="46"/>
    <n v="-1"/>
    <n v="0"/>
    <n v="492"/>
    <n v="130"/>
    <n v="622"/>
    <n v="1.1113801452784504"/>
    <n v="9"/>
    <x v="79"/>
    <s v="sábado"/>
    <n v="1"/>
    <n v="58.18246753246752"/>
    <n v="-49.18246753246752"/>
    <n v="308"/>
    <n v="464"/>
    <n v="0.6123260437375746"/>
    <n v="0.54846335697399529"/>
    <n v="20"/>
    <n v="152"/>
    <n v="364"/>
  </r>
  <r>
    <x v="79"/>
    <x v="5"/>
    <n v="20352"/>
    <n v="223"/>
    <n v="19776"/>
    <n v="3"/>
    <n v="1"/>
    <n v="376775"/>
    <n v="365"/>
    <n v="147447"/>
    <n v="22"/>
    <n v="14"/>
    <n v="0"/>
    <n v="0"/>
    <n v="536"/>
    <n v="59"/>
    <n v="595"/>
    <n v="1.0669856459330143"/>
    <n v="8"/>
    <x v="79"/>
    <s v="sábado"/>
    <n v="2.6666666666666665"/>
    <n v="3.8883580705009271"/>
    <n v="4.1116419294990729"/>
    <n v="122"/>
    <n v="220"/>
    <n v="0.31853785900783288"/>
    <n v="0.4238921001926782"/>
    <n v="-1"/>
    <n v="24"/>
    <n v="129"/>
  </r>
  <r>
    <x v="79"/>
    <x v="6"/>
    <n v="25688"/>
    <n v="386"/>
    <n v="24871"/>
    <n v="2"/>
    <n v="0"/>
    <n v="527264"/>
    <n v="439"/>
    <n v="271926"/>
    <n v="38"/>
    <n v="27"/>
    <n v="-1"/>
    <n v="0"/>
    <n v="478"/>
    <n v="114"/>
    <n v="592"/>
    <n v="1.075208913649025"/>
    <n v="11"/>
    <x v="79"/>
    <s v="sábado"/>
    <n v="1.8333333333333333"/>
    <n v="75.083163265306126"/>
    <n v="-64.083163265306126"/>
    <n v="265"/>
    <n v="385"/>
    <n v="0.35239361702127658"/>
    <n v="0.36842105263157893"/>
    <n v="16"/>
    <n v="145"/>
    <n v="225"/>
  </r>
  <r>
    <x v="79"/>
    <x v="7"/>
    <n v="130626"/>
    <n v="2285"/>
    <n v="125929"/>
    <n v="41"/>
    <n v="10"/>
    <n v="2377542"/>
    <n v="2437"/>
    <n v="1001465"/>
    <n v="229"/>
    <n v="149"/>
    <n v="-1"/>
    <n v="-1"/>
    <n v="3831"/>
    <n v="459"/>
    <n v="4290"/>
    <n v="1.0697565543071161"/>
    <n v="80"/>
    <x v="79"/>
    <s v="sábado"/>
    <n v="1.0666666666666667"/>
    <n v="96.414069721064166"/>
    <n v="-16.414069721064166"/>
    <n v="1394"/>
    <n v="2152"/>
    <n v="0.41279241930707727"/>
    <n v="0.43990188062142271"/>
    <n v="103"/>
    <n v="636"/>
    <n v="1047"/>
  </r>
  <r>
    <x v="80"/>
    <x v="0"/>
    <n v="31447"/>
    <n v="627"/>
    <n v="30235"/>
    <n v="22"/>
    <n v="2"/>
    <n v="539467"/>
    <n v="600"/>
    <n v="154924"/>
    <n v="46"/>
    <n v="17"/>
    <n v="3"/>
    <n v="0"/>
    <n v="1382"/>
    <n v="86"/>
    <n v="1468"/>
    <n v="1.0278688524590165"/>
    <n v="29"/>
    <x v="80"/>
    <s v="domingo"/>
    <n v="1.3181818181818181"/>
    <n v="-4.3678192756385492"/>
    <n v="33.367819275638553"/>
    <n v="328"/>
    <n v="536"/>
    <n v="0.60405156537753224"/>
    <n v="0.61538461538461542"/>
    <n v="3"/>
    <n v="120"/>
    <n v="133"/>
  </r>
  <r>
    <x v="80"/>
    <x v="1"/>
    <n v="8805"/>
    <n v="88"/>
    <n v="8494"/>
    <n v="2"/>
    <n v="2"/>
    <n v="152539"/>
    <n v="217"/>
    <n v="62419"/>
    <n v="2"/>
    <n v="0"/>
    <n v="0"/>
    <n v="0"/>
    <n v="125"/>
    <n v="15"/>
    <n v="140"/>
    <n v="1"/>
    <n v="2"/>
    <x v="80"/>
    <s v="domingo"/>
    <n v="0.66666666666666663"/>
    <e v="#DIV/0!"/>
    <e v="#DIV/0!"/>
    <n v="60"/>
    <n v="74"/>
    <n v="0.48"/>
    <n v="0.4"/>
    <n v="-5"/>
    <n v="46"/>
    <n v="-15"/>
  </r>
  <r>
    <x v="80"/>
    <x v="2"/>
    <n v="13357"/>
    <n v="264"/>
    <n v="12871"/>
    <n v="3"/>
    <n v="1"/>
    <n v="263194"/>
    <n v="217"/>
    <n v="137523"/>
    <n v="34"/>
    <n v="24"/>
    <n v="1"/>
    <n v="0"/>
    <n v="636"/>
    <n v="30"/>
    <n v="666"/>
    <n v="1.1000000000000001"/>
    <n v="10"/>
    <x v="80"/>
    <s v="domingo"/>
    <n v="1.1111111111111112"/>
    <n v="-0.16497252747252894"/>
    <n v="10.164972527472528"/>
    <n v="143"/>
    <n v="256"/>
    <n v="0.45833333333333331"/>
    <n v="0.56387665198237891"/>
    <n v="21"/>
    <n v="30"/>
    <n v="122"/>
  </r>
  <r>
    <x v="80"/>
    <x v="3"/>
    <n v="16208"/>
    <n v="311"/>
    <n v="15480"/>
    <n v="7"/>
    <n v="0"/>
    <n v="269803"/>
    <n v="418"/>
    <n v="133388"/>
    <n v="34"/>
    <n v="32"/>
    <n v="1"/>
    <n v="0"/>
    <n v="296"/>
    <n v="26"/>
    <n v="322"/>
    <n v="1.1146953405017921"/>
    <n v="2"/>
    <x v="80"/>
    <s v="domingo"/>
    <n v="0.25"/>
    <n v="15.625689865689866"/>
    <n v="-13.625689865689866"/>
    <n v="212"/>
    <n v="291"/>
    <n v="0.27894736842105261"/>
    <n v="0.29938271604938271"/>
    <n v="25"/>
    <n v="133"/>
    <n v="156"/>
  </r>
  <r>
    <x v="80"/>
    <x v="4"/>
    <n v="14940"/>
    <n v="510"/>
    <n v="14249"/>
    <n v="9"/>
    <n v="5"/>
    <n v="251653"/>
    <n v="181"/>
    <n v="94087"/>
    <n v="55"/>
    <n v="51"/>
    <n v="2"/>
    <n v="1"/>
    <n v="714"/>
    <n v="92"/>
    <n v="806"/>
    <n v="1.1111111111111112"/>
    <n v="4"/>
    <x v="80"/>
    <s v="domingo"/>
    <n v="1.3333333333333333"/>
    <n v="19.137012987012987"/>
    <n v="-15.137012987012987"/>
    <n v="343"/>
    <n v="516"/>
    <n v="0.68190854870775353"/>
    <n v="0.60992907801418439"/>
    <n v="35"/>
    <n v="170"/>
    <n v="419"/>
  </r>
  <r>
    <x v="80"/>
    <x v="5"/>
    <n v="20375"/>
    <n v="237"/>
    <n v="19785"/>
    <n v="3"/>
    <n v="1"/>
    <n v="377410"/>
    <n v="365"/>
    <n v="147491"/>
    <n v="23"/>
    <n v="14"/>
    <n v="0"/>
    <n v="0"/>
    <n v="635"/>
    <n v="44"/>
    <n v="679"/>
    <n v="1.0627802690582959"/>
    <n v="9"/>
    <x v="80"/>
    <s v="domingo"/>
    <n v="1.125"/>
    <n v="11.092764378478668"/>
    <n v="-2.0927643784786678"/>
    <n v="136"/>
    <n v="235"/>
    <n v="0.35509138381201044"/>
    <n v="0.45279383429672448"/>
    <n v="14"/>
    <n v="37"/>
    <n v="142"/>
  </r>
  <r>
    <x v="80"/>
    <x v="6"/>
    <n v="25738"/>
    <n v="429"/>
    <n v="24878"/>
    <n v="4"/>
    <n v="0"/>
    <n v="527955"/>
    <n v="439"/>
    <n v="271981"/>
    <n v="50"/>
    <n v="43"/>
    <n v="2"/>
    <n v="0"/>
    <n v="691"/>
    <n v="55"/>
    <n v="746"/>
    <n v="1.1113989637305699"/>
    <n v="7"/>
    <x v="80"/>
    <s v="domingo"/>
    <n v="2.3333333333333335"/>
    <n v="36.86301020408164"/>
    <n v="-29.86301020408164"/>
    <n v="293"/>
    <n v="432"/>
    <n v="0.3896276595744681"/>
    <n v="0.41339712918660287"/>
    <n v="28"/>
    <n v="154"/>
    <n v="276"/>
  </r>
  <r>
    <x v="80"/>
    <x v="7"/>
    <n v="130870"/>
    <n v="2466"/>
    <n v="125992"/>
    <n v="50"/>
    <n v="11"/>
    <n v="2382021"/>
    <n v="2437"/>
    <n v="1001813"/>
    <n v="244"/>
    <n v="181"/>
    <n v="9"/>
    <n v="1"/>
    <n v="4479"/>
    <n v="348"/>
    <n v="4827"/>
    <n v="1.0792122538293216"/>
    <n v="63"/>
    <x v="80"/>
    <s v="domingo"/>
    <n v="1.125"/>
    <n v="70.052940174336584"/>
    <n v="-7.0529401743365838"/>
    <n v="1515"/>
    <n v="2340"/>
    <n v="0.44862303819958543"/>
    <n v="0.47833197056418642"/>
    <n v="121"/>
    <n v="690"/>
    <n v="1233"/>
  </r>
  <r>
    <x v="81"/>
    <x v="0"/>
    <n v="31483"/>
    <n v="643"/>
    <n v="30255"/>
    <n v="23"/>
    <n v="2"/>
    <n v="540320"/>
    <n v="600"/>
    <n v="154935"/>
    <n v="36"/>
    <n v="16"/>
    <n v="1"/>
    <n v="0"/>
    <n v="853"/>
    <n v="11"/>
    <n v="864"/>
    <n v="1.0255183413078151"/>
    <n v="20"/>
    <x v="81"/>
    <s v="lunes"/>
    <n v="0.625"/>
    <n v="-5.49146516487074"/>
    <n v="25.491465164870739"/>
    <n v="339"/>
    <n v="540"/>
    <n v="0.62430939226519333"/>
    <n v="0.61997703788748559"/>
    <n v="11"/>
    <n v="138"/>
    <n v="133"/>
  </r>
  <r>
    <x v="81"/>
    <x v="1"/>
    <n v="8826"/>
    <n v="103"/>
    <n v="8500"/>
    <n v="2"/>
    <n v="2"/>
    <n v="152754"/>
    <n v="217"/>
    <n v="62423"/>
    <n v="21"/>
    <n v="15"/>
    <n v="0"/>
    <n v="0"/>
    <n v="215"/>
    <n v="4"/>
    <n v="219"/>
    <n v="1.1704545454545454"/>
    <n v="6"/>
    <x v="81"/>
    <s v="lunes"/>
    <e v="#DIV/0!"/>
    <e v="#DIV/0!"/>
    <e v="#DIV/0!"/>
    <n v="77"/>
    <n v="95"/>
    <n v="0.61599999999999999"/>
    <n v="0.51351351351351349"/>
    <n v="17"/>
    <n v="59"/>
    <n v="13"/>
  </r>
  <r>
    <x v="81"/>
    <x v="2"/>
    <n v="13384"/>
    <n v="284"/>
    <n v="12878"/>
    <n v="3"/>
    <n v="1"/>
    <n v="263721"/>
    <n v="217"/>
    <n v="137533"/>
    <n v="27"/>
    <n v="20"/>
    <n v="0"/>
    <n v="0"/>
    <n v="527"/>
    <n v="10"/>
    <n v="537"/>
    <n v="1.0757575757575757"/>
    <n v="7"/>
    <x v="81"/>
    <s v="lunes"/>
    <n v="0.4375"/>
    <n v="-0.98262689691261429"/>
    <n v="7.9826268969126142"/>
    <n v="160"/>
    <n v="267"/>
    <n v="0.51282051282051277"/>
    <n v="0.58810572687224671"/>
    <n v="17"/>
    <n v="53"/>
    <n v="124"/>
  </r>
  <r>
    <x v="81"/>
    <x v="3"/>
    <n v="16242"/>
    <n v="336"/>
    <n v="15489"/>
    <n v="4"/>
    <n v="0"/>
    <n v="270299"/>
    <n v="418"/>
    <n v="133395"/>
    <n v="34"/>
    <n v="25"/>
    <n v="-3"/>
    <n v="0"/>
    <n v="496"/>
    <n v="7"/>
    <n v="503"/>
    <n v="1.0803858520900322"/>
    <n v="9"/>
    <x v="81"/>
    <s v="lunes"/>
    <n v="1.5"/>
    <n v="11.445457875457874"/>
    <n v="-2.4454578754578744"/>
    <n v="238"/>
    <n v="319"/>
    <n v="0.31315789473684208"/>
    <n v="0.32818930041152261"/>
    <n v="26"/>
    <n v="157"/>
    <n v="186"/>
  </r>
  <r>
    <x v="81"/>
    <x v="4"/>
    <n v="14983"/>
    <n v="546"/>
    <n v="14256"/>
    <n v="9"/>
    <n v="6"/>
    <n v="252651"/>
    <n v="181"/>
    <n v="94101"/>
    <n v="43"/>
    <n v="36"/>
    <n v="0"/>
    <n v="1"/>
    <n v="998"/>
    <n v="14"/>
    <n v="1012"/>
    <n v="1.0705882352941176"/>
    <n v="7"/>
    <x v="81"/>
    <s v="lunes"/>
    <n v="0.53846153846153844"/>
    <n v="83.855627705627683"/>
    <n v="-76.855627705627683"/>
    <n v="373"/>
    <n v="546"/>
    <n v="0.74155069582504973"/>
    <n v="0.64539007092198586"/>
    <n v="30"/>
    <n v="200"/>
    <n v="442"/>
  </r>
  <r>
    <x v="81"/>
    <x v="5"/>
    <n v="20395"/>
    <n v="247"/>
    <n v="19795"/>
    <n v="2"/>
    <n v="1"/>
    <n v="377762"/>
    <n v="365"/>
    <n v="147506"/>
    <n v="20"/>
    <n v="10"/>
    <n v="-1"/>
    <n v="0"/>
    <n v="352"/>
    <n v="15"/>
    <n v="367"/>
    <n v="1.0421940928270041"/>
    <n v="10"/>
    <x v="81"/>
    <s v="lunes"/>
    <n v="1.1111111111111112"/>
    <n v="11.274002782931356"/>
    <n v="-1.2740027829313565"/>
    <n v="148"/>
    <n v="246"/>
    <n v="0.38642297650130547"/>
    <n v="0.47398843930635837"/>
    <n v="12"/>
    <n v="50"/>
    <n v="150"/>
  </r>
  <r>
    <x v="81"/>
    <x v="6"/>
    <n v="25792"/>
    <n v="479"/>
    <n v="24882"/>
    <n v="4"/>
    <n v="0"/>
    <n v="528478"/>
    <n v="439"/>
    <n v="271985"/>
    <n v="54"/>
    <n v="50"/>
    <n v="0"/>
    <n v="0"/>
    <n v="523"/>
    <n v="4"/>
    <n v="527"/>
    <n v="1.1165501165501166"/>
    <n v="4"/>
    <x v="81"/>
    <s v="lunes"/>
    <n v="0.44444444444444442"/>
    <n v="110.52780612244899"/>
    <n v="-106.52780612244899"/>
    <n v="294"/>
    <n v="477"/>
    <n v="0.39095744680851063"/>
    <n v="0.45645933014354068"/>
    <n v="1"/>
    <n v="111"/>
    <n v="332"/>
  </r>
  <r>
    <x v="81"/>
    <x v="7"/>
    <n v="131105"/>
    <n v="2638"/>
    <n v="126055"/>
    <n v="47"/>
    <n v="12"/>
    <n v="2385985"/>
    <n v="2437"/>
    <n v="1001878"/>
    <n v="235"/>
    <n v="172"/>
    <n v="-3"/>
    <n v="1"/>
    <n v="3964"/>
    <n v="65"/>
    <n v="4029"/>
    <n v="1.0697485806974858"/>
    <n v="63"/>
    <x v="81"/>
    <s v="lunes"/>
    <n v="0.74117647058823533"/>
    <n v="104.72817308207836"/>
    <n v="-41.728173082078357"/>
    <n v="1629"/>
    <n v="2490"/>
    <n v="0.48238081137103939"/>
    <n v="0.50899427636958294"/>
    <n v="114"/>
    <n v="768"/>
    <n v="1380"/>
  </r>
  <r>
    <x v="82"/>
    <x v="0"/>
    <n v="31544"/>
    <n v="669"/>
    <n v="30289"/>
    <n v="20"/>
    <n v="3"/>
    <n v="541651"/>
    <n v="601"/>
    <n v="155001"/>
    <n v="61"/>
    <n v="26"/>
    <n v="-3"/>
    <n v="1"/>
    <n v="1331"/>
    <n v="66"/>
    <n v="1397"/>
    <n v="1.0404354587869362"/>
    <n v="34"/>
    <x v="82"/>
    <s v="martes"/>
    <n v="1.0625"/>
    <n v="-5.1241182260952245"/>
    <n v="39.124118226095227"/>
    <n v="366"/>
    <n v="569"/>
    <n v="0.67403314917127077"/>
    <n v="0.65327210103329503"/>
    <n v="27"/>
    <n v="163"/>
    <n v="146"/>
  </r>
  <r>
    <x v="82"/>
    <x v="1"/>
    <n v="8831"/>
    <n v="108"/>
    <n v="8500"/>
    <n v="2"/>
    <n v="2"/>
    <n v="153005"/>
    <n v="217"/>
    <n v="62438"/>
    <n v="5"/>
    <n v="5"/>
    <n v="0"/>
    <n v="0"/>
    <n v="251"/>
    <n v="15"/>
    <n v="266"/>
    <n v="1.0485436893203883"/>
    <n v="0"/>
    <x v="82"/>
    <s v="martes"/>
    <e v="#DIV/0!"/>
    <e v="#DIV/0!"/>
    <e v="#DIV/0!"/>
    <n v="73"/>
    <n v="100"/>
    <n v="0.58399999999999996"/>
    <n v="0.54054054054054057"/>
    <n v="-4"/>
    <n v="46"/>
    <n v="24"/>
  </r>
  <r>
    <x v="82"/>
    <x v="2"/>
    <n v="13428"/>
    <n v="314"/>
    <n v="12892"/>
    <n v="3"/>
    <n v="1"/>
    <n v="264214"/>
    <n v="217"/>
    <n v="137564"/>
    <n v="44"/>
    <n v="30"/>
    <n v="0"/>
    <n v="0"/>
    <n v="493"/>
    <n v="31"/>
    <n v="524"/>
    <n v="1.1056338028169015"/>
    <n v="14"/>
    <x v="82"/>
    <s v="martes"/>
    <n v="2"/>
    <n v="-0.63972069597069581"/>
    <n v="14.639720695970695"/>
    <n v="184"/>
    <n v="304"/>
    <n v="0.58974358974358976"/>
    <n v="0.66960352422907488"/>
    <n v="24"/>
    <n v="64"/>
    <n v="161"/>
  </r>
  <r>
    <x v="82"/>
    <x v="3"/>
    <n v="16313"/>
    <n v="399"/>
    <n v="15497"/>
    <n v="3"/>
    <n v="0"/>
    <n v="270913"/>
    <n v="418"/>
    <n v="133443"/>
    <n v="71"/>
    <n v="63"/>
    <n v="-1"/>
    <n v="0"/>
    <n v="614"/>
    <n v="48"/>
    <n v="662"/>
    <n v="1.1875"/>
    <n v="8"/>
    <x v="82"/>
    <s v="martes"/>
    <n v="1.3333333333333333"/>
    <n v="11.713315018315017"/>
    <n v="-3.7133150183150168"/>
    <n v="294"/>
    <n v="384"/>
    <n v="0.38684210526315788"/>
    <n v="0.39506172839506171"/>
    <n v="56"/>
    <n v="204"/>
    <n v="254"/>
  </r>
  <r>
    <x v="82"/>
    <x v="4"/>
    <n v="15026"/>
    <n v="580"/>
    <n v="14265"/>
    <n v="11"/>
    <n v="5"/>
    <n v="253716"/>
    <n v="181"/>
    <n v="94270"/>
    <n v="43"/>
    <n v="34"/>
    <n v="2"/>
    <n v="-1"/>
    <n v="1065"/>
    <n v="169"/>
    <n v="1234"/>
    <n v="1.0622710622710623"/>
    <n v="9"/>
    <x v="82"/>
    <s v="martes"/>
    <n v="1"/>
    <n v="57.435764235764218"/>
    <n v="-48.435764235764218"/>
    <n v="382"/>
    <n v="580"/>
    <n v="0.75944333996023861"/>
    <n v="0.68557919621749408"/>
    <n v="9"/>
    <n v="184"/>
    <n v="475"/>
  </r>
  <r>
    <x v="82"/>
    <x v="5"/>
    <n v="20432"/>
    <n v="275"/>
    <n v="19804"/>
    <n v="2"/>
    <n v="1"/>
    <n v="378318"/>
    <n v="365"/>
    <n v="147559"/>
    <n v="37"/>
    <n v="28"/>
    <n v="0"/>
    <n v="0"/>
    <n v="556"/>
    <n v="53"/>
    <n v="609"/>
    <n v="1.1133603238866396"/>
    <n v="9"/>
    <x v="82"/>
    <s v="martes"/>
    <n v="1"/>
    <n v="11.345431354359928"/>
    <n v="-2.3454313543599277"/>
    <n v="170"/>
    <n v="274"/>
    <n v="0.44386422976501305"/>
    <n v="0.52793834296724473"/>
    <n v="22"/>
    <n v="66"/>
    <n v="173"/>
  </r>
  <r>
    <x v="82"/>
    <x v="6"/>
    <n v="25898"/>
    <n v="572"/>
    <n v="24895"/>
    <n v="5"/>
    <n v="0"/>
    <n v="529519"/>
    <n v="439"/>
    <n v="272181"/>
    <n v="106"/>
    <n v="93"/>
    <n v="1"/>
    <n v="0"/>
    <n v="1041"/>
    <n v="196"/>
    <n v="1237"/>
    <n v="1.1941544885177453"/>
    <n v="13"/>
    <x v="82"/>
    <s v="martes"/>
    <n v="0.72222222222222221"/>
    <n v="220.66275510204088"/>
    <n v="-207.66275510204088"/>
    <n v="365"/>
    <n v="565"/>
    <n v="0.4853723404255319"/>
    <n v="0.54066985645933019"/>
    <n v="71"/>
    <n v="165"/>
    <n v="423"/>
  </r>
  <r>
    <x v="82"/>
    <x v="7"/>
    <n v="131472"/>
    <n v="2917"/>
    <n v="126142"/>
    <n v="46"/>
    <n v="12"/>
    <n v="2391336"/>
    <n v="2438"/>
    <n v="1002456"/>
    <n v="367"/>
    <n v="279"/>
    <n v="-1"/>
    <n v="0"/>
    <n v="5351"/>
    <n v="578"/>
    <n v="5929"/>
    <n v="1.1057619408642911"/>
    <n v="87"/>
    <x v="82"/>
    <s v="martes"/>
    <n v="1.0740740740740742"/>
    <n v="99.784016791927698"/>
    <n v="-12.784016791927698"/>
    <n v="1834"/>
    <n v="2776"/>
    <n v="0.5430855789161978"/>
    <n v="0.56745707277187241"/>
    <n v="205"/>
    <n v="892"/>
    <n v="1656"/>
  </r>
  <r>
    <x v="83"/>
    <x v="0"/>
    <n v="31630"/>
    <n v="709"/>
    <n v="30334"/>
    <n v="18"/>
    <n v="2"/>
    <n v="542796"/>
    <n v="602"/>
    <n v="155103"/>
    <n v="86"/>
    <n v="40"/>
    <n v="-2"/>
    <n v="-1"/>
    <n v="1145"/>
    <n v="102"/>
    <n v="1247"/>
    <n v="1.0597907324364724"/>
    <n v="45"/>
    <x v="83"/>
    <s v="miércoles"/>
    <n v="1.5517241379310345"/>
    <n v="-5.8089107138273688"/>
    <n v="50.808910713827366"/>
    <n v="380"/>
    <n v="626"/>
    <n v="0.69981583793738489"/>
    <n v="0.71871412169919635"/>
    <n v="14"/>
    <n v="134"/>
    <n v="202"/>
  </r>
  <r>
    <x v="83"/>
    <x v="1"/>
    <n v="8847"/>
    <n v="123"/>
    <n v="8501"/>
    <n v="4"/>
    <n v="2"/>
    <n v="153302"/>
    <n v="217"/>
    <n v="62459"/>
    <n v="16"/>
    <n v="15"/>
    <n v="2"/>
    <n v="0"/>
    <n v="297"/>
    <n v="21"/>
    <n v="318"/>
    <n v="1.1388888888888888"/>
    <n v="1"/>
    <x v="83"/>
    <s v="miércoles"/>
    <n v="-0.5"/>
    <e v="#DIV/0!"/>
    <e v="#DIV/0!"/>
    <n v="78"/>
    <n v="118"/>
    <n v="0.624"/>
    <n v="0.63783783783783787"/>
    <n v="5"/>
    <n v="38"/>
    <n v="50"/>
  </r>
  <r>
    <x v="83"/>
    <x v="2"/>
    <n v="13474"/>
    <n v="352"/>
    <n v="12900"/>
    <n v="4"/>
    <n v="1"/>
    <n v="264908"/>
    <n v="217"/>
    <n v="137831"/>
    <n v="46"/>
    <n v="38"/>
    <n v="1"/>
    <n v="0"/>
    <n v="694"/>
    <n v="267"/>
    <n v="961"/>
    <n v="1.1210191082802548"/>
    <n v="8"/>
    <x v="83"/>
    <s v="miércoles"/>
    <n v="0.53333333333333333"/>
    <n v="0.15978218210360559"/>
    <n v="7.8402178178963942"/>
    <n v="207"/>
    <n v="335"/>
    <n v="0.66346153846153844"/>
    <n v="0.73788546255506604"/>
    <n v="23"/>
    <n v="79"/>
    <n v="189"/>
  </r>
  <r>
    <x v="83"/>
    <x v="3"/>
    <n v="16403"/>
    <n v="483"/>
    <n v="15503"/>
    <n v="4"/>
    <n v="0"/>
    <n v="271458"/>
    <n v="418"/>
    <n v="135458"/>
    <n v="90"/>
    <n v="84"/>
    <n v="1"/>
    <n v="0"/>
    <n v="545"/>
    <n v="2015"/>
    <n v="2560"/>
    <n v="1.2105263157894737"/>
    <n v="6"/>
    <x v="83"/>
    <s v="miércoles"/>
    <n v="0.2857142857142857"/>
    <n v="41.663269230769231"/>
    <n v="-35.663269230769231"/>
    <n v="341"/>
    <n v="453"/>
    <n v="0.4486842105263158"/>
    <n v="0.4660493827160494"/>
    <n v="47"/>
    <n v="229"/>
    <n v="309"/>
  </r>
  <r>
    <x v="83"/>
    <x v="4"/>
    <n v="15076"/>
    <n v="615"/>
    <n v="14280"/>
    <n v="11"/>
    <n v="3"/>
    <n v="254565"/>
    <n v="181"/>
    <n v="94440"/>
    <n v="50"/>
    <n v="35"/>
    <n v="0"/>
    <n v="-2"/>
    <n v="849"/>
    <n v="170"/>
    <n v="1019"/>
    <n v="1.0603448275862069"/>
    <n v="15"/>
    <x v="83"/>
    <s v="miércoles"/>
    <n v="0.55555555555555558"/>
    <n v="170.37872127872123"/>
    <n v="-155.37872127872123"/>
    <n v="368"/>
    <n v="603"/>
    <n v="0.73161033797216701"/>
    <n v="0.71276595744680848"/>
    <n v="-14"/>
    <n v="133"/>
    <n v="478"/>
  </r>
  <r>
    <x v="83"/>
    <x v="5"/>
    <n v="20480"/>
    <n v="313"/>
    <n v="19814"/>
    <n v="1"/>
    <n v="1"/>
    <n v="378847"/>
    <n v="365"/>
    <n v="147599"/>
    <n v="48"/>
    <n v="38"/>
    <n v="-1"/>
    <n v="0"/>
    <n v="529"/>
    <n v="40"/>
    <n v="569"/>
    <n v="1.1381818181818182"/>
    <n v="10"/>
    <x v="83"/>
    <s v="miércoles"/>
    <n v="0.90909090909090906"/>
    <n v="13.277352607709753"/>
    <n v="-3.2773526077097532"/>
    <n v="202"/>
    <n v="311"/>
    <n v="0.52741514360313313"/>
    <n v="0.59922928709055878"/>
    <n v="32"/>
    <n v="93"/>
    <n v="210"/>
  </r>
  <r>
    <x v="83"/>
    <x v="6"/>
    <n v="25974"/>
    <n v="636"/>
    <n v="24907"/>
    <n v="7"/>
    <n v="0"/>
    <n v="530578"/>
    <n v="439"/>
    <n v="273381"/>
    <n v="76"/>
    <n v="64"/>
    <n v="2"/>
    <n v="0"/>
    <n v="1059"/>
    <n v="1200"/>
    <n v="2259"/>
    <n v="1.1118881118881119"/>
    <n v="12"/>
    <x v="83"/>
    <s v="miércoles"/>
    <n v="0.63157894736842102"/>
    <n v="232.73869047619058"/>
    <n v="-220.73869047619058"/>
    <n v="412"/>
    <n v="622"/>
    <n v="0.5478723404255319"/>
    <n v="0.59521531100478464"/>
    <n v="47"/>
    <n v="202"/>
    <n v="475"/>
  </r>
  <r>
    <x v="83"/>
    <x v="7"/>
    <n v="131884"/>
    <n v="3231"/>
    <n v="126239"/>
    <n v="49"/>
    <n v="9"/>
    <n v="2396454"/>
    <n v="2439"/>
    <n v="1006271"/>
    <n v="412"/>
    <n v="314"/>
    <n v="3"/>
    <n v="-3"/>
    <n v="5118"/>
    <n v="3815"/>
    <n v="8933"/>
    <n v="1.1076448405896469"/>
    <n v="97"/>
    <x v="83"/>
    <s v="miércoles"/>
    <n v="0.80833333333333335"/>
    <n v="146.65222846885177"/>
    <n v="-49.652228468851774"/>
    <n v="1988"/>
    <n v="3068"/>
    <n v="0.58868818477939"/>
    <n v="0.62714636140637781"/>
    <n v="154"/>
    <n v="908"/>
    <n v="1913"/>
  </r>
  <r>
    <x v="84"/>
    <x v="0"/>
    <n v="31685"/>
    <n v="745"/>
    <n v="30353"/>
    <n v="18"/>
    <n v="3"/>
    <n v="544162"/>
    <n v="602"/>
    <n v="155246"/>
    <n v="55"/>
    <n v="36"/>
    <n v="0"/>
    <n v="1"/>
    <n v="1366"/>
    <n v="143"/>
    <n v="1509"/>
    <n v="1.0507757404795486"/>
    <n v="19"/>
    <x v="84"/>
    <s v="jueves"/>
    <n v="0.73076923076923073"/>
    <n v="-3.3211134760141268"/>
    <n v="22.321113476014126"/>
    <n v="376"/>
    <n v="655"/>
    <n v="0.69244935543278086"/>
    <n v="0.75200918484500578"/>
    <n v="-4"/>
    <n v="97"/>
    <n v="247"/>
  </r>
  <r>
    <x v="84"/>
    <x v="1"/>
    <n v="8867"/>
    <n v="141"/>
    <n v="8503"/>
    <n v="5"/>
    <n v="2"/>
    <n v="153545"/>
    <n v="217"/>
    <n v="62911"/>
    <n v="20"/>
    <n v="18"/>
    <n v="1"/>
    <n v="0"/>
    <n v="243"/>
    <n v="452"/>
    <n v="695"/>
    <n v="1.1463414634146341"/>
    <n v="2"/>
    <x v="84"/>
    <s v="jueves"/>
    <n v="1"/>
    <e v="#DIV/0!"/>
    <e v="#DIV/0!"/>
    <n v="86"/>
    <n v="136"/>
    <n v="0.68799999999999994"/>
    <n v="0.73513513513513518"/>
    <n v="8"/>
    <n v="36"/>
    <n v="82"/>
  </r>
  <r>
    <x v="84"/>
    <x v="2"/>
    <n v="13535"/>
    <n v="395"/>
    <n v="12918"/>
    <n v="4"/>
    <n v="1"/>
    <n v="265554"/>
    <n v="217"/>
    <n v="138684"/>
    <n v="61"/>
    <n v="43"/>
    <n v="0"/>
    <n v="0"/>
    <n v="646"/>
    <n v="853"/>
    <n v="1499"/>
    <n v="1.1221590909090908"/>
    <n v="18"/>
    <x v="84"/>
    <s v="jueves"/>
    <n v="0.66666666666666663"/>
    <n v="0.3518936420722043"/>
    <n v="17.648106357927794"/>
    <n v="242"/>
    <n v="369"/>
    <n v="0.77564102564102566"/>
    <n v="0.81277533039647576"/>
    <n v="35"/>
    <n v="115"/>
    <n v="206"/>
  </r>
  <r>
    <x v="84"/>
    <x v="3"/>
    <n v="16544"/>
    <n v="606"/>
    <n v="15521"/>
    <n v="7"/>
    <n v="0"/>
    <n v="272059"/>
    <n v="418"/>
    <n v="135609"/>
    <n v="141"/>
    <n v="123"/>
    <n v="3"/>
    <n v="0"/>
    <n v="601"/>
    <n v="151"/>
    <n v="752"/>
    <n v="1.2546583850931676"/>
    <n v="18"/>
    <x v="84"/>
    <s v="jueves"/>
    <n v="2.25"/>
    <n v="14.892129774986916"/>
    <n v="3.1078702250130839"/>
    <n v="439"/>
    <n v="586"/>
    <n v="0.57763157894736838"/>
    <n v="0.60288065843621397"/>
    <n v="98"/>
    <n v="292"/>
    <n v="439"/>
  </r>
  <r>
    <x v="84"/>
    <x v="4"/>
    <n v="15142"/>
    <n v="663"/>
    <n v="14298"/>
    <n v="10"/>
    <n v="4"/>
    <n v="255536"/>
    <n v="181"/>
    <n v="94932"/>
    <n v="66"/>
    <n v="48"/>
    <n v="-1"/>
    <n v="1"/>
    <n v="971"/>
    <n v="492"/>
    <n v="1463"/>
    <n v="1.0780487804878049"/>
    <n v="18"/>
    <x v="84"/>
    <s v="jueves"/>
    <n v="0.46153846153846156"/>
    <n v="241.68082869511434"/>
    <n v="-223.68082869511434"/>
    <n v="374"/>
    <n v="630"/>
    <n v="0.74353876739562619"/>
    <n v="0.74468085106382975"/>
    <n v="6"/>
    <n v="118"/>
    <n v="473"/>
  </r>
  <r>
    <x v="84"/>
    <x v="5"/>
    <n v="20569"/>
    <n v="386"/>
    <n v="19830"/>
    <n v="1"/>
    <n v="0"/>
    <n v="379605"/>
    <n v="365"/>
    <n v="147715"/>
    <n v="89"/>
    <n v="73"/>
    <n v="0"/>
    <n v="-1"/>
    <n v="758"/>
    <n v="116"/>
    <n v="874"/>
    <n v="1.2332268370607029"/>
    <n v="16"/>
    <x v="84"/>
    <s v="jueves"/>
    <n v="0.76190476190476186"/>
    <n v="26.165854978354972"/>
    <n v="-10.165854978354972"/>
    <n v="266"/>
    <n v="379"/>
    <n v="0.6945169712793734"/>
    <n v="0.73025048169556839"/>
    <n v="64"/>
    <n v="153"/>
    <n v="267"/>
  </r>
  <r>
    <x v="84"/>
    <x v="6"/>
    <n v="26101"/>
    <n v="734"/>
    <n v="24936"/>
    <n v="5"/>
    <n v="0"/>
    <n v="531658"/>
    <n v="439"/>
    <n v="273792"/>
    <n v="127"/>
    <n v="98"/>
    <n v="-2"/>
    <n v="0"/>
    <n v="1080"/>
    <n v="411"/>
    <n v="1491"/>
    <n v="1.1540880503144655"/>
    <n v="29"/>
    <x v="84"/>
    <s v="jueves"/>
    <n v="0.93548387096774188"/>
    <n v="377.80861528822066"/>
    <n v="-348.80861528822066"/>
    <n v="493"/>
    <n v="718"/>
    <n v="0.65558510638297873"/>
    <n v="0.68708133971291863"/>
    <n v="81"/>
    <n v="268"/>
    <n v="555"/>
  </r>
  <r>
    <x v="84"/>
    <x v="7"/>
    <n v="132443"/>
    <n v="3670"/>
    <n v="126359"/>
    <n v="50"/>
    <n v="10"/>
    <n v="2402119"/>
    <n v="2439"/>
    <n v="1008889"/>
    <n v="559"/>
    <n v="439"/>
    <n v="1"/>
    <n v="1"/>
    <n v="5665"/>
    <n v="2618"/>
    <n v="8283"/>
    <n v="1.1358712472918602"/>
    <n v="120"/>
    <x v="84"/>
    <s v="jueves"/>
    <n v="0.77922077922077926"/>
    <n v="186.2247716330657"/>
    <n v="-66.2247716330657"/>
    <n v="2276"/>
    <n v="3473"/>
    <n v="0.6739709801599052"/>
    <n v="0.70993458708094848"/>
    <n v="288"/>
    <n v="1079"/>
    <n v="2269"/>
  </r>
  <r>
    <x v="85"/>
    <x v="0"/>
    <n v="31792"/>
    <n v="821"/>
    <n v="30384"/>
    <n v="15"/>
    <n v="3"/>
    <n v="545470"/>
    <n v="602"/>
    <n v="156019"/>
    <n v="107"/>
    <n v="76"/>
    <n v="-3"/>
    <n v="0"/>
    <n v="1308"/>
    <n v="773"/>
    <n v="2081"/>
    <n v="1.1020134228187919"/>
    <n v="31"/>
    <x v="85"/>
    <s v="viernes"/>
    <n v="0.88571428571428568"/>
    <n v="-3.7747589832790807"/>
    <n v="34.774758983279078"/>
    <n v="437"/>
    <n v="727"/>
    <n v="0.80478821362799269"/>
    <n v="0.83467278989667049"/>
    <n v="61"/>
    <n v="147"/>
    <n v="307"/>
  </r>
  <r>
    <x v="85"/>
    <x v="1"/>
    <n v="8891"/>
    <n v="163"/>
    <n v="8505"/>
    <n v="4"/>
    <n v="4"/>
    <n v="153875"/>
    <n v="217"/>
    <n v="63417"/>
    <n v="24"/>
    <n v="22"/>
    <n v="-1"/>
    <n v="2"/>
    <n v="330"/>
    <n v="506"/>
    <n v="836"/>
    <n v="1.1560283687943262"/>
    <n v="2"/>
    <x v="85"/>
    <s v="viernes"/>
    <n v="1"/>
    <e v="#DIV/0!"/>
    <e v="#DIV/0!"/>
    <n v="103"/>
    <n v="158"/>
    <n v="0.82399999999999995"/>
    <n v="0.8540540540540541"/>
    <n v="17"/>
    <n v="48"/>
    <n v="108"/>
  </r>
  <r>
    <x v="85"/>
    <x v="2"/>
    <n v="13589"/>
    <n v="414"/>
    <n v="12953"/>
    <n v="5"/>
    <n v="1"/>
    <n v="266205"/>
    <n v="217"/>
    <n v="139423"/>
    <n v="54"/>
    <n v="19"/>
    <n v="1"/>
    <n v="0"/>
    <n v="651"/>
    <n v="739"/>
    <n v="1390"/>
    <n v="1.0481012658227848"/>
    <n v="35"/>
    <x v="85"/>
    <s v="viernes"/>
    <n v="1.8421052631578947"/>
    <n v="-6.9037807430669756E-2"/>
    <n v="35.069037807430668"/>
    <n v="282"/>
    <n v="404"/>
    <n v="0.90384615384615385"/>
    <n v="0.88986784140969166"/>
    <n v="40"/>
    <n v="160"/>
    <n v="241"/>
  </r>
  <r>
    <x v="85"/>
    <x v="3"/>
    <n v="16672"/>
    <n v="726"/>
    <n v="15529"/>
    <n v="7"/>
    <n v="0"/>
    <n v="273072"/>
    <n v="418"/>
    <n v="135702"/>
    <n v="128"/>
    <n v="120"/>
    <n v="0"/>
    <n v="0"/>
    <n v="1013"/>
    <n v="93"/>
    <n v="1106"/>
    <n v="1.198019801980198"/>
    <n v="8"/>
    <x v="85"/>
    <s v="viernes"/>
    <n v="0.53333333333333333"/>
    <n v="29.476314756671893"/>
    <n v="-21.476314756671893"/>
    <n v="535"/>
    <n v="699"/>
    <n v="0.70394736842105265"/>
    <n v="0.71913580246913578"/>
    <n v="96"/>
    <n v="371"/>
    <n v="550"/>
  </r>
  <r>
    <x v="85"/>
    <x v="4"/>
    <n v="15261"/>
    <n v="741"/>
    <n v="14339"/>
    <n v="8"/>
    <n v="4"/>
    <n v="257059"/>
    <n v="181"/>
    <n v="95138"/>
    <n v="119"/>
    <n v="78"/>
    <n v="-2"/>
    <n v="0"/>
    <n v="1523"/>
    <n v="206"/>
    <n v="1729"/>
    <n v="1.1176470588235294"/>
    <n v="41"/>
    <x v="85"/>
    <s v="viernes"/>
    <n v="1.3666666666666667"/>
    <n v="182.30550401978971"/>
    <n v="-141.30550401978971"/>
    <n v="431"/>
    <n v="719"/>
    <n v="0.85685884691848901"/>
    <n v="0.84988179669030728"/>
    <n v="57"/>
    <n v="143"/>
    <n v="537"/>
  </r>
  <r>
    <x v="85"/>
    <x v="5"/>
    <n v="20631"/>
    <n v="432"/>
    <n v="19846"/>
    <n v="3"/>
    <n v="0"/>
    <n v="380098"/>
    <n v="365"/>
    <n v="149128"/>
    <n v="62"/>
    <n v="46"/>
    <n v="2"/>
    <n v="0"/>
    <n v="493"/>
    <n v="1413"/>
    <n v="1906"/>
    <n v="1.1191709844559585"/>
    <n v="16"/>
    <x v="85"/>
    <s v="viernes"/>
    <n v="0.94117647058823528"/>
    <n v="21.135624098124097"/>
    <n v="-5.1356240981240973"/>
    <n v="301"/>
    <n v="424"/>
    <n v="0.78590078328981727"/>
    <n v="0.81695568400770713"/>
    <n v="35"/>
    <n v="178"/>
    <n v="300"/>
  </r>
  <r>
    <x v="85"/>
    <x v="6"/>
    <n v="26262"/>
    <n v="871"/>
    <n v="24960"/>
    <n v="5"/>
    <n v="0"/>
    <n v="533361"/>
    <n v="439"/>
    <n v="274511"/>
    <n v="161"/>
    <n v="137"/>
    <n v="0"/>
    <n v="0"/>
    <n v="1703"/>
    <n v="719"/>
    <n v="2422"/>
    <n v="1.1866485013623977"/>
    <n v="24"/>
    <x v="85"/>
    <s v="viernes"/>
    <n v="1.3333333333333333"/>
    <n v="219.54693790928943"/>
    <n v="-195.54693790928943"/>
    <n v="612"/>
    <n v="861"/>
    <n v="0.81382978723404253"/>
    <n v="0.8239234449760765"/>
    <n v="119"/>
    <n v="363"/>
    <n v="690"/>
  </r>
  <r>
    <x v="85"/>
    <x v="7"/>
    <n v="133098"/>
    <n v="4168"/>
    <n v="126516"/>
    <n v="47"/>
    <n v="12"/>
    <n v="2409140"/>
    <n v="2439"/>
    <n v="1013338"/>
    <n v="655"/>
    <n v="498"/>
    <n v="-3"/>
    <n v="2"/>
    <n v="7021"/>
    <n v="4449"/>
    <n v="11470"/>
    <n v="1.1356948228882833"/>
    <n v="157"/>
    <x v="85"/>
    <s v="viernes"/>
    <n v="1.1544117647058822"/>
    <n v="164.5339356165849"/>
    <n v="-7.5339356165848983"/>
    <n v="2701"/>
    <n v="3992"/>
    <n v="0.7998223275096239"/>
    <n v="0.81602616516762061"/>
    <n v="425"/>
    <n v="1410"/>
    <n v="2733"/>
  </r>
  <r>
    <x v="86"/>
    <x v="0"/>
    <n v="31885"/>
    <n v="883"/>
    <n v="30415"/>
    <n v="19"/>
    <n v="3"/>
    <n v="546789"/>
    <n v="602"/>
    <n v="157223"/>
    <n v="93"/>
    <n v="62"/>
    <n v="4"/>
    <n v="0"/>
    <n v="1319"/>
    <n v="1204"/>
    <n v="2523"/>
    <n v="1.0755176613885506"/>
    <n v="31"/>
    <x v="86"/>
    <s v="sábado"/>
    <n v="2.8181818181818183"/>
    <n v="-1.6177636485159277"/>
    <n v="32.617763648515925"/>
    <n v="484"/>
    <n v="809"/>
    <n v="0.89134438305709029"/>
    <n v="0.92881745120551096"/>
    <n v="47"/>
    <n v="159"/>
    <n v="400"/>
  </r>
  <r>
    <x v="86"/>
    <x v="1"/>
    <n v="8911"/>
    <n v="178"/>
    <n v="8510"/>
    <n v="5"/>
    <n v="3"/>
    <n v="154093"/>
    <n v="217"/>
    <n v="63431"/>
    <n v="20"/>
    <n v="15"/>
    <n v="1"/>
    <n v="-1"/>
    <n v="218"/>
    <n v="14"/>
    <n v="232"/>
    <n v="1.0920245398773005"/>
    <n v="5"/>
    <x v="86"/>
    <s v="sábado"/>
    <n v="1"/>
    <e v="#DIV/0!"/>
    <e v="#DIV/0!"/>
    <n v="108"/>
    <n v="173"/>
    <n v="0.86399999999999999"/>
    <n v="0.93513513513513513"/>
    <n v="5"/>
    <n v="43"/>
    <n v="120"/>
  </r>
  <r>
    <x v="86"/>
    <x v="2"/>
    <n v="13635"/>
    <n v="447"/>
    <n v="12966"/>
    <n v="5"/>
    <n v="1"/>
    <n v="266777"/>
    <n v="217"/>
    <n v="139944"/>
    <n v="46"/>
    <n v="33"/>
    <n v="0"/>
    <n v="0"/>
    <n v="572"/>
    <n v="521"/>
    <n v="1093"/>
    <n v="1.0797101449275361"/>
    <n v="13"/>
    <x v="86"/>
    <s v="sábado"/>
    <n v="0.8125"/>
    <n v="0.90426891404334597"/>
    <n v="12.095731085956654"/>
    <n v="312"/>
    <n v="434"/>
    <n v="1"/>
    <n v="0.95594713656387664"/>
    <n v="30"/>
    <n v="190"/>
    <n v="271"/>
  </r>
  <r>
    <x v="86"/>
    <x v="3"/>
    <n v="16782"/>
    <n v="823"/>
    <n v="15542"/>
    <n v="9"/>
    <n v="0"/>
    <n v="273975"/>
    <n v="418"/>
    <n v="135762"/>
    <n v="110"/>
    <n v="97"/>
    <n v="2"/>
    <n v="0"/>
    <n v="903"/>
    <n v="60"/>
    <n v="963"/>
    <n v="1.1336088154269972"/>
    <n v="13"/>
    <x v="86"/>
    <s v="sábado"/>
    <n v="0.9285714285714286"/>
    <n v="27.890714285714282"/>
    <n v="-14.890714285714282"/>
    <n v="608"/>
    <n v="795"/>
    <n v="0.8"/>
    <n v="0.8179012345679012"/>
    <n v="73"/>
    <n v="421"/>
    <n v="642"/>
  </r>
  <r>
    <x v="86"/>
    <x v="4"/>
    <n v="15334"/>
    <n v="786"/>
    <n v="14367"/>
    <n v="8"/>
    <n v="4"/>
    <n v="258070"/>
    <n v="181"/>
    <n v="95496"/>
    <n v="73"/>
    <n v="45"/>
    <n v="0"/>
    <n v="0"/>
    <n v="1011"/>
    <n v="358"/>
    <n v="1369"/>
    <n v="1.0607287449392713"/>
    <n v="28"/>
    <x v="86"/>
    <s v="sábado"/>
    <n v="0.8"/>
    <n v="213.10642135642129"/>
    <n v="-185.10642135642129"/>
    <n v="449"/>
    <n v="757"/>
    <n v="0.89264413518886676"/>
    <n v="0.89479905437352247"/>
    <n v="18"/>
    <n v="141"/>
    <n v="544"/>
  </r>
  <r>
    <x v="86"/>
    <x v="5"/>
    <n v="20697"/>
    <n v="484"/>
    <n v="19860"/>
    <n v="2"/>
    <n v="0"/>
    <n v="380782"/>
    <n v="365"/>
    <n v="149226"/>
    <n v="66"/>
    <n v="52"/>
    <n v="-1"/>
    <n v="0"/>
    <n v="684"/>
    <n v="98"/>
    <n v="782"/>
    <n v="1.1203703703703705"/>
    <n v="14"/>
    <x v="86"/>
    <s v="sábado"/>
    <n v="0.60869565217391308"/>
    <n v="26.527188905865362"/>
    <n v="-12.527188905865362"/>
    <n v="345"/>
    <n v="467"/>
    <n v="0.90078328981723232"/>
    <n v="0.89980732177263967"/>
    <n v="44"/>
    <n v="223"/>
    <n v="325"/>
  </r>
  <r>
    <x v="86"/>
    <x v="6"/>
    <n v="26373"/>
    <n v="960"/>
    <n v="24982"/>
    <n v="8"/>
    <n v="0"/>
    <n v="534702"/>
    <n v="439"/>
    <n v="274763"/>
    <n v="111"/>
    <n v="89"/>
    <n v="3"/>
    <n v="0"/>
    <n v="1341"/>
    <n v="252"/>
    <n v="1593"/>
    <n v="1.1021814006888633"/>
    <n v="22"/>
    <x v="86"/>
    <s v="sábado"/>
    <n v="1"/>
    <n v="266.81609871452832"/>
    <n v="-244.81609871452832"/>
    <n v="685"/>
    <n v="950"/>
    <n v="0.91090425531914898"/>
    <n v="0.90909090909090906"/>
    <n v="73"/>
    <n v="420"/>
    <n v="777"/>
  </r>
  <r>
    <x v="86"/>
    <x v="7"/>
    <n v="133617"/>
    <n v="4561"/>
    <n v="126642"/>
    <n v="56"/>
    <n v="11"/>
    <n v="2415188"/>
    <n v="2439"/>
    <n v="1015845"/>
    <n v="519"/>
    <n v="393"/>
    <n v="9"/>
    <n v="-1"/>
    <n v="6048"/>
    <n v="2507"/>
    <n v="8555"/>
    <n v="1.0942898272552783"/>
    <n v="126"/>
    <x v="86"/>
    <s v="sábado"/>
    <n v="1"/>
    <n v="151.71444688660728"/>
    <n v="-25.714446886607277"/>
    <n v="2991"/>
    <n v="4385"/>
    <n v="0.88569736452472614"/>
    <n v="0.89636140637775963"/>
    <n v="290"/>
    <n v="1597"/>
    <n v="3079"/>
  </r>
  <r>
    <x v="87"/>
    <x v="0"/>
    <n v="31990"/>
    <n v="957"/>
    <n v="30446"/>
    <n v="18"/>
    <n v="3"/>
    <n v="547660"/>
    <n v="602"/>
    <n v="157426"/>
    <n v="105"/>
    <n v="74"/>
    <n v="-1"/>
    <n v="0"/>
    <n v="871"/>
    <n v="203"/>
    <n v="1074"/>
    <n v="1.0838052095130237"/>
    <n v="31"/>
    <x v="87"/>
    <s v="domingo"/>
    <n v="0.72093023255813948"/>
    <n v="-1.2980111454973322"/>
    <n v="32.298011145497334"/>
    <n v="543"/>
    <n v="871"/>
    <n v="1"/>
    <n v="1"/>
    <n v="59"/>
    <n v="215"/>
    <n v="453"/>
  </r>
  <r>
    <x v="87"/>
    <x v="1"/>
    <n v="8930"/>
    <n v="192"/>
    <n v="8515"/>
    <n v="5"/>
    <n v="3"/>
    <n v="154321"/>
    <n v="217"/>
    <n v="63472"/>
    <n v="19"/>
    <n v="14"/>
    <n v="0"/>
    <n v="0"/>
    <n v="228"/>
    <n v="41"/>
    <n v="269"/>
    <n v="1.0786516853932584"/>
    <n v="5"/>
    <x v="87"/>
    <s v="domingo"/>
    <n v="0.7142857142857143"/>
    <e v="#DIV/0!"/>
    <e v="#DIV/0!"/>
    <n v="125"/>
    <n v="185"/>
    <n v="1"/>
    <n v="1"/>
    <n v="17"/>
    <n v="65"/>
    <n v="125"/>
  </r>
  <r>
    <x v="87"/>
    <x v="2"/>
    <n v="13668"/>
    <n v="467"/>
    <n v="12979"/>
    <n v="5"/>
    <n v="1"/>
    <n v="267243"/>
    <n v="217"/>
    <n v="140041"/>
    <n v="33"/>
    <n v="20"/>
    <n v="0"/>
    <n v="0"/>
    <n v="466"/>
    <n v="97"/>
    <n v="563"/>
    <n v="1.0447427293064877"/>
    <n v="13"/>
    <x v="87"/>
    <s v="domingo"/>
    <n v="1"/>
    <n v="0.44453992123164721"/>
    <n v="12.555460078768352"/>
    <n v="311"/>
    <n v="454"/>
    <n v="0.99679487179487181"/>
    <n v="1"/>
    <n v="-1"/>
    <n v="168"/>
    <n v="282"/>
  </r>
  <r>
    <x v="87"/>
    <x v="3"/>
    <n v="16968"/>
    <n v="980"/>
    <n v="15571"/>
    <n v="10"/>
    <n v="0"/>
    <n v="274740"/>
    <n v="418"/>
    <n v="135929"/>
    <n v="186"/>
    <n v="157"/>
    <n v="1"/>
    <n v="0"/>
    <n v="765"/>
    <n v="167"/>
    <n v="932"/>
    <n v="1.1907654921020656"/>
    <n v="29"/>
    <x v="87"/>
    <s v="domingo"/>
    <n v="3.2222222222222223"/>
    <n v="17.6909693877551"/>
    <n v="11.3090306122449"/>
    <n v="760"/>
    <n v="972"/>
    <n v="1"/>
    <n v="1"/>
    <n v="152"/>
    <n v="548"/>
    <n v="819"/>
  </r>
  <r>
    <x v="87"/>
    <x v="4"/>
    <n v="15443"/>
    <n v="869"/>
    <n v="14393"/>
    <n v="8"/>
    <n v="4"/>
    <n v="259366"/>
    <n v="181"/>
    <n v="95717"/>
    <n v="109"/>
    <n v="83"/>
    <n v="0"/>
    <n v="0"/>
    <n v="1296"/>
    <n v="221"/>
    <n v="1517"/>
    <n v="1.1055979643765903"/>
    <n v="26"/>
    <x v="87"/>
    <s v="domingo"/>
    <n v="1.3"/>
    <n v="121.48938363224075"/>
    <n v="-95.489383632240745"/>
    <n v="503"/>
    <n v="846"/>
    <n v="1"/>
    <n v="1"/>
    <n v="54"/>
    <n v="160"/>
    <n v="615"/>
  </r>
  <r>
    <x v="87"/>
    <x v="5"/>
    <n v="20758"/>
    <n v="535"/>
    <n v="19870"/>
    <n v="4"/>
    <n v="0"/>
    <n v="381455"/>
    <n v="365"/>
    <n v="149404"/>
    <n v="61"/>
    <n v="51"/>
    <n v="2"/>
    <n v="0"/>
    <n v="673"/>
    <n v="178"/>
    <n v="851"/>
    <n v="1.1053719008264462"/>
    <n v="10"/>
    <x v="87"/>
    <s v="domingo"/>
    <n v="1.1111111111111112"/>
    <n v="9.7429372737237188"/>
    <n v="0.25706272627628124"/>
    <n v="383"/>
    <n v="519"/>
    <n v="1"/>
    <n v="1"/>
    <n v="38"/>
    <n v="247"/>
    <n v="373"/>
  </r>
  <r>
    <x v="87"/>
    <x v="6"/>
    <n v="26490"/>
    <n v="1058"/>
    <n v="25001"/>
    <n v="5"/>
    <n v="0"/>
    <n v="536037"/>
    <n v="439"/>
    <n v="275171"/>
    <n v="117"/>
    <n v="98"/>
    <n v="-3"/>
    <n v="0"/>
    <n v="1335"/>
    <n v="408"/>
    <n v="1743"/>
    <n v="1.1020833333333333"/>
    <n v="19"/>
    <x v="87"/>
    <s v="domingo"/>
    <n v="0.86363636363636365"/>
    <n v="267.13038442881401"/>
    <n v="-248.13038442881401"/>
    <n v="752"/>
    <n v="1045"/>
    <n v="1"/>
    <n v="1"/>
    <n v="67"/>
    <n v="459"/>
    <n v="852"/>
  </r>
  <r>
    <x v="87"/>
    <x v="7"/>
    <n v="134247"/>
    <n v="5058"/>
    <n v="126775"/>
    <n v="55"/>
    <n v="11"/>
    <n v="2420822"/>
    <n v="2439"/>
    <n v="1017160"/>
    <n v="630"/>
    <n v="497"/>
    <n v="-1"/>
    <n v="0"/>
    <n v="5634"/>
    <n v="1315"/>
    <n v="6949"/>
    <n v="1.1089673317254989"/>
    <n v="133"/>
    <x v="87"/>
    <s v="domingo"/>
    <n v="1.0813008130081301"/>
    <n v="147.10129399207983"/>
    <n v="-14.101293992079832"/>
    <n v="3377"/>
    <n v="4892"/>
    <n v="1"/>
    <n v="1"/>
    <n v="386"/>
    <n v="1862"/>
    <n v="351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4-14T00:00:00"/>
    <x v="0"/>
    <n v="39"/>
    <n v="602"/>
    <n v="52"/>
    <n v="7"/>
    <n v="579"/>
    <n v="47"/>
    <n v="-5"/>
    <n v="-2"/>
    <n v="43"/>
    <x v="0"/>
    <n v="0.91228070175438591"/>
    <n v="0.77777777777777779"/>
    <n v="1"/>
  </r>
  <r>
    <d v="2021-04-14T00:00:00"/>
    <x v="1"/>
    <n v="8"/>
    <n v="93"/>
    <n v="9"/>
    <n v="0"/>
    <n v="216"/>
    <n v="8"/>
    <n v="1"/>
    <n v="0"/>
    <n v="7"/>
    <x v="0"/>
    <n v="1.125"/>
    <e v="#NUM!"/>
    <n v="0"/>
  </r>
  <r>
    <d v="2021-04-14T00:00:00"/>
    <x v="2"/>
    <n v="14"/>
    <n v="176"/>
    <n v="8"/>
    <n v="3"/>
    <n v="212"/>
    <n v="14"/>
    <n v="1"/>
    <n v="0"/>
    <n v="7"/>
    <x v="0"/>
    <n v="1.1428571428571428"/>
    <n v="1"/>
    <n v="0"/>
  </r>
  <r>
    <d v="2021-04-14T00:00:00"/>
    <x v="3"/>
    <n v="19"/>
    <n v="205"/>
    <n v="15"/>
    <n v="3"/>
    <n v="415"/>
    <n v="28"/>
    <n v="1"/>
    <n v="0"/>
    <n v="15"/>
    <x v="0"/>
    <n v="1.0714285714285714"/>
    <n v="1"/>
    <n v="0"/>
  </r>
  <r>
    <d v="2021-04-14T00:00:00"/>
    <x v="4"/>
    <n v="23"/>
    <n v="375"/>
    <n v="22"/>
    <n v="4"/>
    <n v="168"/>
    <n v="24"/>
    <n v="-1"/>
    <n v="1"/>
    <n v="15"/>
    <x v="0"/>
    <n v="0.95652173913043481"/>
    <n v="1.3333333333333333"/>
    <n v="0"/>
  </r>
  <r>
    <d v="2021-04-14T00:00:00"/>
    <x v="5"/>
    <n v="19"/>
    <n v="363"/>
    <n v="21"/>
    <n v="4"/>
    <n v="360"/>
    <n v="22"/>
    <n v="3"/>
    <n v="0"/>
    <n v="26"/>
    <x v="0"/>
    <n v="1.1666666666666667"/>
    <n v="1"/>
    <n v="0"/>
  </r>
  <r>
    <d v="2021-04-14T00:00:00"/>
    <x v="6"/>
    <n v="55"/>
    <n v="625"/>
    <n v="30"/>
    <n v="4"/>
    <n v="421"/>
    <n v="56"/>
    <n v="-1"/>
    <n v="0"/>
    <n v="46"/>
    <x v="0"/>
    <n v="0.967741935483871"/>
    <n v="1"/>
    <n v="0"/>
  </r>
  <r>
    <d v="2021-04-14T00:00:00"/>
    <x v="7"/>
    <n v="177"/>
    <n v="2439"/>
    <n v="157"/>
    <n v="25"/>
    <n v="2371"/>
    <n v="199"/>
    <n v="-1"/>
    <n v="-1"/>
    <n v="159"/>
    <x v="0"/>
    <n v="0.99367088607594933"/>
    <n v="0.96153846153846156"/>
    <n v="1"/>
  </r>
  <r>
    <d v="2021-04-15T00:00:00"/>
    <x v="0"/>
    <n v="45"/>
    <n v="608"/>
    <n v="56"/>
    <n v="7"/>
    <n v="579"/>
    <n v="45"/>
    <n v="4"/>
    <n v="0"/>
    <n v="39"/>
    <x v="1"/>
    <n v="1.0769230769230769"/>
    <n v="1"/>
    <n v="0"/>
  </r>
  <r>
    <d v="2021-04-15T00:00:00"/>
    <x v="1"/>
    <n v="6"/>
    <n v="97"/>
    <n v="8"/>
    <n v="0"/>
    <n v="216"/>
    <n v="9"/>
    <n v="-1"/>
    <n v="0"/>
    <n v="5"/>
    <x v="1"/>
    <n v="0.88888888888888884"/>
    <e v="#NUM!"/>
    <n v="0"/>
  </r>
  <r>
    <d v="2021-04-15T00:00:00"/>
    <x v="2"/>
    <n v="10"/>
    <n v="173"/>
    <n v="8"/>
    <n v="3"/>
    <n v="212"/>
    <n v="15"/>
    <n v="0"/>
    <n v="0"/>
    <n v="18"/>
    <x v="1"/>
    <n v="1"/>
    <n v="1"/>
    <n v="0"/>
  </r>
  <r>
    <d v="2021-04-15T00:00:00"/>
    <x v="3"/>
    <n v="12"/>
    <n v="217"/>
    <n v="16"/>
    <n v="5"/>
    <n v="415"/>
    <n v="23"/>
    <n v="1"/>
    <n v="2"/>
    <n v="11"/>
    <x v="1"/>
    <n v="1.0666666666666667"/>
    <n v="1.6666666666666667"/>
    <n v="0"/>
  </r>
  <r>
    <d v="2021-04-15T00:00:00"/>
    <x v="4"/>
    <n v="40"/>
    <n v="407"/>
    <n v="21"/>
    <n v="4"/>
    <n v="168"/>
    <n v="47"/>
    <n v="-1"/>
    <n v="0"/>
    <n v="15"/>
    <x v="1"/>
    <n v="0.95454545454545459"/>
    <n v="1"/>
    <n v="0"/>
  </r>
  <r>
    <d v="2021-04-15T00:00:00"/>
    <x v="5"/>
    <n v="29"/>
    <n v="379"/>
    <n v="26"/>
    <n v="3"/>
    <n v="360"/>
    <n v="32"/>
    <n v="5"/>
    <n v="-1"/>
    <n v="16"/>
    <x v="1"/>
    <n v="1.2380952380952381"/>
    <n v="0.75"/>
    <n v="0"/>
  </r>
  <r>
    <d v="2021-04-15T00:00:00"/>
    <x v="6"/>
    <n v="57"/>
    <n v="642"/>
    <n v="34"/>
    <n v="4"/>
    <n v="421"/>
    <n v="58"/>
    <n v="4"/>
    <n v="0"/>
    <n v="41"/>
    <x v="1"/>
    <n v="1.1333333333333333"/>
    <n v="1"/>
    <n v="0"/>
  </r>
  <r>
    <d v="2021-04-15T00:00:00"/>
    <x v="7"/>
    <n v="199"/>
    <n v="2523"/>
    <n v="169"/>
    <n v="26"/>
    <n v="2371"/>
    <n v="229"/>
    <n v="12"/>
    <n v="1"/>
    <n v="145"/>
    <x v="1"/>
    <n v="1.0764331210191083"/>
    <n v="1.04"/>
    <n v="0"/>
  </r>
  <r>
    <d v="2021-04-16T00:00:00"/>
    <x v="0"/>
    <n v="45"/>
    <n v="628"/>
    <n v="52"/>
    <n v="8"/>
    <n v="579"/>
    <n v="48"/>
    <n v="-4"/>
    <n v="1"/>
    <n v="28"/>
    <x v="2"/>
    <n v="0.9285714285714286"/>
    <n v="1.1428571428571428"/>
    <n v="0"/>
  </r>
  <r>
    <d v="2021-04-16T00:00:00"/>
    <x v="1"/>
    <n v="8"/>
    <n v="101"/>
    <n v="6"/>
    <n v="0"/>
    <n v="216"/>
    <n v="9"/>
    <n v="-2"/>
    <n v="0"/>
    <n v="5"/>
    <x v="2"/>
    <n v="0.75"/>
    <e v="#NUM!"/>
    <n v="0"/>
  </r>
  <r>
    <d v="2021-04-16T00:00:00"/>
    <x v="2"/>
    <n v="23"/>
    <n v="189"/>
    <n v="7"/>
    <n v="3"/>
    <n v="212"/>
    <n v="26"/>
    <n v="-1"/>
    <n v="0"/>
    <n v="10"/>
    <x v="2"/>
    <n v="0.875"/>
    <n v="1"/>
    <n v="0"/>
  </r>
  <r>
    <d v="2021-04-16T00:00:00"/>
    <x v="3"/>
    <n v="10"/>
    <n v="224"/>
    <n v="14"/>
    <n v="6"/>
    <n v="415"/>
    <n v="15"/>
    <n v="-2"/>
    <n v="1"/>
    <n v="8"/>
    <x v="2"/>
    <n v="0.875"/>
    <n v="1.2"/>
    <n v="0"/>
  </r>
  <r>
    <d v="2021-04-16T00:00:00"/>
    <x v="4"/>
    <n v="26"/>
    <n v="417"/>
    <n v="23"/>
    <n v="6"/>
    <n v="168"/>
    <n v="32"/>
    <n v="2"/>
    <n v="2"/>
    <n v="22"/>
    <x v="2"/>
    <n v="1.0952380952380953"/>
    <n v="1.5"/>
    <n v="0"/>
  </r>
  <r>
    <d v="2021-04-16T00:00:00"/>
    <x v="5"/>
    <n v="20"/>
    <n v="376"/>
    <n v="21"/>
    <n v="3"/>
    <n v="360"/>
    <n v="18"/>
    <n v="-5"/>
    <n v="0"/>
    <n v="21"/>
    <x v="2"/>
    <n v="0.80769230769230771"/>
    <n v="1"/>
    <n v="0"/>
  </r>
  <r>
    <d v="2021-04-16T00:00:00"/>
    <x v="6"/>
    <n v="44"/>
    <n v="655"/>
    <n v="29"/>
    <n v="5"/>
    <n v="421"/>
    <n v="46"/>
    <n v="-5"/>
    <n v="1"/>
    <n v="33"/>
    <x v="2"/>
    <n v="0.8529411764705882"/>
    <n v="1.25"/>
    <n v="0"/>
  </r>
  <r>
    <d v="2021-04-16T00:00:00"/>
    <x v="7"/>
    <n v="176"/>
    <n v="2590"/>
    <n v="152"/>
    <n v="31"/>
    <n v="2371"/>
    <n v="194"/>
    <n v="-17"/>
    <n v="5"/>
    <n v="127"/>
    <x v="2"/>
    <n v="0.89940828402366868"/>
    <n v="1.1923076923076923"/>
    <n v="0"/>
  </r>
  <r>
    <d v="2021-04-17T00:00:00"/>
    <x v="0"/>
    <n v="49"/>
    <n v="673"/>
    <n v="54"/>
    <n v="8"/>
    <n v="579"/>
    <n v="50"/>
    <n v="2"/>
    <n v="0"/>
    <n v="5"/>
    <x v="3"/>
    <n v="1.0384615384615385"/>
    <n v="1"/>
    <n v="0"/>
  </r>
  <r>
    <d v="2021-04-17T00:00:00"/>
    <x v="1"/>
    <n v="4"/>
    <n v="106"/>
    <n v="8"/>
    <n v="0"/>
    <n v="216"/>
    <n v="6"/>
    <n v="2"/>
    <n v="0"/>
    <n v="1"/>
    <x v="3"/>
    <n v="1.3333333333333333"/>
    <e v="#NUM!"/>
    <n v="0"/>
  </r>
  <r>
    <d v="2021-04-17T00:00:00"/>
    <x v="2"/>
    <n v="10"/>
    <n v="192"/>
    <n v="7"/>
    <n v="3"/>
    <n v="212"/>
    <n v="13"/>
    <n v="0"/>
    <n v="0"/>
    <n v="10"/>
    <x v="3"/>
    <n v="1"/>
    <n v="1"/>
    <n v="0"/>
  </r>
  <r>
    <d v="2021-04-17T00:00:00"/>
    <x v="3"/>
    <n v="5"/>
    <n v="220"/>
    <n v="14"/>
    <n v="6"/>
    <n v="415"/>
    <n v="6"/>
    <n v="0"/>
    <n v="0"/>
    <n v="10"/>
    <x v="3"/>
    <n v="1"/>
    <n v="1"/>
    <n v="0"/>
  </r>
  <r>
    <d v="2021-04-17T00:00:00"/>
    <x v="4"/>
    <n v="22"/>
    <n v="428"/>
    <n v="26"/>
    <n v="5"/>
    <n v="168"/>
    <n v="27"/>
    <n v="3"/>
    <n v="-1"/>
    <n v="16"/>
    <x v="3"/>
    <n v="1.1304347826086956"/>
    <n v="0.83333333333333337"/>
    <n v="0"/>
  </r>
  <r>
    <d v="2021-04-17T00:00:00"/>
    <x v="5"/>
    <n v="12"/>
    <n v="368"/>
    <n v="21"/>
    <n v="4"/>
    <n v="360"/>
    <n v="16"/>
    <n v="0"/>
    <n v="1"/>
    <n v="24"/>
    <x v="3"/>
    <n v="1"/>
    <n v="1.3333333333333333"/>
    <n v="0"/>
  </r>
  <r>
    <d v="2021-04-17T00:00:00"/>
    <x v="6"/>
    <n v="71"/>
    <n v="706"/>
    <n v="32"/>
    <n v="4"/>
    <n v="421"/>
    <n v="70"/>
    <n v="3"/>
    <n v="-1"/>
    <n v="19"/>
    <x v="3"/>
    <n v="1.103448275862069"/>
    <n v="0.8"/>
    <n v="0"/>
  </r>
  <r>
    <d v="2021-04-17T00:00:00"/>
    <x v="7"/>
    <n v="173"/>
    <n v="2693"/>
    <n v="162"/>
    <n v="30"/>
    <n v="2371"/>
    <n v="188"/>
    <n v="10"/>
    <n v="-1"/>
    <n v="85"/>
    <x v="3"/>
    <n v="1.0657894736842106"/>
    <n v="0.967741935483871"/>
    <n v="0"/>
  </r>
  <r>
    <d v="2021-04-18T00:00:00"/>
    <x v="0"/>
    <n v="31"/>
    <n v="677"/>
    <n v="52"/>
    <n v="8"/>
    <n v="581"/>
    <n v="30"/>
    <n v="-2"/>
    <n v="0"/>
    <n v="24"/>
    <x v="4"/>
    <n v="0.96296296296296291"/>
    <n v="1"/>
    <n v="2"/>
  </r>
  <r>
    <d v="2021-04-18T00:00:00"/>
    <x v="1"/>
    <n v="6"/>
    <n v="109"/>
    <n v="9"/>
    <n v="1"/>
    <n v="216"/>
    <n v="6"/>
    <n v="1"/>
    <n v="1"/>
    <n v="3"/>
    <x v="4"/>
    <n v="1.125"/>
    <e v="#NUM!"/>
    <n v="0"/>
  </r>
  <r>
    <d v="2021-04-18T00:00:00"/>
    <x v="2"/>
    <n v="16"/>
    <n v="205"/>
    <n v="8"/>
    <n v="3"/>
    <n v="212"/>
    <n v="16"/>
    <n v="1"/>
    <n v="0"/>
    <n v="3"/>
    <x v="4"/>
    <n v="1.1428571428571428"/>
    <n v="1"/>
    <n v="0"/>
  </r>
  <r>
    <d v="2021-04-18T00:00:00"/>
    <x v="3"/>
    <n v="12"/>
    <n v="226"/>
    <n v="15"/>
    <n v="6"/>
    <n v="415"/>
    <n v="12"/>
    <n v="1"/>
    <n v="0"/>
    <n v="6"/>
    <x v="4"/>
    <n v="1.0714285714285714"/>
    <n v="1"/>
    <n v="0"/>
  </r>
  <r>
    <d v="2021-04-18T00:00:00"/>
    <x v="4"/>
    <n v="30"/>
    <n v="448"/>
    <n v="27"/>
    <n v="5"/>
    <n v="168"/>
    <n v="34"/>
    <n v="1"/>
    <n v="0"/>
    <n v="14"/>
    <x v="4"/>
    <n v="1.0384615384615385"/>
    <n v="1"/>
    <n v="0"/>
  </r>
  <r>
    <d v="2021-04-18T00:00:00"/>
    <x v="5"/>
    <n v="9"/>
    <n v="370"/>
    <n v="22"/>
    <n v="5"/>
    <n v="360"/>
    <n v="15"/>
    <n v="1"/>
    <n v="1"/>
    <n v="13"/>
    <x v="4"/>
    <n v="1.0476190476190477"/>
    <n v="1.25"/>
    <n v="0"/>
  </r>
  <r>
    <d v="2021-04-18T00:00:00"/>
    <x v="6"/>
    <n v="30"/>
    <n v="732"/>
    <n v="33"/>
    <n v="5"/>
    <n v="421"/>
    <n v="41"/>
    <n v="1"/>
    <n v="1"/>
    <n v="15"/>
    <x v="4"/>
    <n v="1.03125"/>
    <n v="1.25"/>
    <n v="0"/>
  </r>
  <r>
    <d v="2021-04-18T00:00:00"/>
    <x v="7"/>
    <n v="134"/>
    <n v="2767"/>
    <n v="166"/>
    <n v="33"/>
    <n v="2373"/>
    <n v="154"/>
    <n v="4"/>
    <n v="3"/>
    <n v="78"/>
    <x v="4"/>
    <n v="1.0246913580246915"/>
    <n v="1.1000000000000001"/>
    <n v="2"/>
  </r>
  <r>
    <d v="2021-04-19T00:00:00"/>
    <x v="0"/>
    <n v="24"/>
    <n v="689"/>
    <n v="57"/>
    <n v="9"/>
    <n v="582"/>
    <n v="30"/>
    <n v="5"/>
    <n v="1"/>
    <n v="17"/>
    <x v="5"/>
    <n v="1.0961538461538463"/>
    <n v="1.125"/>
    <n v="1"/>
  </r>
  <r>
    <d v="2021-04-19T00:00:00"/>
    <x v="1"/>
    <n v="3"/>
    <n v="107"/>
    <n v="10"/>
    <n v="1"/>
    <n v="216"/>
    <n v="4"/>
    <n v="1"/>
    <n v="0"/>
    <n v="6"/>
    <x v="5"/>
    <n v="1.1111111111111112"/>
    <n v="1"/>
    <n v="0"/>
  </r>
  <r>
    <d v="2021-04-19T00:00:00"/>
    <x v="2"/>
    <n v="4"/>
    <n v="203"/>
    <n v="8"/>
    <n v="4"/>
    <n v="212"/>
    <n v="8"/>
    <n v="0"/>
    <n v="1"/>
    <n v="10"/>
    <x v="5"/>
    <n v="1"/>
    <n v="1.3333333333333333"/>
    <n v="0"/>
  </r>
  <r>
    <d v="2021-04-19T00:00:00"/>
    <x v="3"/>
    <n v="12"/>
    <n v="235"/>
    <n v="14"/>
    <n v="7"/>
    <n v="415"/>
    <n v="17"/>
    <n v="-1"/>
    <n v="1"/>
    <n v="8"/>
    <x v="5"/>
    <n v="0.93333333333333335"/>
    <n v="1.1666666666666667"/>
    <n v="0"/>
  </r>
  <r>
    <d v="2021-04-19T00:00:00"/>
    <x v="4"/>
    <n v="27"/>
    <n v="440"/>
    <n v="24"/>
    <n v="5"/>
    <n v="168"/>
    <n v="29"/>
    <n v="-3"/>
    <n v="0"/>
    <n v="37"/>
    <x v="5"/>
    <n v="0.88888888888888884"/>
    <n v="1"/>
    <n v="0"/>
  </r>
  <r>
    <d v="2021-04-19T00:00:00"/>
    <x v="5"/>
    <n v="9"/>
    <n v="355"/>
    <n v="17"/>
    <n v="5"/>
    <n v="360"/>
    <n v="14"/>
    <n v="-5"/>
    <n v="0"/>
    <n v="29"/>
    <x v="5"/>
    <n v="0.77272727272727271"/>
    <n v="1"/>
    <n v="0"/>
  </r>
  <r>
    <d v="2021-04-19T00:00:00"/>
    <x v="6"/>
    <n v="26"/>
    <n v="734"/>
    <n v="31"/>
    <n v="6"/>
    <n v="422"/>
    <n v="29"/>
    <n v="-2"/>
    <n v="1"/>
    <n v="27"/>
    <x v="5"/>
    <n v="0.93939393939393945"/>
    <n v="1.2"/>
    <n v="1"/>
  </r>
  <r>
    <d v="2021-04-19T00:00:00"/>
    <x v="7"/>
    <n v="105"/>
    <n v="2763"/>
    <n v="161"/>
    <n v="37"/>
    <n v="2375"/>
    <n v="131"/>
    <n v="-5"/>
    <n v="4"/>
    <n v="134"/>
    <x v="5"/>
    <n v="0.96987951807228912"/>
    <n v="1.1212121212121211"/>
    <n v="2"/>
  </r>
  <r>
    <d v="2021-04-20T00:00:00"/>
    <x v="0"/>
    <n v="30"/>
    <n v="681"/>
    <n v="55"/>
    <n v="10"/>
    <n v="582"/>
    <n v="33"/>
    <n v="-2"/>
    <n v="1"/>
    <n v="41"/>
    <x v="6"/>
    <n v="0.96491228070175439"/>
    <n v="1.1111111111111112"/>
    <n v="0"/>
  </r>
  <r>
    <d v="2021-04-20T00:00:00"/>
    <x v="1"/>
    <n v="3"/>
    <n v="105"/>
    <n v="10"/>
    <n v="1"/>
    <n v="216"/>
    <n v="4"/>
    <n v="0"/>
    <n v="0"/>
    <n v="6"/>
    <x v="6"/>
    <n v="1"/>
    <n v="1"/>
    <n v="0"/>
  </r>
  <r>
    <d v="2021-04-20T00:00:00"/>
    <x v="2"/>
    <n v="16"/>
    <n v="207"/>
    <n v="7"/>
    <n v="4"/>
    <n v="212"/>
    <n v="19"/>
    <n v="-1"/>
    <n v="0"/>
    <n v="15"/>
    <x v="6"/>
    <n v="0.875"/>
    <n v="1"/>
    <n v="0"/>
  </r>
  <r>
    <d v="2021-04-20T00:00:00"/>
    <x v="3"/>
    <n v="23"/>
    <n v="245"/>
    <n v="18"/>
    <n v="8"/>
    <n v="415"/>
    <n v="21"/>
    <n v="4"/>
    <n v="1"/>
    <n v="11"/>
    <x v="6"/>
    <n v="1.2857142857142858"/>
    <n v="1.1428571428571428"/>
    <n v="0"/>
  </r>
  <r>
    <d v="2021-04-20T00:00:00"/>
    <x v="4"/>
    <n v="17"/>
    <n v="452"/>
    <n v="24"/>
    <n v="6"/>
    <n v="169"/>
    <n v="21"/>
    <n v="0"/>
    <n v="1"/>
    <n v="8"/>
    <x v="6"/>
    <n v="1"/>
    <n v="1.2"/>
    <n v="1"/>
  </r>
  <r>
    <d v="2021-04-20T00:00:00"/>
    <x v="5"/>
    <n v="22"/>
    <n v="361"/>
    <n v="17"/>
    <n v="5"/>
    <n v="360"/>
    <n v="23"/>
    <n v="0"/>
    <n v="0"/>
    <n v="17"/>
    <x v="6"/>
    <n v="1"/>
    <n v="1"/>
    <n v="0"/>
  </r>
  <r>
    <d v="2021-04-20T00:00:00"/>
    <x v="6"/>
    <n v="68"/>
    <n v="760"/>
    <n v="31"/>
    <n v="6"/>
    <n v="422"/>
    <n v="67"/>
    <n v="0"/>
    <n v="0"/>
    <n v="41"/>
    <x v="6"/>
    <n v="1"/>
    <n v="1"/>
    <n v="0"/>
  </r>
  <r>
    <d v="2021-04-20T00:00:00"/>
    <x v="7"/>
    <n v="179"/>
    <n v="2811"/>
    <n v="162"/>
    <n v="40"/>
    <n v="2376"/>
    <n v="188"/>
    <n v="1"/>
    <n v="3"/>
    <n v="139"/>
    <x v="6"/>
    <n v="1.0062111801242235"/>
    <n v="1.0810810810810811"/>
    <n v="1"/>
  </r>
  <r>
    <d v="2021-04-21T00:00:00"/>
    <x v="0"/>
    <n v="47"/>
    <n v="699"/>
    <n v="54"/>
    <n v="9"/>
    <n v="583"/>
    <n v="51"/>
    <n v="-1"/>
    <n v="-1"/>
    <n v="32"/>
    <x v="7"/>
    <n v="0.98181818181818181"/>
    <n v="0.9"/>
    <n v="1"/>
  </r>
  <r>
    <d v="2021-04-21T00:00:00"/>
    <x v="1"/>
    <n v="4"/>
    <n v="104"/>
    <n v="9"/>
    <n v="2"/>
    <n v="216"/>
    <n v="3"/>
    <n v="-1"/>
    <n v="1"/>
    <n v="4"/>
    <x v="7"/>
    <n v="0.9"/>
    <n v="2"/>
    <n v="0"/>
  </r>
  <r>
    <d v="2021-04-21T00:00:00"/>
    <x v="2"/>
    <n v="7"/>
    <n v="211"/>
    <n v="9"/>
    <n v="4"/>
    <n v="212"/>
    <n v="9"/>
    <n v="2"/>
    <n v="0"/>
    <n v="5"/>
    <x v="7"/>
    <n v="1.2857142857142858"/>
    <n v="1"/>
    <n v="0"/>
  </r>
  <r>
    <d v="2021-04-21T00:00:00"/>
    <x v="3"/>
    <n v="20"/>
    <n v="261"/>
    <n v="16"/>
    <n v="9"/>
    <n v="415"/>
    <n v="25"/>
    <n v="-2"/>
    <n v="1"/>
    <n v="9"/>
    <x v="7"/>
    <n v="0.88888888888888884"/>
    <n v="1.125"/>
    <n v="0"/>
  </r>
  <r>
    <d v="2021-04-21T00:00:00"/>
    <x v="4"/>
    <n v="34"/>
    <n v="461"/>
    <n v="23"/>
    <n v="5"/>
    <n v="170"/>
    <n v="35"/>
    <n v="-1"/>
    <n v="-1"/>
    <n v="25"/>
    <x v="7"/>
    <n v="0.95833333333333337"/>
    <n v="0.83333333333333337"/>
    <n v="1"/>
  </r>
  <r>
    <d v="2021-04-21T00:00:00"/>
    <x v="5"/>
    <n v="11"/>
    <n v="350"/>
    <n v="19"/>
    <n v="4"/>
    <n v="360"/>
    <n v="10"/>
    <n v="2"/>
    <n v="-1"/>
    <n v="21"/>
    <x v="7"/>
    <n v="1.1176470588235294"/>
    <n v="0.8"/>
    <n v="0"/>
  </r>
  <r>
    <d v="2021-04-21T00:00:00"/>
    <x v="6"/>
    <n v="77"/>
    <n v="789"/>
    <n v="33"/>
    <n v="8"/>
    <n v="422"/>
    <n v="87"/>
    <n v="2"/>
    <n v="2"/>
    <n v="58"/>
    <x v="7"/>
    <n v="1.064516129032258"/>
    <n v="1.3333333333333333"/>
    <n v="0"/>
  </r>
  <r>
    <d v="2021-04-21T00:00:00"/>
    <x v="7"/>
    <n v="200"/>
    <n v="2875"/>
    <n v="163"/>
    <n v="41"/>
    <n v="2378"/>
    <n v="220"/>
    <n v="1"/>
    <n v="1"/>
    <n v="154"/>
    <x v="7"/>
    <n v="1.0061728395061729"/>
    <n v="1.0249999999999999"/>
    <n v="2"/>
  </r>
  <r>
    <d v="2021-04-22T00:00:00"/>
    <x v="0"/>
    <n v="65"/>
    <n v="728"/>
    <n v="54"/>
    <n v="10"/>
    <n v="583"/>
    <n v="72"/>
    <n v="0"/>
    <n v="1"/>
    <n v="43"/>
    <x v="8"/>
    <n v="1"/>
    <n v="1.1111111111111112"/>
    <n v="0"/>
  </r>
  <r>
    <d v="2021-04-22T00:00:00"/>
    <x v="1"/>
    <n v="7"/>
    <n v="110"/>
    <n v="9"/>
    <n v="2"/>
    <n v="216"/>
    <n v="10"/>
    <n v="0"/>
    <n v="0"/>
    <n v="4"/>
    <x v="8"/>
    <n v="1"/>
    <n v="1"/>
    <n v="0"/>
  </r>
  <r>
    <d v="2021-04-22T00:00:00"/>
    <x v="2"/>
    <n v="12"/>
    <n v="210"/>
    <n v="8"/>
    <n v="4"/>
    <n v="213"/>
    <n v="15"/>
    <n v="-1"/>
    <n v="0"/>
    <n v="15"/>
    <x v="8"/>
    <n v="0.88888888888888884"/>
    <n v="1"/>
    <n v="1"/>
  </r>
  <r>
    <d v="2021-04-22T00:00:00"/>
    <x v="3"/>
    <n v="16"/>
    <n v="263"/>
    <n v="17"/>
    <n v="10"/>
    <n v="415"/>
    <n v="18"/>
    <n v="1"/>
    <n v="1"/>
    <n v="16"/>
    <x v="8"/>
    <n v="1.0625"/>
    <n v="1.1111111111111112"/>
    <n v="0"/>
  </r>
  <r>
    <d v="2021-04-22T00:00:00"/>
    <x v="4"/>
    <n v="32"/>
    <n v="466"/>
    <n v="20"/>
    <n v="5"/>
    <n v="170"/>
    <n v="37"/>
    <n v="-3"/>
    <n v="0"/>
    <n v="32"/>
    <x v="8"/>
    <n v="0.86956521739130432"/>
    <n v="1"/>
    <n v="0"/>
  </r>
  <r>
    <d v="2021-04-22T00:00:00"/>
    <x v="5"/>
    <n v="12"/>
    <n v="339"/>
    <n v="19"/>
    <n v="4"/>
    <n v="360"/>
    <n v="16"/>
    <n v="0"/>
    <n v="0"/>
    <n v="27"/>
    <x v="8"/>
    <n v="1"/>
    <n v="1"/>
    <n v="0"/>
  </r>
  <r>
    <d v="2021-04-22T00:00:00"/>
    <x v="6"/>
    <n v="82"/>
    <n v="823"/>
    <n v="29"/>
    <n v="8"/>
    <n v="422"/>
    <n v="85"/>
    <n v="-4"/>
    <n v="0"/>
    <n v="51"/>
    <x v="8"/>
    <n v="0.87878787878787878"/>
    <n v="1"/>
    <n v="0"/>
  </r>
  <r>
    <d v="2021-04-22T00:00:00"/>
    <x v="7"/>
    <n v="226"/>
    <n v="2939"/>
    <n v="156"/>
    <n v="43"/>
    <n v="2379"/>
    <n v="253"/>
    <n v="-7"/>
    <n v="2"/>
    <n v="188"/>
    <x v="8"/>
    <n v="0.95705521472392641"/>
    <n v="1.0487804878048781"/>
    <n v="1"/>
  </r>
  <r>
    <d v="2021-04-23T00:00:00"/>
    <x v="0"/>
    <n v="38"/>
    <n v="729"/>
    <n v="46"/>
    <n v="9"/>
    <n v="584"/>
    <n v="33"/>
    <n v="-8"/>
    <n v="-1"/>
    <n v="31"/>
    <x v="9"/>
    <n v="0.85185185185185186"/>
    <n v="0.9"/>
    <n v="1"/>
  </r>
  <r>
    <d v="2021-04-23T00:00:00"/>
    <x v="1"/>
    <n v="11"/>
    <n v="120"/>
    <n v="9"/>
    <n v="2"/>
    <n v="216"/>
    <n v="13"/>
    <n v="0"/>
    <n v="0"/>
    <n v="3"/>
    <x v="9"/>
    <n v="1"/>
    <n v="1"/>
    <n v="0"/>
  </r>
  <r>
    <d v="2021-04-23T00:00:00"/>
    <x v="2"/>
    <n v="13"/>
    <n v="205"/>
    <n v="7"/>
    <n v="4"/>
    <n v="213"/>
    <n v="15"/>
    <n v="-1"/>
    <n v="0"/>
    <n v="20"/>
    <x v="9"/>
    <n v="0.875"/>
    <n v="1"/>
    <n v="0"/>
  </r>
  <r>
    <d v="2021-04-23T00:00:00"/>
    <x v="3"/>
    <n v="11"/>
    <n v="265"/>
    <n v="17"/>
    <n v="10"/>
    <n v="415"/>
    <n v="18"/>
    <n v="0"/>
    <n v="0"/>
    <n v="16"/>
    <x v="9"/>
    <n v="1"/>
    <n v="1"/>
    <n v="0"/>
  </r>
  <r>
    <d v="2021-04-23T00:00:00"/>
    <x v="4"/>
    <n v="22"/>
    <n v="469"/>
    <n v="16"/>
    <n v="5"/>
    <n v="171"/>
    <n v="22"/>
    <n v="-4"/>
    <n v="0"/>
    <n v="18"/>
    <x v="9"/>
    <n v="0.8"/>
    <n v="1"/>
    <n v="1"/>
  </r>
  <r>
    <d v="2021-04-23T00:00:00"/>
    <x v="5"/>
    <n v="19"/>
    <n v="346"/>
    <n v="19"/>
    <n v="5"/>
    <n v="360"/>
    <n v="27"/>
    <n v="0"/>
    <n v="1"/>
    <n v="20"/>
    <x v="9"/>
    <n v="1"/>
    <n v="1.25"/>
    <n v="0"/>
  </r>
  <r>
    <d v="2021-04-23T00:00:00"/>
    <x v="6"/>
    <n v="67"/>
    <n v="843"/>
    <n v="32"/>
    <n v="8"/>
    <n v="422"/>
    <n v="76"/>
    <n v="3"/>
    <n v="0"/>
    <n v="56"/>
    <x v="9"/>
    <n v="1.103448275862069"/>
    <n v="1"/>
    <n v="0"/>
  </r>
  <r>
    <d v="2021-04-23T00:00:00"/>
    <x v="7"/>
    <n v="181"/>
    <n v="2977"/>
    <n v="146"/>
    <n v="43"/>
    <n v="2381"/>
    <n v="204"/>
    <n v="-10"/>
    <n v="0"/>
    <n v="164"/>
    <x v="9"/>
    <n v="0.9358974358974359"/>
    <n v="1"/>
    <n v="2"/>
  </r>
  <r>
    <d v="2021-04-24T00:00:00"/>
    <x v="0"/>
    <n v="29"/>
    <n v="738"/>
    <n v="47"/>
    <n v="12"/>
    <n v="585"/>
    <n v="40"/>
    <n v="1"/>
    <n v="3"/>
    <n v="30"/>
    <x v="10"/>
    <n v="1.0217391304347827"/>
    <n v="1.3333333333333333"/>
    <n v="1"/>
  </r>
  <r>
    <d v="2021-04-24T00:00:00"/>
    <x v="1"/>
    <n v="3"/>
    <n v="119"/>
    <n v="11"/>
    <n v="2"/>
    <n v="216"/>
    <n v="3"/>
    <n v="2"/>
    <n v="0"/>
    <n v="4"/>
    <x v="10"/>
    <n v="1.2222222222222223"/>
    <n v="1"/>
    <n v="0"/>
  </r>
  <r>
    <d v="2021-04-24T00:00:00"/>
    <x v="2"/>
    <n v="10"/>
    <n v="206"/>
    <n v="9"/>
    <n v="4"/>
    <n v="213"/>
    <n v="13"/>
    <n v="2"/>
    <n v="0"/>
    <n v="12"/>
    <x v="10"/>
    <n v="1.2857142857142858"/>
    <n v="1"/>
    <n v="0"/>
  </r>
  <r>
    <d v="2021-04-24T00:00:00"/>
    <x v="3"/>
    <n v="15"/>
    <n v="255"/>
    <n v="18"/>
    <n v="11"/>
    <n v="415"/>
    <n v="18"/>
    <n v="1"/>
    <n v="1"/>
    <n v="28"/>
    <x v="10"/>
    <n v="1.0588235294117647"/>
    <n v="1.1000000000000001"/>
    <n v="0"/>
  </r>
  <r>
    <d v="2021-04-24T00:00:00"/>
    <x v="4"/>
    <n v="36"/>
    <n v="481"/>
    <n v="19"/>
    <n v="5"/>
    <n v="171"/>
    <n v="35"/>
    <n v="3"/>
    <n v="0"/>
    <n v="23"/>
    <x v="10"/>
    <n v="1.1875"/>
    <n v="1"/>
    <n v="0"/>
  </r>
  <r>
    <d v="2021-04-24T00:00:00"/>
    <x v="5"/>
    <n v="28"/>
    <n v="343"/>
    <n v="19"/>
    <n v="4"/>
    <n v="360"/>
    <n v="30"/>
    <n v="0"/>
    <n v="-1"/>
    <n v="33"/>
    <x v="10"/>
    <n v="1"/>
    <n v="0.8"/>
    <n v="0"/>
  </r>
  <r>
    <d v="2021-04-24T00:00:00"/>
    <x v="6"/>
    <n v="70"/>
    <n v="874"/>
    <n v="35"/>
    <n v="8"/>
    <n v="422"/>
    <n v="72"/>
    <n v="3"/>
    <n v="0"/>
    <n v="41"/>
    <x v="10"/>
    <n v="1.09375"/>
    <n v="1"/>
    <n v="0"/>
  </r>
  <r>
    <d v="2021-04-24T00:00:00"/>
    <x v="7"/>
    <n v="191"/>
    <n v="3016"/>
    <n v="158"/>
    <n v="46"/>
    <n v="2382"/>
    <n v="211"/>
    <n v="12"/>
    <n v="3"/>
    <n v="171"/>
    <x v="10"/>
    <n v="1.0821917808219179"/>
    <n v="1.069767441860465"/>
    <n v="1"/>
  </r>
  <r>
    <d v="2021-04-25T00:00:00"/>
    <x v="0"/>
    <n v="45"/>
    <n v="733"/>
    <n v="48"/>
    <n v="13"/>
    <n v="585"/>
    <n v="41"/>
    <n v="1"/>
    <n v="1"/>
    <n v="46"/>
    <x v="11"/>
    <n v="1.0212765957446808"/>
    <n v="1.0833333333333333"/>
    <n v="0"/>
  </r>
  <r>
    <d v="2021-04-25T00:00:00"/>
    <x v="1"/>
    <n v="4"/>
    <n v="117"/>
    <n v="11"/>
    <n v="2"/>
    <n v="216"/>
    <n v="5"/>
    <n v="0"/>
    <n v="0"/>
    <n v="7"/>
    <x v="11"/>
    <n v="1"/>
    <n v="1"/>
    <n v="0"/>
  </r>
  <r>
    <d v="2021-04-25T00:00:00"/>
    <x v="2"/>
    <n v="8"/>
    <n v="204"/>
    <n v="11"/>
    <n v="4"/>
    <n v="213"/>
    <n v="10"/>
    <n v="2"/>
    <n v="0"/>
    <n v="12"/>
    <x v="11"/>
    <n v="1.2222222222222223"/>
    <n v="1"/>
    <n v="0"/>
  </r>
  <r>
    <d v="2021-04-25T00:00:00"/>
    <x v="3"/>
    <n v="11"/>
    <n v="257"/>
    <n v="20"/>
    <n v="9"/>
    <n v="415"/>
    <n v="14"/>
    <n v="2"/>
    <n v="-2"/>
    <n v="12"/>
    <x v="11"/>
    <n v="1.1111111111111112"/>
    <n v="0.81818181818181823"/>
    <n v="0"/>
  </r>
  <r>
    <d v="2021-04-25T00:00:00"/>
    <x v="4"/>
    <n v="26"/>
    <n v="485"/>
    <n v="18"/>
    <n v="5"/>
    <n v="171"/>
    <n v="28"/>
    <n v="-1"/>
    <n v="0"/>
    <n v="24"/>
    <x v="11"/>
    <n v="0.94736842105263153"/>
    <n v="1"/>
    <n v="0"/>
  </r>
  <r>
    <d v="2021-04-25T00:00:00"/>
    <x v="5"/>
    <n v="16"/>
    <n v="341"/>
    <n v="22"/>
    <n v="4"/>
    <n v="360"/>
    <n v="25"/>
    <n v="3"/>
    <n v="0"/>
    <n v="27"/>
    <x v="11"/>
    <n v="1.1578947368421053"/>
    <n v="1"/>
    <n v="0"/>
  </r>
  <r>
    <d v="2021-04-25T00:00:00"/>
    <x v="6"/>
    <n v="31"/>
    <n v="878"/>
    <n v="39"/>
    <n v="8"/>
    <n v="422"/>
    <n v="36"/>
    <n v="4"/>
    <n v="0"/>
    <n v="32"/>
    <x v="11"/>
    <n v="1.1142857142857143"/>
    <n v="1"/>
    <n v="0"/>
  </r>
  <r>
    <d v="2021-04-25T00:00:00"/>
    <x v="7"/>
    <n v="141"/>
    <n v="3015"/>
    <n v="169"/>
    <n v="45"/>
    <n v="2382"/>
    <n v="159"/>
    <n v="11"/>
    <n v="-1"/>
    <n v="160"/>
    <x v="11"/>
    <n v="1.0696202531645569"/>
    <n v="0.97826086956521741"/>
    <n v="0"/>
  </r>
  <r>
    <d v="2021-04-26T00:00:00"/>
    <x v="0"/>
    <n v="25"/>
    <n v="741"/>
    <n v="50"/>
    <n v="13"/>
    <n v="585"/>
    <n v="32"/>
    <n v="2"/>
    <n v="0"/>
    <n v="24"/>
    <x v="12"/>
    <n v="1.0416666666666667"/>
    <n v="1"/>
    <n v="0"/>
  </r>
  <r>
    <d v="2021-04-26T00:00:00"/>
    <x v="1"/>
    <n v="1"/>
    <n v="114"/>
    <n v="11"/>
    <n v="1"/>
    <n v="216"/>
    <n v="1"/>
    <n v="0"/>
    <n v="-1"/>
    <n v="4"/>
    <x v="12"/>
    <n v="1"/>
    <n v="0.5"/>
    <n v="0"/>
  </r>
  <r>
    <d v="2021-04-26T00:00:00"/>
    <x v="2"/>
    <n v="13"/>
    <n v="204"/>
    <n v="12"/>
    <n v="4"/>
    <n v="213"/>
    <n v="14"/>
    <n v="1"/>
    <n v="0"/>
    <n v="14"/>
    <x v="12"/>
    <n v="1.0909090909090908"/>
    <n v="1"/>
    <n v="0"/>
  </r>
  <r>
    <d v="2021-04-26T00:00:00"/>
    <x v="3"/>
    <n v="11"/>
    <n v="264"/>
    <n v="23"/>
    <n v="9"/>
    <n v="416"/>
    <n v="15"/>
    <n v="3"/>
    <n v="0"/>
    <n v="7"/>
    <x v="12"/>
    <n v="1.1499999999999999"/>
    <n v="1"/>
    <n v="1"/>
  </r>
  <r>
    <d v="2021-04-26T00:00:00"/>
    <x v="4"/>
    <n v="12"/>
    <n v="458"/>
    <n v="22"/>
    <n v="5"/>
    <n v="171"/>
    <n v="16"/>
    <n v="4"/>
    <n v="0"/>
    <n v="43"/>
    <x v="12"/>
    <n v="1.2222222222222223"/>
    <n v="1"/>
    <n v="0"/>
  </r>
  <r>
    <d v="2021-04-26T00:00:00"/>
    <x v="5"/>
    <n v="12"/>
    <n v="347"/>
    <n v="19"/>
    <n v="5"/>
    <n v="360"/>
    <n v="21"/>
    <n v="-3"/>
    <n v="1"/>
    <n v="15"/>
    <x v="12"/>
    <n v="0.86363636363636365"/>
    <n v="1.25"/>
    <n v="0"/>
  </r>
  <r>
    <d v="2021-04-26T00:00:00"/>
    <x v="6"/>
    <n v="27"/>
    <n v="894"/>
    <n v="37"/>
    <n v="9"/>
    <n v="423"/>
    <n v="28"/>
    <n v="-2"/>
    <n v="1"/>
    <n v="11"/>
    <x v="12"/>
    <n v="0.94871794871794868"/>
    <n v="1.125"/>
    <n v="1"/>
  </r>
  <r>
    <d v="2021-04-26T00:00:00"/>
    <x v="7"/>
    <n v="101"/>
    <n v="3022"/>
    <n v="174"/>
    <n v="46"/>
    <n v="2384"/>
    <n v="127"/>
    <n v="5"/>
    <n v="1"/>
    <n v="118"/>
    <x v="12"/>
    <n v="1.029585798816568"/>
    <n v="1.0222222222222221"/>
    <n v="2"/>
  </r>
  <r>
    <d v="2021-04-27T00:00:00"/>
    <x v="0"/>
    <n v="42"/>
    <n v="750"/>
    <n v="52"/>
    <n v="11"/>
    <n v="585"/>
    <n v="46"/>
    <n v="2"/>
    <n v="-2"/>
    <n v="37"/>
    <x v="13"/>
    <n v="1.04"/>
    <n v="0.84615384615384615"/>
    <n v="0"/>
  </r>
  <r>
    <d v="2021-04-27T00:00:00"/>
    <x v="1"/>
    <n v="5"/>
    <n v="98"/>
    <n v="8"/>
    <n v="2"/>
    <n v="216"/>
    <n v="3"/>
    <n v="-3"/>
    <n v="1"/>
    <n v="19"/>
    <x v="13"/>
    <n v="0.72727272727272729"/>
    <n v="2"/>
    <n v="0"/>
  </r>
  <r>
    <d v="2021-04-27T00:00:00"/>
    <x v="2"/>
    <n v="17"/>
    <n v="215"/>
    <n v="11"/>
    <n v="4"/>
    <n v="213"/>
    <n v="20"/>
    <n v="-1"/>
    <n v="0"/>
    <n v="9"/>
    <x v="13"/>
    <n v="0.91666666666666663"/>
    <n v="1"/>
    <n v="0"/>
  </r>
  <r>
    <d v="2021-04-27T00:00:00"/>
    <x v="3"/>
    <n v="13"/>
    <n v="254"/>
    <n v="19"/>
    <n v="10"/>
    <n v="416"/>
    <n v="13"/>
    <n v="-4"/>
    <n v="1"/>
    <n v="23"/>
    <x v="13"/>
    <n v="0.82608695652173914"/>
    <n v="1.1111111111111112"/>
    <n v="0"/>
  </r>
  <r>
    <d v="2021-04-27T00:00:00"/>
    <x v="4"/>
    <n v="35"/>
    <n v="478"/>
    <n v="20"/>
    <n v="4"/>
    <n v="171"/>
    <n v="39"/>
    <n v="-2"/>
    <n v="-1"/>
    <n v="19"/>
    <x v="13"/>
    <n v="0.90909090909090906"/>
    <n v="0.8"/>
    <n v="0"/>
  </r>
  <r>
    <d v="2021-04-27T00:00:00"/>
    <x v="5"/>
    <n v="13"/>
    <n v="347"/>
    <n v="20"/>
    <n v="4"/>
    <n v="360"/>
    <n v="23"/>
    <n v="1"/>
    <n v="-1"/>
    <n v="23"/>
    <x v="13"/>
    <n v="1.0526315789473684"/>
    <n v="0.8"/>
    <n v="0"/>
  </r>
  <r>
    <d v="2021-04-27T00:00:00"/>
    <x v="6"/>
    <n v="49"/>
    <n v="906"/>
    <n v="33"/>
    <n v="9"/>
    <n v="424"/>
    <n v="52"/>
    <n v="-4"/>
    <n v="0"/>
    <n v="39"/>
    <x v="13"/>
    <n v="0.89189189189189189"/>
    <n v="1"/>
    <n v="1"/>
  </r>
  <r>
    <d v="2021-04-27T00:00:00"/>
    <x v="7"/>
    <n v="174"/>
    <n v="3048"/>
    <n v="163"/>
    <n v="44"/>
    <n v="2385"/>
    <n v="196"/>
    <n v="-11"/>
    <n v="-2"/>
    <n v="169"/>
    <x v="13"/>
    <n v="0.93678160919540232"/>
    <n v="0.95652173913043481"/>
    <n v="1"/>
  </r>
  <r>
    <d v="2021-04-28T00:00:00"/>
    <x v="0"/>
    <n v="33"/>
    <n v="743"/>
    <n v="50"/>
    <n v="14"/>
    <n v="585"/>
    <n v="36"/>
    <n v="-2"/>
    <n v="3"/>
    <n v="43"/>
    <x v="14"/>
    <n v="0.96153846153846156"/>
    <n v="1.2727272727272727"/>
    <n v="0"/>
  </r>
  <r>
    <d v="2021-04-28T00:00:00"/>
    <x v="1"/>
    <n v="7"/>
    <n v="105"/>
    <n v="8"/>
    <n v="2"/>
    <n v="216"/>
    <n v="8"/>
    <n v="0"/>
    <n v="0"/>
    <n v="1"/>
    <x v="14"/>
    <n v="1"/>
    <n v="1"/>
    <n v="0"/>
  </r>
  <r>
    <d v="2021-04-28T00:00:00"/>
    <x v="2"/>
    <n v="18"/>
    <n v="219"/>
    <n v="11"/>
    <n v="4"/>
    <n v="213"/>
    <n v="21"/>
    <n v="0"/>
    <n v="0"/>
    <n v="17"/>
    <x v="14"/>
    <n v="1"/>
    <n v="1"/>
    <n v="0"/>
  </r>
  <r>
    <d v="2021-04-28T00:00:00"/>
    <x v="3"/>
    <n v="27"/>
    <n v="264"/>
    <n v="20"/>
    <n v="11"/>
    <n v="416"/>
    <n v="27"/>
    <n v="1"/>
    <n v="1"/>
    <n v="17"/>
    <x v="14"/>
    <n v="1.0526315789473684"/>
    <n v="1.1000000000000001"/>
    <n v="0"/>
  </r>
  <r>
    <d v="2021-04-28T00:00:00"/>
    <x v="4"/>
    <n v="27"/>
    <n v="499"/>
    <n v="21"/>
    <n v="3"/>
    <n v="171"/>
    <n v="31"/>
    <n v="1"/>
    <n v="-1"/>
    <n v="10"/>
    <x v="14"/>
    <n v="1.05"/>
    <n v="0.75"/>
    <n v="0"/>
  </r>
  <r>
    <d v="2021-04-28T00:00:00"/>
    <x v="5"/>
    <n v="28"/>
    <n v="358"/>
    <n v="21"/>
    <n v="3"/>
    <n v="360"/>
    <n v="33"/>
    <n v="1"/>
    <n v="-1"/>
    <n v="22"/>
    <x v="14"/>
    <n v="1.05"/>
    <n v="0.75"/>
    <n v="0"/>
  </r>
  <r>
    <d v="2021-04-28T00:00:00"/>
    <x v="6"/>
    <n v="71"/>
    <n v="934"/>
    <n v="33"/>
    <n v="10"/>
    <n v="425"/>
    <n v="74"/>
    <n v="0"/>
    <n v="1"/>
    <n v="45"/>
    <x v="14"/>
    <n v="1"/>
    <n v="1.1111111111111112"/>
    <n v="1"/>
  </r>
  <r>
    <d v="2021-04-28T00:00:00"/>
    <x v="7"/>
    <n v="211"/>
    <n v="3122"/>
    <n v="164"/>
    <n v="47"/>
    <n v="2386"/>
    <n v="230"/>
    <n v="1"/>
    <n v="3"/>
    <n v="155"/>
    <x v="14"/>
    <n v="1.0061349693251533"/>
    <n v="1.0681818181818181"/>
    <n v="1"/>
  </r>
  <r>
    <d v="2021-04-29T00:00:00"/>
    <x v="0"/>
    <n v="45"/>
    <n v="744"/>
    <n v="57"/>
    <n v="12"/>
    <n v="585"/>
    <n v="49"/>
    <n v="7"/>
    <n v="-2"/>
    <n v="48"/>
    <x v="15"/>
    <n v="1.1399999999999999"/>
    <n v="0.8571428571428571"/>
    <n v="0"/>
  </r>
  <r>
    <d v="2021-04-29T00:00:00"/>
    <x v="1"/>
    <n v="4"/>
    <n v="97"/>
    <n v="8"/>
    <n v="2"/>
    <n v="216"/>
    <n v="5"/>
    <n v="0"/>
    <n v="0"/>
    <n v="13"/>
    <x v="15"/>
    <n v="1"/>
    <n v="1"/>
    <n v="0"/>
  </r>
  <r>
    <d v="2021-04-29T00:00:00"/>
    <x v="2"/>
    <n v="23"/>
    <n v="236"/>
    <n v="15"/>
    <n v="4"/>
    <n v="213"/>
    <n v="23"/>
    <n v="4"/>
    <n v="0"/>
    <n v="6"/>
    <x v="15"/>
    <n v="1.3636363636363635"/>
    <n v="1"/>
    <n v="0"/>
  </r>
  <r>
    <d v="2021-04-29T00:00:00"/>
    <x v="3"/>
    <n v="18"/>
    <n v="271"/>
    <n v="18"/>
    <n v="11"/>
    <n v="416"/>
    <n v="26"/>
    <n v="-2"/>
    <n v="0"/>
    <n v="19"/>
    <x v="15"/>
    <n v="0.9"/>
    <n v="1"/>
    <n v="0"/>
  </r>
  <r>
    <d v="2021-04-29T00:00:00"/>
    <x v="4"/>
    <n v="24"/>
    <n v="474"/>
    <n v="19"/>
    <n v="4"/>
    <n v="173"/>
    <n v="27"/>
    <n v="-2"/>
    <n v="1"/>
    <n v="50"/>
    <x v="15"/>
    <n v="0.90476190476190477"/>
    <n v="1.3333333333333333"/>
    <n v="2"/>
  </r>
  <r>
    <d v="2021-04-29T00:00:00"/>
    <x v="5"/>
    <n v="31"/>
    <n v="358"/>
    <n v="19"/>
    <n v="5"/>
    <n v="360"/>
    <n v="29"/>
    <n v="-2"/>
    <n v="2"/>
    <n v="29"/>
    <x v="15"/>
    <n v="0.90476190476190477"/>
    <n v="1.6666666666666667"/>
    <n v="0"/>
  </r>
  <r>
    <d v="2021-04-29T00:00:00"/>
    <x v="6"/>
    <n v="49"/>
    <n v="933"/>
    <n v="29"/>
    <n v="11"/>
    <n v="425"/>
    <n v="52"/>
    <n v="-4"/>
    <n v="1"/>
    <n v="53"/>
    <x v="15"/>
    <n v="0.87878787878787878"/>
    <n v="1.1000000000000001"/>
    <n v="0"/>
  </r>
  <r>
    <d v="2021-04-29T00:00:00"/>
    <x v="7"/>
    <n v="194"/>
    <n v="3113"/>
    <n v="165"/>
    <n v="49"/>
    <n v="2388"/>
    <n v="211"/>
    <n v="1"/>
    <n v="2"/>
    <n v="218"/>
    <x v="15"/>
    <n v="1.0060975609756098"/>
    <n v="1.0425531914893618"/>
    <n v="2"/>
  </r>
  <r>
    <d v="2021-04-30T00:00:00"/>
    <x v="0"/>
    <n v="31"/>
    <n v="721"/>
    <n v="54"/>
    <n v="13"/>
    <n v="586"/>
    <n v="33"/>
    <n v="-3"/>
    <n v="1"/>
    <n v="55"/>
    <x v="16"/>
    <n v="0.94736842105263153"/>
    <n v="1.0833333333333333"/>
    <n v="1"/>
  </r>
  <r>
    <d v="2021-04-30T00:00:00"/>
    <x v="1"/>
    <n v="11"/>
    <n v="102"/>
    <n v="7"/>
    <n v="2"/>
    <n v="216"/>
    <n v="11"/>
    <n v="-1"/>
    <n v="0"/>
    <n v="6"/>
    <x v="16"/>
    <n v="0.875"/>
    <n v="1"/>
    <n v="0"/>
  </r>
  <r>
    <d v="2021-04-30T00:00:00"/>
    <x v="2"/>
    <n v="18"/>
    <n v="239"/>
    <n v="15"/>
    <n v="4"/>
    <n v="213"/>
    <n v="18"/>
    <n v="0"/>
    <n v="0"/>
    <n v="15"/>
    <x v="16"/>
    <n v="1"/>
    <n v="1"/>
    <n v="0"/>
  </r>
  <r>
    <d v="2021-04-30T00:00:00"/>
    <x v="3"/>
    <n v="17"/>
    <n v="267"/>
    <n v="16"/>
    <n v="10"/>
    <n v="416"/>
    <n v="19"/>
    <n v="-2"/>
    <n v="-1"/>
    <n v="23"/>
    <x v="16"/>
    <n v="0.88888888888888884"/>
    <n v="0.90909090909090906"/>
    <n v="0"/>
  </r>
  <r>
    <d v="2021-04-30T00:00:00"/>
    <x v="4"/>
    <n v="24"/>
    <n v="477"/>
    <n v="20"/>
    <n v="5"/>
    <n v="173"/>
    <n v="30"/>
    <n v="1"/>
    <n v="1"/>
    <n v="27"/>
    <x v="16"/>
    <n v="1.0526315789473684"/>
    <n v="1.25"/>
    <n v="0"/>
  </r>
  <r>
    <d v="2021-04-30T00:00:00"/>
    <x v="5"/>
    <n v="20"/>
    <n v="354"/>
    <n v="19"/>
    <n v="4"/>
    <n v="360"/>
    <n v="26"/>
    <n v="0"/>
    <n v="-1"/>
    <n v="30"/>
    <x v="16"/>
    <n v="1"/>
    <n v="0.8"/>
    <n v="0"/>
  </r>
  <r>
    <d v="2021-04-30T00:00:00"/>
    <x v="6"/>
    <n v="51"/>
    <n v="939"/>
    <n v="29"/>
    <n v="12"/>
    <n v="426"/>
    <n v="54"/>
    <n v="0"/>
    <n v="1"/>
    <n v="47"/>
    <x v="16"/>
    <n v="1"/>
    <n v="1.0909090909090908"/>
    <n v="1"/>
  </r>
  <r>
    <d v="2021-04-30T00:00:00"/>
    <x v="7"/>
    <n v="172"/>
    <n v="3099"/>
    <n v="160"/>
    <n v="50"/>
    <n v="2390"/>
    <n v="191"/>
    <n v="-5"/>
    <n v="1"/>
    <n v="203"/>
    <x v="16"/>
    <n v="0.96969696969696972"/>
    <n v="1.0204081632653061"/>
    <n v="2"/>
  </r>
  <r>
    <d v="2021-05-01T00:00:00"/>
    <x v="0"/>
    <n v="29"/>
    <n v="710"/>
    <n v="56"/>
    <n v="12"/>
    <n v="586"/>
    <n v="33"/>
    <n v="2"/>
    <n v="-1"/>
    <n v="44"/>
    <x v="17"/>
    <n v="1.037037037037037"/>
    <n v="0.92307692307692313"/>
    <n v="0"/>
  </r>
  <r>
    <d v="2021-05-01T00:00:00"/>
    <x v="1"/>
    <n v="5"/>
    <n v="99"/>
    <n v="8"/>
    <n v="2"/>
    <n v="216"/>
    <n v="4"/>
    <n v="1"/>
    <n v="0"/>
    <n v="7"/>
    <x v="17"/>
    <n v="1.1428571428571428"/>
    <n v="1"/>
    <n v="0"/>
  </r>
  <r>
    <d v="2021-05-01T00:00:00"/>
    <x v="2"/>
    <n v="9"/>
    <n v="228"/>
    <n v="13"/>
    <n v="4"/>
    <n v="213"/>
    <n v="11"/>
    <n v="-2"/>
    <n v="0"/>
    <n v="22"/>
    <x v="17"/>
    <n v="0.8666666666666667"/>
    <n v="1"/>
    <n v="0"/>
  </r>
  <r>
    <d v="2021-05-01T00:00:00"/>
    <x v="3"/>
    <n v="13"/>
    <n v="269"/>
    <n v="16"/>
    <n v="12"/>
    <n v="416"/>
    <n v="12"/>
    <n v="0"/>
    <n v="2"/>
    <n v="10"/>
    <x v="17"/>
    <n v="1"/>
    <n v="1.2"/>
    <n v="0"/>
  </r>
  <r>
    <d v="2021-05-01T00:00:00"/>
    <x v="4"/>
    <n v="26"/>
    <n v="491"/>
    <n v="21"/>
    <n v="5"/>
    <n v="173"/>
    <n v="42"/>
    <n v="1"/>
    <n v="0"/>
    <n v="28"/>
    <x v="17"/>
    <n v="1.05"/>
    <n v="1"/>
    <n v="0"/>
  </r>
  <r>
    <d v="2021-05-01T00:00:00"/>
    <x v="5"/>
    <n v="26"/>
    <n v="364"/>
    <n v="20"/>
    <n v="4"/>
    <n v="360"/>
    <n v="26"/>
    <n v="1"/>
    <n v="0"/>
    <n v="16"/>
    <x v="17"/>
    <n v="1.0526315789473684"/>
    <n v="1"/>
    <n v="0"/>
  </r>
  <r>
    <d v="2021-05-01T00:00:00"/>
    <x v="6"/>
    <n v="38"/>
    <n v="945"/>
    <n v="29"/>
    <n v="12"/>
    <n v="426"/>
    <n v="46"/>
    <n v="0"/>
    <n v="0"/>
    <n v="40"/>
    <x v="17"/>
    <n v="1"/>
    <n v="1"/>
    <n v="0"/>
  </r>
  <r>
    <d v="2021-05-01T00:00:00"/>
    <x v="7"/>
    <n v="146"/>
    <n v="3106"/>
    <n v="163"/>
    <n v="51"/>
    <n v="2390"/>
    <n v="174"/>
    <n v="3"/>
    <n v="1"/>
    <n v="167"/>
    <x v="17"/>
    <n v="1.01875"/>
    <n v="1.02"/>
    <n v="0"/>
  </r>
  <r>
    <d v="2021-05-02T00:00:00"/>
    <x v="0"/>
    <n v="27"/>
    <n v="695"/>
    <n v="51"/>
    <n v="13"/>
    <n v="586"/>
    <n v="29"/>
    <n v="-5"/>
    <n v="1"/>
    <n v="44"/>
    <x v="18"/>
    <n v="0.9107142857142857"/>
    <n v="1.0833333333333333"/>
    <n v="0"/>
  </r>
  <r>
    <d v="2021-05-02T00:00:00"/>
    <x v="1"/>
    <n v="1"/>
    <n v="95"/>
    <n v="9"/>
    <n v="2"/>
    <n v="216"/>
    <n v="2"/>
    <n v="1"/>
    <n v="0"/>
    <n v="6"/>
    <x v="18"/>
    <n v="1.125"/>
    <n v="1"/>
    <n v="0"/>
  </r>
  <r>
    <d v="2021-05-02T00:00:00"/>
    <x v="2"/>
    <n v="3"/>
    <n v="214"/>
    <n v="12"/>
    <n v="4"/>
    <n v="213"/>
    <n v="2"/>
    <n v="-1"/>
    <n v="0"/>
    <n v="16"/>
    <x v="18"/>
    <n v="0.92307692307692313"/>
    <n v="1"/>
    <n v="0"/>
  </r>
  <r>
    <d v="2021-05-02T00:00:00"/>
    <x v="3"/>
    <n v="5"/>
    <n v="266"/>
    <n v="18"/>
    <n v="9"/>
    <n v="416"/>
    <n v="7"/>
    <n v="2"/>
    <n v="-3"/>
    <n v="10"/>
    <x v="18"/>
    <n v="1.125"/>
    <n v="0.75"/>
    <n v="0"/>
  </r>
  <r>
    <d v="2021-05-02T00:00:00"/>
    <x v="4"/>
    <n v="20"/>
    <n v="491"/>
    <n v="24"/>
    <n v="5"/>
    <n v="173"/>
    <n v="25"/>
    <n v="3"/>
    <n v="0"/>
    <n v="25"/>
    <x v="18"/>
    <n v="1.1428571428571428"/>
    <n v="1"/>
    <n v="0"/>
  </r>
  <r>
    <d v="2021-05-02T00:00:00"/>
    <x v="5"/>
    <n v="10"/>
    <n v="363"/>
    <n v="22"/>
    <n v="5"/>
    <n v="360"/>
    <n v="14"/>
    <n v="2"/>
    <n v="1"/>
    <n v="15"/>
    <x v="18"/>
    <n v="1.1000000000000001"/>
    <n v="1.25"/>
    <n v="0"/>
  </r>
  <r>
    <d v="2021-05-02T00:00:00"/>
    <x v="6"/>
    <n v="20"/>
    <n v="906"/>
    <n v="28"/>
    <n v="12"/>
    <n v="426"/>
    <n v="24"/>
    <n v="-1"/>
    <n v="0"/>
    <n v="63"/>
    <x v="18"/>
    <n v="0.96551724137931039"/>
    <n v="1"/>
    <n v="0"/>
  </r>
  <r>
    <d v="2021-05-02T00:00:00"/>
    <x v="7"/>
    <n v="86"/>
    <n v="3030"/>
    <n v="164"/>
    <n v="50"/>
    <n v="2390"/>
    <n v="103"/>
    <n v="1"/>
    <n v="-1"/>
    <n v="179"/>
    <x v="18"/>
    <n v="1.0061349693251533"/>
    <n v="0.98039215686274506"/>
    <n v="0"/>
  </r>
  <r>
    <d v="2021-05-03T00:00:00"/>
    <x v="0"/>
    <n v="25"/>
    <n v="687"/>
    <n v="46"/>
    <n v="11"/>
    <n v="586"/>
    <n v="27"/>
    <n v="-5"/>
    <n v="-2"/>
    <n v="35"/>
    <x v="19"/>
    <n v="0.90196078431372551"/>
    <n v="0.84615384615384615"/>
    <n v="0"/>
  </r>
  <r>
    <d v="2021-05-03T00:00:00"/>
    <x v="1"/>
    <n v="1"/>
    <n v="95"/>
    <n v="7"/>
    <n v="2"/>
    <n v="216"/>
    <n v="2"/>
    <n v="-2"/>
    <n v="0"/>
    <n v="2"/>
    <x v="19"/>
    <n v="0.77777777777777779"/>
    <n v="1"/>
    <n v="0"/>
  </r>
  <r>
    <d v="2021-05-03T00:00:00"/>
    <x v="2"/>
    <n v="13"/>
    <n v="224"/>
    <n v="10"/>
    <n v="3"/>
    <n v="213"/>
    <n v="14"/>
    <n v="-2"/>
    <n v="-1"/>
    <n v="4"/>
    <x v="19"/>
    <n v="0.83333333333333337"/>
    <n v="0.75"/>
    <n v="0"/>
  </r>
  <r>
    <d v="2021-05-03T00:00:00"/>
    <x v="3"/>
    <n v="4"/>
    <n v="262"/>
    <n v="18"/>
    <n v="7"/>
    <n v="416"/>
    <n v="10"/>
    <n v="0"/>
    <n v="-2"/>
    <n v="14"/>
    <x v="19"/>
    <n v="1"/>
    <n v="0.77777777777777779"/>
    <n v="0"/>
  </r>
  <r>
    <d v="2021-05-03T00:00:00"/>
    <x v="4"/>
    <n v="21"/>
    <n v="478"/>
    <n v="27"/>
    <n v="7"/>
    <n v="173"/>
    <n v="23"/>
    <n v="3"/>
    <n v="2"/>
    <n v="35"/>
    <x v="19"/>
    <n v="1.125"/>
    <n v="1.4"/>
    <n v="0"/>
  </r>
  <r>
    <d v="2021-05-03T00:00:00"/>
    <x v="5"/>
    <n v="19"/>
    <n v="383"/>
    <n v="25"/>
    <n v="5"/>
    <n v="360"/>
    <n v="24"/>
    <n v="3"/>
    <n v="0"/>
    <n v="4"/>
    <x v="19"/>
    <n v="1.1363636363636365"/>
    <n v="1"/>
    <n v="0"/>
  </r>
  <r>
    <d v="2021-05-03T00:00:00"/>
    <x v="6"/>
    <n v="23"/>
    <n v="898"/>
    <n v="32"/>
    <n v="12"/>
    <n v="427"/>
    <n v="25"/>
    <n v="4"/>
    <n v="0"/>
    <n v="33"/>
    <x v="19"/>
    <n v="1.1428571428571428"/>
    <n v="1"/>
    <n v="1"/>
  </r>
  <r>
    <d v="2021-05-03T00:00:00"/>
    <x v="7"/>
    <n v="106"/>
    <n v="3027"/>
    <n v="165"/>
    <n v="47"/>
    <n v="2391"/>
    <n v="125"/>
    <n v="1"/>
    <n v="-3"/>
    <n v="127"/>
    <x v="19"/>
    <n v="1.0060975609756098"/>
    <n v="0.94"/>
    <n v="1"/>
  </r>
  <r>
    <d v="2021-05-04T00:00:00"/>
    <x v="0"/>
    <n v="23"/>
    <n v="685"/>
    <n v="46"/>
    <n v="10"/>
    <n v="586"/>
    <n v="31"/>
    <n v="0"/>
    <n v="-1"/>
    <n v="33"/>
    <x v="20"/>
    <n v="1"/>
    <n v="0.90909090909090906"/>
    <n v="0"/>
  </r>
  <r>
    <d v="2021-05-04T00:00:00"/>
    <x v="1"/>
    <n v="5"/>
    <n v="92"/>
    <n v="8"/>
    <n v="2"/>
    <n v="216"/>
    <n v="5"/>
    <n v="1"/>
    <n v="0"/>
    <n v="8"/>
    <x v="20"/>
    <n v="1.1428571428571428"/>
    <n v="1"/>
    <n v="0"/>
  </r>
  <r>
    <d v="2021-05-04T00:00:00"/>
    <x v="2"/>
    <n v="11"/>
    <n v="233"/>
    <n v="7"/>
    <n v="3"/>
    <n v="213"/>
    <n v="15"/>
    <n v="-3"/>
    <n v="0"/>
    <n v="6"/>
    <x v="20"/>
    <n v="0.7"/>
    <n v="1"/>
    <n v="0"/>
  </r>
  <r>
    <d v="2021-05-04T00:00:00"/>
    <x v="3"/>
    <n v="22"/>
    <n v="279"/>
    <n v="17"/>
    <n v="8"/>
    <n v="416"/>
    <n v="28"/>
    <n v="-1"/>
    <n v="1"/>
    <n v="11"/>
    <x v="20"/>
    <n v="0.94444444444444442"/>
    <n v="1.1428571428571428"/>
    <n v="0"/>
  </r>
  <r>
    <d v="2021-05-04T00:00:00"/>
    <x v="4"/>
    <n v="19"/>
    <n v="473"/>
    <n v="20"/>
    <n v="8"/>
    <n v="173"/>
    <n v="24"/>
    <n v="-7"/>
    <n v="1"/>
    <n v="29"/>
    <x v="20"/>
    <n v="0.7407407407407407"/>
    <n v="1.1428571428571428"/>
    <n v="0"/>
  </r>
  <r>
    <d v="2021-05-04T00:00:00"/>
    <x v="5"/>
    <n v="20"/>
    <n v="386"/>
    <n v="24"/>
    <n v="4"/>
    <n v="360"/>
    <n v="24"/>
    <n v="-1"/>
    <n v="-1"/>
    <n v="21"/>
    <x v="20"/>
    <n v="0.96"/>
    <n v="0.8"/>
    <n v="0"/>
  </r>
  <r>
    <d v="2021-05-04T00:00:00"/>
    <x v="6"/>
    <n v="64"/>
    <n v="913"/>
    <n v="30"/>
    <n v="13"/>
    <n v="427"/>
    <n v="62"/>
    <n v="-2"/>
    <n v="1"/>
    <n v="47"/>
    <x v="20"/>
    <n v="0.9375"/>
    <n v="1.0833333333333333"/>
    <n v="0"/>
  </r>
  <r>
    <d v="2021-05-04T00:00:00"/>
    <x v="7"/>
    <n v="164"/>
    <n v="3061"/>
    <n v="152"/>
    <n v="48"/>
    <n v="2391"/>
    <n v="189"/>
    <n v="-13"/>
    <n v="1"/>
    <n v="155"/>
    <x v="20"/>
    <n v="0.92121212121212126"/>
    <n v="1.0212765957446808"/>
    <n v="0"/>
  </r>
  <r>
    <d v="2021-05-05T00:00:00"/>
    <x v="0"/>
    <n v="50"/>
    <n v="702"/>
    <n v="43"/>
    <n v="13"/>
    <n v="586"/>
    <n v="59"/>
    <n v="-3"/>
    <n v="3"/>
    <n v="42"/>
    <x v="21"/>
    <n v="0.93478260869565222"/>
    <n v="1.3"/>
    <n v="0"/>
  </r>
  <r>
    <d v="2021-05-05T00:00:00"/>
    <x v="1"/>
    <n v="3"/>
    <n v="93"/>
    <n v="8"/>
    <n v="2"/>
    <n v="217"/>
    <n v="3"/>
    <n v="0"/>
    <n v="0"/>
    <n v="1"/>
    <x v="21"/>
    <n v="1"/>
    <n v="1"/>
    <n v="1"/>
  </r>
  <r>
    <d v="2021-05-05T00:00:00"/>
    <x v="2"/>
    <n v="8"/>
    <n v="226"/>
    <n v="5"/>
    <n v="2"/>
    <n v="213"/>
    <n v="8"/>
    <n v="-2"/>
    <n v="-1"/>
    <n v="15"/>
    <x v="21"/>
    <n v="0.7142857142857143"/>
    <n v="0.66666666666666663"/>
    <n v="0"/>
  </r>
  <r>
    <d v="2021-05-05T00:00:00"/>
    <x v="3"/>
    <n v="13"/>
    <n v="271"/>
    <n v="15"/>
    <n v="7"/>
    <n v="416"/>
    <n v="15"/>
    <n v="-2"/>
    <n v="-1"/>
    <n v="23"/>
    <x v="21"/>
    <n v="0.88235294117647056"/>
    <n v="0.875"/>
    <n v="0"/>
  </r>
  <r>
    <d v="2021-05-05T00:00:00"/>
    <x v="4"/>
    <n v="38"/>
    <n v="488"/>
    <n v="21"/>
    <n v="8"/>
    <n v="173"/>
    <n v="39"/>
    <n v="1"/>
    <n v="0"/>
    <n v="24"/>
    <x v="21"/>
    <n v="1.05"/>
    <n v="1"/>
    <n v="0"/>
  </r>
  <r>
    <d v="2021-05-05T00:00:00"/>
    <x v="5"/>
    <n v="24"/>
    <n v="395"/>
    <n v="22"/>
    <n v="4"/>
    <n v="360"/>
    <n v="30"/>
    <n v="-2"/>
    <n v="0"/>
    <n v="21"/>
    <x v="21"/>
    <n v="0.91666666666666663"/>
    <n v="1"/>
    <n v="0"/>
  </r>
  <r>
    <d v="2021-05-05T00:00:00"/>
    <x v="6"/>
    <n v="61"/>
    <n v="897"/>
    <n v="35"/>
    <n v="12"/>
    <n v="427"/>
    <n v="71"/>
    <n v="5"/>
    <n v="-1"/>
    <n v="87"/>
    <x v="21"/>
    <n v="1.1666666666666667"/>
    <n v="0.92307692307692313"/>
    <n v="0"/>
  </r>
  <r>
    <d v="2021-05-05T00:00:00"/>
    <x v="7"/>
    <n v="197"/>
    <n v="3072"/>
    <n v="149"/>
    <n v="48"/>
    <n v="2392"/>
    <n v="225"/>
    <n v="-3"/>
    <n v="0"/>
    <n v="213"/>
    <x v="21"/>
    <n v="0.98026315789473684"/>
    <n v="1"/>
    <n v="1"/>
  </r>
  <r>
    <d v="2021-05-06T00:00:00"/>
    <x v="0"/>
    <n v="45"/>
    <n v="705"/>
    <n v="50"/>
    <n v="11"/>
    <n v="586"/>
    <n v="49"/>
    <n v="7"/>
    <n v="-2"/>
    <n v="46"/>
    <x v="22"/>
    <n v="1.1627906976744187"/>
    <n v="0.84615384615384615"/>
    <n v="0"/>
  </r>
  <r>
    <d v="2021-05-06T00:00:00"/>
    <x v="1"/>
    <n v="4"/>
    <n v="87"/>
    <n v="8"/>
    <n v="2"/>
    <n v="217"/>
    <n v="4"/>
    <n v="0"/>
    <n v="0"/>
    <n v="10"/>
    <x v="22"/>
    <n v="1"/>
    <n v="1"/>
    <n v="0"/>
  </r>
  <r>
    <d v="2021-05-06T00:00:00"/>
    <x v="2"/>
    <n v="8"/>
    <n v="223"/>
    <n v="5"/>
    <n v="1"/>
    <n v="214"/>
    <n v="10"/>
    <n v="0"/>
    <n v="-1"/>
    <n v="12"/>
    <x v="22"/>
    <n v="1"/>
    <n v="0.5"/>
    <n v="1"/>
  </r>
  <r>
    <d v="2021-05-06T00:00:00"/>
    <x v="3"/>
    <n v="19"/>
    <n v="272"/>
    <n v="12"/>
    <n v="7"/>
    <n v="416"/>
    <n v="20"/>
    <n v="-3"/>
    <n v="0"/>
    <n v="19"/>
    <x v="22"/>
    <n v="0.8"/>
    <n v="1"/>
    <n v="0"/>
  </r>
  <r>
    <d v="2021-05-06T00:00:00"/>
    <x v="4"/>
    <n v="32"/>
    <n v="492"/>
    <n v="22"/>
    <n v="8"/>
    <n v="173"/>
    <n v="36"/>
    <n v="1"/>
    <n v="0"/>
    <n v="32"/>
    <x v="22"/>
    <n v="1.0476190476190477"/>
    <n v="1"/>
    <n v="0"/>
  </r>
  <r>
    <d v="2021-05-06T00:00:00"/>
    <x v="5"/>
    <n v="22"/>
    <n v="408"/>
    <n v="17"/>
    <n v="4"/>
    <n v="360"/>
    <n v="25"/>
    <n v="-5"/>
    <n v="0"/>
    <n v="12"/>
    <x v="22"/>
    <n v="0.77272727272727271"/>
    <n v="1"/>
    <n v="0"/>
  </r>
  <r>
    <d v="2021-05-06T00:00:00"/>
    <x v="6"/>
    <n v="49"/>
    <n v="877"/>
    <n v="38"/>
    <n v="12"/>
    <n v="427"/>
    <n v="51"/>
    <n v="3"/>
    <n v="0"/>
    <n v="71"/>
    <x v="22"/>
    <n v="1.0857142857142856"/>
    <n v="1"/>
    <n v="0"/>
  </r>
  <r>
    <d v="2021-05-06T00:00:00"/>
    <x v="7"/>
    <n v="179"/>
    <n v="3064"/>
    <n v="152"/>
    <n v="45"/>
    <n v="2393"/>
    <n v="195"/>
    <n v="3"/>
    <n v="-3"/>
    <n v="202"/>
    <x v="22"/>
    <n v="1.0201342281879195"/>
    <n v="0.9375"/>
    <n v="1"/>
  </r>
  <r>
    <d v="2021-05-07T00:00:00"/>
    <x v="0"/>
    <n v="51"/>
    <n v="703"/>
    <n v="47"/>
    <n v="11"/>
    <n v="586"/>
    <n v="53"/>
    <n v="-3"/>
    <n v="0"/>
    <n v="55"/>
    <x v="23"/>
    <n v="0.94"/>
    <n v="1"/>
    <n v="0"/>
  </r>
  <r>
    <d v="2021-05-07T00:00:00"/>
    <x v="1"/>
    <n v="6"/>
    <n v="91"/>
    <n v="7"/>
    <n v="2"/>
    <n v="217"/>
    <n v="9"/>
    <n v="-1"/>
    <n v="0"/>
    <n v="5"/>
    <x v="23"/>
    <n v="0.875"/>
    <n v="1"/>
    <n v="0"/>
  </r>
  <r>
    <d v="2021-05-07T00:00:00"/>
    <x v="2"/>
    <n v="13"/>
    <n v="228"/>
    <n v="6"/>
    <n v="1"/>
    <n v="214"/>
    <n v="15"/>
    <n v="1"/>
    <n v="0"/>
    <n v="10"/>
    <x v="23"/>
    <n v="1.2"/>
    <n v="1"/>
    <n v="0"/>
  </r>
  <r>
    <d v="2021-05-07T00:00:00"/>
    <x v="3"/>
    <n v="10"/>
    <n v="257"/>
    <n v="13"/>
    <n v="5"/>
    <n v="416"/>
    <n v="10"/>
    <n v="1"/>
    <n v="-2"/>
    <n v="25"/>
    <x v="23"/>
    <n v="1.0833333333333333"/>
    <n v="0.7142857142857143"/>
    <n v="0"/>
  </r>
  <r>
    <d v="2021-05-07T00:00:00"/>
    <x v="4"/>
    <n v="22"/>
    <n v="481"/>
    <n v="24"/>
    <n v="8"/>
    <n v="173"/>
    <n v="29"/>
    <n v="2"/>
    <n v="0"/>
    <n v="40"/>
    <x v="23"/>
    <n v="1.0909090909090908"/>
    <n v="1"/>
    <n v="0"/>
  </r>
  <r>
    <d v="2021-05-07T00:00:00"/>
    <x v="5"/>
    <n v="11"/>
    <n v="407"/>
    <n v="16"/>
    <n v="3"/>
    <n v="360"/>
    <n v="18"/>
    <n v="-1"/>
    <n v="-1"/>
    <n v="19"/>
    <x v="23"/>
    <n v="0.94117647058823528"/>
    <n v="0.75"/>
    <n v="0"/>
  </r>
  <r>
    <d v="2021-05-07T00:00:00"/>
    <x v="6"/>
    <n v="55"/>
    <n v="856"/>
    <n v="36"/>
    <n v="13"/>
    <n v="427"/>
    <n v="57"/>
    <n v="-2"/>
    <n v="1"/>
    <n v="78"/>
    <x v="23"/>
    <n v="0.94736842105263153"/>
    <n v="1.0833333333333333"/>
    <n v="0"/>
  </r>
  <r>
    <d v="2021-05-07T00:00:00"/>
    <x v="7"/>
    <n v="168"/>
    <n v="3023"/>
    <n v="149"/>
    <n v="43"/>
    <n v="2393"/>
    <n v="191"/>
    <n v="-3"/>
    <n v="-2"/>
    <n v="232"/>
    <x v="23"/>
    <n v="0.98026315789473684"/>
    <n v="0.9555555555555556"/>
    <n v="0"/>
  </r>
  <r>
    <d v="2021-05-08T00:00:00"/>
    <x v="0"/>
    <n v="29"/>
    <n v="686"/>
    <n v="51"/>
    <n v="11"/>
    <n v="587"/>
    <n v="29"/>
    <n v="4"/>
    <n v="0"/>
    <n v="45"/>
    <x v="24"/>
    <n v="1.0851063829787233"/>
    <n v="1"/>
    <n v="1"/>
  </r>
  <r>
    <d v="2021-05-08T00:00:00"/>
    <x v="1"/>
    <n v="2"/>
    <n v="82"/>
    <n v="7"/>
    <n v="2"/>
    <n v="217"/>
    <n v="2"/>
    <n v="0"/>
    <n v="0"/>
    <n v="11"/>
    <x v="24"/>
    <n v="1"/>
    <n v="1"/>
    <n v="0"/>
  </r>
  <r>
    <d v="2021-05-08T00:00:00"/>
    <x v="2"/>
    <n v="11"/>
    <n v="221"/>
    <n v="7"/>
    <n v="1"/>
    <n v="214"/>
    <n v="13"/>
    <n v="1"/>
    <n v="0"/>
    <n v="20"/>
    <x v="24"/>
    <n v="1.1666666666666667"/>
    <n v="1"/>
    <n v="0"/>
  </r>
  <r>
    <d v="2021-05-08T00:00:00"/>
    <x v="3"/>
    <n v="11"/>
    <n v="253"/>
    <n v="13"/>
    <n v="5"/>
    <n v="416"/>
    <n v="14"/>
    <n v="0"/>
    <n v="0"/>
    <n v="18"/>
    <x v="24"/>
    <n v="1"/>
    <n v="1"/>
    <n v="0"/>
  </r>
  <r>
    <d v="2021-05-08T00:00:00"/>
    <x v="4"/>
    <n v="29"/>
    <n v="488"/>
    <n v="26"/>
    <n v="8"/>
    <n v="173"/>
    <n v="35"/>
    <n v="2"/>
    <n v="0"/>
    <n v="28"/>
    <x v="24"/>
    <n v="1.0833333333333333"/>
    <n v="1"/>
    <n v="0"/>
  </r>
  <r>
    <d v="2021-05-08T00:00:00"/>
    <x v="5"/>
    <n v="25"/>
    <n v="400"/>
    <n v="16"/>
    <n v="3"/>
    <n v="360"/>
    <n v="32"/>
    <n v="0"/>
    <n v="0"/>
    <n v="39"/>
    <x v="24"/>
    <n v="1"/>
    <n v="1"/>
    <n v="0"/>
  </r>
  <r>
    <d v="2021-05-08T00:00:00"/>
    <x v="6"/>
    <n v="65"/>
    <n v="857"/>
    <n v="38"/>
    <n v="14"/>
    <n v="427"/>
    <n v="64"/>
    <n v="2"/>
    <n v="1"/>
    <n v="63"/>
    <x v="24"/>
    <n v="1.0555555555555556"/>
    <n v="1.0769230769230769"/>
    <n v="0"/>
  </r>
  <r>
    <d v="2021-05-08T00:00:00"/>
    <x v="7"/>
    <n v="172"/>
    <n v="2987"/>
    <n v="158"/>
    <n v="44"/>
    <n v="2394"/>
    <n v="189"/>
    <n v="9"/>
    <n v="1"/>
    <n v="224"/>
    <x v="24"/>
    <n v="1.0604026845637584"/>
    <n v="1.0232558139534884"/>
    <n v="1"/>
  </r>
  <r>
    <d v="2021-05-09T00:00:00"/>
    <x v="0"/>
    <n v="51"/>
    <n v="709"/>
    <n v="50"/>
    <n v="12"/>
    <n v="587"/>
    <n v="54"/>
    <n v="-1"/>
    <n v="1"/>
    <n v="31"/>
    <x v="25"/>
    <n v="0.98039215686274506"/>
    <n v="1.0909090909090908"/>
    <n v="0"/>
  </r>
  <r>
    <d v="2021-05-09T00:00:00"/>
    <x v="1"/>
    <n v="9"/>
    <n v="87"/>
    <n v="7"/>
    <n v="2"/>
    <n v="217"/>
    <n v="9"/>
    <n v="0"/>
    <n v="0"/>
    <n v="4"/>
    <x v="25"/>
    <n v="1"/>
    <n v="1"/>
    <n v="0"/>
  </r>
  <r>
    <d v="2021-05-09T00:00:00"/>
    <x v="2"/>
    <n v="8"/>
    <n v="222"/>
    <n v="9"/>
    <n v="1"/>
    <n v="214"/>
    <n v="9"/>
    <n v="2"/>
    <n v="0"/>
    <n v="8"/>
    <x v="25"/>
    <n v="1.2857142857142858"/>
    <n v="1"/>
    <n v="0"/>
  </r>
  <r>
    <d v="2021-05-09T00:00:00"/>
    <x v="3"/>
    <n v="7"/>
    <n v="253"/>
    <n v="15"/>
    <n v="5"/>
    <n v="416"/>
    <n v="6"/>
    <n v="2"/>
    <n v="0"/>
    <n v="6"/>
    <x v="25"/>
    <n v="1.1538461538461537"/>
    <n v="1"/>
    <n v="0"/>
  </r>
  <r>
    <d v="2021-05-09T00:00:00"/>
    <x v="4"/>
    <n v="15"/>
    <n v="482"/>
    <n v="26"/>
    <n v="9"/>
    <n v="173"/>
    <n v="18"/>
    <n v="0"/>
    <n v="1"/>
    <n v="24"/>
    <x v="25"/>
    <n v="1"/>
    <n v="1.125"/>
    <n v="0"/>
  </r>
  <r>
    <d v="2021-05-09T00:00:00"/>
    <x v="5"/>
    <n v="28"/>
    <n v="406"/>
    <n v="16"/>
    <n v="3"/>
    <n v="360"/>
    <n v="28"/>
    <n v="0"/>
    <n v="0"/>
    <n v="22"/>
    <x v="25"/>
    <n v="1"/>
    <n v="1"/>
    <n v="0"/>
  </r>
  <r>
    <d v="2021-05-09T00:00:00"/>
    <x v="6"/>
    <n v="28"/>
    <n v="825"/>
    <n v="40"/>
    <n v="14"/>
    <n v="427"/>
    <n v="28"/>
    <n v="2"/>
    <n v="0"/>
    <n v="60"/>
    <x v="25"/>
    <n v="1.0526315789473684"/>
    <n v="1"/>
    <n v="0"/>
  </r>
  <r>
    <d v="2021-05-09T00:00:00"/>
    <x v="7"/>
    <n v="146"/>
    <n v="2984"/>
    <n v="163"/>
    <n v="46"/>
    <n v="2394"/>
    <n v="152"/>
    <n v="5"/>
    <n v="2"/>
    <n v="155"/>
    <x v="25"/>
    <n v="1.0316455696202531"/>
    <n v="1.0454545454545454"/>
    <n v="0"/>
  </r>
  <r>
    <d v="2021-05-10T00:00:00"/>
    <x v="0"/>
    <n v="15"/>
    <n v="690"/>
    <n v="46"/>
    <n v="12"/>
    <n v="587"/>
    <n v="17"/>
    <n v="-4"/>
    <n v="0"/>
    <n v="36"/>
    <x v="26"/>
    <n v="0.92"/>
    <n v="1"/>
    <n v="0"/>
  </r>
  <r>
    <d v="2021-05-10T00:00:00"/>
    <x v="1"/>
    <n v="3"/>
    <n v="87"/>
    <n v="7"/>
    <n v="1"/>
    <n v="217"/>
    <n v="4"/>
    <n v="0"/>
    <n v="-1"/>
    <n v="4"/>
    <x v="26"/>
    <n v="1"/>
    <n v="0.5"/>
    <n v="0"/>
  </r>
  <r>
    <d v="2021-05-10T00:00:00"/>
    <x v="2"/>
    <n v="12"/>
    <n v="226"/>
    <n v="7"/>
    <n v="1"/>
    <n v="214"/>
    <n v="13"/>
    <n v="-2"/>
    <n v="0"/>
    <n v="9"/>
    <x v="26"/>
    <n v="0.77777777777777779"/>
    <n v="1"/>
    <n v="0"/>
  </r>
  <r>
    <d v="2021-05-10T00:00:00"/>
    <x v="3"/>
    <n v="8"/>
    <n v="246"/>
    <n v="13"/>
    <n v="3"/>
    <n v="416"/>
    <n v="9"/>
    <n v="-2"/>
    <n v="-2"/>
    <n v="16"/>
    <x v="26"/>
    <n v="0.8666666666666667"/>
    <n v="0.6"/>
    <n v="0"/>
  </r>
  <r>
    <d v="2021-05-10T00:00:00"/>
    <x v="4"/>
    <n v="21"/>
    <n v="481"/>
    <n v="27"/>
    <n v="9"/>
    <n v="173"/>
    <n v="23"/>
    <n v="1"/>
    <n v="0"/>
    <n v="24"/>
    <x v="26"/>
    <n v="1.0384615384615385"/>
    <n v="1"/>
    <n v="0"/>
  </r>
  <r>
    <d v="2021-05-10T00:00:00"/>
    <x v="5"/>
    <n v="30"/>
    <n v="422"/>
    <n v="16"/>
    <n v="3"/>
    <n v="360"/>
    <n v="33"/>
    <n v="0"/>
    <n v="0"/>
    <n v="17"/>
    <x v="26"/>
    <n v="1"/>
    <n v="1"/>
    <n v="0"/>
  </r>
  <r>
    <d v="2021-05-10T00:00:00"/>
    <x v="6"/>
    <n v="14"/>
    <n v="825"/>
    <n v="31"/>
    <n v="14"/>
    <n v="427"/>
    <n v="22"/>
    <n v="-9"/>
    <n v="0"/>
    <n v="22"/>
    <x v="26"/>
    <n v="0.77500000000000002"/>
    <n v="1"/>
    <n v="0"/>
  </r>
  <r>
    <d v="2021-05-10T00:00:00"/>
    <x v="7"/>
    <n v="103"/>
    <n v="2977"/>
    <n v="147"/>
    <n v="43"/>
    <n v="2394"/>
    <n v="121"/>
    <n v="-16"/>
    <n v="-3"/>
    <n v="128"/>
    <x v="26"/>
    <n v="0.90184049079754602"/>
    <n v="0.93478260869565222"/>
    <n v="0"/>
  </r>
  <r>
    <d v="2021-05-12T00:00:00"/>
    <x v="0"/>
    <n v="21"/>
    <n v="670"/>
    <n v="46"/>
    <n v="10"/>
    <n v="587"/>
    <n v="51"/>
    <n v="0"/>
    <n v="-2"/>
    <n v="71"/>
    <x v="27"/>
    <n v="1"/>
    <n v="0.83333333333333337"/>
    <n v="0"/>
  </r>
  <r>
    <d v="2021-05-12T00:00:00"/>
    <x v="1"/>
    <n v="3"/>
    <n v="99"/>
    <n v="2"/>
    <n v="1"/>
    <n v="217"/>
    <n v="23"/>
    <n v="-5"/>
    <n v="0"/>
    <n v="11"/>
    <x v="27"/>
    <n v="0.2857142857142857"/>
    <n v="1"/>
    <n v="0"/>
  </r>
  <r>
    <d v="2021-05-12T00:00:00"/>
    <x v="2"/>
    <n v="10"/>
    <n v="204"/>
    <n v="6"/>
    <n v="2"/>
    <n v="214"/>
    <n v="19"/>
    <n v="-1"/>
    <n v="1"/>
    <n v="41"/>
    <x v="27"/>
    <n v="0.8571428571428571"/>
    <n v="2"/>
    <n v="0"/>
  </r>
  <r>
    <d v="2021-05-12T00:00:00"/>
    <x v="3"/>
    <n v="11"/>
    <n v="225"/>
    <n v="11"/>
    <n v="3"/>
    <n v="417"/>
    <n v="24"/>
    <n v="-2"/>
    <n v="0"/>
    <n v="44"/>
    <x v="27"/>
    <n v="0.84615384615384615"/>
    <n v="1"/>
    <n v="1"/>
  </r>
  <r>
    <d v="2021-05-12T00:00:00"/>
    <x v="4"/>
    <n v="27"/>
    <n v="474"/>
    <n v="26"/>
    <n v="8"/>
    <n v="173"/>
    <n v="58"/>
    <n v="-1"/>
    <n v="-1"/>
    <n v="65"/>
    <x v="27"/>
    <n v="0.96296296296296291"/>
    <n v="0.88888888888888884"/>
    <n v="0"/>
  </r>
  <r>
    <d v="2021-05-12T00:00:00"/>
    <x v="5"/>
    <n v="28"/>
    <n v="423"/>
    <n v="20"/>
    <n v="3"/>
    <n v="360"/>
    <n v="61"/>
    <n v="4"/>
    <n v="0"/>
    <n v="60"/>
    <x v="27"/>
    <n v="1.25"/>
    <n v="1"/>
    <n v="0"/>
  </r>
  <r>
    <d v="2021-05-12T00:00:00"/>
    <x v="6"/>
    <n v="36"/>
    <n v="859"/>
    <n v="37"/>
    <n v="13"/>
    <n v="429"/>
    <n v="132"/>
    <n v="6"/>
    <n v="-1"/>
    <n v="96"/>
    <x v="27"/>
    <n v="1.1935483870967742"/>
    <n v="0.9285714285714286"/>
    <n v="2"/>
  </r>
  <r>
    <d v="2021-05-12T00:00:00"/>
    <x v="7"/>
    <n v="136"/>
    <n v="2954"/>
    <n v="148"/>
    <n v="40"/>
    <n v="2397"/>
    <n v="368"/>
    <n v="1"/>
    <n v="-3"/>
    <n v="388"/>
    <x v="27"/>
    <n v="1.0068027210884354"/>
    <n v="0.93023255813953487"/>
    <n v="3"/>
  </r>
  <r>
    <d v="2021-05-13T00:00:00"/>
    <x v="0"/>
    <n v="19"/>
    <n v="652"/>
    <n v="41"/>
    <n v="9"/>
    <n v="588"/>
    <n v="21"/>
    <n v="-5"/>
    <n v="-1"/>
    <n v="38"/>
    <x v="28"/>
    <n v="0.89130434782608692"/>
    <n v="0.9"/>
    <n v="1"/>
  </r>
  <r>
    <d v="2021-05-13T00:00:00"/>
    <x v="1"/>
    <n v="5"/>
    <n v="94"/>
    <n v="4"/>
    <n v="1"/>
    <n v="217"/>
    <n v="5"/>
    <n v="2"/>
    <n v="0"/>
    <n v="10"/>
    <x v="28"/>
    <n v="2"/>
    <n v="1"/>
    <n v="0"/>
  </r>
  <r>
    <d v="2021-05-13T00:00:00"/>
    <x v="2"/>
    <n v="11"/>
    <n v="196"/>
    <n v="9"/>
    <n v="2"/>
    <n v="214"/>
    <n v="14"/>
    <n v="3"/>
    <n v="0"/>
    <n v="22"/>
    <x v="28"/>
    <n v="1.5"/>
    <n v="1"/>
    <n v="0"/>
  </r>
  <r>
    <d v="2021-05-13T00:00:00"/>
    <x v="3"/>
    <n v="7"/>
    <n v="222"/>
    <n v="10"/>
    <n v="2"/>
    <n v="417"/>
    <n v="12"/>
    <n v="-1"/>
    <n v="-1"/>
    <n v="15"/>
    <x v="28"/>
    <n v="0.90909090909090906"/>
    <n v="0.66666666666666663"/>
    <n v="0"/>
  </r>
  <r>
    <d v="2021-05-13T00:00:00"/>
    <x v="4"/>
    <n v="11"/>
    <n v="470"/>
    <n v="23"/>
    <n v="9"/>
    <n v="174"/>
    <n v="15"/>
    <n v="-3"/>
    <n v="1"/>
    <n v="18"/>
    <x v="28"/>
    <n v="0.88461538461538458"/>
    <n v="1.125"/>
    <n v="1"/>
  </r>
  <r>
    <d v="2021-05-13T00:00:00"/>
    <x v="5"/>
    <n v="30"/>
    <n v="440"/>
    <n v="19"/>
    <n v="4"/>
    <n v="360"/>
    <n v="35"/>
    <n v="-1"/>
    <n v="1"/>
    <n v="18"/>
    <x v="28"/>
    <n v="0.95"/>
    <n v="1.3333333333333333"/>
    <n v="0"/>
  </r>
  <r>
    <d v="2021-05-13T00:00:00"/>
    <x v="6"/>
    <n v="50"/>
    <n v="859"/>
    <n v="40"/>
    <n v="11"/>
    <n v="429"/>
    <n v="57"/>
    <n v="3"/>
    <n v="-2"/>
    <n v="57"/>
    <x v="28"/>
    <n v="1.0810810810810811"/>
    <n v="0.84615384615384615"/>
    <n v="0"/>
  </r>
  <r>
    <d v="2021-05-13T00:00:00"/>
    <x v="7"/>
    <n v="133"/>
    <n v="2933"/>
    <n v="146"/>
    <n v="38"/>
    <n v="2399"/>
    <n v="159"/>
    <n v="-2"/>
    <n v="-2"/>
    <n v="178"/>
    <x v="28"/>
    <n v="0.98648648648648651"/>
    <n v="0.95"/>
    <n v="2"/>
  </r>
  <r>
    <d v="2021-05-14T00:00:00"/>
    <x v="0"/>
    <n v="23"/>
    <n v="642"/>
    <n v="35"/>
    <n v="10"/>
    <n v="588"/>
    <n v="25"/>
    <n v="-6"/>
    <n v="1"/>
    <n v="35"/>
    <x v="29"/>
    <n v="0.85365853658536583"/>
    <n v="1.1111111111111112"/>
    <n v="0"/>
  </r>
  <r>
    <d v="2021-05-14T00:00:00"/>
    <x v="1"/>
    <n v="3"/>
    <n v="85"/>
    <n v="5"/>
    <n v="1"/>
    <n v="217"/>
    <n v="3"/>
    <n v="1"/>
    <n v="0"/>
    <n v="12"/>
    <x v="29"/>
    <n v="1.25"/>
    <n v="1"/>
    <n v="0"/>
  </r>
  <r>
    <d v="2021-05-14T00:00:00"/>
    <x v="2"/>
    <n v="11"/>
    <n v="182"/>
    <n v="8"/>
    <n v="2"/>
    <n v="214"/>
    <n v="11"/>
    <n v="-1"/>
    <n v="0"/>
    <n v="25"/>
    <x v="29"/>
    <n v="0.88888888888888884"/>
    <n v="1"/>
    <n v="0"/>
  </r>
  <r>
    <d v="2021-05-14T00:00:00"/>
    <x v="3"/>
    <n v="13"/>
    <n v="211"/>
    <n v="10"/>
    <n v="2"/>
    <n v="417"/>
    <n v="15"/>
    <n v="0"/>
    <n v="0"/>
    <n v="26"/>
    <x v="29"/>
    <n v="1"/>
    <n v="1"/>
    <n v="0"/>
  </r>
  <r>
    <d v="2021-05-14T00:00:00"/>
    <x v="4"/>
    <n v="29"/>
    <n v="458"/>
    <n v="20"/>
    <n v="9"/>
    <n v="175"/>
    <n v="30"/>
    <n v="-3"/>
    <n v="0"/>
    <n v="41"/>
    <x v="29"/>
    <n v="0.86956521739130432"/>
    <n v="1"/>
    <n v="1"/>
  </r>
  <r>
    <d v="2021-05-14T00:00:00"/>
    <x v="5"/>
    <n v="22"/>
    <n v="433"/>
    <n v="19"/>
    <n v="3"/>
    <n v="360"/>
    <n v="27"/>
    <n v="0"/>
    <n v="-1"/>
    <n v="34"/>
    <x v="29"/>
    <n v="1"/>
    <n v="0.75"/>
    <n v="0"/>
  </r>
  <r>
    <d v="2021-05-14T00:00:00"/>
    <x v="6"/>
    <n v="67"/>
    <n v="854"/>
    <n v="37"/>
    <n v="11"/>
    <n v="430"/>
    <n v="65"/>
    <n v="-3"/>
    <n v="0"/>
    <n v="70"/>
    <x v="29"/>
    <n v="0.92500000000000004"/>
    <n v="1"/>
    <n v="1"/>
  </r>
  <r>
    <d v="2021-05-14T00:00:00"/>
    <x v="7"/>
    <n v="168"/>
    <n v="2865"/>
    <n v="134"/>
    <n v="38"/>
    <n v="2401"/>
    <n v="176"/>
    <n v="-12"/>
    <n v="0"/>
    <n v="243"/>
    <x v="29"/>
    <n v="0.9178082191780822"/>
    <n v="1"/>
    <n v="2"/>
  </r>
  <r>
    <d v="2021-05-15T00:00:00"/>
    <x v="0"/>
    <n v="32"/>
    <n v="628"/>
    <n v="38"/>
    <n v="8"/>
    <n v="588"/>
    <n v="30"/>
    <n v="3"/>
    <n v="-2"/>
    <n v="44"/>
    <x v="30"/>
    <n v="1.0857142857142856"/>
    <n v="0.8"/>
    <n v="0"/>
  </r>
  <r>
    <d v="2021-05-15T00:00:00"/>
    <x v="1"/>
    <n v="5"/>
    <n v="87"/>
    <n v="5"/>
    <n v="1"/>
    <n v="217"/>
    <n v="7"/>
    <n v="0"/>
    <n v="0"/>
    <n v="5"/>
    <x v="30"/>
    <n v="1"/>
    <n v="1"/>
    <n v="0"/>
  </r>
  <r>
    <d v="2021-05-15T00:00:00"/>
    <x v="2"/>
    <n v="7"/>
    <n v="177"/>
    <n v="8"/>
    <n v="2"/>
    <n v="214"/>
    <n v="10"/>
    <n v="0"/>
    <n v="0"/>
    <n v="15"/>
    <x v="30"/>
    <n v="1"/>
    <n v="1"/>
    <n v="0"/>
  </r>
  <r>
    <d v="2021-05-15T00:00:00"/>
    <x v="3"/>
    <n v="17"/>
    <n v="211"/>
    <n v="12"/>
    <n v="2"/>
    <n v="417"/>
    <n v="16"/>
    <n v="2"/>
    <n v="0"/>
    <n v="16"/>
    <x v="30"/>
    <n v="1.2"/>
    <n v="1"/>
    <n v="0"/>
  </r>
  <r>
    <d v="2021-05-15T00:00:00"/>
    <x v="4"/>
    <n v="8"/>
    <n v="452"/>
    <n v="18"/>
    <n v="9"/>
    <n v="175"/>
    <n v="9"/>
    <n v="-2"/>
    <n v="0"/>
    <n v="15"/>
    <x v="30"/>
    <n v="0.9"/>
    <n v="1"/>
    <n v="0"/>
  </r>
  <r>
    <d v="2021-05-15T00:00:00"/>
    <x v="5"/>
    <n v="17"/>
    <n v="428"/>
    <n v="17"/>
    <n v="3"/>
    <n v="360"/>
    <n v="20"/>
    <n v="-2"/>
    <n v="0"/>
    <n v="25"/>
    <x v="30"/>
    <n v="0.89473684210526316"/>
    <n v="1"/>
    <n v="0"/>
  </r>
  <r>
    <d v="2021-05-15T00:00:00"/>
    <x v="6"/>
    <n v="32"/>
    <n v="849"/>
    <n v="40"/>
    <n v="10"/>
    <n v="430"/>
    <n v="34"/>
    <n v="3"/>
    <n v="-1"/>
    <n v="39"/>
    <x v="30"/>
    <n v="1.0810810810810811"/>
    <n v="0.90909090909090906"/>
    <n v="0"/>
  </r>
  <r>
    <d v="2021-05-15T00:00:00"/>
    <x v="7"/>
    <n v="118"/>
    <n v="2832"/>
    <n v="138"/>
    <n v="35"/>
    <n v="2401"/>
    <n v="126"/>
    <n v="4"/>
    <n v="-3"/>
    <n v="159"/>
    <x v="30"/>
    <n v="1.0298507462686568"/>
    <n v="0.92105263157894735"/>
    <n v="0"/>
  </r>
  <r>
    <d v="2021-05-16T00:00:00"/>
    <x v="0"/>
    <n v="27"/>
    <n v="626"/>
    <n v="35"/>
    <n v="9"/>
    <n v="589"/>
    <n v="28"/>
    <n v="-3"/>
    <n v="1"/>
    <n v="29"/>
    <x v="31"/>
    <n v="0.92105263157894735"/>
    <n v="1.125"/>
    <n v="1"/>
  </r>
  <r>
    <d v="2021-05-16T00:00:00"/>
    <x v="1"/>
    <n v="0"/>
    <n v="87"/>
    <n v="3"/>
    <n v="2"/>
    <n v="217"/>
    <n v="0"/>
    <n v="-2"/>
    <n v="1"/>
    <n v="0"/>
    <x v="31"/>
    <n v="0.6"/>
    <n v="2"/>
    <n v="0"/>
  </r>
  <r>
    <d v="2021-05-16T00:00:00"/>
    <x v="2"/>
    <n v="5"/>
    <n v="175"/>
    <n v="8"/>
    <n v="2"/>
    <n v="214"/>
    <n v="5"/>
    <n v="0"/>
    <n v="0"/>
    <n v="7"/>
    <x v="31"/>
    <n v="1"/>
    <n v="1"/>
    <n v="0"/>
  </r>
  <r>
    <d v="2021-05-16T00:00:00"/>
    <x v="3"/>
    <n v="16"/>
    <n v="223"/>
    <n v="14"/>
    <n v="2"/>
    <n v="417"/>
    <n v="19"/>
    <n v="2"/>
    <n v="0"/>
    <n v="7"/>
    <x v="31"/>
    <n v="1.1666666666666667"/>
    <n v="1"/>
    <n v="0"/>
  </r>
  <r>
    <d v="2021-05-16T00:00:00"/>
    <x v="4"/>
    <n v="9"/>
    <n v="426"/>
    <n v="20"/>
    <n v="9"/>
    <n v="175"/>
    <n v="10"/>
    <n v="2"/>
    <n v="0"/>
    <n v="36"/>
    <x v="31"/>
    <n v="1.1111111111111112"/>
    <n v="1"/>
    <n v="0"/>
  </r>
  <r>
    <d v="2021-05-16T00:00:00"/>
    <x v="5"/>
    <n v="19"/>
    <n v="424"/>
    <n v="20"/>
    <n v="3"/>
    <n v="360"/>
    <n v="22"/>
    <n v="3"/>
    <n v="0"/>
    <n v="26"/>
    <x v="31"/>
    <n v="1.1764705882352942"/>
    <n v="1"/>
    <n v="0"/>
  </r>
  <r>
    <d v="2021-05-16T00:00:00"/>
    <x v="6"/>
    <n v="23"/>
    <n v="828"/>
    <n v="39"/>
    <n v="10"/>
    <n v="431"/>
    <n v="23"/>
    <n v="-1"/>
    <n v="0"/>
    <n v="43"/>
    <x v="31"/>
    <n v="0.97499999999999998"/>
    <n v="1"/>
    <n v="1"/>
  </r>
  <r>
    <d v="2021-05-16T00:00:00"/>
    <x v="7"/>
    <n v="99"/>
    <n v="2789"/>
    <n v="139"/>
    <n v="37"/>
    <n v="2403"/>
    <n v="107"/>
    <n v="1"/>
    <n v="2"/>
    <n v="148"/>
    <x v="31"/>
    <n v="1.0072463768115942"/>
    <n v="1.0571428571428572"/>
    <n v="2"/>
  </r>
  <r>
    <d v="2021-05-17T00:00:00"/>
    <x v="0"/>
    <n v="14"/>
    <n v="605"/>
    <n v="35"/>
    <n v="9"/>
    <n v="590"/>
    <n v="13"/>
    <n v="0"/>
    <n v="0"/>
    <n v="33"/>
    <x v="32"/>
    <n v="1"/>
    <n v="1"/>
    <n v="1"/>
  </r>
  <r>
    <d v="2021-05-17T00:00:00"/>
    <x v="1"/>
    <n v="4"/>
    <n v="87"/>
    <n v="3"/>
    <n v="2"/>
    <n v="217"/>
    <n v="3"/>
    <n v="0"/>
    <n v="0"/>
    <n v="3"/>
    <x v="32"/>
    <n v="1"/>
    <n v="1"/>
    <n v="0"/>
  </r>
  <r>
    <d v="2021-05-17T00:00:00"/>
    <x v="2"/>
    <n v="6"/>
    <n v="179"/>
    <n v="7"/>
    <n v="2"/>
    <n v="214"/>
    <n v="7"/>
    <n v="-1"/>
    <n v="0"/>
    <n v="3"/>
    <x v="32"/>
    <n v="0.875"/>
    <n v="1"/>
    <n v="0"/>
  </r>
  <r>
    <d v="2021-05-17T00:00:00"/>
    <x v="3"/>
    <n v="6"/>
    <n v="223"/>
    <n v="13"/>
    <n v="1"/>
    <n v="417"/>
    <n v="6"/>
    <n v="-1"/>
    <n v="-1"/>
    <n v="6"/>
    <x v="32"/>
    <n v="0.9285714285714286"/>
    <n v="0.5"/>
    <n v="0"/>
  </r>
  <r>
    <d v="2021-05-17T00:00:00"/>
    <x v="4"/>
    <n v="24"/>
    <n v="433"/>
    <n v="20"/>
    <n v="9"/>
    <n v="175"/>
    <n v="29"/>
    <n v="0"/>
    <n v="0"/>
    <n v="22"/>
    <x v="32"/>
    <n v="1"/>
    <n v="1"/>
    <n v="0"/>
  </r>
  <r>
    <d v="2021-05-17T00:00:00"/>
    <x v="5"/>
    <n v="20"/>
    <n v="435"/>
    <n v="21"/>
    <n v="4"/>
    <n v="360"/>
    <n v="22"/>
    <n v="1"/>
    <n v="1"/>
    <n v="11"/>
    <x v="32"/>
    <n v="1.05"/>
    <n v="1.3333333333333333"/>
    <n v="0"/>
  </r>
  <r>
    <d v="2021-05-17T00:00:00"/>
    <x v="6"/>
    <n v="31"/>
    <n v="843"/>
    <n v="40"/>
    <n v="10"/>
    <n v="432"/>
    <n v="36"/>
    <n v="1"/>
    <n v="0"/>
    <n v="20"/>
    <x v="32"/>
    <n v="1.0256410256410255"/>
    <n v="1"/>
    <n v="1"/>
  </r>
  <r>
    <d v="2021-05-17T00:00:00"/>
    <x v="7"/>
    <n v="105"/>
    <n v="2805"/>
    <n v="139"/>
    <n v="37"/>
    <n v="2405"/>
    <n v="116"/>
    <n v="0"/>
    <n v="0"/>
    <n v="98"/>
    <x v="32"/>
    <n v="1"/>
    <n v="1"/>
    <n v="2"/>
  </r>
  <r>
    <d v="2021-05-18T00:00:00"/>
    <x v="0"/>
    <n v="29"/>
    <n v="598"/>
    <n v="31"/>
    <n v="9"/>
    <n v="590"/>
    <n v="29"/>
    <n v="-4"/>
    <n v="0"/>
    <n v="36"/>
    <x v="33"/>
    <n v="0.88571428571428568"/>
    <n v="1"/>
    <n v="0"/>
  </r>
  <r>
    <d v="2021-05-18T00:00:00"/>
    <x v="1"/>
    <n v="2"/>
    <n v="84"/>
    <n v="2"/>
    <n v="2"/>
    <n v="217"/>
    <n v="4"/>
    <n v="-1"/>
    <n v="0"/>
    <n v="7"/>
    <x v="33"/>
    <n v="0.66666666666666663"/>
    <n v="1"/>
    <n v="0"/>
  </r>
  <r>
    <d v="2021-05-18T00:00:00"/>
    <x v="2"/>
    <n v="11"/>
    <n v="169"/>
    <n v="9"/>
    <n v="1"/>
    <n v="214"/>
    <n v="15"/>
    <n v="2"/>
    <n v="-1"/>
    <n v="25"/>
    <x v="33"/>
    <n v="1.2857142857142858"/>
    <n v="0.5"/>
    <n v="0"/>
  </r>
  <r>
    <d v="2021-05-18T00:00:00"/>
    <x v="3"/>
    <n v="10"/>
    <n v="221"/>
    <n v="10"/>
    <n v="3"/>
    <n v="418"/>
    <n v="12"/>
    <n v="-3"/>
    <n v="2"/>
    <n v="13"/>
    <x v="33"/>
    <n v="0.76923076923076927"/>
    <n v="3"/>
    <n v="1"/>
  </r>
  <r>
    <d v="2021-05-18T00:00:00"/>
    <x v="4"/>
    <n v="9"/>
    <n v="412"/>
    <n v="20"/>
    <n v="7"/>
    <n v="176"/>
    <n v="14"/>
    <n v="0"/>
    <n v="-2"/>
    <n v="34"/>
    <x v="33"/>
    <n v="1"/>
    <n v="0.77777777777777779"/>
    <n v="1"/>
  </r>
  <r>
    <d v="2021-05-18T00:00:00"/>
    <x v="5"/>
    <n v="28"/>
    <n v="443"/>
    <n v="19"/>
    <n v="5"/>
    <n v="362"/>
    <n v="36"/>
    <n v="-2"/>
    <n v="1"/>
    <n v="26"/>
    <x v="33"/>
    <n v="0.90476190476190477"/>
    <n v="1.25"/>
    <n v="2"/>
  </r>
  <r>
    <d v="2021-05-18T00:00:00"/>
    <x v="6"/>
    <n v="19"/>
    <n v="817"/>
    <n v="33"/>
    <n v="11"/>
    <n v="432"/>
    <n v="18"/>
    <n v="-7"/>
    <n v="1"/>
    <n v="44"/>
    <x v="33"/>
    <n v="0.82499999999999996"/>
    <n v="1.1000000000000001"/>
    <n v="0"/>
  </r>
  <r>
    <d v="2021-05-18T00:00:00"/>
    <x v="7"/>
    <n v="108"/>
    <n v="2744"/>
    <n v="124"/>
    <n v="38"/>
    <n v="2409"/>
    <n v="128"/>
    <n v="-15"/>
    <n v="1"/>
    <n v="185"/>
    <x v="33"/>
    <n v="0.8920863309352518"/>
    <n v="1.027027027027027"/>
    <n v="4"/>
  </r>
  <r>
    <d v="2021-05-19T00:00:00"/>
    <x v="0"/>
    <n v="21"/>
    <n v="568"/>
    <n v="36"/>
    <n v="7"/>
    <n v="590"/>
    <n v="17"/>
    <n v="5"/>
    <n v="-2"/>
    <n v="47"/>
    <x v="34"/>
    <n v="1.1612903225806452"/>
    <n v="0.77777777777777779"/>
    <n v="0"/>
  </r>
  <r>
    <d v="2021-05-19T00:00:00"/>
    <x v="1"/>
    <n v="6"/>
    <n v="88"/>
    <n v="3"/>
    <n v="1"/>
    <n v="217"/>
    <n v="7"/>
    <n v="1"/>
    <n v="-1"/>
    <n v="3"/>
    <x v="34"/>
    <n v="1.5"/>
    <n v="0.5"/>
    <n v="0"/>
  </r>
  <r>
    <d v="2021-05-19T00:00:00"/>
    <x v="2"/>
    <n v="11"/>
    <n v="168"/>
    <n v="8"/>
    <n v="1"/>
    <n v="214"/>
    <n v="11"/>
    <n v="-1"/>
    <n v="0"/>
    <n v="12"/>
    <x v="34"/>
    <n v="0.88888888888888884"/>
    <n v="1"/>
    <n v="0"/>
  </r>
  <r>
    <d v="2021-05-19T00:00:00"/>
    <x v="3"/>
    <n v="14"/>
    <n v="211"/>
    <n v="10"/>
    <n v="3"/>
    <n v="418"/>
    <n v="18"/>
    <n v="0"/>
    <n v="0"/>
    <n v="28"/>
    <x v="34"/>
    <n v="1"/>
    <n v="1"/>
    <n v="0"/>
  </r>
  <r>
    <d v="2021-05-19T00:00:00"/>
    <x v="4"/>
    <n v="15"/>
    <n v="395"/>
    <n v="19"/>
    <n v="7"/>
    <n v="176"/>
    <n v="19"/>
    <n v="-1"/>
    <n v="0"/>
    <n v="36"/>
    <x v="34"/>
    <n v="0.95"/>
    <n v="1"/>
    <n v="0"/>
  </r>
  <r>
    <d v="2021-05-19T00:00:00"/>
    <x v="5"/>
    <n v="16"/>
    <n v="440"/>
    <n v="19"/>
    <n v="5"/>
    <n v="362"/>
    <n v="23"/>
    <n v="0"/>
    <n v="0"/>
    <n v="26"/>
    <x v="34"/>
    <n v="1"/>
    <n v="1"/>
    <n v="0"/>
  </r>
  <r>
    <d v="2021-05-19T00:00:00"/>
    <x v="6"/>
    <n v="84"/>
    <n v="831"/>
    <n v="33"/>
    <n v="8"/>
    <n v="432"/>
    <n v="88"/>
    <n v="0"/>
    <n v="-3"/>
    <n v="74"/>
    <x v="34"/>
    <n v="1"/>
    <n v="0.72727272727272729"/>
    <n v="0"/>
  </r>
  <r>
    <d v="2021-05-19T00:00:00"/>
    <x v="7"/>
    <n v="167"/>
    <n v="2701"/>
    <n v="128"/>
    <n v="32"/>
    <n v="2409"/>
    <n v="183"/>
    <n v="4"/>
    <n v="-6"/>
    <n v="226"/>
    <x v="34"/>
    <n v="1.032258064516129"/>
    <n v="0.84210526315789469"/>
    <n v="0"/>
  </r>
  <r>
    <d v="2021-05-20T00:00:00"/>
    <x v="0"/>
    <n v="21"/>
    <n v="553"/>
    <n v="34"/>
    <n v="7"/>
    <n v="590"/>
    <n v="26"/>
    <n v="-2"/>
    <n v="0"/>
    <n v="41"/>
    <x v="35"/>
    <n v="0.94444444444444442"/>
    <n v="1"/>
    <n v="0"/>
  </r>
  <r>
    <d v="2021-05-20T00:00:00"/>
    <x v="1"/>
    <n v="5"/>
    <n v="88"/>
    <n v="5"/>
    <n v="0"/>
    <n v="217"/>
    <n v="4"/>
    <n v="2"/>
    <n v="-1"/>
    <n v="4"/>
    <x v="35"/>
    <n v="1.6666666666666667"/>
    <n v="0"/>
    <n v="0"/>
  </r>
  <r>
    <d v="2021-05-20T00:00:00"/>
    <x v="2"/>
    <n v="25"/>
    <n v="192"/>
    <n v="6"/>
    <n v="1"/>
    <n v="214"/>
    <n v="30"/>
    <n v="-2"/>
    <n v="0"/>
    <n v="6"/>
    <x v="35"/>
    <n v="0.75"/>
    <n v="1"/>
    <n v="0"/>
  </r>
  <r>
    <d v="2021-05-20T00:00:00"/>
    <x v="3"/>
    <n v="10"/>
    <n v="210"/>
    <n v="8"/>
    <n v="3"/>
    <n v="418"/>
    <n v="14"/>
    <n v="-2"/>
    <n v="0"/>
    <n v="15"/>
    <x v="35"/>
    <n v="0.8"/>
    <n v="1"/>
    <n v="0"/>
  </r>
  <r>
    <d v="2021-05-20T00:00:00"/>
    <x v="4"/>
    <n v="9"/>
    <n v="363"/>
    <n v="13"/>
    <n v="7"/>
    <n v="177"/>
    <n v="10"/>
    <n v="-6"/>
    <n v="0"/>
    <n v="41"/>
    <x v="35"/>
    <n v="0.68421052631578949"/>
    <n v="1"/>
    <n v="1"/>
  </r>
  <r>
    <d v="2021-05-20T00:00:00"/>
    <x v="5"/>
    <n v="22"/>
    <n v="437"/>
    <n v="18"/>
    <n v="4"/>
    <n v="362"/>
    <n v="22"/>
    <n v="-1"/>
    <n v="-1"/>
    <n v="25"/>
    <x v="35"/>
    <n v="0.94736842105263153"/>
    <n v="0.8"/>
    <n v="0"/>
  </r>
  <r>
    <d v="2021-05-20T00:00:00"/>
    <x v="6"/>
    <n v="65"/>
    <n v="832"/>
    <n v="32"/>
    <n v="8"/>
    <n v="432"/>
    <n v="70"/>
    <n v="-1"/>
    <n v="0"/>
    <n v="69"/>
    <x v="35"/>
    <n v="0.96969696969696972"/>
    <n v="1"/>
    <n v="0"/>
  </r>
  <r>
    <d v="2021-05-20T00:00:00"/>
    <x v="7"/>
    <n v="157"/>
    <n v="2675"/>
    <n v="116"/>
    <n v="30"/>
    <n v="2410"/>
    <n v="176"/>
    <n v="-12"/>
    <n v="-2"/>
    <n v="201"/>
    <x v="35"/>
    <n v="0.90625"/>
    <n v="0.9375"/>
    <n v="1"/>
  </r>
  <r>
    <d v="2021-05-21T00:00:00"/>
    <x v="0"/>
    <n v="40"/>
    <n v="555"/>
    <n v="32"/>
    <n v="6"/>
    <n v="590"/>
    <n v="42"/>
    <n v="-2"/>
    <n v="-1"/>
    <n v="40"/>
    <x v="36"/>
    <n v="0.94117647058823528"/>
    <n v="0.8571428571428571"/>
    <n v="0"/>
  </r>
  <r>
    <d v="2021-05-21T00:00:00"/>
    <x v="1"/>
    <n v="6"/>
    <n v="91"/>
    <n v="2"/>
    <n v="2"/>
    <n v="217"/>
    <n v="6"/>
    <n v="-3"/>
    <n v="2"/>
    <n v="3"/>
    <x v="36"/>
    <n v="0.4"/>
    <e v="#NUM!"/>
    <n v="0"/>
  </r>
  <r>
    <d v="2021-05-21T00:00:00"/>
    <x v="2"/>
    <n v="18"/>
    <n v="206"/>
    <n v="7"/>
    <n v="1"/>
    <n v="214"/>
    <n v="23"/>
    <n v="1"/>
    <n v="0"/>
    <n v="9"/>
    <x v="36"/>
    <n v="1.1666666666666667"/>
    <n v="1"/>
    <n v="0"/>
  </r>
  <r>
    <d v="2021-05-21T00:00:00"/>
    <x v="3"/>
    <n v="8"/>
    <n v="204"/>
    <n v="7"/>
    <n v="4"/>
    <n v="418"/>
    <n v="7"/>
    <n v="-1"/>
    <n v="1"/>
    <n v="13"/>
    <x v="36"/>
    <n v="0.875"/>
    <n v="1.3333333333333333"/>
    <n v="0"/>
  </r>
  <r>
    <d v="2021-05-21T00:00:00"/>
    <x v="4"/>
    <n v="20"/>
    <n v="371"/>
    <n v="16"/>
    <n v="6"/>
    <n v="177"/>
    <n v="22"/>
    <n v="3"/>
    <n v="-1"/>
    <n v="14"/>
    <x v="36"/>
    <n v="1.2307692307692308"/>
    <n v="0.8571428571428571"/>
    <n v="0"/>
  </r>
  <r>
    <d v="2021-05-21T00:00:00"/>
    <x v="5"/>
    <n v="21"/>
    <n v="437"/>
    <n v="14"/>
    <n v="3"/>
    <n v="362"/>
    <n v="30"/>
    <n v="-4"/>
    <n v="-1"/>
    <n v="30"/>
    <x v="36"/>
    <n v="0.77777777777777779"/>
    <n v="0.75"/>
    <n v="0"/>
  </r>
  <r>
    <d v="2021-05-21T00:00:00"/>
    <x v="6"/>
    <n v="45"/>
    <n v="821"/>
    <n v="30"/>
    <n v="9"/>
    <n v="432"/>
    <n v="54"/>
    <n v="-2"/>
    <n v="1"/>
    <n v="65"/>
    <x v="36"/>
    <n v="0.9375"/>
    <n v="1.125"/>
    <n v="0"/>
  </r>
  <r>
    <d v="2021-05-21T00:00:00"/>
    <x v="7"/>
    <n v="158"/>
    <n v="2685"/>
    <n v="108"/>
    <n v="31"/>
    <n v="2410"/>
    <n v="184"/>
    <n v="-8"/>
    <n v="1"/>
    <n v="174"/>
    <x v="36"/>
    <n v="0.93103448275862066"/>
    <n v="1.0333333333333334"/>
    <n v="0"/>
  </r>
  <r>
    <d v="2021-05-22T00:00:00"/>
    <x v="0"/>
    <n v="34"/>
    <n v="539"/>
    <n v="30"/>
    <n v="6"/>
    <n v="590"/>
    <n v="35"/>
    <n v="-2"/>
    <n v="0"/>
    <n v="51"/>
    <x v="37"/>
    <n v="0.9375"/>
    <n v="1"/>
    <n v="0"/>
  </r>
  <r>
    <d v="2021-05-22T00:00:00"/>
    <x v="1"/>
    <n v="3"/>
    <n v="87"/>
    <n v="3"/>
    <n v="2"/>
    <n v="217"/>
    <n v="3"/>
    <n v="1"/>
    <n v="0"/>
    <n v="7"/>
    <x v="37"/>
    <n v="1.5"/>
    <n v="1"/>
    <n v="0"/>
  </r>
  <r>
    <d v="2021-05-22T00:00:00"/>
    <x v="2"/>
    <n v="30"/>
    <n v="220"/>
    <n v="8"/>
    <n v="1"/>
    <n v="214"/>
    <n v="26"/>
    <n v="1"/>
    <n v="0"/>
    <n v="12"/>
    <x v="37"/>
    <n v="1.1428571428571428"/>
    <n v="1"/>
    <n v="0"/>
  </r>
  <r>
    <d v="2021-05-22T00:00:00"/>
    <x v="3"/>
    <n v="8"/>
    <n v="200"/>
    <n v="7"/>
    <n v="4"/>
    <n v="418"/>
    <n v="8"/>
    <n v="0"/>
    <n v="0"/>
    <n v="12"/>
    <x v="37"/>
    <n v="1"/>
    <n v="1"/>
    <n v="0"/>
  </r>
  <r>
    <d v="2021-05-22T00:00:00"/>
    <x v="4"/>
    <n v="11"/>
    <n v="343"/>
    <n v="14"/>
    <n v="5"/>
    <n v="177"/>
    <n v="13"/>
    <n v="-2"/>
    <n v="-1"/>
    <n v="41"/>
    <x v="37"/>
    <n v="0.875"/>
    <n v="0.83333333333333337"/>
    <n v="0"/>
  </r>
  <r>
    <d v="2021-05-22T00:00:00"/>
    <x v="5"/>
    <n v="29"/>
    <n v="455"/>
    <n v="14"/>
    <n v="3"/>
    <n v="362"/>
    <n v="33"/>
    <n v="0"/>
    <n v="0"/>
    <n v="15"/>
    <x v="37"/>
    <n v="1"/>
    <n v="1"/>
    <n v="0"/>
  </r>
  <r>
    <d v="2021-05-22T00:00:00"/>
    <x v="6"/>
    <n v="55"/>
    <n v="812"/>
    <n v="32"/>
    <n v="9"/>
    <n v="432"/>
    <n v="55"/>
    <n v="2"/>
    <n v="0"/>
    <n v="64"/>
    <x v="37"/>
    <n v="1.0666666666666667"/>
    <n v="1"/>
    <n v="0"/>
  </r>
  <r>
    <d v="2021-05-22T00:00:00"/>
    <x v="7"/>
    <n v="170"/>
    <n v="2656"/>
    <n v="108"/>
    <n v="30"/>
    <n v="2410"/>
    <n v="173"/>
    <n v="0"/>
    <n v="-1"/>
    <n v="202"/>
    <x v="37"/>
    <n v="1"/>
    <n v="0.967741935483871"/>
    <n v="0"/>
  </r>
  <r>
    <d v="2021-05-23T00:00:00"/>
    <x v="0"/>
    <n v="10"/>
    <n v="520"/>
    <n v="32"/>
    <n v="6"/>
    <n v="590"/>
    <n v="13"/>
    <n v="2"/>
    <n v="0"/>
    <n v="32"/>
    <x v="38"/>
    <n v="1.0666666666666667"/>
    <n v="1"/>
    <n v="0"/>
  </r>
  <r>
    <d v="2021-05-23T00:00:00"/>
    <x v="1"/>
    <n v="6"/>
    <n v="83"/>
    <n v="3"/>
    <n v="2"/>
    <n v="217"/>
    <n v="6"/>
    <n v="0"/>
    <n v="0"/>
    <n v="10"/>
    <x v="38"/>
    <n v="1"/>
    <n v="1"/>
    <n v="0"/>
  </r>
  <r>
    <d v="2021-05-23T00:00:00"/>
    <x v="2"/>
    <n v="17"/>
    <n v="227"/>
    <n v="10"/>
    <n v="1"/>
    <n v="214"/>
    <n v="18"/>
    <n v="2"/>
    <n v="0"/>
    <n v="11"/>
    <x v="38"/>
    <n v="1.25"/>
    <n v="1"/>
    <n v="0"/>
  </r>
  <r>
    <d v="2021-05-23T00:00:00"/>
    <x v="3"/>
    <n v="8"/>
    <n v="203"/>
    <n v="7"/>
    <n v="4"/>
    <n v="418"/>
    <n v="12"/>
    <n v="0"/>
    <n v="0"/>
    <n v="9"/>
    <x v="38"/>
    <n v="1"/>
    <n v="1"/>
    <n v="0"/>
  </r>
  <r>
    <d v="2021-05-23T00:00:00"/>
    <x v="4"/>
    <n v="11"/>
    <n v="333"/>
    <n v="14"/>
    <n v="5"/>
    <n v="177"/>
    <n v="17"/>
    <n v="0"/>
    <n v="0"/>
    <n v="27"/>
    <x v="38"/>
    <n v="1"/>
    <n v="1"/>
    <n v="0"/>
  </r>
  <r>
    <d v="2021-05-23T00:00:00"/>
    <x v="5"/>
    <n v="21"/>
    <n v="453"/>
    <n v="12"/>
    <n v="5"/>
    <n v="362"/>
    <n v="23"/>
    <n v="-2"/>
    <n v="2"/>
    <n v="25"/>
    <x v="38"/>
    <n v="0.8571428571428571"/>
    <n v="1.6666666666666667"/>
    <n v="0"/>
  </r>
  <r>
    <d v="2021-05-23T00:00:00"/>
    <x v="6"/>
    <n v="33"/>
    <n v="805"/>
    <n v="34"/>
    <n v="9"/>
    <n v="433"/>
    <n v="34"/>
    <n v="2"/>
    <n v="0"/>
    <n v="40"/>
    <x v="38"/>
    <n v="1.0625"/>
    <n v="1"/>
    <n v="1"/>
  </r>
  <r>
    <d v="2021-05-23T00:00:00"/>
    <x v="7"/>
    <n v="106"/>
    <n v="2624"/>
    <n v="112"/>
    <n v="32"/>
    <n v="2411"/>
    <n v="123"/>
    <n v="4"/>
    <n v="2"/>
    <n v="154"/>
    <x v="38"/>
    <n v="1.037037037037037"/>
    <n v="1.0666666666666667"/>
    <n v="1"/>
  </r>
  <r>
    <d v="2021-05-24T00:00:00"/>
    <x v="0"/>
    <n v="9"/>
    <n v="487"/>
    <n v="29"/>
    <n v="7"/>
    <n v="591"/>
    <n v="11"/>
    <n v="-3"/>
    <n v="1"/>
    <n v="44"/>
    <x v="39"/>
    <n v="0.90625"/>
    <n v="1.1666666666666667"/>
    <n v="1"/>
  </r>
  <r>
    <d v="2021-05-24T00:00:00"/>
    <x v="1"/>
    <n v="3"/>
    <n v="83"/>
    <n v="4"/>
    <n v="1"/>
    <n v="217"/>
    <n v="3"/>
    <n v="1"/>
    <n v="-1"/>
    <n v="3"/>
    <x v="39"/>
    <n v="1.3333333333333333"/>
    <n v="0.5"/>
    <n v="0"/>
  </r>
  <r>
    <d v="2021-05-24T00:00:00"/>
    <x v="2"/>
    <n v="13"/>
    <n v="228"/>
    <n v="10"/>
    <n v="1"/>
    <n v="214"/>
    <n v="13"/>
    <n v="0"/>
    <n v="0"/>
    <n v="12"/>
    <x v="39"/>
    <n v="1"/>
    <n v="1"/>
    <n v="0"/>
  </r>
  <r>
    <d v="2021-05-24T00:00:00"/>
    <x v="3"/>
    <n v="5"/>
    <n v="197"/>
    <n v="8"/>
    <n v="5"/>
    <n v="418"/>
    <n v="5"/>
    <n v="1"/>
    <n v="1"/>
    <n v="11"/>
    <x v="39"/>
    <n v="1.1428571428571428"/>
    <n v="1.25"/>
    <n v="0"/>
  </r>
  <r>
    <d v="2021-05-24T00:00:00"/>
    <x v="4"/>
    <n v="10"/>
    <n v="325"/>
    <n v="14"/>
    <n v="4"/>
    <n v="177"/>
    <n v="15"/>
    <n v="0"/>
    <n v="-1"/>
    <n v="23"/>
    <x v="39"/>
    <n v="1"/>
    <n v="0.8"/>
    <n v="0"/>
  </r>
  <r>
    <d v="2021-05-24T00:00:00"/>
    <x v="5"/>
    <n v="21"/>
    <n v="457"/>
    <n v="14"/>
    <n v="5"/>
    <n v="362"/>
    <n v="28"/>
    <n v="2"/>
    <n v="0"/>
    <n v="24"/>
    <x v="39"/>
    <n v="1.1666666666666667"/>
    <n v="1"/>
    <n v="0"/>
  </r>
  <r>
    <d v="2021-05-24T00:00:00"/>
    <x v="6"/>
    <n v="14"/>
    <n v="776"/>
    <n v="30"/>
    <n v="8"/>
    <n v="433"/>
    <n v="14"/>
    <n v="-4"/>
    <n v="-1"/>
    <n v="43"/>
    <x v="39"/>
    <n v="0.88235294117647056"/>
    <n v="0.88888888888888884"/>
    <n v="0"/>
  </r>
  <r>
    <d v="2021-05-24T00:00:00"/>
    <x v="7"/>
    <n v="75"/>
    <n v="2553"/>
    <n v="109"/>
    <n v="31"/>
    <n v="2412"/>
    <n v="89"/>
    <n v="-3"/>
    <n v="-1"/>
    <n v="160"/>
    <x v="39"/>
    <n v="0.9732142857142857"/>
    <n v="0.96875"/>
    <n v="1"/>
  </r>
  <r>
    <d v="2021-05-25T00:00:00"/>
    <x v="0"/>
    <n v="14"/>
    <n v="483"/>
    <n v="28"/>
    <n v="5"/>
    <n v="591"/>
    <n v="16"/>
    <n v="-1"/>
    <n v="-2"/>
    <n v="20"/>
    <x v="40"/>
    <n v="0.96551724137931039"/>
    <n v="0.7142857142857143"/>
    <n v="0"/>
  </r>
  <r>
    <d v="2021-05-25T00:00:00"/>
    <x v="1"/>
    <n v="6"/>
    <n v="84"/>
    <n v="4"/>
    <n v="3"/>
    <n v="217"/>
    <n v="9"/>
    <n v="0"/>
    <n v="2"/>
    <n v="8"/>
    <x v="40"/>
    <n v="1"/>
    <n v="3"/>
    <n v="0"/>
  </r>
  <r>
    <d v="2021-05-25T00:00:00"/>
    <x v="2"/>
    <n v="9"/>
    <n v="219"/>
    <n v="11"/>
    <n v="1"/>
    <n v="214"/>
    <n v="11"/>
    <n v="1"/>
    <n v="0"/>
    <n v="20"/>
    <x v="40"/>
    <n v="1.1000000000000001"/>
    <n v="1"/>
    <n v="0"/>
  </r>
  <r>
    <d v="2021-05-25T00:00:00"/>
    <x v="3"/>
    <n v="8"/>
    <n v="197"/>
    <n v="8"/>
    <n v="5"/>
    <n v="418"/>
    <n v="10"/>
    <n v="0"/>
    <n v="0"/>
    <n v="10"/>
    <x v="40"/>
    <n v="1"/>
    <n v="1"/>
    <n v="0"/>
  </r>
  <r>
    <d v="2021-05-25T00:00:00"/>
    <x v="4"/>
    <n v="15"/>
    <n v="318"/>
    <n v="14"/>
    <n v="4"/>
    <n v="178"/>
    <n v="17"/>
    <n v="0"/>
    <n v="0"/>
    <n v="23"/>
    <x v="40"/>
    <n v="1"/>
    <n v="1"/>
    <n v="1"/>
  </r>
  <r>
    <d v="2021-05-25T00:00:00"/>
    <x v="5"/>
    <n v="22"/>
    <n v="437"/>
    <n v="15"/>
    <n v="4"/>
    <n v="362"/>
    <n v="27"/>
    <n v="1"/>
    <n v="-1"/>
    <n v="47"/>
    <x v="40"/>
    <n v="1.0714285714285714"/>
    <n v="0.8"/>
    <n v="0"/>
  </r>
  <r>
    <d v="2021-05-25T00:00:00"/>
    <x v="6"/>
    <n v="37"/>
    <n v="760"/>
    <n v="27"/>
    <n v="9"/>
    <n v="433"/>
    <n v="40"/>
    <n v="-3"/>
    <n v="1"/>
    <n v="56"/>
    <x v="40"/>
    <n v="0.9"/>
    <n v="1.125"/>
    <n v="0"/>
  </r>
  <r>
    <d v="2021-05-25T00:00:00"/>
    <x v="7"/>
    <n v="111"/>
    <n v="2498"/>
    <n v="107"/>
    <n v="31"/>
    <n v="2413"/>
    <n v="130"/>
    <n v="-2"/>
    <n v="0"/>
    <n v="184"/>
    <x v="40"/>
    <n v="0.98165137614678899"/>
    <n v="1"/>
    <n v="1"/>
  </r>
  <r>
    <d v="2021-05-26T00:00:00"/>
    <x v="0"/>
    <n v="10"/>
    <n v="461"/>
    <n v="26"/>
    <n v="4"/>
    <n v="591"/>
    <n v="11"/>
    <n v="-2"/>
    <n v="-1"/>
    <n v="33"/>
    <x v="41"/>
    <n v="0.9285714285714286"/>
    <n v="0.8"/>
    <n v="0"/>
  </r>
  <r>
    <d v="2021-05-26T00:00:00"/>
    <x v="1"/>
    <n v="3"/>
    <n v="75"/>
    <n v="4"/>
    <n v="3"/>
    <n v="217"/>
    <n v="3"/>
    <n v="0"/>
    <n v="0"/>
    <n v="12"/>
    <x v="41"/>
    <n v="1"/>
    <n v="1"/>
    <n v="0"/>
  </r>
  <r>
    <d v="2021-05-26T00:00:00"/>
    <x v="2"/>
    <n v="11"/>
    <n v="222"/>
    <n v="11"/>
    <n v="2"/>
    <n v="215"/>
    <n v="14"/>
    <n v="0"/>
    <n v="1"/>
    <n v="10"/>
    <x v="41"/>
    <n v="1"/>
    <n v="2"/>
    <n v="1"/>
  </r>
  <r>
    <d v="2021-05-26T00:00:00"/>
    <x v="3"/>
    <n v="8"/>
    <n v="191"/>
    <n v="6"/>
    <n v="6"/>
    <n v="418"/>
    <n v="11"/>
    <n v="-2"/>
    <n v="1"/>
    <n v="17"/>
    <x v="41"/>
    <n v="0.75"/>
    <n v="1.2"/>
    <n v="0"/>
  </r>
  <r>
    <d v="2021-05-26T00:00:00"/>
    <x v="4"/>
    <n v="19"/>
    <n v="310"/>
    <n v="11"/>
    <n v="4"/>
    <n v="178"/>
    <n v="22"/>
    <n v="-3"/>
    <n v="0"/>
    <n v="30"/>
    <x v="41"/>
    <n v="0.7857142857142857"/>
    <n v="1"/>
    <n v="0"/>
  </r>
  <r>
    <d v="2021-05-26T00:00:00"/>
    <x v="5"/>
    <n v="23"/>
    <n v="439"/>
    <n v="17"/>
    <n v="3"/>
    <n v="362"/>
    <n v="30"/>
    <n v="2"/>
    <n v="-1"/>
    <n v="28"/>
    <x v="41"/>
    <n v="1.1333333333333333"/>
    <n v="0.75"/>
    <n v="0"/>
  </r>
  <r>
    <d v="2021-05-26T00:00:00"/>
    <x v="6"/>
    <n v="38"/>
    <n v="722"/>
    <n v="21"/>
    <n v="6"/>
    <n v="434"/>
    <n v="39"/>
    <n v="-6"/>
    <n v="-3"/>
    <n v="76"/>
    <x v="41"/>
    <n v="0.77777777777777779"/>
    <n v="0.66666666666666663"/>
    <n v="1"/>
  </r>
  <r>
    <d v="2021-05-26T00:00:00"/>
    <x v="7"/>
    <n v="112"/>
    <n v="2420"/>
    <n v="96"/>
    <n v="28"/>
    <n v="2415"/>
    <n v="130"/>
    <n v="-11"/>
    <n v="-3"/>
    <n v="206"/>
    <x v="41"/>
    <n v="0.89719626168224298"/>
    <n v="0.90322580645161288"/>
    <n v="2"/>
  </r>
  <r>
    <d v="2021-05-27T00:00:00"/>
    <x v="0"/>
    <n v="12"/>
    <n v="446"/>
    <n v="25"/>
    <n v="5"/>
    <n v="591"/>
    <n v="12"/>
    <n v="-1"/>
    <n v="1"/>
    <n v="27"/>
    <x v="42"/>
    <n v="0.96153846153846156"/>
    <n v="1.25"/>
    <n v="0"/>
  </r>
  <r>
    <d v="2021-05-27T00:00:00"/>
    <x v="1"/>
    <n v="10"/>
    <n v="80"/>
    <n v="3"/>
    <n v="2"/>
    <n v="217"/>
    <n v="10"/>
    <n v="-1"/>
    <n v="-1"/>
    <n v="5"/>
    <x v="42"/>
    <n v="0.75"/>
    <n v="0.66666666666666663"/>
    <n v="0"/>
  </r>
  <r>
    <d v="2021-05-27T00:00:00"/>
    <x v="2"/>
    <n v="21"/>
    <n v="233"/>
    <n v="11"/>
    <n v="2"/>
    <n v="215"/>
    <n v="21"/>
    <n v="0"/>
    <n v="0"/>
    <n v="10"/>
    <x v="42"/>
    <n v="1"/>
    <n v="1"/>
    <n v="0"/>
  </r>
  <r>
    <d v="2021-05-27T00:00:00"/>
    <x v="3"/>
    <n v="17"/>
    <n v="196"/>
    <n v="4"/>
    <n v="6"/>
    <n v="418"/>
    <n v="17"/>
    <n v="-2"/>
    <n v="0"/>
    <n v="12"/>
    <x v="42"/>
    <n v="0.66666666666666663"/>
    <n v="1"/>
    <n v="0"/>
  </r>
  <r>
    <d v="2021-05-27T00:00:00"/>
    <x v="4"/>
    <n v="12"/>
    <n v="291"/>
    <n v="9"/>
    <n v="4"/>
    <n v="178"/>
    <n v="12"/>
    <n v="-2"/>
    <n v="0"/>
    <n v="31"/>
    <x v="42"/>
    <n v="0.81818181818181823"/>
    <n v="1"/>
    <n v="0"/>
  </r>
  <r>
    <d v="2021-05-27T00:00:00"/>
    <x v="5"/>
    <n v="29"/>
    <n v="442"/>
    <n v="18"/>
    <n v="4"/>
    <n v="362"/>
    <n v="29"/>
    <n v="1"/>
    <n v="1"/>
    <n v="26"/>
    <x v="42"/>
    <n v="1.0588235294117647"/>
    <n v="1.3333333333333333"/>
    <n v="0"/>
  </r>
  <r>
    <d v="2021-05-27T00:00:00"/>
    <x v="6"/>
    <n v="44"/>
    <n v="712"/>
    <n v="23"/>
    <n v="5"/>
    <n v="434"/>
    <n v="42"/>
    <n v="2"/>
    <n v="-1"/>
    <n v="52"/>
    <x v="42"/>
    <n v="1.0952380952380953"/>
    <n v="0.83333333333333337"/>
    <n v="0"/>
  </r>
  <r>
    <d v="2021-05-27T00:00:00"/>
    <x v="7"/>
    <n v="145"/>
    <n v="2400"/>
    <n v="93"/>
    <n v="28"/>
    <n v="2415"/>
    <n v="143"/>
    <n v="-3"/>
    <n v="0"/>
    <n v="163"/>
    <x v="42"/>
    <n v="0.96875"/>
    <n v="1"/>
    <n v="0"/>
  </r>
  <r>
    <d v="2021-05-28T00:00:00"/>
    <x v="0"/>
    <n v="10"/>
    <n v="426"/>
    <n v="22"/>
    <n v="4"/>
    <n v="591"/>
    <n v="13"/>
    <n v="-3"/>
    <n v="-1"/>
    <n v="33"/>
    <x v="43"/>
    <n v="0.88"/>
    <n v="0.8"/>
    <n v="0"/>
  </r>
  <r>
    <d v="2021-05-28T00:00:00"/>
    <x v="1"/>
    <n v="8"/>
    <n v="83"/>
    <n v="1"/>
    <n v="2"/>
    <n v="217"/>
    <n v="7"/>
    <n v="-2"/>
    <n v="0"/>
    <n v="4"/>
    <x v="43"/>
    <n v="0.33333333333333331"/>
    <n v="1"/>
    <n v="0"/>
  </r>
  <r>
    <d v="2021-05-28T00:00:00"/>
    <x v="2"/>
    <n v="13"/>
    <n v="234"/>
    <n v="9"/>
    <n v="3"/>
    <n v="216"/>
    <n v="15"/>
    <n v="-2"/>
    <n v="1"/>
    <n v="13"/>
    <x v="43"/>
    <n v="0.81818181818181823"/>
    <n v="1.5"/>
    <n v="1"/>
  </r>
  <r>
    <d v="2021-05-28T00:00:00"/>
    <x v="3"/>
    <n v="10"/>
    <n v="190"/>
    <n v="5"/>
    <n v="6"/>
    <n v="418"/>
    <n v="8"/>
    <n v="1"/>
    <n v="0"/>
    <n v="14"/>
    <x v="43"/>
    <n v="1.25"/>
    <n v="1"/>
    <n v="0"/>
  </r>
  <r>
    <d v="2021-05-28T00:00:00"/>
    <x v="4"/>
    <n v="19"/>
    <n v="290"/>
    <n v="8"/>
    <n v="4"/>
    <n v="179"/>
    <n v="21"/>
    <n v="-1"/>
    <n v="0"/>
    <n v="21"/>
    <x v="43"/>
    <n v="0.88888888888888884"/>
    <n v="1"/>
    <n v="1"/>
  </r>
  <r>
    <d v="2021-05-28T00:00:00"/>
    <x v="5"/>
    <n v="15"/>
    <n v="427"/>
    <n v="15"/>
    <n v="4"/>
    <n v="362"/>
    <n v="16"/>
    <n v="-3"/>
    <n v="0"/>
    <n v="31"/>
    <x v="43"/>
    <n v="0.83333333333333337"/>
    <n v="1"/>
    <n v="0"/>
  </r>
  <r>
    <d v="2021-05-28T00:00:00"/>
    <x v="6"/>
    <n v="27"/>
    <n v="700"/>
    <n v="19"/>
    <n v="5"/>
    <n v="434"/>
    <n v="30"/>
    <n v="-4"/>
    <n v="0"/>
    <n v="42"/>
    <x v="43"/>
    <n v="0.82608695652173914"/>
    <n v="1"/>
    <n v="0"/>
  </r>
  <r>
    <d v="2021-05-28T00:00:00"/>
    <x v="7"/>
    <n v="102"/>
    <n v="2350"/>
    <n v="79"/>
    <n v="28"/>
    <n v="2417"/>
    <n v="110"/>
    <n v="-14"/>
    <n v="0"/>
    <n v="158"/>
    <x v="43"/>
    <n v="0.84946236559139787"/>
    <n v="1"/>
    <n v="2"/>
  </r>
  <r>
    <d v="2021-05-29T00:00:00"/>
    <x v="0"/>
    <n v="26"/>
    <n v="418"/>
    <n v="23"/>
    <n v="4"/>
    <n v="591"/>
    <n v="24"/>
    <n v="1"/>
    <n v="0"/>
    <n v="32"/>
    <x v="44"/>
    <n v="1.0454545454545454"/>
    <n v="1"/>
    <n v="0"/>
  </r>
  <r>
    <d v="2021-05-29T00:00:00"/>
    <x v="1"/>
    <n v="10"/>
    <n v="91"/>
    <n v="3"/>
    <n v="1"/>
    <n v="217"/>
    <n v="10"/>
    <n v="2"/>
    <n v="-1"/>
    <n v="2"/>
    <x v="44"/>
    <n v="3"/>
    <n v="0.5"/>
    <n v="0"/>
  </r>
  <r>
    <d v="2021-05-29T00:00:00"/>
    <x v="2"/>
    <n v="17"/>
    <n v="244"/>
    <n v="9"/>
    <n v="3"/>
    <n v="216"/>
    <n v="18"/>
    <n v="0"/>
    <n v="0"/>
    <n v="8"/>
    <x v="44"/>
    <n v="1"/>
    <n v="1"/>
    <n v="0"/>
  </r>
  <r>
    <d v="2021-05-29T00:00:00"/>
    <x v="3"/>
    <n v="5"/>
    <n v="178"/>
    <n v="6"/>
    <n v="6"/>
    <n v="418"/>
    <n v="5"/>
    <n v="1"/>
    <n v="0"/>
    <n v="17"/>
    <x v="44"/>
    <n v="1.2"/>
    <n v="1"/>
    <n v="0"/>
  </r>
  <r>
    <d v="2021-05-29T00:00:00"/>
    <x v="4"/>
    <n v="8"/>
    <n v="276"/>
    <n v="10"/>
    <n v="4"/>
    <n v="179"/>
    <n v="8"/>
    <n v="2"/>
    <n v="0"/>
    <n v="22"/>
    <x v="44"/>
    <n v="1.25"/>
    <n v="1"/>
    <n v="0"/>
  </r>
  <r>
    <d v="2021-05-29T00:00:00"/>
    <x v="5"/>
    <n v="22"/>
    <n v="415"/>
    <n v="18"/>
    <n v="5"/>
    <n v="362"/>
    <n v="20"/>
    <n v="3"/>
    <n v="1"/>
    <n v="32"/>
    <x v="44"/>
    <n v="1.2"/>
    <n v="1.25"/>
    <n v="0"/>
  </r>
  <r>
    <d v="2021-05-29T00:00:00"/>
    <x v="6"/>
    <n v="44"/>
    <n v="678"/>
    <n v="20"/>
    <n v="5"/>
    <n v="434"/>
    <n v="39"/>
    <n v="1"/>
    <n v="0"/>
    <n v="61"/>
    <x v="44"/>
    <n v="1.0526315789473684"/>
    <n v="1"/>
    <n v="0"/>
  </r>
  <r>
    <d v="2021-05-29T00:00:00"/>
    <x v="7"/>
    <n v="132"/>
    <n v="2300"/>
    <n v="89"/>
    <n v="28"/>
    <n v="2417"/>
    <n v="124"/>
    <n v="10"/>
    <n v="0"/>
    <n v="174"/>
    <x v="44"/>
    <n v="1.1265822784810127"/>
    <n v="1"/>
    <n v="0"/>
  </r>
  <r>
    <d v="2021-05-30T00:00:00"/>
    <x v="0"/>
    <n v="9"/>
    <n v="402"/>
    <n v="23"/>
    <n v="4"/>
    <n v="591"/>
    <n v="9"/>
    <n v="0"/>
    <n v="0"/>
    <n v="25"/>
    <x v="45"/>
    <n v="1"/>
    <n v="1"/>
    <n v="0"/>
  </r>
  <r>
    <d v="2021-05-30T00:00:00"/>
    <x v="1"/>
    <n v="6"/>
    <n v="92"/>
    <n v="2"/>
    <n v="2"/>
    <n v="217"/>
    <n v="6"/>
    <n v="-1"/>
    <n v="1"/>
    <n v="5"/>
    <x v="45"/>
    <n v="0.66666666666666663"/>
    <n v="2"/>
    <n v="0"/>
  </r>
  <r>
    <d v="2021-05-30T00:00:00"/>
    <x v="2"/>
    <n v="16"/>
    <n v="253"/>
    <n v="12"/>
    <n v="3"/>
    <n v="216"/>
    <n v="16"/>
    <n v="3"/>
    <n v="0"/>
    <n v="7"/>
    <x v="45"/>
    <n v="1.3333333333333333"/>
    <n v="1"/>
    <n v="0"/>
  </r>
  <r>
    <d v="2021-05-30T00:00:00"/>
    <x v="3"/>
    <n v="5"/>
    <n v="170"/>
    <n v="7"/>
    <n v="6"/>
    <n v="418"/>
    <n v="5"/>
    <n v="1"/>
    <n v="0"/>
    <n v="13"/>
    <x v="45"/>
    <n v="1.1666666666666667"/>
    <n v="1"/>
    <n v="0"/>
  </r>
  <r>
    <d v="2021-05-30T00:00:00"/>
    <x v="4"/>
    <n v="11"/>
    <n v="270"/>
    <n v="11"/>
    <n v="4"/>
    <n v="179"/>
    <n v="10"/>
    <n v="1"/>
    <n v="0"/>
    <n v="16"/>
    <x v="45"/>
    <n v="1.1000000000000001"/>
    <n v="1"/>
    <n v="0"/>
  </r>
  <r>
    <d v="2021-05-30T00:00:00"/>
    <x v="5"/>
    <n v="10"/>
    <n v="410"/>
    <n v="21"/>
    <n v="5"/>
    <n v="362"/>
    <n v="10"/>
    <n v="3"/>
    <n v="0"/>
    <n v="15"/>
    <x v="45"/>
    <n v="1.1666666666666667"/>
    <n v="1"/>
    <n v="0"/>
  </r>
  <r>
    <d v="2021-05-30T00:00:00"/>
    <x v="6"/>
    <n v="18"/>
    <n v="665"/>
    <n v="18"/>
    <n v="7"/>
    <n v="434"/>
    <n v="20"/>
    <n v="-2"/>
    <n v="2"/>
    <n v="33"/>
    <x v="45"/>
    <n v="0.9"/>
    <n v="1.4"/>
    <n v="0"/>
  </r>
  <r>
    <d v="2021-05-30T00:00:00"/>
    <x v="7"/>
    <n v="75"/>
    <n v="2262"/>
    <n v="94"/>
    <n v="31"/>
    <n v="2417"/>
    <n v="76"/>
    <n v="5"/>
    <n v="3"/>
    <n v="114"/>
    <x v="45"/>
    <n v="1.0561797752808988"/>
    <n v="1.1071428571428572"/>
    <n v="0"/>
  </r>
  <r>
    <d v="2021-05-31T00:00:00"/>
    <x v="0"/>
    <n v="13"/>
    <n v="367"/>
    <n v="14"/>
    <n v="2"/>
    <n v="592"/>
    <n v="12"/>
    <n v="-9"/>
    <n v="-2"/>
    <n v="46"/>
    <x v="46"/>
    <n v="0.60869565217391308"/>
    <n v="0.5"/>
    <n v="1"/>
  </r>
  <r>
    <d v="2021-05-31T00:00:00"/>
    <x v="1"/>
    <n v="3"/>
    <n v="95"/>
    <n v="5"/>
    <n v="2"/>
    <n v="217"/>
    <n v="3"/>
    <n v="3"/>
    <n v="0"/>
    <n v="0"/>
    <x v="46"/>
    <n v="2.5"/>
    <n v="1"/>
    <n v="0"/>
  </r>
  <r>
    <d v="2021-05-31T00:00:00"/>
    <x v="2"/>
    <n v="20"/>
    <n v="262"/>
    <n v="9"/>
    <n v="2"/>
    <n v="216"/>
    <n v="17"/>
    <n v="-3"/>
    <n v="-1"/>
    <n v="8"/>
    <x v="46"/>
    <n v="0.75"/>
    <n v="0.66666666666666663"/>
    <n v="0"/>
  </r>
  <r>
    <d v="2021-05-31T00:00:00"/>
    <x v="3"/>
    <n v="14"/>
    <n v="164"/>
    <n v="7"/>
    <n v="4"/>
    <n v="418"/>
    <n v="12"/>
    <n v="0"/>
    <n v="-2"/>
    <n v="18"/>
    <x v="46"/>
    <n v="1"/>
    <n v="0.66666666666666663"/>
    <n v="0"/>
  </r>
  <r>
    <d v="2021-05-31T00:00:00"/>
    <x v="4"/>
    <n v="7"/>
    <n v="262"/>
    <n v="10"/>
    <n v="3"/>
    <n v="179"/>
    <n v="8"/>
    <n v="-1"/>
    <n v="-1"/>
    <n v="16"/>
    <x v="46"/>
    <n v="0.90909090909090906"/>
    <n v="0.75"/>
    <n v="0"/>
  </r>
  <r>
    <d v="2021-05-31T00:00:00"/>
    <x v="5"/>
    <n v="14"/>
    <n v="396"/>
    <n v="22"/>
    <n v="5"/>
    <n v="362"/>
    <n v="15"/>
    <n v="1"/>
    <n v="0"/>
    <n v="29"/>
    <x v="46"/>
    <n v="1.0476190476190477"/>
    <n v="1"/>
    <n v="0"/>
  </r>
  <r>
    <d v="2021-05-31T00:00:00"/>
    <x v="6"/>
    <n v="23"/>
    <n v="662"/>
    <n v="17"/>
    <n v="7"/>
    <n v="435"/>
    <n v="23"/>
    <n v="-1"/>
    <n v="0"/>
    <n v="25"/>
    <x v="46"/>
    <n v="0.94444444444444442"/>
    <n v="1"/>
    <n v="1"/>
  </r>
  <r>
    <d v="2021-05-31T00:00:00"/>
    <x v="7"/>
    <n v="94"/>
    <n v="2208"/>
    <n v="84"/>
    <n v="25"/>
    <n v="2419"/>
    <n v="90"/>
    <n v="-10"/>
    <n v="-6"/>
    <n v="142"/>
    <x v="46"/>
    <n v="0.8936170212765957"/>
    <n v="0.80645161290322576"/>
    <n v="2"/>
  </r>
  <r>
    <d v="2021-06-01T00:00:00"/>
    <x v="0"/>
    <n v="18"/>
    <n v="361"/>
    <n v="15"/>
    <n v="3"/>
    <n v="592"/>
    <n v="17"/>
    <n v="1"/>
    <n v="1"/>
    <n v="23"/>
    <x v="47"/>
    <n v="1.0714285714285714"/>
    <n v="1.5"/>
    <n v="0"/>
  </r>
  <r>
    <d v="2021-06-01T00:00:00"/>
    <x v="1"/>
    <n v="7"/>
    <n v="103"/>
    <n v="6"/>
    <n v="2"/>
    <n v="217"/>
    <n v="10"/>
    <n v="1"/>
    <n v="0"/>
    <n v="2"/>
    <x v="47"/>
    <n v="1.2"/>
    <n v="1"/>
    <n v="0"/>
  </r>
  <r>
    <d v="2021-06-01T00:00:00"/>
    <x v="2"/>
    <n v="11"/>
    <n v="268"/>
    <n v="11"/>
    <n v="1"/>
    <n v="216"/>
    <n v="12"/>
    <n v="2"/>
    <n v="-1"/>
    <n v="6"/>
    <x v="47"/>
    <n v="1.2222222222222223"/>
    <n v="0.5"/>
    <n v="0"/>
  </r>
  <r>
    <d v="2021-06-01T00:00:00"/>
    <x v="3"/>
    <n v="8"/>
    <n v="164"/>
    <n v="7"/>
    <n v="3"/>
    <n v="418"/>
    <n v="9"/>
    <n v="0"/>
    <n v="-1"/>
    <n v="9"/>
    <x v="47"/>
    <n v="1"/>
    <n v="0.75"/>
    <n v="0"/>
  </r>
  <r>
    <d v="2021-06-01T00:00:00"/>
    <x v="4"/>
    <n v="4"/>
    <n v="248"/>
    <n v="13"/>
    <n v="2"/>
    <n v="180"/>
    <n v="3"/>
    <n v="3"/>
    <n v="-1"/>
    <n v="16"/>
    <x v="47"/>
    <n v="1.3"/>
    <n v="0.66666666666666663"/>
    <n v="1"/>
  </r>
  <r>
    <d v="2021-06-01T00:00:00"/>
    <x v="5"/>
    <n v="14"/>
    <n v="400"/>
    <n v="23"/>
    <n v="4"/>
    <n v="362"/>
    <n v="14"/>
    <n v="1"/>
    <n v="-1"/>
    <n v="10"/>
    <x v="47"/>
    <n v="1.0454545454545454"/>
    <n v="0.8"/>
    <n v="0"/>
  </r>
  <r>
    <d v="2021-06-01T00:00:00"/>
    <x v="6"/>
    <n v="16"/>
    <n v="662"/>
    <n v="15"/>
    <n v="6"/>
    <n v="435"/>
    <n v="17"/>
    <n v="-2"/>
    <n v="-1"/>
    <n v="17"/>
    <x v="47"/>
    <n v="0.88235294117647056"/>
    <n v="0.8571428571428571"/>
    <n v="0"/>
  </r>
  <r>
    <d v="2021-06-01T00:00:00"/>
    <x v="7"/>
    <n v="78"/>
    <n v="2206"/>
    <n v="90"/>
    <n v="21"/>
    <n v="2420"/>
    <n v="82"/>
    <n v="6"/>
    <n v="-4"/>
    <n v="83"/>
    <x v="47"/>
    <n v="1.0714285714285714"/>
    <n v="0.84"/>
    <n v="1"/>
  </r>
  <r>
    <d v="2021-06-02T00:00:00"/>
    <x v="0"/>
    <n v="18"/>
    <n v="357"/>
    <n v="18"/>
    <n v="2"/>
    <n v="592"/>
    <n v="18"/>
    <n v="3"/>
    <n v="-1"/>
    <n v="22"/>
    <x v="48"/>
    <n v="1.2"/>
    <n v="0.66666666666666663"/>
    <n v="0"/>
  </r>
  <r>
    <d v="2021-06-02T00:00:00"/>
    <x v="1"/>
    <n v="21"/>
    <n v="114"/>
    <n v="5"/>
    <n v="2"/>
    <n v="217"/>
    <n v="18"/>
    <n v="-1"/>
    <n v="0"/>
    <n v="7"/>
    <x v="48"/>
    <n v="0.83333333333333337"/>
    <n v="1"/>
    <n v="0"/>
  </r>
  <r>
    <d v="2021-06-02T00:00:00"/>
    <x v="2"/>
    <n v="14"/>
    <n v="269"/>
    <n v="10"/>
    <n v="2"/>
    <n v="216"/>
    <n v="15"/>
    <n v="-1"/>
    <n v="1"/>
    <n v="14"/>
    <x v="48"/>
    <n v="0.90909090909090906"/>
    <n v="2"/>
    <n v="0"/>
  </r>
  <r>
    <d v="2021-06-02T00:00:00"/>
    <x v="3"/>
    <n v="12"/>
    <n v="164"/>
    <n v="6"/>
    <n v="3"/>
    <n v="418"/>
    <n v="12"/>
    <n v="-1"/>
    <n v="0"/>
    <n v="12"/>
    <x v="48"/>
    <n v="0.8571428571428571"/>
    <n v="1"/>
    <n v="0"/>
  </r>
  <r>
    <d v="2021-06-02T00:00:00"/>
    <x v="4"/>
    <n v="18"/>
    <n v="247"/>
    <n v="14"/>
    <n v="2"/>
    <n v="181"/>
    <n v="17"/>
    <n v="1"/>
    <n v="0"/>
    <n v="17"/>
    <x v="48"/>
    <n v="1.0769230769230769"/>
    <n v="1"/>
    <n v="1"/>
  </r>
  <r>
    <d v="2021-06-02T00:00:00"/>
    <x v="5"/>
    <n v="12"/>
    <n v="370"/>
    <n v="21"/>
    <n v="4"/>
    <n v="362"/>
    <n v="12"/>
    <n v="-2"/>
    <n v="0"/>
    <n v="42"/>
    <x v="48"/>
    <n v="0.91304347826086951"/>
    <n v="1"/>
    <n v="0"/>
  </r>
  <r>
    <d v="2021-06-02T00:00:00"/>
    <x v="6"/>
    <n v="14"/>
    <n v="635"/>
    <n v="13"/>
    <n v="5"/>
    <n v="436"/>
    <n v="14"/>
    <n v="-2"/>
    <n v="-1"/>
    <n v="40"/>
    <x v="48"/>
    <n v="0.8666666666666667"/>
    <n v="0.83333333333333337"/>
    <n v="1"/>
  </r>
  <r>
    <d v="2021-06-02T00:00:00"/>
    <x v="7"/>
    <n v="109"/>
    <n v="2156"/>
    <n v="87"/>
    <n v="20"/>
    <n v="2422"/>
    <n v="106"/>
    <n v="-3"/>
    <n v="-1"/>
    <n v="154"/>
    <x v="48"/>
    <n v="0.96666666666666667"/>
    <n v="0.95238095238095233"/>
    <n v="2"/>
  </r>
  <r>
    <d v="2021-06-03T00:00:00"/>
    <x v="0"/>
    <n v="17"/>
    <n v="356"/>
    <n v="16"/>
    <n v="2"/>
    <n v="592"/>
    <n v="14"/>
    <n v="-2"/>
    <n v="0"/>
    <n v="15"/>
    <x v="49"/>
    <n v="0.88888888888888884"/>
    <n v="1"/>
    <n v="0"/>
  </r>
  <r>
    <d v="2021-06-03T00:00:00"/>
    <x v="1"/>
    <n v="3"/>
    <n v="114"/>
    <n v="7"/>
    <n v="1"/>
    <n v="217"/>
    <n v="5"/>
    <n v="2"/>
    <n v="-1"/>
    <n v="5"/>
    <x v="49"/>
    <n v="1.4"/>
    <n v="0.5"/>
    <n v="0"/>
  </r>
  <r>
    <d v="2021-06-03T00:00:00"/>
    <x v="2"/>
    <n v="11"/>
    <n v="250"/>
    <n v="8"/>
    <n v="2"/>
    <n v="216"/>
    <n v="7"/>
    <n v="-2"/>
    <n v="0"/>
    <n v="26"/>
    <x v="49"/>
    <n v="0.8"/>
    <n v="1"/>
    <n v="0"/>
  </r>
  <r>
    <d v="2021-06-03T00:00:00"/>
    <x v="3"/>
    <n v="17"/>
    <n v="168"/>
    <n v="7"/>
    <n v="1"/>
    <n v="418"/>
    <n v="18"/>
    <n v="1"/>
    <n v="-2"/>
    <n v="14"/>
    <x v="49"/>
    <n v="1.1666666666666667"/>
    <n v="0.33333333333333331"/>
    <n v="0"/>
  </r>
  <r>
    <d v="2021-06-03T00:00:00"/>
    <x v="4"/>
    <n v="10"/>
    <n v="232"/>
    <n v="14"/>
    <n v="2"/>
    <n v="181"/>
    <n v="12"/>
    <n v="0"/>
    <n v="0"/>
    <n v="26"/>
    <x v="49"/>
    <n v="1"/>
    <n v="1"/>
    <n v="0"/>
  </r>
  <r>
    <d v="2021-06-03T00:00:00"/>
    <x v="5"/>
    <n v="12"/>
    <n v="358"/>
    <n v="21"/>
    <n v="3"/>
    <n v="363"/>
    <n v="16"/>
    <n v="0"/>
    <n v="-1"/>
    <n v="28"/>
    <x v="49"/>
    <n v="1"/>
    <n v="0.75"/>
    <n v="1"/>
  </r>
  <r>
    <d v="2021-06-03T00:00:00"/>
    <x v="6"/>
    <n v="20"/>
    <n v="574"/>
    <n v="10"/>
    <n v="4"/>
    <n v="437"/>
    <n v="19"/>
    <n v="-3"/>
    <n v="-1"/>
    <n v="79"/>
    <x v="49"/>
    <n v="0.76923076923076927"/>
    <n v="0.8"/>
    <n v="1"/>
  </r>
  <r>
    <d v="2021-06-03T00:00:00"/>
    <x v="7"/>
    <n v="90"/>
    <n v="2052"/>
    <n v="83"/>
    <n v="15"/>
    <n v="2424"/>
    <n v="91"/>
    <n v="-4"/>
    <n v="-5"/>
    <n v="193"/>
    <x v="49"/>
    <n v="0.95402298850574707"/>
    <n v="0.75"/>
    <n v="2"/>
  </r>
  <r>
    <d v="2021-06-04T00:00:00"/>
    <x v="0"/>
    <n v="25"/>
    <n v="342"/>
    <n v="13"/>
    <n v="2"/>
    <n v="593"/>
    <n v="25"/>
    <n v="-3"/>
    <n v="0"/>
    <n v="38"/>
    <x v="50"/>
    <n v="0.8125"/>
    <n v="1"/>
    <n v="1"/>
  </r>
  <r>
    <d v="2021-06-04T00:00:00"/>
    <x v="1"/>
    <n v="0"/>
    <n v="108"/>
    <n v="6"/>
    <n v="1"/>
    <n v="217"/>
    <n v="2"/>
    <n v="-1"/>
    <n v="0"/>
    <n v="8"/>
    <x v="50"/>
    <n v="0.8571428571428571"/>
    <n v="1"/>
    <n v="0"/>
  </r>
  <r>
    <d v="2021-06-04T00:00:00"/>
    <x v="2"/>
    <n v="18"/>
    <n v="245"/>
    <n v="8"/>
    <n v="2"/>
    <n v="216"/>
    <n v="19"/>
    <n v="0"/>
    <n v="0"/>
    <n v="24"/>
    <x v="50"/>
    <n v="1"/>
    <n v="1"/>
    <n v="0"/>
  </r>
  <r>
    <d v="2021-06-04T00:00:00"/>
    <x v="3"/>
    <n v="9"/>
    <n v="159"/>
    <n v="7"/>
    <n v="0"/>
    <n v="418"/>
    <n v="9"/>
    <n v="0"/>
    <n v="-1"/>
    <n v="18"/>
    <x v="50"/>
    <n v="1"/>
    <n v="0"/>
    <n v="0"/>
  </r>
  <r>
    <d v="2021-06-04T00:00:00"/>
    <x v="4"/>
    <n v="7"/>
    <n v="222"/>
    <n v="13"/>
    <n v="2"/>
    <n v="181"/>
    <n v="11"/>
    <n v="-1"/>
    <n v="0"/>
    <n v="21"/>
    <x v="50"/>
    <n v="0.9285714285714286"/>
    <n v="1"/>
    <n v="0"/>
  </r>
  <r>
    <d v="2021-06-04T00:00:00"/>
    <x v="5"/>
    <n v="12"/>
    <n v="335"/>
    <n v="16"/>
    <n v="2"/>
    <n v="364"/>
    <n v="10"/>
    <n v="-5"/>
    <n v="-1"/>
    <n v="32"/>
    <x v="50"/>
    <n v="0.76190476190476186"/>
    <n v="0.66666666666666663"/>
    <n v="1"/>
  </r>
  <r>
    <d v="2021-06-04T00:00:00"/>
    <x v="6"/>
    <n v="30"/>
    <n v="534"/>
    <n v="8"/>
    <n v="4"/>
    <n v="437"/>
    <n v="30"/>
    <n v="-2"/>
    <n v="0"/>
    <n v="70"/>
    <x v="50"/>
    <n v="0.8"/>
    <n v="1"/>
    <n v="0"/>
  </r>
  <r>
    <d v="2021-06-04T00:00:00"/>
    <x v="7"/>
    <n v="101"/>
    <n v="1945"/>
    <n v="71"/>
    <n v="13"/>
    <n v="2426"/>
    <n v="106"/>
    <n v="-12"/>
    <n v="-2"/>
    <n v="211"/>
    <x v="50"/>
    <n v="0.85542168674698793"/>
    <n v="0.8666666666666667"/>
    <n v="2"/>
  </r>
  <r>
    <d v="2021-06-05T00:00:00"/>
    <x v="0"/>
    <n v="21"/>
    <n v="333"/>
    <n v="13"/>
    <n v="2"/>
    <n v="593"/>
    <n v="21"/>
    <n v="0"/>
    <n v="0"/>
    <n v="30"/>
    <x v="51"/>
    <n v="1"/>
    <n v="1"/>
    <n v="0"/>
  </r>
  <r>
    <d v="2021-06-05T00:00:00"/>
    <x v="1"/>
    <n v="2"/>
    <n v="96"/>
    <n v="8"/>
    <n v="1"/>
    <n v="217"/>
    <n v="2"/>
    <n v="2"/>
    <n v="0"/>
    <n v="14"/>
    <x v="51"/>
    <n v="1.3333333333333333"/>
    <n v="1"/>
    <n v="0"/>
  </r>
  <r>
    <d v="2021-06-05T00:00:00"/>
    <x v="2"/>
    <n v="15"/>
    <n v="240"/>
    <n v="6"/>
    <n v="2"/>
    <n v="216"/>
    <n v="14"/>
    <n v="-2"/>
    <n v="0"/>
    <n v="19"/>
    <x v="51"/>
    <n v="0.75"/>
    <n v="1"/>
    <n v="0"/>
  </r>
  <r>
    <d v="2021-06-05T00:00:00"/>
    <x v="3"/>
    <n v="11"/>
    <n v="158"/>
    <n v="7"/>
    <n v="0"/>
    <n v="418"/>
    <n v="11"/>
    <n v="0"/>
    <n v="0"/>
    <n v="12"/>
    <x v="51"/>
    <n v="1"/>
    <e v="#NUM!"/>
    <n v="0"/>
  </r>
  <r>
    <d v="2021-06-05T00:00:00"/>
    <x v="4"/>
    <n v="6"/>
    <n v="212"/>
    <n v="13"/>
    <n v="2"/>
    <n v="181"/>
    <n v="5"/>
    <n v="0"/>
    <n v="0"/>
    <n v="15"/>
    <x v="51"/>
    <n v="1"/>
    <n v="1"/>
    <n v="0"/>
  </r>
  <r>
    <d v="2021-06-05T00:00:00"/>
    <x v="5"/>
    <n v="11"/>
    <n v="324"/>
    <n v="15"/>
    <n v="3"/>
    <n v="364"/>
    <n v="10"/>
    <n v="-1"/>
    <n v="1"/>
    <n v="21"/>
    <x v="51"/>
    <n v="0.9375"/>
    <n v="1.5"/>
    <n v="0"/>
  </r>
  <r>
    <d v="2021-06-05T00:00:00"/>
    <x v="6"/>
    <n v="8"/>
    <n v="488"/>
    <n v="7"/>
    <n v="5"/>
    <n v="437"/>
    <n v="6"/>
    <n v="-1"/>
    <n v="1"/>
    <n v="52"/>
    <x v="51"/>
    <n v="0.875"/>
    <n v="1.25"/>
    <n v="0"/>
  </r>
  <r>
    <d v="2021-06-05T00:00:00"/>
    <x v="7"/>
    <n v="74"/>
    <n v="1851"/>
    <n v="69"/>
    <n v="15"/>
    <n v="2426"/>
    <n v="69"/>
    <n v="-2"/>
    <n v="2"/>
    <n v="163"/>
    <x v="51"/>
    <n v="0.971830985915493"/>
    <n v="1.1538461538461537"/>
    <n v="0"/>
  </r>
  <r>
    <d v="2021-06-06T00:00:00"/>
    <x v="0"/>
    <n v="17"/>
    <n v="324"/>
    <n v="12"/>
    <n v="2"/>
    <n v="593"/>
    <n v="17"/>
    <n v="-1"/>
    <n v="0"/>
    <n v="26"/>
    <x v="52"/>
    <n v="0.92307692307692313"/>
    <n v="1"/>
    <n v="0"/>
  </r>
  <r>
    <d v="2021-06-06T00:00:00"/>
    <x v="1"/>
    <n v="2"/>
    <n v="89"/>
    <n v="8"/>
    <n v="1"/>
    <n v="217"/>
    <n v="2"/>
    <n v="0"/>
    <n v="0"/>
    <n v="9"/>
    <x v="52"/>
    <n v="1"/>
    <n v="1"/>
    <n v="0"/>
  </r>
  <r>
    <d v="2021-06-06T00:00:00"/>
    <x v="2"/>
    <n v="7"/>
    <n v="224"/>
    <n v="6"/>
    <n v="2"/>
    <n v="216"/>
    <n v="7"/>
    <n v="0"/>
    <n v="0"/>
    <n v="23"/>
    <x v="52"/>
    <n v="1"/>
    <n v="1"/>
    <n v="0"/>
  </r>
  <r>
    <d v="2021-06-06T00:00:00"/>
    <x v="3"/>
    <n v="11"/>
    <n v="161"/>
    <n v="7"/>
    <n v="0"/>
    <n v="418"/>
    <n v="9"/>
    <n v="0"/>
    <n v="0"/>
    <n v="6"/>
    <x v="52"/>
    <n v="1"/>
    <e v="#NUM!"/>
    <n v="0"/>
  </r>
  <r>
    <d v="2021-06-06T00:00:00"/>
    <x v="4"/>
    <n v="8"/>
    <n v="193"/>
    <n v="13"/>
    <n v="2"/>
    <n v="181"/>
    <n v="6"/>
    <n v="0"/>
    <n v="0"/>
    <n v="25"/>
    <x v="52"/>
    <n v="1"/>
    <n v="1"/>
    <n v="0"/>
  </r>
  <r>
    <d v="2021-06-06T00:00:00"/>
    <x v="5"/>
    <n v="6"/>
    <n v="295"/>
    <n v="15"/>
    <n v="3"/>
    <n v="364"/>
    <n v="6"/>
    <n v="0"/>
    <n v="0"/>
    <n v="35"/>
    <x v="52"/>
    <n v="1"/>
    <n v="1"/>
    <n v="0"/>
  </r>
  <r>
    <d v="2021-06-06T00:00:00"/>
    <x v="6"/>
    <n v="7"/>
    <n v="448"/>
    <n v="7"/>
    <n v="5"/>
    <n v="437"/>
    <n v="7"/>
    <n v="0"/>
    <n v="0"/>
    <n v="47"/>
    <x v="52"/>
    <n v="1"/>
    <n v="1"/>
    <n v="0"/>
  </r>
  <r>
    <d v="2021-06-06T00:00:00"/>
    <x v="7"/>
    <n v="58"/>
    <n v="1734"/>
    <n v="68"/>
    <n v="15"/>
    <n v="2426"/>
    <n v="54"/>
    <n v="-1"/>
    <n v="0"/>
    <n v="171"/>
    <x v="52"/>
    <n v="0.98550724637681164"/>
    <n v="1"/>
    <n v="0"/>
  </r>
  <r>
    <d v="2021-06-07T00:00:00"/>
    <x v="0"/>
    <n v="28"/>
    <n v="335"/>
    <n v="12"/>
    <n v="1"/>
    <n v="593"/>
    <n v="28"/>
    <n v="0"/>
    <n v="-1"/>
    <n v="17"/>
    <x v="53"/>
    <n v="1"/>
    <n v="0.5"/>
    <n v="0"/>
  </r>
  <r>
    <d v="2021-06-07T00:00:00"/>
    <x v="1"/>
    <n v="8"/>
    <n v="95"/>
    <n v="8"/>
    <n v="1"/>
    <n v="217"/>
    <n v="7"/>
    <n v="0"/>
    <n v="0"/>
    <n v="1"/>
    <x v="53"/>
    <n v="1"/>
    <n v="1"/>
    <n v="0"/>
  </r>
  <r>
    <d v="2021-06-07T00:00:00"/>
    <x v="2"/>
    <n v="6"/>
    <n v="208"/>
    <n v="6"/>
    <n v="2"/>
    <n v="216"/>
    <n v="7"/>
    <n v="0"/>
    <n v="0"/>
    <n v="23"/>
    <x v="53"/>
    <n v="1"/>
    <n v="1"/>
    <n v="0"/>
  </r>
  <r>
    <d v="2021-06-07T00:00:00"/>
    <x v="3"/>
    <n v="8"/>
    <n v="163"/>
    <n v="7"/>
    <n v="1"/>
    <n v="418"/>
    <n v="8"/>
    <n v="0"/>
    <n v="1"/>
    <n v="6"/>
    <x v="53"/>
    <n v="1"/>
    <e v="#NUM!"/>
    <n v="0"/>
  </r>
  <r>
    <d v="2021-06-07T00:00:00"/>
    <x v="4"/>
    <n v="6"/>
    <n v="193"/>
    <n v="14"/>
    <n v="1"/>
    <n v="181"/>
    <n v="6"/>
    <n v="1"/>
    <n v="-1"/>
    <n v="6"/>
    <x v="53"/>
    <n v="1.0769230769230769"/>
    <n v="0.5"/>
    <n v="0"/>
  </r>
  <r>
    <d v="2021-06-07T00:00:00"/>
    <x v="5"/>
    <n v="6"/>
    <n v="283"/>
    <n v="12"/>
    <n v="3"/>
    <n v="365"/>
    <n v="6"/>
    <n v="-3"/>
    <n v="0"/>
    <n v="17"/>
    <x v="53"/>
    <n v="0.8"/>
    <n v="1"/>
    <n v="1"/>
  </r>
  <r>
    <d v="2021-06-07T00:00:00"/>
    <x v="6"/>
    <n v="21"/>
    <n v="452"/>
    <n v="6"/>
    <n v="5"/>
    <n v="437"/>
    <n v="20"/>
    <n v="-1"/>
    <n v="0"/>
    <n v="16"/>
    <x v="53"/>
    <n v="0.8571428571428571"/>
    <n v="1"/>
    <n v="0"/>
  </r>
  <r>
    <d v="2021-06-07T00:00:00"/>
    <x v="7"/>
    <n v="83"/>
    <n v="1729"/>
    <n v="65"/>
    <n v="14"/>
    <n v="2427"/>
    <n v="82"/>
    <n v="-3"/>
    <n v="-1"/>
    <n v="86"/>
    <x v="53"/>
    <n v="0.95588235294117652"/>
    <n v="0.93333333333333335"/>
    <n v="1"/>
  </r>
  <r>
    <d v="2021-06-08T00:00:00"/>
    <x v="0"/>
    <n v="15"/>
    <n v="331"/>
    <n v="16"/>
    <n v="2"/>
    <n v="593"/>
    <n v="16"/>
    <n v="4"/>
    <n v="1"/>
    <n v="20"/>
    <x v="54"/>
    <n v="1.3333333333333333"/>
    <n v="2"/>
    <n v="0"/>
  </r>
  <r>
    <d v="2021-06-08T00:00:00"/>
    <x v="1"/>
    <n v="6"/>
    <n v="96"/>
    <n v="6"/>
    <n v="3"/>
    <n v="217"/>
    <n v="6"/>
    <n v="-2"/>
    <n v="2"/>
    <n v="5"/>
    <x v="54"/>
    <n v="0.75"/>
    <n v="3"/>
    <n v="0"/>
  </r>
  <r>
    <d v="2021-06-08T00:00:00"/>
    <x v="2"/>
    <n v="7"/>
    <n v="208"/>
    <n v="4"/>
    <n v="2"/>
    <n v="216"/>
    <n v="7"/>
    <n v="-2"/>
    <n v="0"/>
    <n v="7"/>
    <x v="54"/>
    <n v="0.66666666666666663"/>
    <n v="1"/>
    <n v="0"/>
  </r>
  <r>
    <d v="2021-06-08T00:00:00"/>
    <x v="3"/>
    <n v="9"/>
    <n v="164"/>
    <n v="4"/>
    <n v="1"/>
    <n v="418"/>
    <n v="9"/>
    <n v="-3"/>
    <n v="0"/>
    <n v="8"/>
    <x v="54"/>
    <n v="0.5714285714285714"/>
    <n v="1"/>
    <n v="0"/>
  </r>
  <r>
    <d v="2021-06-08T00:00:00"/>
    <x v="4"/>
    <n v="8"/>
    <n v="186"/>
    <n v="9"/>
    <n v="1"/>
    <n v="181"/>
    <n v="8"/>
    <n v="-5"/>
    <n v="0"/>
    <n v="15"/>
    <x v="54"/>
    <n v="0.6428571428571429"/>
    <n v="1"/>
    <n v="0"/>
  </r>
  <r>
    <d v="2021-06-08T00:00:00"/>
    <x v="5"/>
    <n v="4"/>
    <n v="253"/>
    <n v="13"/>
    <n v="2"/>
    <n v="365"/>
    <n v="4"/>
    <n v="1"/>
    <n v="-1"/>
    <n v="34"/>
    <x v="54"/>
    <n v="1.0833333333333333"/>
    <n v="0.66666666666666663"/>
    <n v="0"/>
  </r>
  <r>
    <d v="2021-06-08T00:00:00"/>
    <x v="6"/>
    <n v="19"/>
    <n v="441"/>
    <n v="4"/>
    <n v="4"/>
    <n v="437"/>
    <n v="21"/>
    <n v="-2"/>
    <n v="-1"/>
    <n v="32"/>
    <x v="54"/>
    <n v="0.66666666666666663"/>
    <n v="0.8"/>
    <n v="0"/>
  </r>
  <r>
    <d v="2021-06-08T00:00:00"/>
    <x v="7"/>
    <n v="68"/>
    <n v="1679"/>
    <n v="56"/>
    <n v="15"/>
    <n v="2427"/>
    <n v="71"/>
    <n v="-9"/>
    <n v="1"/>
    <n v="121"/>
    <x v="54"/>
    <n v="0.86153846153846159"/>
    <n v="1.0714285714285714"/>
    <n v="0"/>
  </r>
  <r>
    <d v="2021-06-09T00:00:00"/>
    <x v="0"/>
    <n v="28"/>
    <n v="334"/>
    <n v="17"/>
    <n v="2"/>
    <n v="593"/>
    <n v="28"/>
    <n v="1"/>
    <n v="0"/>
    <n v="25"/>
    <x v="55"/>
    <n v="1.0625"/>
    <n v="1"/>
    <n v="0"/>
  </r>
  <r>
    <d v="2021-06-09T00:00:00"/>
    <x v="1"/>
    <n v="6"/>
    <n v="100"/>
    <n v="3"/>
    <n v="3"/>
    <n v="217"/>
    <n v="6"/>
    <n v="-3"/>
    <n v="0"/>
    <n v="2"/>
    <x v="55"/>
    <n v="0.5"/>
    <n v="1"/>
    <n v="0"/>
  </r>
  <r>
    <d v="2021-06-09T00:00:00"/>
    <x v="2"/>
    <n v="11"/>
    <n v="208"/>
    <n v="5"/>
    <n v="2"/>
    <n v="216"/>
    <n v="12"/>
    <n v="1"/>
    <n v="0"/>
    <n v="12"/>
    <x v="55"/>
    <n v="1.25"/>
    <n v="1"/>
    <n v="0"/>
  </r>
  <r>
    <d v="2021-06-09T00:00:00"/>
    <x v="3"/>
    <n v="8"/>
    <n v="162"/>
    <n v="5"/>
    <n v="1"/>
    <n v="418"/>
    <n v="7"/>
    <n v="1"/>
    <n v="0"/>
    <n v="9"/>
    <x v="55"/>
    <n v="1.25"/>
    <n v="1"/>
    <n v="0"/>
  </r>
  <r>
    <d v="2021-06-09T00:00:00"/>
    <x v="4"/>
    <n v="7"/>
    <n v="171"/>
    <n v="7"/>
    <n v="1"/>
    <n v="181"/>
    <n v="7"/>
    <n v="-2"/>
    <n v="0"/>
    <n v="22"/>
    <x v="55"/>
    <n v="0.77777777777777779"/>
    <n v="1"/>
    <n v="0"/>
  </r>
  <r>
    <d v="2021-06-09T00:00:00"/>
    <x v="5"/>
    <n v="10"/>
    <n v="222"/>
    <n v="10"/>
    <n v="2"/>
    <n v="365"/>
    <n v="11"/>
    <n v="-3"/>
    <n v="0"/>
    <n v="42"/>
    <x v="55"/>
    <n v="0.76923076923076927"/>
    <n v="1"/>
    <n v="0"/>
  </r>
  <r>
    <d v="2021-06-09T00:00:00"/>
    <x v="6"/>
    <n v="15"/>
    <n v="416"/>
    <n v="4"/>
    <n v="4"/>
    <n v="438"/>
    <n v="14"/>
    <n v="0"/>
    <n v="0"/>
    <n v="39"/>
    <x v="55"/>
    <n v="1"/>
    <n v="1"/>
    <n v="1"/>
  </r>
  <r>
    <d v="2021-06-09T00:00:00"/>
    <x v="7"/>
    <n v="85"/>
    <n v="1613"/>
    <n v="51"/>
    <n v="15"/>
    <n v="2428"/>
    <n v="85"/>
    <n v="-5"/>
    <n v="0"/>
    <n v="151"/>
    <x v="55"/>
    <n v="0.9107142857142857"/>
    <n v="1"/>
    <n v="1"/>
  </r>
  <r>
    <d v="2021-06-10T00:00:00"/>
    <x v="0"/>
    <n v="43"/>
    <n v="361"/>
    <n v="18"/>
    <n v="2"/>
    <n v="593"/>
    <n v="42"/>
    <n v="1"/>
    <n v="0"/>
    <n v="15"/>
    <x v="56"/>
    <n v="1.0588235294117647"/>
    <n v="1"/>
    <n v="0"/>
  </r>
  <r>
    <d v="2021-06-10T00:00:00"/>
    <x v="1"/>
    <n v="15"/>
    <n v="108"/>
    <n v="4"/>
    <n v="3"/>
    <n v="217"/>
    <n v="16"/>
    <n v="1"/>
    <n v="0"/>
    <n v="8"/>
    <x v="56"/>
    <n v="1.3333333333333333"/>
    <n v="1"/>
    <n v="0"/>
  </r>
  <r>
    <d v="2021-06-10T00:00:00"/>
    <x v="2"/>
    <n v="12"/>
    <n v="208"/>
    <n v="5"/>
    <n v="2"/>
    <n v="216"/>
    <n v="10"/>
    <n v="0"/>
    <n v="0"/>
    <n v="10"/>
    <x v="56"/>
    <n v="1"/>
    <n v="1"/>
    <n v="0"/>
  </r>
  <r>
    <d v="2021-06-10T00:00:00"/>
    <x v="3"/>
    <n v="5"/>
    <n v="155"/>
    <n v="7"/>
    <n v="0"/>
    <n v="418"/>
    <n v="5"/>
    <n v="2"/>
    <n v="-1"/>
    <n v="12"/>
    <x v="56"/>
    <n v="1.4"/>
    <n v="0"/>
    <n v="0"/>
  </r>
  <r>
    <d v="2021-06-10T00:00:00"/>
    <x v="4"/>
    <n v="7"/>
    <n v="157"/>
    <n v="5"/>
    <n v="2"/>
    <n v="181"/>
    <n v="7"/>
    <n v="-2"/>
    <n v="1"/>
    <n v="21"/>
    <x v="56"/>
    <n v="0.7142857142857143"/>
    <n v="2"/>
    <n v="0"/>
  </r>
  <r>
    <d v="2021-06-10T00:00:00"/>
    <x v="5"/>
    <n v="8"/>
    <n v="206"/>
    <n v="10"/>
    <n v="2"/>
    <n v="365"/>
    <n v="10"/>
    <n v="0"/>
    <n v="0"/>
    <n v="26"/>
    <x v="56"/>
    <n v="1"/>
    <n v="1"/>
    <n v="0"/>
  </r>
  <r>
    <d v="2021-06-10T00:00:00"/>
    <x v="6"/>
    <n v="16"/>
    <n v="386"/>
    <n v="6"/>
    <n v="3"/>
    <n v="438"/>
    <n v="15"/>
    <n v="2"/>
    <n v="-1"/>
    <n v="44"/>
    <x v="56"/>
    <n v="1.5"/>
    <n v="0.75"/>
    <n v="0"/>
  </r>
  <r>
    <d v="2021-06-10T00:00:00"/>
    <x v="7"/>
    <n v="106"/>
    <n v="1581"/>
    <n v="55"/>
    <n v="14"/>
    <n v="2428"/>
    <n v="105"/>
    <n v="4"/>
    <n v="-1"/>
    <n v="136"/>
    <x v="56"/>
    <n v="1.0784313725490196"/>
    <n v="0.93333333333333335"/>
    <n v="0"/>
  </r>
  <r>
    <d v="2021-06-11T00:00:00"/>
    <x v="0"/>
    <n v="22"/>
    <n v="368"/>
    <n v="19"/>
    <n v="3"/>
    <n v="594"/>
    <n v="23"/>
    <n v="1"/>
    <n v="1"/>
    <n v="16"/>
    <x v="57"/>
    <n v="1.0555555555555556"/>
    <n v="1.5"/>
    <n v="1"/>
  </r>
  <r>
    <d v="2021-06-11T00:00:00"/>
    <x v="1"/>
    <n v="4"/>
    <n v="110"/>
    <n v="5"/>
    <n v="3"/>
    <n v="217"/>
    <n v="6"/>
    <n v="1"/>
    <n v="0"/>
    <n v="4"/>
    <x v="57"/>
    <n v="1.25"/>
    <n v="1"/>
    <n v="0"/>
  </r>
  <r>
    <d v="2021-06-11T00:00:00"/>
    <x v="2"/>
    <n v="19"/>
    <n v="208"/>
    <n v="2"/>
    <n v="2"/>
    <n v="216"/>
    <n v="19"/>
    <n v="-3"/>
    <n v="0"/>
    <n v="19"/>
    <x v="57"/>
    <n v="0.4"/>
    <n v="1"/>
    <n v="0"/>
  </r>
  <r>
    <d v="2021-06-11T00:00:00"/>
    <x v="3"/>
    <n v="12"/>
    <n v="149"/>
    <n v="6"/>
    <n v="0"/>
    <n v="418"/>
    <n v="13"/>
    <n v="-1"/>
    <n v="0"/>
    <n v="19"/>
    <x v="57"/>
    <n v="0.8571428571428571"/>
    <e v="#NUM!"/>
    <n v="0"/>
  </r>
  <r>
    <d v="2021-06-11T00:00:00"/>
    <x v="4"/>
    <n v="4"/>
    <n v="148"/>
    <n v="6"/>
    <n v="2"/>
    <n v="181"/>
    <n v="5"/>
    <n v="1"/>
    <n v="0"/>
    <n v="14"/>
    <x v="57"/>
    <n v="1.2"/>
    <n v="1"/>
    <n v="0"/>
  </r>
  <r>
    <d v="2021-06-11T00:00:00"/>
    <x v="5"/>
    <n v="4"/>
    <n v="182"/>
    <n v="6"/>
    <n v="3"/>
    <n v="365"/>
    <n v="5"/>
    <n v="-4"/>
    <n v="1"/>
    <n v="28"/>
    <x v="57"/>
    <n v="0.6"/>
    <n v="1.5"/>
    <n v="0"/>
  </r>
  <r>
    <d v="2021-06-11T00:00:00"/>
    <x v="6"/>
    <n v="10"/>
    <n v="352"/>
    <n v="8"/>
    <n v="3"/>
    <n v="439"/>
    <n v="10"/>
    <n v="2"/>
    <n v="0"/>
    <n v="43"/>
    <x v="57"/>
    <n v="1.3333333333333333"/>
    <n v="1"/>
    <n v="1"/>
  </r>
  <r>
    <d v="2021-06-11T00:00:00"/>
    <x v="7"/>
    <n v="75"/>
    <n v="1517"/>
    <n v="52"/>
    <n v="16"/>
    <n v="2430"/>
    <n v="81"/>
    <n v="-3"/>
    <n v="2"/>
    <n v="143"/>
    <x v="57"/>
    <n v="0.94545454545454544"/>
    <n v="1.1428571428571428"/>
    <n v="2"/>
  </r>
  <r>
    <d v="2021-06-12T00:00:00"/>
    <x v="0"/>
    <n v="22"/>
    <n v="372"/>
    <n v="18"/>
    <n v="3"/>
    <n v="594"/>
    <n v="22"/>
    <n v="-1"/>
    <n v="0"/>
    <n v="18"/>
    <x v="58"/>
    <n v="0.94736842105263153"/>
    <n v="1"/>
    <n v="0"/>
  </r>
  <r>
    <d v="2021-06-12T00:00:00"/>
    <x v="1"/>
    <n v="5"/>
    <n v="97"/>
    <n v="5"/>
    <n v="3"/>
    <n v="217"/>
    <n v="2"/>
    <n v="0"/>
    <n v="0"/>
    <n v="15"/>
    <x v="58"/>
    <n v="1"/>
    <n v="1"/>
    <n v="0"/>
  </r>
  <r>
    <d v="2021-06-12T00:00:00"/>
    <x v="2"/>
    <n v="17"/>
    <n v="216"/>
    <n v="0"/>
    <n v="0"/>
    <n v="216"/>
    <n v="16"/>
    <n v="-2"/>
    <n v="-2"/>
    <n v="8"/>
    <x v="58"/>
    <n v="0"/>
    <n v="0"/>
    <n v="0"/>
  </r>
  <r>
    <d v="2021-06-12T00:00:00"/>
    <x v="3"/>
    <n v="9"/>
    <n v="142"/>
    <n v="4"/>
    <n v="1"/>
    <n v="418"/>
    <n v="10"/>
    <n v="-2"/>
    <n v="1"/>
    <n v="17"/>
    <x v="58"/>
    <n v="0.66666666666666663"/>
    <e v="#NUM!"/>
    <n v="0"/>
  </r>
  <r>
    <d v="2021-06-12T00:00:00"/>
    <x v="4"/>
    <n v="4"/>
    <n v="132"/>
    <n v="6"/>
    <n v="2"/>
    <n v="181"/>
    <n v="4"/>
    <n v="0"/>
    <n v="0"/>
    <n v="20"/>
    <x v="58"/>
    <n v="1"/>
    <n v="1"/>
    <n v="0"/>
  </r>
  <r>
    <d v="2021-06-12T00:00:00"/>
    <x v="5"/>
    <n v="5"/>
    <n v="169"/>
    <n v="7"/>
    <n v="2"/>
    <n v="365"/>
    <n v="5"/>
    <n v="1"/>
    <n v="-1"/>
    <n v="18"/>
    <x v="58"/>
    <n v="1.1666666666666667"/>
    <n v="0.66666666666666663"/>
    <n v="0"/>
  </r>
  <r>
    <d v="2021-06-12T00:00:00"/>
    <x v="6"/>
    <n v="21"/>
    <n v="334"/>
    <n v="10"/>
    <n v="3"/>
    <n v="439"/>
    <n v="20"/>
    <n v="2"/>
    <n v="0"/>
    <n v="38"/>
    <x v="58"/>
    <n v="1.25"/>
    <n v="1"/>
    <n v="0"/>
  </r>
  <r>
    <d v="2021-06-12T00:00:00"/>
    <x v="7"/>
    <n v="83"/>
    <n v="1462"/>
    <n v="50"/>
    <n v="14"/>
    <n v="2430"/>
    <n v="79"/>
    <n v="-2"/>
    <n v="-2"/>
    <n v="134"/>
    <x v="58"/>
    <n v="0.96153846153846156"/>
    <n v="0.875"/>
    <n v="0"/>
  </r>
  <r>
    <d v="2021-06-13T00:00:00"/>
    <x v="0"/>
    <n v="34"/>
    <n v="380"/>
    <n v="20"/>
    <n v="4"/>
    <n v="594"/>
    <n v="34"/>
    <n v="2"/>
    <n v="1"/>
    <n v="26"/>
    <x v="59"/>
    <n v="1.1111111111111112"/>
    <n v="1.3333333333333333"/>
    <n v="0"/>
  </r>
  <r>
    <d v="2021-06-13T00:00:00"/>
    <x v="1"/>
    <n v="0"/>
    <n v="89"/>
    <n v="6"/>
    <n v="3"/>
    <n v="217"/>
    <n v="0"/>
    <n v="1"/>
    <n v="0"/>
    <n v="8"/>
    <x v="59"/>
    <n v="1.2"/>
    <n v="1"/>
    <n v="0"/>
  </r>
  <r>
    <d v="2021-06-13T00:00:00"/>
    <x v="2"/>
    <n v="4"/>
    <n v="199"/>
    <n v="4"/>
    <n v="2"/>
    <n v="216"/>
    <n v="4"/>
    <n v="4"/>
    <n v="2"/>
    <n v="21"/>
    <x v="59"/>
    <e v="#NUM!"/>
    <e v="#NUM!"/>
    <n v="0"/>
  </r>
  <r>
    <d v="2021-06-13T00:00:00"/>
    <x v="3"/>
    <n v="9"/>
    <n v="145"/>
    <n v="3"/>
    <n v="1"/>
    <n v="418"/>
    <n v="9"/>
    <n v="-1"/>
    <n v="0"/>
    <n v="6"/>
    <x v="59"/>
    <n v="0.75"/>
    <n v="1"/>
    <n v="0"/>
  </r>
  <r>
    <d v="2021-06-13T00:00:00"/>
    <x v="4"/>
    <n v="2"/>
    <n v="127"/>
    <n v="5"/>
    <n v="2"/>
    <n v="181"/>
    <n v="2"/>
    <n v="-1"/>
    <n v="0"/>
    <n v="7"/>
    <x v="59"/>
    <n v="0.83333333333333337"/>
    <n v="1"/>
    <n v="0"/>
  </r>
  <r>
    <d v="2021-06-13T00:00:00"/>
    <x v="5"/>
    <n v="5"/>
    <n v="156"/>
    <n v="5"/>
    <n v="2"/>
    <n v="365"/>
    <n v="5"/>
    <n v="-2"/>
    <n v="0"/>
    <n v="18"/>
    <x v="59"/>
    <n v="0.7142857142857143"/>
    <n v="1"/>
    <n v="0"/>
  </r>
  <r>
    <d v="2021-06-13T00:00:00"/>
    <x v="6"/>
    <n v="2"/>
    <n v="305"/>
    <n v="8"/>
    <n v="4"/>
    <n v="439"/>
    <n v="2"/>
    <n v="-2"/>
    <n v="1"/>
    <n v="31"/>
    <x v="59"/>
    <n v="0.8"/>
    <n v="1.3333333333333333"/>
    <n v="0"/>
  </r>
  <r>
    <d v="2021-06-13T00:00:00"/>
    <x v="7"/>
    <n v="56"/>
    <n v="1401"/>
    <n v="51"/>
    <n v="18"/>
    <n v="2430"/>
    <n v="56"/>
    <n v="1"/>
    <n v="4"/>
    <n v="117"/>
    <x v="59"/>
    <n v="1.02"/>
    <n v="1.2857142857142858"/>
    <n v="0"/>
  </r>
  <r>
    <d v="2021-06-14T00:00:00"/>
    <x v="0"/>
    <n v="18"/>
    <n v="384"/>
    <n v="22"/>
    <n v="4"/>
    <n v="594"/>
    <n v="18"/>
    <n v="2"/>
    <n v="0"/>
    <n v="14"/>
    <x v="60"/>
    <n v="1.1000000000000001"/>
    <n v="1"/>
    <n v="0"/>
  </r>
  <r>
    <d v="2021-06-14T00:00:00"/>
    <x v="1"/>
    <n v="5"/>
    <n v="92"/>
    <n v="6"/>
    <n v="2"/>
    <n v="217"/>
    <n v="6"/>
    <n v="0"/>
    <n v="-1"/>
    <n v="3"/>
    <x v="60"/>
    <n v="1"/>
    <n v="0.66666666666666663"/>
    <n v="0"/>
  </r>
  <r>
    <d v="2021-06-14T00:00:00"/>
    <x v="2"/>
    <n v="7"/>
    <n v="188"/>
    <n v="4"/>
    <n v="1"/>
    <n v="216"/>
    <n v="3"/>
    <n v="0"/>
    <n v="-1"/>
    <n v="14"/>
    <x v="60"/>
    <n v="1"/>
    <n v="0.5"/>
    <n v="0"/>
  </r>
  <r>
    <d v="2021-06-14T00:00:00"/>
    <x v="3"/>
    <n v="11"/>
    <n v="149"/>
    <n v="3"/>
    <n v="1"/>
    <n v="418"/>
    <n v="12"/>
    <n v="0"/>
    <n v="0"/>
    <n v="8"/>
    <x v="60"/>
    <n v="1"/>
    <n v="1"/>
    <n v="0"/>
  </r>
  <r>
    <d v="2021-06-14T00:00:00"/>
    <x v="4"/>
    <n v="9"/>
    <n v="128"/>
    <n v="6"/>
    <n v="2"/>
    <n v="181"/>
    <n v="10"/>
    <n v="1"/>
    <n v="0"/>
    <n v="9"/>
    <x v="60"/>
    <n v="1.2"/>
    <n v="1"/>
    <n v="0"/>
  </r>
  <r>
    <d v="2021-06-14T00:00:00"/>
    <x v="5"/>
    <n v="3"/>
    <n v="146"/>
    <n v="5"/>
    <n v="1"/>
    <n v="365"/>
    <n v="5"/>
    <n v="0"/>
    <n v="-1"/>
    <n v="15"/>
    <x v="60"/>
    <n v="1"/>
    <n v="0.5"/>
    <n v="0"/>
  </r>
  <r>
    <d v="2021-06-14T00:00:00"/>
    <x v="6"/>
    <n v="7"/>
    <n v="292"/>
    <n v="6"/>
    <n v="4"/>
    <n v="439"/>
    <n v="6"/>
    <n v="-2"/>
    <n v="0"/>
    <n v="19"/>
    <x v="60"/>
    <n v="0.75"/>
    <n v="1"/>
    <n v="0"/>
  </r>
  <r>
    <d v="2021-06-14T00:00:00"/>
    <x v="7"/>
    <n v="60"/>
    <n v="1379"/>
    <n v="52"/>
    <n v="15"/>
    <n v="2430"/>
    <n v="60"/>
    <n v="1"/>
    <n v="-3"/>
    <n v="82"/>
    <x v="60"/>
    <n v="1.0196078431372548"/>
    <n v="0.83333333333333337"/>
    <n v="0"/>
  </r>
  <r>
    <d v="2021-06-15T00:00:00"/>
    <x v="0"/>
    <n v="30"/>
    <n v="401"/>
    <n v="19"/>
    <n v="5"/>
    <n v="594"/>
    <n v="31"/>
    <n v="-3"/>
    <n v="1"/>
    <n v="14"/>
    <x v="61"/>
    <n v="0.86363636363636365"/>
    <n v="1.25"/>
    <n v="0"/>
  </r>
  <r>
    <d v="2021-06-15T00:00:00"/>
    <x v="1"/>
    <n v="5"/>
    <n v="93"/>
    <n v="4"/>
    <n v="3"/>
    <n v="217"/>
    <n v="6"/>
    <n v="-2"/>
    <n v="1"/>
    <n v="5"/>
    <x v="61"/>
    <n v="0.66666666666666663"/>
    <n v="1.5"/>
    <n v="0"/>
  </r>
  <r>
    <d v="2021-06-15T00:00:00"/>
    <x v="2"/>
    <n v="7"/>
    <n v="175"/>
    <n v="4"/>
    <n v="1"/>
    <n v="216"/>
    <n v="5"/>
    <n v="0"/>
    <n v="0"/>
    <n v="18"/>
    <x v="61"/>
    <n v="1"/>
    <n v="1"/>
    <n v="0"/>
  </r>
  <r>
    <d v="2021-06-15T00:00:00"/>
    <x v="3"/>
    <n v="6"/>
    <n v="145"/>
    <n v="3"/>
    <n v="1"/>
    <n v="418"/>
    <n v="6"/>
    <n v="0"/>
    <n v="0"/>
    <n v="10"/>
    <x v="61"/>
    <n v="1"/>
    <n v="1"/>
    <n v="0"/>
  </r>
  <r>
    <d v="2021-06-15T00:00:00"/>
    <x v="4"/>
    <n v="4"/>
    <n v="124"/>
    <n v="6"/>
    <n v="2"/>
    <n v="181"/>
    <n v="6"/>
    <n v="0"/>
    <n v="0"/>
    <n v="10"/>
    <x v="61"/>
    <n v="1"/>
    <n v="1"/>
    <n v="0"/>
  </r>
  <r>
    <d v="2021-06-15T00:00:00"/>
    <x v="5"/>
    <n v="4"/>
    <n v="134"/>
    <n v="4"/>
    <n v="1"/>
    <n v="365"/>
    <n v="3"/>
    <n v="-1"/>
    <n v="0"/>
    <n v="15"/>
    <x v="61"/>
    <n v="0.8"/>
    <n v="1"/>
    <n v="0"/>
  </r>
  <r>
    <d v="2021-06-15T00:00:00"/>
    <x v="6"/>
    <n v="9"/>
    <n v="274"/>
    <n v="7"/>
    <n v="2"/>
    <n v="439"/>
    <n v="8"/>
    <n v="1"/>
    <n v="-2"/>
    <n v="26"/>
    <x v="61"/>
    <n v="1.1666666666666667"/>
    <n v="0.5"/>
    <n v="0"/>
  </r>
  <r>
    <d v="2021-06-15T00:00:00"/>
    <x v="7"/>
    <n v="65"/>
    <n v="1346"/>
    <n v="47"/>
    <n v="15"/>
    <n v="2430"/>
    <n v="65"/>
    <n v="-5"/>
    <n v="0"/>
    <n v="98"/>
    <x v="61"/>
    <n v="0.90384615384615385"/>
    <n v="1"/>
    <n v="0"/>
  </r>
  <r>
    <d v="2021-06-16T00:00:00"/>
    <x v="0"/>
    <n v="38"/>
    <n v="410"/>
    <n v="18"/>
    <n v="7"/>
    <n v="594"/>
    <n v="35"/>
    <n v="-1"/>
    <n v="2"/>
    <n v="26"/>
    <x v="62"/>
    <n v="0.94736842105263153"/>
    <n v="1.4"/>
    <n v="0"/>
  </r>
  <r>
    <d v="2021-06-16T00:00:00"/>
    <x v="1"/>
    <n v="8"/>
    <n v="96"/>
    <n v="4"/>
    <n v="3"/>
    <n v="217"/>
    <n v="8"/>
    <n v="0"/>
    <n v="0"/>
    <n v="5"/>
    <x v="62"/>
    <n v="1"/>
    <n v="1"/>
    <n v="0"/>
  </r>
  <r>
    <d v="2021-06-16T00:00:00"/>
    <x v="2"/>
    <n v="17"/>
    <n v="177"/>
    <n v="2"/>
    <n v="1"/>
    <n v="216"/>
    <n v="18"/>
    <n v="-2"/>
    <n v="0"/>
    <n v="16"/>
    <x v="62"/>
    <n v="0.5"/>
    <n v="1"/>
    <n v="0"/>
  </r>
  <r>
    <d v="2021-06-16T00:00:00"/>
    <x v="3"/>
    <n v="23"/>
    <n v="154"/>
    <n v="3"/>
    <n v="1"/>
    <n v="418"/>
    <n v="25"/>
    <n v="0"/>
    <n v="0"/>
    <n v="16"/>
    <x v="62"/>
    <n v="1"/>
    <n v="1"/>
    <n v="0"/>
  </r>
  <r>
    <d v="2021-06-16T00:00:00"/>
    <x v="4"/>
    <n v="7"/>
    <n v="127"/>
    <n v="6"/>
    <n v="1"/>
    <n v="181"/>
    <n v="7"/>
    <n v="0"/>
    <n v="-1"/>
    <n v="4"/>
    <x v="62"/>
    <n v="1"/>
    <n v="0.5"/>
    <n v="0"/>
  </r>
  <r>
    <d v="2021-06-16T00:00:00"/>
    <x v="5"/>
    <n v="9"/>
    <n v="127"/>
    <n v="4"/>
    <n v="1"/>
    <n v="365"/>
    <n v="10"/>
    <n v="0"/>
    <n v="0"/>
    <n v="17"/>
    <x v="62"/>
    <n v="1"/>
    <n v="1"/>
    <n v="0"/>
  </r>
  <r>
    <d v="2021-06-16T00:00:00"/>
    <x v="6"/>
    <n v="11"/>
    <n v="264"/>
    <n v="8"/>
    <n v="2"/>
    <n v="439"/>
    <n v="8"/>
    <n v="1"/>
    <n v="0"/>
    <n v="18"/>
    <x v="62"/>
    <n v="1.1428571428571428"/>
    <n v="1"/>
    <n v="0"/>
  </r>
  <r>
    <d v="2021-06-16T00:00:00"/>
    <x v="7"/>
    <n v="113"/>
    <n v="1355"/>
    <n v="45"/>
    <n v="16"/>
    <n v="2430"/>
    <n v="111"/>
    <n v="-2"/>
    <n v="1"/>
    <n v="102"/>
    <x v="62"/>
    <n v="0.95744680851063835"/>
    <n v="1.0666666666666667"/>
    <n v="0"/>
  </r>
  <r>
    <d v="2021-06-17T00:00:00"/>
    <x v="0"/>
    <n v="30"/>
    <n v="431"/>
    <n v="19"/>
    <n v="7"/>
    <n v="595"/>
    <n v="33"/>
    <n v="1"/>
    <n v="0"/>
    <n v="11"/>
    <x v="63"/>
    <n v="1.0555555555555556"/>
    <n v="1"/>
    <n v="1"/>
  </r>
  <r>
    <d v="2021-06-17T00:00:00"/>
    <x v="1"/>
    <n v="12"/>
    <n v="96"/>
    <n v="4"/>
    <n v="3"/>
    <n v="217"/>
    <n v="12"/>
    <n v="0"/>
    <n v="0"/>
    <n v="12"/>
    <x v="63"/>
    <n v="1"/>
    <n v="1"/>
    <n v="0"/>
  </r>
  <r>
    <d v="2021-06-17T00:00:00"/>
    <x v="2"/>
    <n v="14"/>
    <n v="175"/>
    <n v="2"/>
    <n v="1"/>
    <n v="216"/>
    <n v="13"/>
    <n v="0"/>
    <n v="0"/>
    <n v="15"/>
    <x v="63"/>
    <n v="1"/>
    <n v="1"/>
    <n v="0"/>
  </r>
  <r>
    <d v="2021-06-17T00:00:00"/>
    <x v="3"/>
    <n v="8"/>
    <n v="155"/>
    <n v="2"/>
    <n v="1"/>
    <n v="418"/>
    <n v="8"/>
    <n v="-1"/>
    <n v="0"/>
    <n v="7"/>
    <x v="63"/>
    <n v="0.66666666666666663"/>
    <n v="1"/>
    <n v="0"/>
  </r>
  <r>
    <d v="2021-06-17T00:00:00"/>
    <x v="4"/>
    <n v="10"/>
    <n v="117"/>
    <n v="7"/>
    <n v="1"/>
    <n v="181"/>
    <n v="11"/>
    <n v="1"/>
    <n v="0"/>
    <n v="21"/>
    <x v="63"/>
    <n v="1.1666666666666667"/>
    <n v="1"/>
    <n v="0"/>
  </r>
  <r>
    <d v="2021-06-17T00:00:00"/>
    <x v="5"/>
    <n v="8"/>
    <n v="126"/>
    <n v="4"/>
    <n v="1"/>
    <n v="365"/>
    <n v="7"/>
    <n v="0"/>
    <n v="0"/>
    <n v="8"/>
    <x v="63"/>
    <n v="1"/>
    <n v="1"/>
    <n v="0"/>
  </r>
  <r>
    <d v="2021-06-17T00:00:00"/>
    <x v="6"/>
    <n v="3"/>
    <n v="244"/>
    <n v="7"/>
    <n v="2"/>
    <n v="439"/>
    <n v="3"/>
    <n v="-1"/>
    <n v="0"/>
    <n v="23"/>
    <x v="63"/>
    <n v="0.875"/>
    <n v="1"/>
    <n v="0"/>
  </r>
  <r>
    <d v="2021-06-17T00:00:00"/>
    <x v="7"/>
    <n v="85"/>
    <n v="1344"/>
    <n v="45"/>
    <n v="16"/>
    <n v="2431"/>
    <n v="87"/>
    <n v="0"/>
    <n v="0"/>
    <n v="97"/>
    <x v="63"/>
    <n v="1"/>
    <n v="1"/>
    <n v="1"/>
  </r>
  <r>
    <d v="2021-06-18T00:00:00"/>
    <x v="0"/>
    <n v="26"/>
    <n v="411"/>
    <n v="15"/>
    <n v="7"/>
    <n v="597"/>
    <n v="28"/>
    <n v="-4"/>
    <n v="0"/>
    <n v="46"/>
    <x v="64"/>
    <n v="0.78947368421052633"/>
    <n v="1"/>
    <n v="2"/>
  </r>
  <r>
    <d v="2021-06-18T00:00:00"/>
    <x v="1"/>
    <n v="10"/>
    <n v="101"/>
    <n v="5"/>
    <n v="3"/>
    <n v="217"/>
    <n v="10"/>
    <n v="1"/>
    <n v="0"/>
    <n v="5"/>
    <x v="64"/>
    <n v="1.25"/>
    <n v="1"/>
    <n v="0"/>
  </r>
  <r>
    <d v="2021-06-18T00:00:00"/>
    <x v="2"/>
    <n v="5"/>
    <n v="164"/>
    <n v="2"/>
    <n v="1"/>
    <n v="216"/>
    <n v="4"/>
    <n v="0"/>
    <n v="0"/>
    <n v="15"/>
    <x v="64"/>
    <n v="1"/>
    <n v="1"/>
    <n v="0"/>
  </r>
  <r>
    <d v="2021-06-18T00:00:00"/>
    <x v="3"/>
    <n v="10"/>
    <n v="150"/>
    <n v="3"/>
    <n v="1"/>
    <n v="418"/>
    <n v="9"/>
    <n v="1"/>
    <n v="0"/>
    <n v="14"/>
    <x v="64"/>
    <n v="1.5"/>
    <n v="1"/>
    <n v="0"/>
  </r>
  <r>
    <d v="2021-06-18T00:00:00"/>
    <x v="4"/>
    <n v="11"/>
    <n v="120"/>
    <n v="8"/>
    <n v="1"/>
    <n v="181"/>
    <n v="12"/>
    <n v="1"/>
    <n v="0"/>
    <n v="9"/>
    <x v="64"/>
    <n v="1.1428571428571428"/>
    <n v="1"/>
    <n v="0"/>
  </r>
  <r>
    <d v="2021-06-18T00:00:00"/>
    <x v="5"/>
    <n v="12"/>
    <n v="121"/>
    <n v="4"/>
    <n v="1"/>
    <n v="365"/>
    <n v="11"/>
    <n v="0"/>
    <n v="0"/>
    <n v="16"/>
    <x v="64"/>
    <n v="1"/>
    <n v="1"/>
    <n v="0"/>
  </r>
  <r>
    <d v="2021-06-18T00:00:00"/>
    <x v="6"/>
    <n v="18"/>
    <n v="235"/>
    <n v="8"/>
    <n v="2"/>
    <n v="439"/>
    <n v="20"/>
    <n v="1"/>
    <n v="0"/>
    <n v="29"/>
    <x v="64"/>
    <n v="1.1428571428571428"/>
    <n v="1"/>
    <n v="0"/>
  </r>
  <r>
    <d v="2021-06-18T00:00:00"/>
    <x v="7"/>
    <n v="92"/>
    <n v="1302"/>
    <n v="45"/>
    <n v="16"/>
    <n v="2433"/>
    <n v="94"/>
    <n v="0"/>
    <n v="0"/>
    <n v="134"/>
    <x v="64"/>
    <n v="1"/>
    <n v="1"/>
    <n v="2"/>
  </r>
  <r>
    <d v="2021-06-19T00:00:00"/>
    <x v="0"/>
    <n v="44"/>
    <n v="434"/>
    <n v="15"/>
    <n v="7"/>
    <n v="597"/>
    <n v="43"/>
    <n v="0"/>
    <n v="0"/>
    <n v="20"/>
    <x v="65"/>
    <n v="1"/>
    <n v="1"/>
    <n v="0"/>
  </r>
  <r>
    <d v="2021-06-19T00:00:00"/>
    <x v="1"/>
    <n v="1"/>
    <n v="101"/>
    <n v="6"/>
    <n v="2"/>
    <n v="217"/>
    <n v="1"/>
    <n v="1"/>
    <n v="-1"/>
    <n v="1"/>
    <x v="65"/>
    <n v="1.2"/>
    <n v="0.66666666666666663"/>
    <n v="0"/>
  </r>
  <r>
    <d v="2021-06-19T00:00:00"/>
    <x v="2"/>
    <n v="7"/>
    <n v="154"/>
    <n v="3"/>
    <n v="1"/>
    <n v="216"/>
    <n v="7"/>
    <n v="1"/>
    <n v="0"/>
    <n v="17"/>
    <x v="65"/>
    <n v="1.5"/>
    <n v="1"/>
    <n v="0"/>
  </r>
  <r>
    <d v="2021-06-19T00:00:00"/>
    <x v="3"/>
    <n v="6"/>
    <n v="142"/>
    <n v="3"/>
    <n v="1"/>
    <n v="418"/>
    <n v="6"/>
    <n v="0"/>
    <n v="0"/>
    <n v="14"/>
    <x v="65"/>
    <n v="1"/>
    <n v="1"/>
    <n v="0"/>
  </r>
  <r>
    <d v="2021-06-19T00:00:00"/>
    <x v="4"/>
    <n v="8"/>
    <n v="118"/>
    <n v="7"/>
    <n v="1"/>
    <n v="181"/>
    <n v="9"/>
    <n v="-1"/>
    <n v="0"/>
    <n v="11"/>
    <x v="65"/>
    <n v="0.875"/>
    <n v="1"/>
    <n v="0"/>
  </r>
  <r>
    <d v="2021-06-19T00:00:00"/>
    <x v="5"/>
    <n v="3"/>
    <n v="110"/>
    <n v="3"/>
    <n v="1"/>
    <n v="365"/>
    <n v="3"/>
    <n v="-1"/>
    <n v="0"/>
    <n v="14"/>
    <x v="65"/>
    <n v="0.75"/>
    <n v="1"/>
    <n v="0"/>
  </r>
  <r>
    <d v="2021-06-19T00:00:00"/>
    <x v="6"/>
    <n v="7"/>
    <n v="211"/>
    <n v="8"/>
    <n v="2"/>
    <n v="439"/>
    <n v="6"/>
    <n v="0"/>
    <n v="0"/>
    <n v="30"/>
    <x v="65"/>
    <n v="1"/>
    <n v="1"/>
    <n v="0"/>
  </r>
  <r>
    <d v="2021-06-19T00:00:00"/>
    <x v="7"/>
    <n v="76"/>
    <n v="1270"/>
    <n v="45"/>
    <n v="15"/>
    <n v="2433"/>
    <n v="75"/>
    <n v="0"/>
    <n v="-1"/>
    <n v="107"/>
    <x v="65"/>
    <n v="1"/>
    <n v="0.9375"/>
    <n v="0"/>
  </r>
  <r>
    <d v="2021-06-20T00:00:00"/>
    <x v="0"/>
    <n v="23"/>
    <n v="439"/>
    <n v="15"/>
    <n v="7"/>
    <n v="598"/>
    <n v="22"/>
    <n v="0"/>
    <n v="0"/>
    <n v="16"/>
    <x v="66"/>
    <n v="1"/>
    <n v="1"/>
    <n v="1"/>
  </r>
  <r>
    <d v="2021-06-20T00:00:00"/>
    <x v="1"/>
    <n v="3"/>
    <n v="102"/>
    <n v="5"/>
    <n v="3"/>
    <n v="217"/>
    <n v="3"/>
    <n v="-1"/>
    <n v="1"/>
    <n v="2"/>
    <x v="66"/>
    <n v="0.83333333333333337"/>
    <n v="1.5"/>
    <n v="0"/>
  </r>
  <r>
    <d v="2021-06-20T00:00:00"/>
    <x v="2"/>
    <n v="9"/>
    <n v="151"/>
    <n v="3"/>
    <n v="1"/>
    <n v="216"/>
    <n v="9"/>
    <n v="0"/>
    <n v="0"/>
    <n v="12"/>
    <x v="66"/>
    <n v="1"/>
    <n v="1"/>
    <n v="0"/>
  </r>
  <r>
    <d v="2021-06-20T00:00:00"/>
    <x v="3"/>
    <n v="8"/>
    <n v="142"/>
    <n v="2"/>
    <n v="1"/>
    <n v="418"/>
    <n v="8"/>
    <n v="-1"/>
    <n v="0"/>
    <n v="8"/>
    <x v="66"/>
    <n v="0.66666666666666663"/>
    <n v="1"/>
    <n v="0"/>
  </r>
  <r>
    <d v="2021-06-20T00:00:00"/>
    <x v="4"/>
    <n v="3"/>
    <n v="119"/>
    <n v="7"/>
    <n v="1"/>
    <n v="181"/>
    <n v="3"/>
    <n v="0"/>
    <n v="0"/>
    <n v="2"/>
    <x v="66"/>
    <n v="1"/>
    <n v="1"/>
    <n v="0"/>
  </r>
  <r>
    <d v="2021-06-20T00:00:00"/>
    <x v="5"/>
    <n v="8"/>
    <n v="100"/>
    <n v="2"/>
    <n v="1"/>
    <n v="365"/>
    <n v="8"/>
    <n v="-1"/>
    <n v="0"/>
    <n v="18"/>
    <x v="66"/>
    <n v="0.66666666666666663"/>
    <n v="1"/>
    <n v="0"/>
  </r>
  <r>
    <d v="2021-06-20T00:00:00"/>
    <x v="6"/>
    <n v="2"/>
    <n v="197"/>
    <n v="9"/>
    <n v="2"/>
    <n v="439"/>
    <n v="3"/>
    <n v="1"/>
    <n v="0"/>
    <n v="17"/>
    <x v="66"/>
    <n v="1.125"/>
    <n v="1"/>
    <n v="0"/>
  </r>
  <r>
    <d v="2021-06-20T00:00:00"/>
    <x v="7"/>
    <n v="56"/>
    <n v="1250"/>
    <n v="43"/>
    <n v="16"/>
    <n v="2434"/>
    <n v="56"/>
    <n v="-2"/>
    <n v="1"/>
    <n v="75"/>
    <x v="66"/>
    <n v="0.9555555555555556"/>
    <n v="1.0666666666666667"/>
    <n v="1"/>
  </r>
  <r>
    <d v="2021-06-21T00:00:00"/>
    <x v="0"/>
    <n v="34"/>
    <n v="458"/>
    <n v="13"/>
    <n v="7"/>
    <n v="598"/>
    <n v="32"/>
    <n v="-2"/>
    <n v="0"/>
    <n v="13"/>
    <x v="67"/>
    <n v="0.8666666666666667"/>
    <n v="1"/>
    <n v="0"/>
  </r>
  <r>
    <d v="2021-06-21T00:00:00"/>
    <x v="1"/>
    <n v="0"/>
    <n v="97"/>
    <n v="4"/>
    <n v="2"/>
    <n v="217"/>
    <n v="0"/>
    <n v="-1"/>
    <n v="-1"/>
    <n v="5"/>
    <x v="67"/>
    <n v="0.8"/>
    <n v="0.66666666666666663"/>
    <n v="0"/>
  </r>
  <r>
    <d v="2021-06-21T00:00:00"/>
    <x v="2"/>
    <n v="16"/>
    <n v="161"/>
    <n v="4"/>
    <n v="1"/>
    <n v="216"/>
    <n v="16"/>
    <n v="1"/>
    <n v="0"/>
    <n v="6"/>
    <x v="67"/>
    <n v="1.3333333333333333"/>
    <n v="1"/>
    <n v="0"/>
  </r>
  <r>
    <d v="2021-06-21T00:00:00"/>
    <x v="3"/>
    <n v="6"/>
    <n v="141"/>
    <n v="1"/>
    <n v="1"/>
    <n v="418"/>
    <n v="6"/>
    <n v="-1"/>
    <n v="0"/>
    <n v="7"/>
    <x v="67"/>
    <n v="0.5"/>
    <n v="1"/>
    <n v="0"/>
  </r>
  <r>
    <d v="2021-06-21T00:00:00"/>
    <x v="4"/>
    <n v="12"/>
    <n v="123"/>
    <n v="6"/>
    <n v="1"/>
    <n v="181"/>
    <n v="13"/>
    <n v="-1"/>
    <n v="0"/>
    <n v="9"/>
    <x v="67"/>
    <n v="0.8571428571428571"/>
    <n v="1"/>
    <n v="0"/>
  </r>
  <r>
    <d v="2021-06-21T00:00:00"/>
    <x v="5"/>
    <n v="6"/>
    <n v="103"/>
    <n v="1"/>
    <n v="1"/>
    <n v="365"/>
    <n v="9"/>
    <n v="-1"/>
    <n v="0"/>
    <n v="6"/>
    <x v="67"/>
    <n v="0.5"/>
    <n v="1"/>
    <n v="0"/>
  </r>
  <r>
    <d v="2021-06-21T00:00:00"/>
    <x v="6"/>
    <n v="9"/>
    <n v="191"/>
    <n v="6"/>
    <n v="2"/>
    <n v="439"/>
    <n v="9"/>
    <n v="-3"/>
    <n v="0"/>
    <n v="15"/>
    <x v="67"/>
    <n v="0.66666666666666663"/>
    <n v="1"/>
    <n v="0"/>
  </r>
  <r>
    <d v="2021-06-21T00:00:00"/>
    <x v="7"/>
    <n v="83"/>
    <n v="1274"/>
    <n v="35"/>
    <n v="15"/>
    <n v="2434"/>
    <n v="85"/>
    <n v="-8"/>
    <n v="-1"/>
    <n v="61"/>
    <x v="67"/>
    <n v="0.81395348837209303"/>
    <n v="0.9375"/>
    <n v="0"/>
  </r>
  <r>
    <d v="2021-06-22T00:00:00"/>
    <x v="0"/>
    <n v="32"/>
    <n v="464"/>
    <n v="13"/>
    <n v="6"/>
    <n v="598"/>
    <n v="32"/>
    <n v="0"/>
    <n v="-1"/>
    <n v="26"/>
    <x v="68"/>
    <n v="1"/>
    <n v="0.8571428571428571"/>
    <n v="0"/>
  </r>
  <r>
    <d v="2021-06-22T00:00:00"/>
    <x v="1"/>
    <n v="1"/>
    <n v="90"/>
    <n v="4"/>
    <n v="2"/>
    <n v="217"/>
    <n v="0"/>
    <n v="0"/>
    <n v="0"/>
    <n v="7"/>
    <x v="68"/>
    <n v="1"/>
    <n v="1"/>
    <n v="0"/>
  </r>
  <r>
    <d v="2021-06-22T00:00:00"/>
    <x v="2"/>
    <n v="8"/>
    <n v="164"/>
    <n v="4"/>
    <n v="1"/>
    <n v="216"/>
    <n v="7"/>
    <n v="0"/>
    <n v="0"/>
    <n v="4"/>
    <x v="68"/>
    <n v="1"/>
    <n v="1"/>
    <n v="0"/>
  </r>
  <r>
    <d v="2021-06-22T00:00:00"/>
    <x v="3"/>
    <n v="7"/>
    <n v="139"/>
    <n v="1"/>
    <n v="1"/>
    <n v="418"/>
    <n v="6"/>
    <n v="0"/>
    <n v="0"/>
    <n v="8"/>
    <x v="68"/>
    <n v="1"/>
    <n v="1"/>
    <n v="0"/>
  </r>
  <r>
    <d v="2021-06-22T00:00:00"/>
    <x v="4"/>
    <n v="8"/>
    <n v="116"/>
    <n v="6"/>
    <n v="1"/>
    <n v="181"/>
    <n v="9"/>
    <n v="0"/>
    <n v="0"/>
    <n v="16"/>
    <x v="68"/>
    <n v="1"/>
    <n v="1"/>
    <n v="0"/>
  </r>
  <r>
    <d v="2021-06-22T00:00:00"/>
    <x v="5"/>
    <n v="9"/>
    <n v="105"/>
    <n v="1"/>
    <n v="1"/>
    <n v="365"/>
    <n v="9"/>
    <n v="0"/>
    <n v="0"/>
    <n v="7"/>
    <x v="68"/>
    <n v="1"/>
    <n v="1"/>
    <n v="0"/>
  </r>
  <r>
    <d v="2021-06-22T00:00:00"/>
    <x v="6"/>
    <n v="18"/>
    <n v="191"/>
    <n v="7"/>
    <n v="1"/>
    <n v="439"/>
    <n v="18"/>
    <n v="1"/>
    <n v="-1"/>
    <n v="18"/>
    <x v="68"/>
    <n v="1.1666666666666667"/>
    <n v="0.5"/>
    <n v="0"/>
  </r>
  <r>
    <d v="2021-06-22T00:00:00"/>
    <x v="7"/>
    <n v="83"/>
    <n v="1269"/>
    <n v="36"/>
    <n v="13"/>
    <n v="2434"/>
    <n v="81"/>
    <n v="1"/>
    <n v="-2"/>
    <n v="86"/>
    <x v="68"/>
    <n v="1.0285714285714285"/>
    <n v="0.8666666666666667"/>
    <n v="0"/>
  </r>
  <r>
    <d v="2021-06-23T00:00:00"/>
    <x v="0"/>
    <n v="27"/>
    <n v="478"/>
    <n v="16"/>
    <n v="6"/>
    <n v="598"/>
    <n v="29"/>
    <n v="3"/>
    <n v="0"/>
    <n v="15"/>
    <x v="69"/>
    <n v="1.2307692307692308"/>
    <n v="1"/>
    <n v="0"/>
  </r>
  <r>
    <d v="2021-06-23T00:00:00"/>
    <x v="1"/>
    <n v="0"/>
    <n v="79"/>
    <n v="2"/>
    <n v="1"/>
    <n v="217"/>
    <n v="-2"/>
    <n v="-2"/>
    <n v="-1"/>
    <n v="9"/>
    <x v="69"/>
    <n v="0.5"/>
    <n v="0.5"/>
    <n v="0"/>
  </r>
  <r>
    <d v="2021-06-23T00:00:00"/>
    <x v="2"/>
    <n v="13"/>
    <n v="173"/>
    <n v="2"/>
    <n v="1"/>
    <n v="216"/>
    <n v="15"/>
    <n v="-2"/>
    <n v="0"/>
    <n v="6"/>
    <x v="69"/>
    <n v="0.5"/>
    <n v="1"/>
    <n v="0"/>
  </r>
  <r>
    <d v="2021-06-23T00:00:00"/>
    <x v="3"/>
    <n v="21"/>
    <n v="146"/>
    <n v="2"/>
    <n v="1"/>
    <n v="418"/>
    <n v="21"/>
    <n v="1"/>
    <n v="0"/>
    <n v="14"/>
    <x v="69"/>
    <n v="2"/>
    <n v="1"/>
    <n v="0"/>
  </r>
  <r>
    <d v="2021-06-23T00:00:00"/>
    <x v="4"/>
    <n v="25"/>
    <n v="128"/>
    <n v="4"/>
    <n v="1"/>
    <n v="181"/>
    <n v="27"/>
    <n v="-2"/>
    <n v="0"/>
    <n v="15"/>
    <x v="69"/>
    <n v="0.66666666666666663"/>
    <n v="1"/>
    <n v="0"/>
  </r>
  <r>
    <d v="2021-06-23T00:00:00"/>
    <x v="5"/>
    <n v="12"/>
    <n v="112"/>
    <n v="1"/>
    <n v="1"/>
    <n v="365"/>
    <n v="11"/>
    <n v="0"/>
    <n v="0"/>
    <n v="4"/>
    <x v="69"/>
    <n v="1"/>
    <n v="1"/>
    <n v="0"/>
  </r>
  <r>
    <d v="2021-06-23T00:00:00"/>
    <x v="6"/>
    <n v="17"/>
    <n v="189"/>
    <n v="6"/>
    <n v="1"/>
    <n v="439"/>
    <n v="19"/>
    <n v="-1"/>
    <n v="0"/>
    <n v="21"/>
    <x v="69"/>
    <n v="0.8571428571428571"/>
    <n v="1"/>
    <n v="0"/>
  </r>
  <r>
    <d v="2021-06-23T00:00:00"/>
    <x v="7"/>
    <n v="115"/>
    <n v="1305"/>
    <n v="33"/>
    <n v="12"/>
    <n v="2434"/>
    <n v="120"/>
    <n v="-3"/>
    <n v="-1"/>
    <n v="84"/>
    <x v="69"/>
    <n v="0.91666666666666663"/>
    <n v="0.92307692307692313"/>
    <n v="0"/>
  </r>
  <r>
    <d v="2021-06-24T00:00:00"/>
    <x v="0"/>
    <n v="27"/>
    <n v="484"/>
    <n v="19"/>
    <n v="4"/>
    <n v="599"/>
    <n v="26"/>
    <n v="3"/>
    <n v="-2"/>
    <n v="19"/>
    <x v="70"/>
    <n v="1.1875"/>
    <n v="0.66666666666666663"/>
    <n v="1"/>
  </r>
  <r>
    <d v="2021-06-24T00:00:00"/>
    <x v="1"/>
    <n v="3"/>
    <n v="67"/>
    <n v="0"/>
    <n v="2"/>
    <n v="217"/>
    <n v="2"/>
    <n v="-2"/>
    <n v="1"/>
    <n v="14"/>
    <x v="70"/>
    <n v="0"/>
    <n v="2"/>
    <n v="0"/>
  </r>
  <r>
    <d v="2021-06-24T00:00:00"/>
    <x v="2"/>
    <n v="28"/>
    <n v="191"/>
    <n v="2"/>
    <n v="1"/>
    <n v="216"/>
    <n v="27"/>
    <n v="0"/>
    <n v="0"/>
    <n v="9"/>
    <x v="70"/>
    <n v="1"/>
    <n v="1"/>
    <n v="0"/>
  </r>
  <r>
    <d v="2021-06-24T00:00:00"/>
    <x v="3"/>
    <n v="9"/>
    <n v="150"/>
    <n v="3"/>
    <n v="1"/>
    <n v="418"/>
    <n v="8"/>
    <n v="1"/>
    <n v="0"/>
    <n v="4"/>
    <x v="70"/>
    <n v="1.5"/>
    <n v="1"/>
    <n v="0"/>
  </r>
  <r>
    <d v="2021-06-24T00:00:00"/>
    <x v="4"/>
    <n v="38"/>
    <n v="152"/>
    <n v="7"/>
    <n v="1"/>
    <n v="181"/>
    <n v="39"/>
    <n v="3"/>
    <n v="0"/>
    <n v="15"/>
    <x v="70"/>
    <n v="1.75"/>
    <n v="1"/>
    <n v="0"/>
  </r>
  <r>
    <d v="2021-06-24T00:00:00"/>
    <x v="5"/>
    <n v="21"/>
    <n v="125"/>
    <n v="0"/>
    <n v="1"/>
    <n v="365"/>
    <n v="21"/>
    <n v="-1"/>
    <n v="0"/>
    <n v="8"/>
    <x v="70"/>
    <n v="0"/>
    <n v="1"/>
    <n v="0"/>
  </r>
  <r>
    <d v="2021-06-24T00:00:00"/>
    <x v="6"/>
    <n v="30"/>
    <n v="208"/>
    <n v="4"/>
    <n v="1"/>
    <n v="439"/>
    <n v="31"/>
    <n v="-2"/>
    <n v="0"/>
    <n v="12"/>
    <x v="70"/>
    <n v="0.66666666666666663"/>
    <n v="1"/>
    <n v="0"/>
  </r>
  <r>
    <d v="2021-06-24T00:00:00"/>
    <x v="7"/>
    <n v="156"/>
    <n v="1377"/>
    <n v="35"/>
    <n v="11"/>
    <n v="2435"/>
    <n v="154"/>
    <n v="2"/>
    <n v="-1"/>
    <n v="81"/>
    <x v="70"/>
    <n v="1.0606060606060606"/>
    <n v="0.91666666666666663"/>
    <n v="1"/>
  </r>
  <r>
    <d v="2021-06-25T00:00:00"/>
    <x v="0"/>
    <n v="34"/>
    <n v="486"/>
    <n v="18"/>
    <n v="4"/>
    <n v="599"/>
    <n v="35"/>
    <n v="-1"/>
    <n v="0"/>
    <n v="33"/>
    <x v="71"/>
    <n v="0.94736842105263153"/>
    <n v="1"/>
    <n v="0"/>
  </r>
  <r>
    <d v="2021-06-25T00:00:00"/>
    <x v="1"/>
    <n v="3"/>
    <n v="63"/>
    <n v="0"/>
    <n v="2"/>
    <n v="217"/>
    <n v="2"/>
    <n v="0"/>
    <n v="0"/>
    <n v="6"/>
    <x v="71"/>
    <e v="#NUM!"/>
    <n v="1"/>
    <n v="0"/>
  </r>
  <r>
    <d v="2021-06-25T00:00:00"/>
    <x v="2"/>
    <n v="19"/>
    <n v="191"/>
    <n v="3"/>
    <n v="1"/>
    <n v="216"/>
    <n v="19"/>
    <n v="1"/>
    <n v="0"/>
    <n v="19"/>
    <x v="71"/>
    <n v="1.5"/>
    <n v="1"/>
    <n v="0"/>
  </r>
  <r>
    <d v="2021-06-25T00:00:00"/>
    <x v="3"/>
    <n v="15"/>
    <n v="163"/>
    <n v="4"/>
    <n v="1"/>
    <n v="418"/>
    <n v="15"/>
    <n v="1"/>
    <n v="0"/>
    <n v="2"/>
    <x v="71"/>
    <n v="1.3333333333333333"/>
    <n v="1"/>
    <n v="0"/>
  </r>
  <r>
    <d v="2021-06-25T00:00:00"/>
    <x v="4"/>
    <n v="32"/>
    <n v="176"/>
    <n v="5"/>
    <n v="2"/>
    <n v="181"/>
    <n v="30"/>
    <n v="-2"/>
    <n v="1"/>
    <n v="6"/>
    <x v="71"/>
    <n v="0.7142857142857143"/>
    <n v="2"/>
    <n v="0"/>
  </r>
  <r>
    <d v="2021-06-25T00:00:00"/>
    <x v="5"/>
    <n v="16"/>
    <n v="131"/>
    <n v="0"/>
    <n v="1"/>
    <n v="365"/>
    <n v="17"/>
    <n v="0"/>
    <n v="0"/>
    <n v="11"/>
    <x v="71"/>
    <e v="#NUM!"/>
    <n v="1"/>
    <n v="0"/>
  </r>
  <r>
    <d v="2021-06-25T00:00:00"/>
    <x v="6"/>
    <n v="18"/>
    <n v="203"/>
    <n v="0"/>
    <n v="1"/>
    <n v="439"/>
    <n v="18"/>
    <n v="-4"/>
    <n v="0"/>
    <n v="23"/>
    <x v="71"/>
    <n v="0"/>
    <n v="1"/>
    <n v="0"/>
  </r>
  <r>
    <d v="2021-06-25T00:00:00"/>
    <x v="7"/>
    <n v="137"/>
    <n v="1413"/>
    <n v="30"/>
    <n v="12"/>
    <n v="2435"/>
    <n v="136"/>
    <n v="-5"/>
    <n v="1"/>
    <n v="100"/>
    <x v="71"/>
    <n v="0.8571428571428571"/>
    <n v="1.0909090909090908"/>
    <n v="0"/>
  </r>
  <r>
    <d v="2021-06-26T00:00:00"/>
    <x v="0"/>
    <n v="11"/>
    <n v="471"/>
    <n v="21"/>
    <n v="4"/>
    <n v="599"/>
    <n v="11"/>
    <n v="3"/>
    <n v="0"/>
    <n v="26"/>
    <x v="72"/>
    <n v="1.1666666666666667"/>
    <n v="1"/>
    <n v="0"/>
  </r>
  <r>
    <d v="2021-06-26T00:00:00"/>
    <x v="1"/>
    <n v="5"/>
    <n v="65"/>
    <n v="0"/>
    <n v="2"/>
    <n v="217"/>
    <n v="5"/>
    <n v="0"/>
    <n v="0"/>
    <n v="3"/>
    <x v="72"/>
    <e v="#NUM!"/>
    <n v="1"/>
    <n v="0"/>
  </r>
  <r>
    <d v="2021-06-26T00:00:00"/>
    <x v="2"/>
    <n v="16"/>
    <n v="189"/>
    <n v="4"/>
    <n v="1"/>
    <n v="216"/>
    <n v="16"/>
    <n v="1"/>
    <n v="0"/>
    <n v="18"/>
    <x v="72"/>
    <n v="1.3333333333333333"/>
    <n v="1"/>
    <n v="0"/>
  </r>
  <r>
    <d v="2021-06-26T00:00:00"/>
    <x v="3"/>
    <n v="14"/>
    <n v="164"/>
    <n v="5"/>
    <n v="1"/>
    <n v="418"/>
    <n v="14"/>
    <n v="1"/>
    <n v="0"/>
    <n v="13"/>
    <x v="72"/>
    <n v="1.25"/>
    <n v="1"/>
    <n v="0"/>
  </r>
  <r>
    <d v="2021-06-26T00:00:00"/>
    <x v="4"/>
    <n v="34"/>
    <n v="207"/>
    <n v="6"/>
    <n v="2"/>
    <n v="181"/>
    <n v="35"/>
    <n v="1"/>
    <n v="0"/>
    <n v="4"/>
    <x v="72"/>
    <n v="1.2"/>
    <n v="1"/>
    <n v="0"/>
  </r>
  <r>
    <d v="2021-06-26T00:00:00"/>
    <x v="5"/>
    <n v="23"/>
    <n v="146"/>
    <n v="0"/>
    <n v="1"/>
    <n v="365"/>
    <n v="23"/>
    <n v="0"/>
    <n v="0"/>
    <n v="8"/>
    <x v="72"/>
    <e v="#NUM!"/>
    <n v="1"/>
    <n v="0"/>
  </r>
  <r>
    <d v="2021-06-26T00:00:00"/>
    <x v="6"/>
    <n v="24"/>
    <n v="209"/>
    <n v="0"/>
    <n v="1"/>
    <n v="439"/>
    <n v="22"/>
    <n v="0"/>
    <n v="0"/>
    <n v="16"/>
    <x v="72"/>
    <e v="#NUM!"/>
    <n v="1"/>
    <n v="0"/>
  </r>
  <r>
    <d v="2021-06-26T00:00:00"/>
    <x v="7"/>
    <n v="127"/>
    <n v="1451"/>
    <n v="36"/>
    <n v="12"/>
    <n v="2435"/>
    <n v="126"/>
    <n v="6"/>
    <n v="0"/>
    <n v="88"/>
    <x v="72"/>
    <n v="1.2"/>
    <n v="1"/>
    <n v="0"/>
  </r>
  <r>
    <d v="2021-06-27T00:00:00"/>
    <x v="0"/>
    <n v="43"/>
    <n v="491"/>
    <n v="23"/>
    <n v="4"/>
    <n v="599"/>
    <n v="43"/>
    <n v="2"/>
    <n v="0"/>
    <n v="607"/>
    <x v="73"/>
    <n v="1.0952380952380953"/>
    <n v="1"/>
    <n v="0"/>
  </r>
  <r>
    <d v="2021-06-27T00:00:00"/>
    <x v="1"/>
    <n v="7"/>
    <n v="69"/>
    <n v="0"/>
    <n v="2"/>
    <n v="217"/>
    <n v="7"/>
    <n v="0"/>
    <n v="0"/>
    <n v="226"/>
    <x v="73"/>
    <e v="#NUM!"/>
    <n v="1"/>
    <n v="0"/>
  </r>
  <r>
    <d v="2021-06-27T00:00:00"/>
    <x v="2"/>
    <n v="13"/>
    <n v="189"/>
    <n v="2"/>
    <n v="2"/>
    <n v="216"/>
    <n v="13"/>
    <n v="-2"/>
    <n v="1"/>
    <n v="234"/>
    <x v="73"/>
    <n v="0.5"/>
    <n v="2"/>
    <n v="0"/>
  </r>
  <r>
    <d v="2021-06-27T00:00:00"/>
    <x v="3"/>
    <n v="9"/>
    <n v="165"/>
    <n v="5"/>
    <n v="1"/>
    <n v="418"/>
    <n v="9"/>
    <n v="0"/>
    <n v="0"/>
    <n v="425"/>
    <x v="73"/>
    <n v="1"/>
    <n v="1"/>
    <n v="0"/>
  </r>
  <r>
    <d v="2021-06-27T00:00:00"/>
    <x v="4"/>
    <n v="21"/>
    <n v="226"/>
    <n v="7"/>
    <n v="3"/>
    <n v="181"/>
    <n v="20"/>
    <n v="1"/>
    <n v="1"/>
    <n v="182"/>
    <x v="73"/>
    <n v="1.1666666666666667"/>
    <n v="1.5"/>
    <n v="0"/>
  </r>
  <r>
    <d v="2021-06-27T00:00:00"/>
    <x v="5"/>
    <n v="9"/>
    <n v="148"/>
    <n v="1"/>
    <n v="1"/>
    <n v="365"/>
    <n v="9"/>
    <n v="1"/>
    <n v="0"/>
    <n v="360"/>
    <x v="73"/>
    <e v="#NUM!"/>
    <n v="1"/>
    <n v="0"/>
  </r>
  <r>
    <d v="2021-06-27T00:00:00"/>
    <x v="6"/>
    <n v="22"/>
    <n v="219"/>
    <n v="0"/>
    <n v="1"/>
    <n v="439"/>
    <n v="22"/>
    <n v="0"/>
    <n v="0"/>
    <n v="443"/>
    <x v="73"/>
    <e v="#NUM!"/>
    <n v="1"/>
    <n v="0"/>
  </r>
  <r>
    <d v="2021-06-27T00:00:00"/>
    <x v="7"/>
    <n v="124"/>
    <n v="1507"/>
    <n v="38"/>
    <n v="14"/>
    <n v="2435"/>
    <n v="123"/>
    <n v="2"/>
    <n v="2"/>
    <n v="2477"/>
    <x v="73"/>
    <n v="1.0555555555555556"/>
    <n v="1.1666666666666667"/>
    <n v="0"/>
  </r>
  <r>
    <d v="2021-06-28T00:00:00"/>
    <x v="0"/>
    <n v="25"/>
    <n v="499"/>
    <n v="25"/>
    <n v="4"/>
    <n v="600"/>
    <n v="25"/>
    <n v="2"/>
    <n v="0"/>
    <n v="-568"/>
    <x v="74"/>
    <n v="1.0869565217391304"/>
    <n v="1"/>
    <n v="1"/>
  </r>
  <r>
    <d v="2021-06-28T00:00:00"/>
    <x v="1"/>
    <n v="4"/>
    <n v="70"/>
    <n v="1"/>
    <n v="1"/>
    <n v="217"/>
    <n v="4"/>
    <n v="1"/>
    <n v="-1"/>
    <n v="-220"/>
    <x v="74"/>
    <e v="#NUM!"/>
    <n v="0.5"/>
    <n v="0"/>
  </r>
  <r>
    <d v="2021-06-28T00:00:00"/>
    <x v="2"/>
    <n v="10"/>
    <n v="193"/>
    <n v="2"/>
    <n v="2"/>
    <n v="216"/>
    <n v="10"/>
    <n v="0"/>
    <n v="0"/>
    <n v="-215"/>
    <x v="74"/>
    <n v="1"/>
    <n v="1"/>
    <n v="0"/>
  </r>
  <r>
    <d v="2021-06-28T00:00:00"/>
    <x v="3"/>
    <n v="8"/>
    <n v="170"/>
    <n v="4"/>
    <n v="1"/>
    <n v="418"/>
    <n v="8"/>
    <n v="-1"/>
    <n v="0"/>
    <n v="-414"/>
    <x v="74"/>
    <n v="0.8"/>
    <n v="1"/>
    <n v="0"/>
  </r>
  <r>
    <d v="2021-06-28T00:00:00"/>
    <x v="4"/>
    <n v="17"/>
    <n v="238"/>
    <n v="6"/>
    <n v="2"/>
    <n v="181"/>
    <n v="13"/>
    <n v="-1"/>
    <n v="-1"/>
    <n v="-180"/>
    <x v="74"/>
    <n v="0.8571428571428571"/>
    <n v="0.66666666666666663"/>
    <n v="0"/>
  </r>
  <r>
    <d v="2021-06-28T00:00:00"/>
    <x v="5"/>
    <n v="8"/>
    <n v="153"/>
    <n v="1"/>
    <n v="1"/>
    <n v="365"/>
    <n v="8"/>
    <n v="0"/>
    <n v="0"/>
    <n v="-350"/>
    <x v="74"/>
    <n v="1"/>
    <n v="1"/>
    <n v="0"/>
  </r>
  <r>
    <d v="2021-06-28T00:00:00"/>
    <x v="6"/>
    <n v="50"/>
    <n v="256"/>
    <n v="1"/>
    <n v="1"/>
    <n v="439"/>
    <n v="53"/>
    <n v="1"/>
    <n v="0"/>
    <n v="-415"/>
    <x v="74"/>
    <e v="#NUM!"/>
    <n v="1"/>
    <n v="0"/>
  </r>
  <r>
    <d v="2021-06-28T00:00:00"/>
    <x v="7"/>
    <n v="122"/>
    <n v="1579"/>
    <n v="40"/>
    <n v="12"/>
    <n v="2436"/>
    <n v="121"/>
    <n v="2"/>
    <n v="-2"/>
    <n v="-2362"/>
    <x v="74"/>
    <n v="1.0526315789473684"/>
    <n v="0.8571428571428571"/>
    <n v="1"/>
  </r>
  <r>
    <d v="2021-06-29T00:00:00"/>
    <x v="0"/>
    <n v="34"/>
    <n v="512"/>
    <n v="27"/>
    <n v="3"/>
    <n v="600"/>
    <n v="34"/>
    <n v="2"/>
    <n v="-1"/>
    <n v="21"/>
    <x v="75"/>
    <n v="1.08"/>
    <n v="0.75"/>
    <n v="0"/>
  </r>
  <r>
    <d v="2021-06-29T00:00:00"/>
    <x v="1"/>
    <n v="9"/>
    <n v="76"/>
    <n v="1"/>
    <n v="1"/>
    <n v="217"/>
    <n v="9"/>
    <n v="0"/>
    <n v="0"/>
    <n v="3"/>
    <x v="75"/>
    <n v="1"/>
    <n v="1"/>
    <n v="0"/>
  </r>
  <r>
    <d v="2021-06-29T00:00:00"/>
    <x v="2"/>
    <n v="19"/>
    <n v="206"/>
    <n v="3"/>
    <n v="2"/>
    <n v="216"/>
    <n v="20"/>
    <n v="1"/>
    <n v="0"/>
    <n v="7"/>
    <x v="75"/>
    <n v="1.5"/>
    <n v="1"/>
    <n v="0"/>
  </r>
  <r>
    <d v="2021-06-29T00:00:00"/>
    <x v="3"/>
    <n v="16"/>
    <n v="168"/>
    <n v="5"/>
    <n v="0"/>
    <n v="418"/>
    <n v="15"/>
    <n v="1"/>
    <n v="-1"/>
    <n v="17"/>
    <x v="75"/>
    <n v="1.25"/>
    <n v="0"/>
    <n v="0"/>
  </r>
  <r>
    <d v="2021-06-29T00:00:00"/>
    <x v="4"/>
    <n v="31"/>
    <n v="262"/>
    <n v="6"/>
    <n v="3"/>
    <n v="181"/>
    <n v="34"/>
    <n v="0"/>
    <n v="1"/>
    <n v="10"/>
    <x v="75"/>
    <n v="1"/>
    <n v="1.5"/>
    <n v="0"/>
  </r>
  <r>
    <d v="2021-06-29T00:00:00"/>
    <x v="5"/>
    <n v="15"/>
    <n v="164"/>
    <n v="1"/>
    <n v="1"/>
    <n v="365"/>
    <n v="15"/>
    <n v="0"/>
    <n v="0"/>
    <n v="4"/>
    <x v="75"/>
    <n v="1"/>
    <n v="1"/>
    <n v="0"/>
  </r>
  <r>
    <d v="2021-06-29T00:00:00"/>
    <x v="6"/>
    <n v="33"/>
    <n v="285"/>
    <n v="1"/>
    <n v="0"/>
    <n v="439"/>
    <n v="35"/>
    <n v="0"/>
    <n v="-1"/>
    <n v="6"/>
    <x v="75"/>
    <n v="1"/>
    <n v="0"/>
    <n v="0"/>
  </r>
  <r>
    <d v="2021-06-29T00:00:00"/>
    <x v="7"/>
    <n v="157"/>
    <n v="1673"/>
    <n v="44"/>
    <n v="10"/>
    <n v="2436"/>
    <n v="162"/>
    <n v="4"/>
    <n v="-2"/>
    <n v="68"/>
    <x v="75"/>
    <n v="1.1000000000000001"/>
    <n v="0.83333333333333337"/>
    <n v="0"/>
  </r>
  <r>
    <d v="2021-06-30T00:00:00"/>
    <x v="0"/>
    <n v="70"/>
    <n v="544"/>
    <n v="24"/>
    <n v="3"/>
    <n v="600"/>
    <n v="72"/>
    <n v="-3"/>
    <n v="0"/>
    <n v="40"/>
    <x v="76"/>
    <n v="0.88888888888888884"/>
    <n v="1"/>
    <n v="0"/>
  </r>
  <r>
    <d v="2021-06-30T00:00:00"/>
    <x v="1"/>
    <n v="11"/>
    <n v="78"/>
    <n v="2"/>
    <n v="1"/>
    <n v="217"/>
    <n v="11"/>
    <n v="1"/>
    <n v="0"/>
    <n v="9"/>
    <x v="76"/>
    <n v="2"/>
    <n v="1"/>
    <n v="0"/>
  </r>
  <r>
    <d v="2021-06-30T00:00:00"/>
    <x v="2"/>
    <n v="27"/>
    <n v="222"/>
    <n v="3"/>
    <n v="2"/>
    <n v="216"/>
    <n v="23"/>
    <n v="0"/>
    <n v="0"/>
    <n v="7"/>
    <x v="76"/>
    <n v="1"/>
    <n v="1"/>
    <n v="0"/>
  </r>
  <r>
    <d v="2021-06-30T00:00:00"/>
    <x v="3"/>
    <n v="43"/>
    <n v="199"/>
    <n v="5"/>
    <n v="0"/>
    <n v="418"/>
    <n v="43"/>
    <n v="0"/>
    <n v="0"/>
    <n v="12"/>
    <x v="76"/>
    <n v="1"/>
    <e v="#NUM!"/>
    <n v="0"/>
  </r>
  <r>
    <d v="2021-06-30T00:00:00"/>
    <x v="4"/>
    <n v="62"/>
    <n v="321"/>
    <n v="7"/>
    <n v="3"/>
    <n v="181"/>
    <n v="64"/>
    <n v="1"/>
    <n v="0"/>
    <n v="5"/>
    <x v="76"/>
    <n v="1.1666666666666667"/>
    <n v="1"/>
    <n v="0"/>
  </r>
  <r>
    <d v="2021-06-30T00:00:00"/>
    <x v="5"/>
    <n v="16"/>
    <n v="176"/>
    <n v="1"/>
    <n v="1"/>
    <n v="365"/>
    <n v="16"/>
    <n v="0"/>
    <n v="0"/>
    <n v="4"/>
    <x v="76"/>
    <n v="1"/>
    <n v="1"/>
    <n v="0"/>
  </r>
  <r>
    <d v="2021-06-30T00:00:00"/>
    <x v="6"/>
    <n v="28"/>
    <n v="297"/>
    <n v="1"/>
    <n v="0"/>
    <n v="439"/>
    <n v="29"/>
    <n v="0"/>
    <n v="0"/>
    <n v="17"/>
    <x v="76"/>
    <n v="1"/>
    <e v="#NUM!"/>
    <n v="0"/>
  </r>
  <r>
    <d v="2021-06-30T00:00:00"/>
    <x v="7"/>
    <n v="257"/>
    <n v="1837"/>
    <n v="43"/>
    <n v="10"/>
    <n v="2436"/>
    <n v="258"/>
    <n v="-1"/>
    <n v="0"/>
    <n v="94"/>
    <x v="76"/>
    <n v="0.97727272727272729"/>
    <n v="1"/>
    <n v="0"/>
  </r>
  <r>
    <d v="2021-07-01T00:00:00"/>
    <x v="0"/>
    <n v="60"/>
    <n v="574"/>
    <n v="23"/>
    <n v="3"/>
    <n v="600"/>
    <n v="59"/>
    <n v="-1"/>
    <n v="0"/>
    <n v="29"/>
    <x v="77"/>
    <n v="0.95833333333333337"/>
    <n v="1"/>
    <n v="0"/>
  </r>
  <r>
    <d v="2021-07-01T00:00:00"/>
    <x v="1"/>
    <n v="11"/>
    <n v="82"/>
    <n v="3"/>
    <n v="0"/>
    <n v="217"/>
    <n v="12"/>
    <n v="1"/>
    <n v="-1"/>
    <n v="8"/>
    <x v="77"/>
    <n v="1.5"/>
    <n v="0"/>
    <n v="0"/>
  </r>
  <r>
    <d v="2021-07-01T00:00:00"/>
    <x v="2"/>
    <n v="28"/>
    <n v="224"/>
    <n v="3"/>
    <n v="2"/>
    <n v="216"/>
    <n v="26"/>
    <n v="0"/>
    <n v="0"/>
    <n v="24"/>
    <x v="77"/>
    <n v="1"/>
    <n v="1"/>
    <n v="0"/>
  </r>
  <r>
    <d v="2021-07-01T00:00:00"/>
    <x v="3"/>
    <n v="43"/>
    <n v="229"/>
    <n v="6"/>
    <n v="0"/>
    <n v="418"/>
    <n v="43"/>
    <n v="1"/>
    <n v="0"/>
    <n v="13"/>
    <x v="77"/>
    <n v="1.2"/>
    <e v="#NUM!"/>
    <n v="0"/>
  </r>
  <r>
    <d v="2021-07-01T00:00:00"/>
    <x v="4"/>
    <n v="62"/>
    <n v="367"/>
    <n v="8"/>
    <n v="3"/>
    <n v="181"/>
    <n v="60"/>
    <n v="1"/>
    <n v="0"/>
    <n v="14"/>
    <x v="77"/>
    <n v="1.1428571428571428"/>
    <n v="1"/>
    <n v="0"/>
  </r>
  <r>
    <d v="2021-07-01T00:00:00"/>
    <x v="5"/>
    <n v="23"/>
    <n v="190"/>
    <n v="1"/>
    <n v="1"/>
    <n v="365"/>
    <n v="25"/>
    <n v="0"/>
    <n v="0"/>
    <n v="11"/>
    <x v="77"/>
    <n v="1"/>
    <n v="1"/>
    <n v="0"/>
  </r>
  <r>
    <d v="2021-07-01T00:00:00"/>
    <x v="6"/>
    <n v="41"/>
    <n v="328"/>
    <n v="2"/>
    <n v="0"/>
    <n v="439"/>
    <n v="46"/>
    <n v="1"/>
    <n v="0"/>
    <n v="15"/>
    <x v="77"/>
    <n v="2"/>
    <e v="#NUM!"/>
    <n v="0"/>
  </r>
  <r>
    <d v="2021-07-01T00:00:00"/>
    <x v="7"/>
    <n v="268"/>
    <n v="1994"/>
    <n v="46"/>
    <n v="9"/>
    <n v="2436"/>
    <n v="271"/>
    <n v="3"/>
    <n v="-1"/>
    <n v="114"/>
    <x v="77"/>
    <n v="1.069767441860465"/>
    <n v="0.9"/>
    <n v="0"/>
  </r>
  <r>
    <d v="2021-07-02T00:00:00"/>
    <x v="0"/>
    <n v="52"/>
    <n v="597"/>
    <n v="18"/>
    <n v="3"/>
    <n v="600"/>
    <n v="46"/>
    <n v="-5"/>
    <n v="0"/>
    <n v="23"/>
    <x v="78"/>
    <n v="0.78260869565217395"/>
    <n v="1"/>
    <n v="0"/>
  </r>
  <r>
    <d v="2021-07-02T00:00:00"/>
    <x v="1"/>
    <n v="7"/>
    <n v="74"/>
    <n v="2"/>
    <n v="2"/>
    <n v="217"/>
    <n v="7"/>
    <n v="-1"/>
    <n v="2"/>
    <n v="15"/>
    <x v="78"/>
    <n v="0.66666666666666663"/>
    <e v="#NUM!"/>
    <n v="0"/>
  </r>
  <r>
    <d v="2021-07-02T00:00:00"/>
    <x v="2"/>
    <n v="15"/>
    <n v="230"/>
    <n v="2"/>
    <n v="1"/>
    <n v="217"/>
    <n v="14"/>
    <n v="-1"/>
    <n v="-1"/>
    <n v="7"/>
    <x v="78"/>
    <n v="0.66666666666666663"/>
    <n v="0.5"/>
    <n v="1"/>
  </r>
  <r>
    <d v="2021-07-02T00:00:00"/>
    <x v="3"/>
    <n v="32"/>
    <n v="254"/>
    <n v="6"/>
    <n v="0"/>
    <n v="418"/>
    <n v="32"/>
    <n v="0"/>
    <n v="0"/>
    <n v="7"/>
    <x v="78"/>
    <n v="1"/>
    <e v="#NUM!"/>
    <n v="0"/>
  </r>
  <r>
    <d v="2021-07-02T00:00:00"/>
    <x v="4"/>
    <n v="56"/>
    <n v="413"/>
    <n v="8"/>
    <n v="4"/>
    <n v="181"/>
    <n v="62"/>
    <n v="0"/>
    <n v="1"/>
    <n v="16"/>
    <x v="78"/>
    <n v="1"/>
    <n v="1.3333333333333333"/>
    <n v="0"/>
  </r>
  <r>
    <d v="2021-07-02T00:00:00"/>
    <x v="5"/>
    <n v="26"/>
    <n v="209"/>
    <n v="3"/>
    <n v="1"/>
    <n v="365"/>
    <n v="27"/>
    <n v="2"/>
    <n v="0"/>
    <n v="8"/>
    <x v="78"/>
    <n v="3"/>
    <n v="1"/>
    <n v="0"/>
  </r>
  <r>
    <d v="2021-07-02T00:00:00"/>
    <x v="6"/>
    <n v="45"/>
    <n v="359"/>
    <n v="3"/>
    <n v="0"/>
    <n v="439"/>
    <n v="42"/>
    <n v="1"/>
    <n v="0"/>
    <n v="11"/>
    <x v="78"/>
    <n v="1.5"/>
    <e v="#NUM!"/>
    <n v="0"/>
  </r>
  <r>
    <d v="2021-07-02T00:00:00"/>
    <x v="7"/>
    <n v="233"/>
    <n v="2136"/>
    <n v="42"/>
    <n v="11"/>
    <n v="2437"/>
    <n v="230"/>
    <n v="-4"/>
    <n v="2"/>
    <n v="87"/>
    <x v="78"/>
    <n v="0.91304347826086951"/>
    <n v="1.2222222222222223"/>
    <n v="1"/>
  </r>
  <r>
    <d v="2021-07-03T00:00:00"/>
    <x v="0"/>
    <n v="44"/>
    <n v="610"/>
    <n v="19"/>
    <n v="2"/>
    <n v="600"/>
    <n v="46"/>
    <n v="1"/>
    <n v="-1"/>
    <n v="33"/>
    <x v="79"/>
    <n v="1.0555555555555556"/>
    <n v="0.66666666666666663"/>
    <n v="0"/>
  </r>
  <r>
    <d v="2021-07-03T00:00:00"/>
    <x v="1"/>
    <n v="15"/>
    <n v="88"/>
    <n v="2"/>
    <n v="2"/>
    <n v="217"/>
    <n v="15"/>
    <n v="0"/>
    <n v="0"/>
    <n v="1"/>
    <x v="79"/>
    <n v="1"/>
    <n v="1"/>
    <n v="0"/>
  </r>
  <r>
    <d v="2021-07-03T00:00:00"/>
    <x v="2"/>
    <n v="14"/>
    <n v="240"/>
    <n v="2"/>
    <n v="1"/>
    <n v="217"/>
    <n v="16"/>
    <n v="0"/>
    <n v="0"/>
    <n v="6"/>
    <x v="79"/>
    <n v="1"/>
    <n v="1"/>
    <n v="0"/>
  </r>
  <r>
    <d v="2021-07-03T00:00:00"/>
    <x v="3"/>
    <n v="37"/>
    <n v="279"/>
    <n v="6"/>
    <n v="0"/>
    <n v="418"/>
    <n v="37"/>
    <n v="0"/>
    <n v="0"/>
    <n v="12"/>
    <x v="79"/>
    <n v="1"/>
    <e v="#NUM!"/>
    <n v="0"/>
  </r>
  <r>
    <d v="2021-07-03T00:00:00"/>
    <x v="4"/>
    <n v="52"/>
    <n v="459"/>
    <n v="7"/>
    <n v="4"/>
    <n v="181"/>
    <n v="55"/>
    <n v="-1"/>
    <n v="0"/>
    <n v="9"/>
    <x v="79"/>
    <n v="0.875"/>
    <n v="1"/>
    <n v="0"/>
  </r>
  <r>
    <d v="2021-07-03T00:00:00"/>
    <x v="5"/>
    <n v="22"/>
    <n v="223"/>
    <n v="3"/>
    <n v="1"/>
    <n v="365"/>
    <n v="22"/>
    <n v="0"/>
    <n v="0"/>
    <n v="8"/>
    <x v="79"/>
    <n v="1"/>
    <n v="1"/>
    <n v="0"/>
  </r>
  <r>
    <d v="2021-07-03T00:00:00"/>
    <x v="6"/>
    <n v="35"/>
    <n v="386"/>
    <n v="2"/>
    <n v="0"/>
    <n v="439"/>
    <n v="38"/>
    <n v="-1"/>
    <n v="0"/>
    <n v="11"/>
    <x v="79"/>
    <n v="0.66666666666666663"/>
    <e v="#NUM!"/>
    <n v="0"/>
  </r>
  <r>
    <d v="2021-07-03T00:00:00"/>
    <x v="7"/>
    <n v="219"/>
    <n v="2285"/>
    <n v="41"/>
    <n v="10"/>
    <n v="2437"/>
    <n v="229"/>
    <n v="-1"/>
    <n v="-1"/>
    <n v="80"/>
    <x v="79"/>
    <n v="0.97619047619047616"/>
    <n v="0.90909090909090906"/>
    <n v="0"/>
  </r>
  <r>
    <d v="2021-07-04T00:00:00"/>
    <x v="0"/>
    <n v="46"/>
    <n v="627"/>
    <n v="22"/>
    <n v="2"/>
    <n v="600"/>
    <n v="46"/>
    <n v="3"/>
    <n v="0"/>
    <n v="29"/>
    <x v="80"/>
    <n v="1.1578947368421053"/>
    <n v="1"/>
    <n v="0"/>
  </r>
  <r>
    <d v="2021-07-04T00:00:00"/>
    <x v="1"/>
    <n v="2"/>
    <n v="88"/>
    <n v="2"/>
    <n v="2"/>
    <n v="217"/>
    <n v="2"/>
    <n v="0"/>
    <n v="0"/>
    <n v="2"/>
    <x v="80"/>
    <n v="1"/>
    <n v="1"/>
    <n v="0"/>
  </r>
  <r>
    <d v="2021-07-04T00:00:00"/>
    <x v="2"/>
    <n v="34"/>
    <n v="264"/>
    <n v="3"/>
    <n v="1"/>
    <n v="217"/>
    <n v="34"/>
    <n v="1"/>
    <n v="0"/>
    <n v="10"/>
    <x v="80"/>
    <n v="1.5"/>
    <n v="1"/>
    <n v="0"/>
  </r>
  <r>
    <d v="2021-07-04T00:00:00"/>
    <x v="3"/>
    <n v="34"/>
    <n v="311"/>
    <n v="7"/>
    <n v="0"/>
    <n v="418"/>
    <n v="34"/>
    <n v="1"/>
    <n v="0"/>
    <n v="2"/>
    <x v="80"/>
    <n v="1.1666666666666667"/>
    <e v="#NUM!"/>
    <n v="0"/>
  </r>
  <r>
    <d v="2021-07-04T00:00:00"/>
    <x v="4"/>
    <n v="62"/>
    <n v="510"/>
    <n v="9"/>
    <n v="5"/>
    <n v="181"/>
    <n v="55"/>
    <n v="2"/>
    <n v="1"/>
    <n v="4"/>
    <x v="80"/>
    <n v="1.2857142857142858"/>
    <n v="1.25"/>
    <n v="0"/>
  </r>
  <r>
    <d v="2021-07-04T00:00:00"/>
    <x v="5"/>
    <n v="23"/>
    <n v="237"/>
    <n v="3"/>
    <n v="1"/>
    <n v="365"/>
    <n v="23"/>
    <n v="0"/>
    <n v="0"/>
    <n v="9"/>
    <x v="80"/>
    <n v="1"/>
    <n v="1"/>
    <n v="0"/>
  </r>
  <r>
    <d v="2021-07-04T00:00:00"/>
    <x v="6"/>
    <n v="52"/>
    <n v="429"/>
    <n v="4"/>
    <n v="0"/>
    <n v="439"/>
    <n v="50"/>
    <n v="2"/>
    <n v="0"/>
    <n v="7"/>
    <x v="80"/>
    <n v="2"/>
    <e v="#NUM!"/>
    <n v="0"/>
  </r>
  <r>
    <d v="2021-07-04T00:00:00"/>
    <x v="7"/>
    <n v="253"/>
    <n v="2466"/>
    <n v="50"/>
    <n v="11"/>
    <n v="2437"/>
    <n v="244"/>
    <n v="9"/>
    <n v="1"/>
    <n v="63"/>
    <x v="80"/>
    <n v="1.2195121951219512"/>
    <n v="1.1000000000000001"/>
    <n v="0"/>
  </r>
  <r>
    <d v="2021-07-05T00:00:00"/>
    <x v="0"/>
    <n v="42"/>
    <n v="643"/>
    <n v="23"/>
    <n v="2"/>
    <n v="600"/>
    <n v="36"/>
    <n v="1"/>
    <n v="0"/>
    <n v="20"/>
    <x v="81"/>
    <n v="1.0454545454545454"/>
    <n v="1"/>
    <n v="0"/>
  </r>
  <r>
    <d v="2021-07-05T00:00:00"/>
    <x v="1"/>
    <n v="17"/>
    <n v="103"/>
    <n v="2"/>
    <n v="2"/>
    <n v="217"/>
    <n v="21"/>
    <n v="0"/>
    <n v="0"/>
    <n v="6"/>
    <x v="81"/>
    <n v="1"/>
    <n v="1"/>
    <n v="0"/>
  </r>
  <r>
    <d v="2021-07-05T00:00:00"/>
    <x v="2"/>
    <n v="27"/>
    <n v="284"/>
    <n v="3"/>
    <n v="1"/>
    <n v="217"/>
    <n v="27"/>
    <n v="0"/>
    <n v="0"/>
    <n v="7"/>
    <x v="81"/>
    <n v="1"/>
    <n v="1"/>
    <n v="0"/>
  </r>
  <r>
    <d v="2021-07-05T00:00:00"/>
    <x v="3"/>
    <n v="34"/>
    <n v="336"/>
    <n v="4"/>
    <n v="0"/>
    <n v="418"/>
    <n v="34"/>
    <n v="-3"/>
    <n v="0"/>
    <n v="9"/>
    <x v="81"/>
    <n v="0.5714285714285714"/>
    <e v="#NUM!"/>
    <n v="0"/>
  </r>
  <r>
    <d v="2021-07-05T00:00:00"/>
    <x v="4"/>
    <n v="40"/>
    <n v="546"/>
    <n v="9"/>
    <n v="6"/>
    <n v="181"/>
    <n v="43"/>
    <n v="0"/>
    <n v="1"/>
    <n v="7"/>
    <x v="81"/>
    <n v="1"/>
    <n v="1.2"/>
    <n v="0"/>
  </r>
  <r>
    <d v="2021-07-05T00:00:00"/>
    <x v="5"/>
    <n v="16"/>
    <n v="247"/>
    <n v="2"/>
    <n v="1"/>
    <n v="365"/>
    <n v="20"/>
    <n v="-1"/>
    <n v="0"/>
    <n v="10"/>
    <x v="81"/>
    <n v="0.66666666666666663"/>
    <n v="1"/>
    <n v="0"/>
  </r>
  <r>
    <d v="2021-07-05T00:00:00"/>
    <x v="6"/>
    <n v="54"/>
    <n v="479"/>
    <n v="4"/>
    <n v="0"/>
    <n v="439"/>
    <n v="54"/>
    <n v="0"/>
    <n v="0"/>
    <n v="4"/>
    <x v="81"/>
    <n v="1"/>
    <e v="#NUM!"/>
    <n v="0"/>
  </r>
  <r>
    <d v="2021-07-05T00:00:00"/>
    <x v="7"/>
    <n v="230"/>
    <n v="2638"/>
    <n v="47"/>
    <n v="12"/>
    <n v="2437"/>
    <n v="235"/>
    <n v="-3"/>
    <n v="1"/>
    <n v="63"/>
    <x v="81"/>
    <n v="0.94"/>
    <n v="1.0909090909090908"/>
    <n v="0"/>
  </r>
  <r>
    <d v="2021-07-06T00:00:00"/>
    <x v="0"/>
    <n v="58"/>
    <n v="669"/>
    <n v="20"/>
    <n v="3"/>
    <n v="601"/>
    <n v="61"/>
    <n v="-3"/>
    <n v="1"/>
    <n v="34"/>
    <x v="82"/>
    <n v="0.86956521739130432"/>
    <n v="1.5"/>
    <n v="1"/>
  </r>
  <r>
    <d v="2021-07-06T00:00:00"/>
    <x v="1"/>
    <n v="7"/>
    <n v="108"/>
    <n v="2"/>
    <n v="2"/>
    <n v="217"/>
    <n v="5"/>
    <n v="0"/>
    <n v="0"/>
    <n v="0"/>
    <x v="82"/>
    <n v="1"/>
    <n v="1"/>
    <n v="0"/>
  </r>
  <r>
    <d v="2021-07-06T00:00:00"/>
    <x v="2"/>
    <n v="43"/>
    <n v="314"/>
    <n v="3"/>
    <n v="1"/>
    <n v="217"/>
    <n v="44"/>
    <n v="0"/>
    <n v="0"/>
    <n v="14"/>
    <x v="82"/>
    <n v="1"/>
    <n v="1"/>
    <n v="0"/>
  </r>
  <r>
    <d v="2021-07-06T00:00:00"/>
    <x v="3"/>
    <n v="72"/>
    <n v="399"/>
    <n v="3"/>
    <n v="0"/>
    <n v="418"/>
    <n v="71"/>
    <n v="-1"/>
    <n v="0"/>
    <n v="8"/>
    <x v="82"/>
    <n v="0.75"/>
    <e v="#NUM!"/>
    <n v="0"/>
  </r>
  <r>
    <d v="2021-07-06T00:00:00"/>
    <x v="4"/>
    <n v="39"/>
    <n v="580"/>
    <n v="11"/>
    <n v="5"/>
    <n v="181"/>
    <n v="43"/>
    <n v="2"/>
    <n v="-1"/>
    <n v="9"/>
    <x v="82"/>
    <n v="1.2222222222222223"/>
    <n v="0.83333333333333337"/>
    <n v="0"/>
  </r>
  <r>
    <d v="2021-07-06T00:00:00"/>
    <x v="5"/>
    <n v="40"/>
    <n v="275"/>
    <n v="2"/>
    <n v="1"/>
    <n v="365"/>
    <n v="37"/>
    <n v="0"/>
    <n v="0"/>
    <n v="9"/>
    <x v="82"/>
    <n v="1"/>
    <n v="1"/>
    <n v="0"/>
  </r>
  <r>
    <d v="2021-07-06T00:00:00"/>
    <x v="6"/>
    <n v="107"/>
    <n v="572"/>
    <n v="5"/>
    <n v="0"/>
    <n v="439"/>
    <n v="106"/>
    <n v="1"/>
    <n v="0"/>
    <n v="13"/>
    <x v="82"/>
    <n v="1.25"/>
    <e v="#NUM!"/>
    <n v="0"/>
  </r>
  <r>
    <d v="2021-07-06T00:00:00"/>
    <x v="7"/>
    <n v="366"/>
    <n v="2917"/>
    <n v="46"/>
    <n v="12"/>
    <n v="2438"/>
    <n v="367"/>
    <n v="-1"/>
    <n v="0"/>
    <n v="87"/>
    <x v="82"/>
    <n v="0.97872340425531912"/>
    <n v="1"/>
    <n v="1"/>
  </r>
  <r>
    <d v="2021-07-07T00:00:00"/>
    <x v="0"/>
    <n v="85"/>
    <n v="709"/>
    <n v="18"/>
    <n v="2"/>
    <n v="602"/>
    <n v="86"/>
    <n v="-2"/>
    <n v="-1"/>
    <n v="45"/>
    <x v="83"/>
    <n v="0.9"/>
    <n v="0.66666666666666663"/>
    <n v="1"/>
  </r>
  <r>
    <d v="2021-07-07T00:00:00"/>
    <x v="1"/>
    <n v="16"/>
    <n v="123"/>
    <n v="4"/>
    <n v="2"/>
    <n v="217"/>
    <n v="16"/>
    <n v="2"/>
    <n v="0"/>
    <n v="1"/>
    <x v="83"/>
    <n v="2"/>
    <n v="1"/>
    <n v="0"/>
  </r>
  <r>
    <d v="2021-07-07T00:00:00"/>
    <x v="2"/>
    <n v="47"/>
    <n v="352"/>
    <n v="4"/>
    <n v="1"/>
    <n v="217"/>
    <n v="46"/>
    <n v="1"/>
    <n v="0"/>
    <n v="8"/>
    <x v="83"/>
    <n v="1.3333333333333333"/>
    <n v="1"/>
    <n v="0"/>
  </r>
  <r>
    <d v="2021-07-07T00:00:00"/>
    <x v="3"/>
    <n v="91"/>
    <n v="483"/>
    <n v="4"/>
    <n v="0"/>
    <n v="418"/>
    <n v="90"/>
    <n v="1"/>
    <n v="0"/>
    <n v="6"/>
    <x v="83"/>
    <n v="1.3333333333333333"/>
    <e v="#NUM!"/>
    <n v="0"/>
  </r>
  <r>
    <d v="2021-07-07T00:00:00"/>
    <x v="4"/>
    <n v="49"/>
    <n v="615"/>
    <n v="11"/>
    <n v="3"/>
    <n v="181"/>
    <n v="50"/>
    <n v="0"/>
    <n v="-2"/>
    <n v="15"/>
    <x v="83"/>
    <n v="1"/>
    <n v="0.6"/>
    <n v="0"/>
  </r>
  <r>
    <d v="2021-07-07T00:00:00"/>
    <x v="5"/>
    <n v="45"/>
    <n v="313"/>
    <n v="1"/>
    <n v="1"/>
    <n v="365"/>
    <n v="48"/>
    <n v="-1"/>
    <n v="0"/>
    <n v="10"/>
    <x v="83"/>
    <n v="0.5"/>
    <n v="1"/>
    <n v="0"/>
  </r>
  <r>
    <d v="2021-07-07T00:00:00"/>
    <x v="6"/>
    <n v="77"/>
    <n v="636"/>
    <n v="7"/>
    <n v="0"/>
    <n v="439"/>
    <n v="76"/>
    <n v="2"/>
    <n v="0"/>
    <n v="12"/>
    <x v="83"/>
    <n v="1.4"/>
    <e v="#NUM!"/>
    <n v="0"/>
  </r>
  <r>
    <d v="2021-07-07T00:00:00"/>
    <x v="7"/>
    <n v="410"/>
    <n v="3231"/>
    <n v="49"/>
    <n v="9"/>
    <n v="2439"/>
    <n v="412"/>
    <n v="3"/>
    <n v="-3"/>
    <n v="97"/>
    <x v="83"/>
    <n v="1.0652173913043479"/>
    <n v="0.75"/>
    <n v="1"/>
  </r>
  <r>
    <d v="2021-07-08T00:00:00"/>
    <x v="0"/>
    <n v="56"/>
    <n v="745"/>
    <n v="18"/>
    <n v="3"/>
    <n v="602"/>
    <n v="55"/>
    <n v="0"/>
    <n v="1"/>
    <n v="19"/>
    <x v="84"/>
    <n v="1"/>
    <n v="1.5"/>
    <n v="0"/>
  </r>
  <r>
    <d v="2021-07-08T00:00:00"/>
    <x v="1"/>
    <n v="19"/>
    <n v="141"/>
    <n v="5"/>
    <n v="2"/>
    <n v="217"/>
    <n v="20"/>
    <n v="1"/>
    <n v="0"/>
    <n v="2"/>
    <x v="84"/>
    <n v="1.25"/>
    <n v="1"/>
    <n v="0"/>
  </r>
  <r>
    <d v="2021-07-08T00:00:00"/>
    <x v="2"/>
    <n v="61"/>
    <n v="395"/>
    <n v="4"/>
    <n v="1"/>
    <n v="217"/>
    <n v="61"/>
    <n v="0"/>
    <n v="0"/>
    <n v="18"/>
    <x v="84"/>
    <n v="1"/>
    <n v="1"/>
    <n v="0"/>
  </r>
  <r>
    <d v="2021-07-08T00:00:00"/>
    <x v="3"/>
    <n v="135"/>
    <n v="606"/>
    <n v="7"/>
    <n v="0"/>
    <n v="418"/>
    <n v="141"/>
    <n v="3"/>
    <n v="0"/>
    <n v="18"/>
    <x v="84"/>
    <n v="1.75"/>
    <e v="#NUM!"/>
    <n v="0"/>
  </r>
  <r>
    <d v="2021-07-08T00:00:00"/>
    <x v="4"/>
    <n v="71"/>
    <n v="663"/>
    <n v="10"/>
    <n v="4"/>
    <n v="181"/>
    <n v="66"/>
    <n v="-1"/>
    <n v="1"/>
    <n v="18"/>
    <x v="84"/>
    <n v="0.90909090909090906"/>
    <n v="1.3333333333333333"/>
    <n v="0"/>
  </r>
  <r>
    <d v="2021-07-08T00:00:00"/>
    <x v="5"/>
    <n v="88"/>
    <n v="386"/>
    <n v="1"/>
    <n v="0"/>
    <n v="365"/>
    <n v="89"/>
    <n v="0"/>
    <n v="-1"/>
    <n v="16"/>
    <x v="84"/>
    <n v="1"/>
    <n v="0"/>
    <n v="0"/>
  </r>
  <r>
    <d v="2021-07-08T00:00:00"/>
    <x v="6"/>
    <n v="125"/>
    <n v="734"/>
    <n v="5"/>
    <n v="0"/>
    <n v="439"/>
    <n v="127"/>
    <n v="-2"/>
    <n v="0"/>
    <n v="29"/>
    <x v="84"/>
    <n v="0.7142857142857143"/>
    <e v="#NUM!"/>
    <n v="0"/>
  </r>
  <r>
    <d v="2021-07-08T00:00:00"/>
    <x v="7"/>
    <n v="555"/>
    <n v="3670"/>
    <n v="50"/>
    <n v="10"/>
    <n v="2439"/>
    <n v="559"/>
    <n v="1"/>
    <n v="1"/>
    <n v="120"/>
    <x v="84"/>
    <n v="1.0204081632653061"/>
    <n v="1.1111111111111112"/>
    <n v="0"/>
  </r>
  <r>
    <d v="2021-07-09T00:00:00"/>
    <x v="0"/>
    <n v="101"/>
    <n v="821"/>
    <n v="15"/>
    <n v="3"/>
    <n v="602"/>
    <n v="107"/>
    <n v="-3"/>
    <n v="0"/>
    <n v="31"/>
    <x v="85"/>
    <n v="0.83333333333333337"/>
    <n v="1"/>
    <n v="0"/>
  </r>
  <r>
    <d v="2021-07-09T00:00:00"/>
    <x v="1"/>
    <n v="25"/>
    <n v="163"/>
    <n v="4"/>
    <n v="4"/>
    <n v="217"/>
    <n v="24"/>
    <n v="-1"/>
    <n v="2"/>
    <n v="2"/>
    <x v="85"/>
    <n v="0.8"/>
    <n v="2"/>
    <n v="0"/>
  </r>
  <r>
    <d v="2021-07-09T00:00:00"/>
    <x v="2"/>
    <n v="55"/>
    <n v="414"/>
    <n v="5"/>
    <n v="1"/>
    <n v="217"/>
    <n v="54"/>
    <n v="1"/>
    <n v="0"/>
    <n v="35"/>
    <x v="85"/>
    <n v="1.25"/>
    <n v="1"/>
    <n v="0"/>
  </r>
  <r>
    <d v="2021-07-09T00:00:00"/>
    <x v="3"/>
    <n v="125"/>
    <n v="726"/>
    <n v="7"/>
    <n v="0"/>
    <n v="418"/>
    <n v="128"/>
    <n v="0"/>
    <n v="0"/>
    <n v="8"/>
    <x v="85"/>
    <n v="1"/>
    <e v="#NUM!"/>
    <n v="0"/>
  </r>
  <r>
    <d v="2021-07-09T00:00:00"/>
    <x v="4"/>
    <n v="114"/>
    <n v="741"/>
    <n v="8"/>
    <n v="4"/>
    <n v="181"/>
    <n v="119"/>
    <n v="-2"/>
    <n v="0"/>
    <n v="41"/>
    <x v="85"/>
    <n v="0.8"/>
    <n v="1"/>
    <n v="0"/>
  </r>
  <r>
    <d v="2021-07-09T00:00:00"/>
    <x v="5"/>
    <n v="63"/>
    <n v="432"/>
    <n v="3"/>
    <n v="0"/>
    <n v="365"/>
    <n v="62"/>
    <n v="2"/>
    <n v="0"/>
    <n v="16"/>
    <x v="85"/>
    <n v="3"/>
    <e v="#NUM!"/>
    <n v="0"/>
  </r>
  <r>
    <d v="2021-07-09T00:00:00"/>
    <x v="6"/>
    <n v="142"/>
    <n v="871"/>
    <n v="5"/>
    <n v="0"/>
    <n v="439"/>
    <n v="161"/>
    <n v="0"/>
    <n v="0"/>
    <n v="24"/>
    <x v="85"/>
    <n v="1"/>
    <e v="#NUM!"/>
    <n v="0"/>
  </r>
  <r>
    <d v="2021-07-09T00:00:00"/>
    <x v="7"/>
    <n v="625"/>
    <n v="4168"/>
    <n v="47"/>
    <n v="12"/>
    <n v="2439"/>
    <n v="655"/>
    <n v="-3"/>
    <n v="2"/>
    <n v="157"/>
    <x v="85"/>
    <n v="0.94"/>
    <n v="1.2"/>
    <n v="0"/>
  </r>
  <r>
    <d v="2021-07-10T00:00:00"/>
    <x v="0"/>
    <n v="92"/>
    <n v="883"/>
    <n v="19"/>
    <n v="3"/>
    <n v="602"/>
    <n v="93"/>
    <n v="4"/>
    <n v="0"/>
    <n v="31"/>
    <x v="86"/>
    <n v="1.2666666666666666"/>
    <n v="1"/>
    <n v="0"/>
  </r>
  <r>
    <d v="2021-07-10T00:00:00"/>
    <x v="1"/>
    <n v="20"/>
    <n v="178"/>
    <n v="5"/>
    <n v="3"/>
    <n v="217"/>
    <n v="20"/>
    <n v="1"/>
    <n v="-1"/>
    <n v="5"/>
    <x v="86"/>
    <n v="1.25"/>
    <n v="0.75"/>
    <n v="0"/>
  </r>
  <r>
    <d v="2021-07-10T00:00:00"/>
    <x v="2"/>
    <n v="46"/>
    <n v="447"/>
    <n v="5"/>
    <n v="1"/>
    <n v="217"/>
    <n v="46"/>
    <n v="0"/>
    <n v="0"/>
    <n v="13"/>
    <x v="86"/>
    <n v="1"/>
    <n v="1"/>
    <n v="0"/>
  </r>
  <r>
    <d v="2021-07-10T00:00:00"/>
    <x v="3"/>
    <n v="110"/>
    <n v="823"/>
    <n v="9"/>
    <n v="0"/>
    <n v="418"/>
    <n v="110"/>
    <n v="2"/>
    <n v="0"/>
    <n v="13"/>
    <x v="86"/>
    <n v="1.2857142857142858"/>
    <e v="#NUM!"/>
    <n v="0"/>
  </r>
  <r>
    <d v="2021-07-10T00:00:00"/>
    <x v="4"/>
    <n v="78"/>
    <n v="786"/>
    <n v="8"/>
    <n v="4"/>
    <n v="181"/>
    <n v="73"/>
    <n v="0"/>
    <n v="0"/>
    <n v="28"/>
    <x v="86"/>
    <n v="1"/>
    <n v="1"/>
    <n v="0"/>
  </r>
  <r>
    <d v="2021-07-10T00:00:00"/>
    <x v="5"/>
    <n v="66"/>
    <n v="484"/>
    <n v="2"/>
    <n v="0"/>
    <n v="365"/>
    <n v="66"/>
    <n v="-1"/>
    <n v="0"/>
    <n v="14"/>
    <x v="86"/>
    <n v="0.66666666666666663"/>
    <e v="#NUM!"/>
    <n v="0"/>
  </r>
  <r>
    <d v="2021-07-10T00:00:00"/>
    <x v="6"/>
    <n v="110"/>
    <n v="960"/>
    <n v="8"/>
    <n v="0"/>
    <n v="439"/>
    <n v="111"/>
    <n v="3"/>
    <n v="0"/>
    <n v="22"/>
    <x v="86"/>
    <n v="1.6"/>
    <e v="#NUM!"/>
    <n v="0"/>
  </r>
  <r>
    <d v="2021-07-10T00:00:00"/>
    <x v="7"/>
    <n v="522"/>
    <n v="4561"/>
    <n v="56"/>
    <n v="11"/>
    <n v="2439"/>
    <n v="519"/>
    <n v="9"/>
    <n v="-1"/>
    <n v="126"/>
    <x v="86"/>
    <n v="1.1914893617021276"/>
    <n v="0.91666666666666663"/>
    <n v="0"/>
  </r>
  <r>
    <d v="2021-07-11T00:00:00"/>
    <x v="0"/>
    <n v="90"/>
    <n v="957"/>
    <n v="18"/>
    <n v="3"/>
    <n v="602"/>
    <n v="105"/>
    <n v="-1"/>
    <n v="0"/>
    <n v="31"/>
    <x v="87"/>
    <n v="0.94736842105263153"/>
    <n v="1"/>
    <n v="0"/>
  </r>
  <r>
    <d v="2021-07-11T00:00:00"/>
    <x v="1"/>
    <n v="16"/>
    <n v="192"/>
    <n v="5"/>
    <n v="3"/>
    <n v="217"/>
    <n v="19"/>
    <n v="0"/>
    <n v="0"/>
    <n v="5"/>
    <x v="87"/>
    <n v="1"/>
    <n v="1"/>
    <n v="0"/>
  </r>
  <r>
    <d v="2021-07-11T00:00:00"/>
    <x v="2"/>
    <n v="32"/>
    <n v="467"/>
    <n v="5"/>
    <n v="1"/>
    <n v="217"/>
    <n v="33"/>
    <n v="0"/>
    <n v="0"/>
    <n v="13"/>
    <x v="87"/>
    <n v="1"/>
    <n v="1"/>
    <n v="0"/>
  </r>
  <r>
    <d v="2021-07-11T00:00:00"/>
    <x v="3"/>
    <n v="178"/>
    <n v="980"/>
    <n v="10"/>
    <n v="0"/>
    <n v="418"/>
    <n v="186"/>
    <n v="1"/>
    <n v="0"/>
    <n v="29"/>
    <x v="87"/>
    <n v="1.1111111111111112"/>
    <e v="#NUM!"/>
    <n v="0"/>
  </r>
  <r>
    <d v="2021-07-11T00:00:00"/>
    <x v="4"/>
    <n v="103"/>
    <n v="869"/>
    <n v="8"/>
    <n v="4"/>
    <n v="181"/>
    <n v="109"/>
    <n v="0"/>
    <n v="0"/>
    <n v="26"/>
    <x v="87"/>
    <n v="1"/>
    <n v="1"/>
    <n v="0"/>
  </r>
  <r>
    <d v="2021-07-11T00:00:00"/>
    <x v="5"/>
    <n v="57"/>
    <n v="535"/>
    <n v="4"/>
    <n v="0"/>
    <n v="365"/>
    <n v="61"/>
    <n v="2"/>
    <n v="0"/>
    <n v="10"/>
    <x v="87"/>
    <n v="2"/>
    <e v="#NUM!"/>
    <n v="0"/>
  </r>
  <r>
    <d v="2021-07-11T00:00:00"/>
    <x v="6"/>
    <n v="116"/>
    <n v="1058"/>
    <n v="5"/>
    <n v="0"/>
    <n v="439"/>
    <n v="117"/>
    <n v="-3"/>
    <n v="0"/>
    <n v="19"/>
    <x v="87"/>
    <n v="0.625"/>
    <e v="#NUM!"/>
    <n v="0"/>
  </r>
  <r>
    <d v="2021-07-11T00:00:00"/>
    <x v="7"/>
    <n v="592"/>
    <n v="5058"/>
    <n v="55"/>
    <n v="11"/>
    <n v="2439"/>
    <n v="630"/>
    <n v="-1"/>
    <n v="0"/>
    <n v="133"/>
    <x v="87"/>
    <n v="0.9821428571428571"/>
    <n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8"/>
    <n v="8"/>
    <n v="216"/>
    <n v="42579"/>
    <n v="216"/>
    <n v="1"/>
    <n v="9"/>
    <n v="0"/>
    <n v="544"/>
    <n v="66"/>
    <n v="1.0108695652173914"/>
    <n v="7"/>
    <s v="2021/04/14"/>
    <n v="610"/>
    <n v="1.3114754098360701E-2"/>
    <n v="0"/>
  </r>
  <r>
    <x v="1"/>
    <s v="A.S. FERROL"/>
    <n v="6"/>
    <n v="9"/>
    <n v="216"/>
    <n v="42645"/>
    <n v="216"/>
    <n v="4"/>
    <n v="8"/>
    <n v="0"/>
    <n v="437"/>
    <n v="74"/>
    <n v="1.043010752688172"/>
    <n v="5"/>
    <s v="2021/04/15"/>
    <n v="511"/>
    <n v="1.7612524461839502E-2"/>
    <n v="0"/>
  </r>
  <r>
    <x v="2"/>
    <s v="A.S. FERROL"/>
    <n v="8"/>
    <n v="9"/>
    <n v="216"/>
    <n v="42719"/>
    <n v="216"/>
    <n v="4"/>
    <n v="6"/>
    <n v="0"/>
    <n v="493"/>
    <n v="33"/>
    <n v="1.0412371134020619"/>
    <n v="5"/>
    <s v="2021/04/16"/>
    <n v="526"/>
    <n v="1.7110266159695801E-2"/>
    <n v="0"/>
  </r>
  <r>
    <x v="3"/>
    <s v="A.S. FERROL"/>
    <n v="4"/>
    <n v="6"/>
    <n v="216"/>
    <n v="42752"/>
    <n v="216"/>
    <n v="5"/>
    <n v="8"/>
    <n v="0"/>
    <n v="401"/>
    <n v="40"/>
    <n v="1.0495049504950495"/>
    <n v="1"/>
    <s v="2021/04/17"/>
    <n v="441"/>
    <n v="1.3605442176870699E-2"/>
    <n v="0"/>
  </r>
  <r>
    <x v="4"/>
    <s v="A.S. FERROL"/>
    <n v="6"/>
    <n v="6"/>
    <n v="216"/>
    <n v="42792"/>
    <n v="216"/>
    <n v="3"/>
    <n v="9"/>
    <n v="1"/>
    <n v="309"/>
    <n v="20"/>
    <n v="1.0283018867924529"/>
    <n v="3"/>
    <s v="2021/04/18"/>
    <n v="329"/>
    <n v="1.82370820668693E-2"/>
    <n v="0"/>
  </r>
  <r>
    <x v="5"/>
    <s v="A.S. FERROL"/>
    <n v="3"/>
    <n v="4"/>
    <n v="216"/>
    <n v="42812"/>
    <n v="216"/>
    <n v="-2"/>
    <n v="10"/>
    <n v="1"/>
    <n v="143"/>
    <n v="77"/>
    <n v="0.98165137614678899"/>
    <n v="6"/>
    <s v="2021/04/19"/>
    <n v="220"/>
    <n v="1.8181818181818198E-2"/>
    <n v="0"/>
  </r>
  <r>
    <x v="6"/>
    <s v="A.S. FERROL"/>
    <n v="3"/>
    <n v="4"/>
    <n v="216"/>
    <n v="42889"/>
    <n v="216"/>
    <n v="-2"/>
    <n v="10"/>
    <n v="1"/>
    <n v="319"/>
    <n v="75"/>
    <n v="0.98130841121495327"/>
    <n v="6"/>
    <s v="2021/04/20"/>
    <n v="394"/>
    <n v="1.01522842639594E-2"/>
    <n v="0"/>
  </r>
  <r>
    <x v="7"/>
    <s v="A.S. FERROL"/>
    <n v="4"/>
    <n v="3"/>
    <n v="216"/>
    <n v="42964"/>
    <n v="216"/>
    <n v="-1"/>
    <n v="9"/>
    <n v="2"/>
    <n v="294"/>
    <n v="55"/>
    <n v="0.99047619047619051"/>
    <n v="4"/>
    <s v="2021/04/21"/>
    <n v="349"/>
    <n v="8.5959885386819503E-3"/>
    <n v="0"/>
  </r>
  <r>
    <x v="8"/>
    <s v="A.S. FERROL"/>
    <n v="7"/>
    <n v="10"/>
    <n v="216"/>
    <n v="43019"/>
    <n v="216"/>
    <n v="6"/>
    <n v="9"/>
    <n v="2"/>
    <n v="225"/>
    <n v="66"/>
    <n v="1.0576923076923077"/>
    <n v="4"/>
    <s v="2021/04/22"/>
    <n v="291"/>
    <n v="3.4364261168384903E-2"/>
    <n v="0"/>
  </r>
  <r>
    <x v="9"/>
    <s v="A.S. FERROL"/>
    <n v="11"/>
    <n v="13"/>
    <n v="216"/>
    <n v="43085"/>
    <n v="216"/>
    <n v="10"/>
    <n v="9"/>
    <n v="2"/>
    <n v="267"/>
    <n v="60"/>
    <n v="1.0909090909090908"/>
    <n v="3"/>
    <s v="2021/04/23"/>
    <n v="327"/>
    <n v="3.97553516819572E-2"/>
    <n v="0"/>
  </r>
  <r>
    <x v="10"/>
    <s v="A.S. FERROL"/>
    <n v="3"/>
    <n v="3"/>
    <n v="216"/>
    <n v="43145"/>
    <n v="216"/>
    <n v="-1"/>
    <n v="11"/>
    <n v="2"/>
    <n v="264"/>
    <n v="51"/>
    <n v="0.9916666666666667"/>
    <n v="4"/>
    <s v="2021/04/24"/>
    <n v="315"/>
    <n v="9.5238095238095195E-3"/>
    <n v="0"/>
  </r>
  <r>
    <x v="11"/>
    <s v="A.S. FERROL"/>
    <n v="4"/>
    <n v="5"/>
    <n v="216"/>
    <n v="43196"/>
    <n v="216"/>
    <n v="-2"/>
    <n v="11"/>
    <n v="2"/>
    <n v="142"/>
    <n v="26"/>
    <n v="0.98319327731092432"/>
    <n v="7"/>
    <s v="2021/04/25"/>
    <n v="168"/>
    <n v="2.9761904761904798E-2"/>
    <n v="0"/>
  </r>
  <r>
    <x v="12"/>
    <s v="A.S. FERROL"/>
    <n v="1"/>
    <n v="1"/>
    <n v="216"/>
    <n v="43222"/>
    <n v="216"/>
    <n v="-3"/>
    <n v="11"/>
    <n v="1"/>
    <n v="233"/>
    <n v="60"/>
    <n v="0.97435897435897434"/>
    <n v="4"/>
    <s v="2021/04/26"/>
    <n v="293"/>
    <n v="3.4129692832764501E-3"/>
    <n v="0"/>
  </r>
  <r>
    <x v="13"/>
    <s v="A.S. FERROL"/>
    <n v="5"/>
    <n v="3"/>
    <n v="216"/>
    <n v="43282"/>
    <n v="216"/>
    <n v="-16"/>
    <n v="8"/>
    <n v="2"/>
    <n v="366"/>
    <n v="63"/>
    <n v="0.85964912280701755"/>
    <n v="19"/>
    <s v="2021/04/27"/>
    <n v="429"/>
    <n v="6.9930069930069904E-3"/>
    <n v="0"/>
  </r>
  <r>
    <x v="14"/>
    <s v="A.S. FERROL"/>
    <n v="7"/>
    <n v="8"/>
    <n v="216"/>
    <n v="43345"/>
    <n v="216"/>
    <n v="7"/>
    <n v="8"/>
    <n v="2"/>
    <n v="375"/>
    <n v="69"/>
    <n v="1.0714285714285714"/>
    <n v="1"/>
    <s v="2021/04/28"/>
    <n v="444"/>
    <n v="1.8018018018018001E-2"/>
    <n v="0"/>
  </r>
  <r>
    <x v="15"/>
    <s v="A.S. FERROL"/>
    <n v="4"/>
    <n v="5"/>
    <n v="216"/>
    <n v="43414"/>
    <n v="216"/>
    <n v="-8"/>
    <n v="8"/>
    <n v="2"/>
    <n v="216"/>
    <n v="60"/>
    <n v="0.92380952380952386"/>
    <n v="13"/>
    <s v="2021/04/29"/>
    <n v="276"/>
    <n v="1.8115942028985501E-2"/>
    <n v="0"/>
  </r>
  <r>
    <x v="16"/>
    <s v="A.S. FERROL"/>
    <n v="11"/>
    <n v="11"/>
    <n v="216"/>
    <n v="43474"/>
    <n v="216"/>
    <n v="5"/>
    <n v="7"/>
    <n v="2"/>
    <n v="333"/>
    <n v="82"/>
    <n v="1.0515463917525774"/>
    <n v="6"/>
    <s v="2021/04/30"/>
    <n v="415"/>
    <n v="2.65060240963855E-2"/>
    <n v="0"/>
  </r>
  <r>
    <x v="17"/>
    <s v="A.S. FERROL"/>
    <n v="5"/>
    <n v="4"/>
    <n v="216"/>
    <n v="43556"/>
    <n v="216"/>
    <n v="-3"/>
    <n v="8"/>
    <n v="2"/>
    <n v="144"/>
    <n v="38"/>
    <n v="0.97058823529411764"/>
    <n v="7"/>
    <s v="2021/05/01"/>
    <n v="182"/>
    <n v="2.1978021978022001E-2"/>
    <n v="0"/>
  </r>
  <r>
    <x v="18"/>
    <s v="A.S. FERROL"/>
    <n v="1"/>
    <n v="2"/>
    <n v="216"/>
    <n v="43594"/>
    <n v="216"/>
    <n v="-4"/>
    <n v="9"/>
    <n v="2"/>
    <n v="211"/>
    <n v="48"/>
    <n v="0.95959595959595956"/>
    <n v="6"/>
    <s v="2021/05/02"/>
    <n v="259"/>
    <n v="7.7220077220077196E-3"/>
    <n v="0"/>
  </r>
  <r>
    <x v="19"/>
    <s v="A.S. FERROL"/>
    <n v="1"/>
    <n v="2"/>
    <n v="216"/>
    <n v="43642"/>
    <n v="216"/>
    <n v="0"/>
    <n v="7"/>
    <n v="2"/>
    <n v="210"/>
    <n v="101"/>
    <n v="1"/>
    <n v="2"/>
    <s v="2021/05/03"/>
    <n v="311"/>
    <n v="6.4308681672025697E-3"/>
    <n v="0"/>
  </r>
  <r>
    <x v="20"/>
    <s v="A.S. FERROL"/>
    <n v="5"/>
    <n v="5"/>
    <n v="216"/>
    <n v="43743"/>
    <n v="216"/>
    <n v="-3"/>
    <n v="8"/>
    <n v="2"/>
    <n v="231"/>
    <n v="68"/>
    <n v="0.96842105263157896"/>
    <n v="8"/>
    <s v="2021/05/04"/>
    <n v="299"/>
    <n v="1.6722408026755901E-2"/>
    <n v="0"/>
  </r>
  <r>
    <x v="21"/>
    <s v="A.S. FERROL"/>
    <n v="3"/>
    <n v="3"/>
    <n v="217"/>
    <n v="43811"/>
    <n v="216"/>
    <n v="1"/>
    <n v="8"/>
    <n v="2"/>
    <n v="207"/>
    <n v="57"/>
    <n v="1.0108695652173914"/>
    <n v="1"/>
    <s v="2021/05/05"/>
    <n v="264"/>
    <n v="1.13636363636364E-2"/>
    <n v="1"/>
  </r>
  <r>
    <x v="22"/>
    <s v="A.S. FERROL"/>
    <n v="4"/>
    <n v="4"/>
    <n v="217"/>
    <n v="43868"/>
    <n v="217"/>
    <n v="-6"/>
    <n v="8"/>
    <n v="2"/>
    <n v="249"/>
    <n v="85"/>
    <n v="0.93548387096774188"/>
    <n v="10"/>
    <s v="2021/05/06"/>
    <n v="334"/>
    <n v="1.19760479041916E-2"/>
    <n v="0"/>
  </r>
  <r>
    <x v="23"/>
    <s v="A.S. FERROL"/>
    <n v="6"/>
    <n v="9"/>
    <n v="217"/>
    <n v="43953"/>
    <n v="217"/>
    <n v="4"/>
    <n v="7"/>
    <n v="2"/>
    <n v="185"/>
    <n v="79"/>
    <n v="1.0459770114942528"/>
    <n v="5"/>
    <s v="2021/05/07"/>
    <n v="264"/>
    <n v="3.4090909090909102E-2"/>
    <n v="0"/>
  </r>
  <r>
    <x v="24"/>
    <s v="A.S. FERROL"/>
    <n v="2"/>
    <n v="2"/>
    <n v="217"/>
    <n v="44032"/>
    <n v="217"/>
    <n v="-9"/>
    <n v="7"/>
    <n v="2"/>
    <n v="199"/>
    <n v="35"/>
    <n v="0.90109890109890112"/>
    <n v="11"/>
    <s v="2021/05/08"/>
    <n v="234"/>
    <n v="8.5470085470085496E-3"/>
    <n v="0"/>
  </r>
  <r>
    <x v="25"/>
    <s v="A.S. FERROL"/>
    <n v="9"/>
    <n v="9"/>
    <n v="217"/>
    <n v="44067"/>
    <n v="217"/>
    <n v="5"/>
    <n v="7"/>
    <n v="2"/>
    <n v="166"/>
    <n v="32"/>
    <n v="1.0609756097560976"/>
    <n v="4"/>
    <s v="2021/05/09"/>
    <n v="198"/>
    <n v="4.5454545454545497E-2"/>
    <n v="0"/>
  </r>
  <r>
    <x v="26"/>
    <s v="A.S. FERROL"/>
    <n v="3"/>
    <n v="4"/>
    <n v="217"/>
    <n v="44099"/>
    <n v="217"/>
    <n v="0"/>
    <n v="7"/>
    <n v="1"/>
    <n v="193"/>
    <n v="73"/>
    <n v="1"/>
    <n v="4"/>
    <s v="2021/05/10"/>
    <n v="266"/>
    <n v="1.50375939849624E-2"/>
    <n v="0"/>
  </r>
  <r>
    <x v="27"/>
    <s v="A.S. FERROL"/>
    <n v="3"/>
    <n v="23"/>
    <n v="217"/>
    <n v="44172"/>
    <n v="217"/>
    <n v="12"/>
    <n v="2"/>
    <n v="1"/>
    <n v="975"/>
    <n v="177"/>
    <n v="1.1379310344827587"/>
    <n v="11"/>
    <s v="2021/05/12"/>
    <n v="1152"/>
    <n v="1.9965277777777801E-2"/>
    <n v="0"/>
  </r>
  <r>
    <x v="28"/>
    <s v="A.S. FERROL"/>
    <n v="5"/>
    <n v="5"/>
    <n v="217"/>
    <n v="44349"/>
    <n v="217"/>
    <n v="-5"/>
    <n v="4"/>
    <n v="1"/>
    <n v="403"/>
    <n v="63"/>
    <n v="0.9494949494949495"/>
    <n v="10"/>
    <s v="2021/05/13"/>
    <n v="466"/>
    <n v="1.07296137339056E-2"/>
    <n v="0"/>
  </r>
  <r>
    <x v="29"/>
    <s v="A.S. FERROL"/>
    <n v="3"/>
    <n v="3"/>
    <n v="217"/>
    <n v="44412"/>
    <n v="217"/>
    <n v="-9"/>
    <n v="5"/>
    <n v="1"/>
    <n v="304"/>
    <n v="85"/>
    <n v="0.9042553191489362"/>
    <n v="12"/>
    <s v="2021/05/14"/>
    <n v="389"/>
    <n v="7.7120822622108003E-3"/>
    <n v="0"/>
  </r>
  <r>
    <x v="30"/>
    <s v="A.S. FERROL"/>
    <n v="5"/>
    <n v="7"/>
    <n v="217"/>
    <n v="44497"/>
    <n v="217"/>
    <n v="2"/>
    <n v="5"/>
    <n v="1"/>
    <n v="366"/>
    <n v="45"/>
    <n v="1.0235294117647058"/>
    <n v="5"/>
    <s v="2021/05/15"/>
    <n v="411"/>
    <n v="1.7031630170316302E-2"/>
    <n v="0"/>
  </r>
  <r>
    <x v="31"/>
    <s v="A.S. FERROL"/>
    <n v="0"/>
    <n v="0"/>
    <n v="217"/>
    <n v="44542"/>
    <n v="217"/>
    <n v="0"/>
    <n v="3"/>
    <n v="2"/>
    <n v="143"/>
    <n v="27"/>
    <n v="1"/>
    <n v="0"/>
    <s v="2021/05/16"/>
    <n v="170"/>
    <n v="0"/>
    <n v="0"/>
  </r>
  <r>
    <x v="32"/>
    <s v="A.S. FERROL"/>
    <n v="4"/>
    <n v="3"/>
    <n v="217"/>
    <n v="44569"/>
    <n v="217"/>
    <n v="0"/>
    <n v="3"/>
    <n v="2"/>
    <n v="182"/>
    <n v="34"/>
    <n v="1"/>
    <n v="3"/>
    <s v="2021/05/17"/>
    <n v="216"/>
    <n v="1.38888888888889E-2"/>
    <n v="0"/>
  </r>
  <r>
    <x v="33"/>
    <s v="A.S. FERROL"/>
    <n v="2"/>
    <n v="4"/>
    <n v="217"/>
    <n v="44603"/>
    <n v="217"/>
    <n v="-3"/>
    <n v="2"/>
    <n v="2"/>
    <n v="210"/>
    <n v="75"/>
    <n v="0.96551724137931039"/>
    <n v="7"/>
    <s v="2021/05/18"/>
    <n v="285"/>
    <n v="1.4035087719298201E-2"/>
    <n v="0"/>
  </r>
  <r>
    <x v="34"/>
    <s v="A.S. FERROL"/>
    <n v="6"/>
    <n v="7"/>
    <n v="217"/>
    <n v="44678"/>
    <n v="217"/>
    <n v="4"/>
    <n v="3"/>
    <n v="1"/>
    <n v="230"/>
    <n v="81"/>
    <n v="1.0476190476190477"/>
    <n v="3"/>
    <s v="2021/05/19"/>
    <n v="311"/>
    <n v="2.2508038585209E-2"/>
    <n v="0"/>
  </r>
  <r>
    <x v="35"/>
    <s v="A.S. FERROL"/>
    <n v="5"/>
    <n v="4"/>
    <n v="217"/>
    <n v="44759"/>
    <n v="217"/>
    <n v="0"/>
    <n v="5"/>
    <n v="0"/>
    <n v="170"/>
    <n v="73"/>
    <n v="1"/>
    <n v="4"/>
    <s v="2021/05/20"/>
    <n v="243"/>
    <n v="1.6460905349794198E-2"/>
    <n v="0"/>
  </r>
  <r>
    <x v="36"/>
    <s v="A.S. FERROL"/>
    <n v="6"/>
    <n v="6"/>
    <n v="217"/>
    <n v="44832"/>
    <n v="217"/>
    <n v="3"/>
    <n v="2"/>
    <n v="2"/>
    <n v="207"/>
    <n v="77"/>
    <n v="1.0340909090909092"/>
    <n v="3"/>
    <s v="2021/05/21"/>
    <n v="284"/>
    <n v="2.1126760563380299E-2"/>
    <n v="0"/>
  </r>
  <r>
    <x v="37"/>
    <s v="A.S. FERROL"/>
    <n v="3"/>
    <n v="3"/>
    <n v="217"/>
    <n v="44909"/>
    <n v="217"/>
    <n v="-4"/>
    <n v="3"/>
    <n v="2"/>
    <n v="188"/>
    <n v="56"/>
    <n v="0.95604395604395609"/>
    <n v="7"/>
    <s v="2021/05/22"/>
    <n v="244"/>
    <n v="1.2295081967213101E-2"/>
    <n v="0"/>
  </r>
  <r>
    <x v="38"/>
    <s v="A.S. FERROL"/>
    <n v="6"/>
    <n v="6"/>
    <n v="217"/>
    <n v="44965"/>
    <n v="217"/>
    <n v="-4"/>
    <n v="3"/>
    <n v="2"/>
    <n v="172"/>
    <n v="24"/>
    <n v="0.95402298850574707"/>
    <n v="10"/>
    <s v="2021/05/23"/>
    <n v="196"/>
    <n v="3.06122448979592E-2"/>
    <n v="0"/>
  </r>
  <r>
    <x v="39"/>
    <s v="A.S. FERROL"/>
    <n v="3"/>
    <n v="3"/>
    <n v="217"/>
    <n v="44989"/>
    <n v="217"/>
    <n v="0"/>
    <n v="4"/>
    <n v="1"/>
    <n v="199"/>
    <n v="75"/>
    <n v="1"/>
    <n v="3"/>
    <s v="2021/05/24"/>
    <n v="274"/>
    <n v="1.09489051094891E-2"/>
    <n v="0"/>
  </r>
  <r>
    <x v="40"/>
    <s v="A.S. FERROL"/>
    <n v="6"/>
    <n v="9"/>
    <n v="217"/>
    <n v="45064"/>
    <n v="217"/>
    <n v="1"/>
    <n v="4"/>
    <n v="3"/>
    <n v="357"/>
    <n v="90"/>
    <n v="1.0120481927710843"/>
    <n v="8"/>
    <s v="2021/05/25"/>
    <n v="447"/>
    <n v="2.01342281879195E-2"/>
    <n v="0"/>
  </r>
  <r>
    <x v="41"/>
    <s v="A.S. FERROL"/>
    <n v="3"/>
    <n v="3"/>
    <n v="217"/>
    <n v="45154"/>
    <n v="217"/>
    <n v="-9"/>
    <n v="4"/>
    <n v="3"/>
    <n v="344"/>
    <n v="81"/>
    <n v="0.8928571428571429"/>
    <n v="12"/>
    <s v="2021/05/26"/>
    <n v="425"/>
    <n v="7.0588235294117598E-3"/>
    <n v="0"/>
  </r>
  <r>
    <x v="42"/>
    <s v="A.S. FERROL"/>
    <n v="10"/>
    <n v="10"/>
    <n v="217"/>
    <n v="45235"/>
    <n v="217"/>
    <n v="5"/>
    <n v="3"/>
    <n v="2"/>
    <n v="327"/>
    <n v="14425"/>
    <n v="1.0666666666666667"/>
    <n v="5"/>
    <s v="2021/05/27"/>
    <n v="14752"/>
    <n v="6.7787418655097602E-4"/>
    <n v="0"/>
  </r>
  <r>
    <x v="43"/>
    <s v="A.S. FERROL"/>
    <n v="8"/>
    <n v="7"/>
    <n v="217"/>
    <n v="59660"/>
    <n v="217"/>
    <n v="3"/>
    <n v="1"/>
    <n v="2"/>
    <n v="316"/>
    <n v="65"/>
    <n v="1.0375000000000001"/>
    <n v="4"/>
    <s v="2021/05/28"/>
    <n v="381"/>
    <n v="1.8372703412073501E-2"/>
    <n v="0"/>
  </r>
  <r>
    <x v="44"/>
    <s v="A.S. FERROL"/>
    <n v="10"/>
    <n v="10"/>
    <n v="217"/>
    <n v="59725"/>
    <n v="217"/>
    <n v="8"/>
    <n v="3"/>
    <n v="1"/>
    <n v="354"/>
    <n v="63"/>
    <n v="1.0963855421686748"/>
    <n v="2"/>
    <s v="2021/05/29"/>
    <n v="417"/>
    <n v="2.3980815347721798E-2"/>
    <n v="0"/>
  </r>
  <r>
    <x v="45"/>
    <s v="A.S. FERROL"/>
    <n v="6"/>
    <n v="6"/>
    <n v="217"/>
    <n v="59788"/>
    <n v="217"/>
    <n v="1"/>
    <n v="2"/>
    <n v="2"/>
    <n v="220"/>
    <n v="0"/>
    <n v="1.0109890109890109"/>
    <n v="5"/>
    <s v="2021/05/30"/>
    <n v="220"/>
    <n v="2.7272727272727299E-2"/>
    <n v="0"/>
  </r>
  <r>
    <x v="46"/>
    <s v="A.S. FERROL"/>
    <n v="3"/>
    <n v="3"/>
    <n v="217"/>
    <n v="59788"/>
    <n v="217"/>
    <n v="3"/>
    <n v="5"/>
    <n v="2"/>
    <n v="236"/>
    <n v="10"/>
    <n v="1.0326086956521738"/>
    <n v="0"/>
    <s v="2021/05/31"/>
    <n v="246"/>
    <n v="1.21951219512195E-2"/>
    <n v="0"/>
  </r>
  <r>
    <x v="47"/>
    <s v="A.S. FERROL"/>
    <n v="7"/>
    <n v="10"/>
    <n v="217"/>
    <n v="59798"/>
    <n v="217"/>
    <n v="8"/>
    <n v="6"/>
    <n v="2"/>
    <n v="375"/>
    <n v="39"/>
    <n v="1.0842105263157895"/>
    <n v="2"/>
    <s v="2021/06/01"/>
    <n v="414"/>
    <n v="2.41545893719807E-2"/>
    <n v="0"/>
  </r>
  <r>
    <x v="48"/>
    <s v="A.S. FERROL"/>
    <n v="21"/>
    <n v="18"/>
    <n v="217"/>
    <n v="59837"/>
    <n v="217"/>
    <n v="11"/>
    <n v="5"/>
    <n v="2"/>
    <n v="469"/>
    <n v="43"/>
    <n v="1.1067961165048543"/>
    <n v="7"/>
    <s v="2021/06/02"/>
    <n v="512"/>
    <n v="3.515625E-2"/>
    <n v="0"/>
  </r>
  <r>
    <x v="49"/>
    <s v="A.S. FERROL"/>
    <n v="3"/>
    <n v="5"/>
    <n v="217"/>
    <n v="59880"/>
    <n v="217"/>
    <n v="0"/>
    <n v="7"/>
    <n v="1"/>
    <n v="238"/>
    <n v="986"/>
    <n v="1"/>
    <n v="5"/>
    <s v="2021/06/03"/>
    <n v="1224"/>
    <n v="4.0849673202614399E-3"/>
    <n v="0"/>
  </r>
  <r>
    <x v="50"/>
    <s v="A.S. FERROL"/>
    <n v="0"/>
    <n v="2"/>
    <n v="217"/>
    <n v="60866"/>
    <n v="217"/>
    <n v="-6"/>
    <n v="6"/>
    <n v="1"/>
    <n v="166"/>
    <n v="31"/>
    <n v="0.94736842105263153"/>
    <n v="8"/>
    <s v="2021/06/04"/>
    <n v="197"/>
    <n v="1.01522842639594E-2"/>
    <n v="0"/>
  </r>
  <r>
    <x v="51"/>
    <s v="A.S. FERROL"/>
    <n v="2"/>
    <n v="2"/>
    <n v="217"/>
    <n v="60897"/>
    <n v="217"/>
    <n v="-12"/>
    <n v="8"/>
    <n v="1"/>
    <n v="207"/>
    <n v="26"/>
    <n v="0.88888888888888884"/>
    <n v="14"/>
    <s v="2021/06/05"/>
    <n v="233"/>
    <n v="8.58369098712446E-3"/>
    <n v="0"/>
  </r>
  <r>
    <x v="52"/>
    <s v="A.S. FERROL"/>
    <n v="2"/>
    <n v="2"/>
    <n v="217"/>
    <n v="60923"/>
    <n v="217"/>
    <n v="-7"/>
    <n v="8"/>
    <n v="1"/>
    <n v="160"/>
    <n v="0"/>
    <n v="0.92708333333333337"/>
    <n v="9"/>
    <s v="2021/06/06"/>
    <n v="160"/>
    <n v="1.2500000000000001E-2"/>
    <n v="0"/>
  </r>
  <r>
    <x v="53"/>
    <s v="A.S. FERROL"/>
    <n v="8"/>
    <n v="7"/>
    <n v="217"/>
    <n v="60923"/>
    <n v="217"/>
    <n v="6"/>
    <n v="8"/>
    <n v="1"/>
    <n v="168"/>
    <n v="6"/>
    <n v="1.0674157303370786"/>
    <n v="1"/>
    <s v="2021/06/07"/>
    <n v="174"/>
    <n v="4.0229885057471299E-2"/>
    <n v="0"/>
  </r>
  <r>
    <x v="54"/>
    <s v="A.S. FERROL"/>
    <n v="6"/>
    <n v="6"/>
    <n v="217"/>
    <n v="60929"/>
    <n v="217"/>
    <n v="1"/>
    <n v="6"/>
    <n v="3"/>
    <n v="493"/>
    <n v="21"/>
    <n v="1.0105263157894737"/>
    <n v="5"/>
    <s v="2021/06/08"/>
    <n v="514"/>
    <n v="1.1673151750972799E-2"/>
    <n v="0"/>
  </r>
  <r>
    <x v="55"/>
    <s v="A.S. FERROL"/>
    <n v="6"/>
    <n v="6"/>
    <n v="217"/>
    <n v="60950"/>
    <n v="217"/>
    <n v="4"/>
    <n v="3"/>
    <n v="3"/>
    <n v="470"/>
    <n v="43"/>
    <n v="1.0416666666666667"/>
    <n v="2"/>
    <s v="2021/06/09"/>
    <n v="513"/>
    <n v="1.1695906432748499E-2"/>
    <n v="0"/>
  </r>
  <r>
    <x v="56"/>
    <s v="A.S. FERROL"/>
    <n v="15"/>
    <n v="16"/>
    <n v="217"/>
    <n v="60993"/>
    <n v="217"/>
    <n v="8"/>
    <n v="4"/>
    <n v="3"/>
    <n v="697"/>
    <n v="89"/>
    <n v="1.08"/>
    <n v="8"/>
    <s v="2021/06/10"/>
    <n v="786"/>
    <n v="2.03562340966921E-2"/>
    <n v="0"/>
  </r>
  <r>
    <x v="57"/>
    <s v="A.S. FERROL"/>
    <n v="4"/>
    <n v="6"/>
    <n v="217"/>
    <n v="61082"/>
    <n v="217"/>
    <n v="2"/>
    <n v="5"/>
    <n v="3"/>
    <n v="329"/>
    <n v="42"/>
    <n v="1.0185185185185186"/>
    <n v="4"/>
    <s v="2021/06/11"/>
    <n v="371"/>
    <n v="1.61725067385445E-2"/>
    <n v="0"/>
  </r>
  <r>
    <x v="58"/>
    <s v="A.S. FERROL"/>
    <n v="5"/>
    <n v="2"/>
    <n v="217"/>
    <n v="61124"/>
    <n v="217"/>
    <n v="-13"/>
    <n v="5"/>
    <n v="3"/>
    <n v="525"/>
    <n v="13"/>
    <n v="0.88181818181818183"/>
    <n v="15"/>
    <s v="2021/06/12"/>
    <n v="538"/>
    <n v="3.7174721189591098E-3"/>
    <n v="0"/>
  </r>
  <r>
    <x v="59"/>
    <s v="A.S. FERROL"/>
    <n v="0"/>
    <n v="0"/>
    <n v="217"/>
    <n v="61137"/>
    <n v="217"/>
    <n v="-8"/>
    <n v="6"/>
    <n v="3"/>
    <n v="129"/>
    <n v="0"/>
    <n v="0.91752577319587625"/>
    <n v="8"/>
    <s v="2021/06/13"/>
    <n v="129"/>
    <n v="0"/>
    <n v="0"/>
  </r>
  <r>
    <x v="60"/>
    <s v="A.S. FERROL"/>
    <n v="5"/>
    <n v="6"/>
    <n v="217"/>
    <n v="61137"/>
    <n v="217"/>
    <n v="3"/>
    <n v="6"/>
    <n v="2"/>
    <n v="162"/>
    <n v="4"/>
    <n v="1.0337078651685394"/>
    <n v="3"/>
    <s v="2021/06/14"/>
    <n v="166"/>
    <n v="3.6144578313252997E-2"/>
    <n v="0"/>
  </r>
  <r>
    <x v="61"/>
    <s v="A.S. FERROL"/>
    <n v="5"/>
    <n v="6"/>
    <n v="217"/>
    <n v="61141"/>
    <n v="217"/>
    <n v="1"/>
    <n v="4"/>
    <n v="3"/>
    <n v="214"/>
    <n v="11"/>
    <n v="1.0108695652173914"/>
    <n v="5"/>
    <s v="2021/06/15"/>
    <n v="225"/>
    <n v="2.66666666666667E-2"/>
    <n v="0"/>
  </r>
  <r>
    <x v="62"/>
    <s v="A.S. FERROL"/>
    <n v="8"/>
    <n v="8"/>
    <n v="217"/>
    <n v="61152"/>
    <n v="217"/>
    <n v="3"/>
    <n v="4"/>
    <n v="3"/>
    <n v="203"/>
    <n v="27"/>
    <n v="1.032258064516129"/>
    <n v="5"/>
    <s v="2021/06/16"/>
    <n v="230"/>
    <n v="3.4782608695652202E-2"/>
    <n v="0"/>
  </r>
  <r>
    <x v="63"/>
    <s v="A.S. FERROL"/>
    <n v="12"/>
    <n v="12"/>
    <n v="217"/>
    <n v="61179"/>
    <n v="217"/>
    <n v="0"/>
    <n v="4"/>
    <n v="3"/>
    <n v="210"/>
    <n v="954"/>
    <n v="1"/>
    <n v="12"/>
    <s v="2021/06/17"/>
    <n v="1164"/>
    <n v="1.03092783505155E-2"/>
    <n v="0"/>
  </r>
  <r>
    <x v="64"/>
    <s v="A.S. FERROL"/>
    <n v="10"/>
    <n v="10"/>
    <n v="217"/>
    <n v="62133"/>
    <n v="217"/>
    <n v="5"/>
    <n v="5"/>
    <n v="3"/>
    <n v="386"/>
    <n v="21"/>
    <n v="1.0520833333333333"/>
    <n v="5"/>
    <s v="2021/06/18"/>
    <n v="407"/>
    <n v="2.45700245700246E-2"/>
    <n v="0"/>
  </r>
  <r>
    <x v="65"/>
    <s v="A.S. FERROL"/>
    <n v="1"/>
    <n v="1"/>
    <n v="217"/>
    <n v="62154"/>
    <n v="217"/>
    <n v="0"/>
    <n v="6"/>
    <n v="2"/>
    <n v="132"/>
    <n v="5"/>
    <n v="1"/>
    <n v="1"/>
    <s v="2021/06/19"/>
    <n v="137"/>
    <n v="7.2992700729926996E-3"/>
    <n v="0"/>
  </r>
  <r>
    <x v="66"/>
    <s v="A.S. FERROL"/>
    <n v="3"/>
    <n v="3"/>
    <n v="217"/>
    <n v="62159"/>
    <n v="217"/>
    <n v="1"/>
    <n v="5"/>
    <n v="3"/>
    <n v="232"/>
    <n v="0"/>
    <n v="1.0099009900990099"/>
    <n v="2"/>
    <s v="2021/06/20"/>
    <n v="232"/>
    <n v="1.29310344827586E-2"/>
    <n v="0"/>
  </r>
  <r>
    <x v="67"/>
    <s v="A.S. FERROL"/>
    <n v="0"/>
    <n v="0"/>
    <n v="217"/>
    <n v="62159"/>
    <n v="217"/>
    <n v="-5"/>
    <n v="4"/>
    <n v="2"/>
    <n v="172"/>
    <n v="13"/>
    <n v="0.9509803921568627"/>
    <n v="5"/>
    <s v="2021/06/21"/>
    <n v="185"/>
    <n v="0"/>
    <n v="0"/>
  </r>
  <r>
    <x v="68"/>
    <s v="A.S. FERROL"/>
    <n v="1"/>
    <n v="0"/>
    <n v="217"/>
    <n v="62172"/>
    <n v="217"/>
    <n v="-7"/>
    <n v="4"/>
    <n v="2"/>
    <n v="135"/>
    <n v="34"/>
    <n v="0.92783505154639179"/>
    <n v="7"/>
    <s v="2021/06/22"/>
    <n v="169"/>
    <n v="0"/>
    <n v="0"/>
  </r>
  <r>
    <x v="69"/>
    <s v="A.S. FERROL"/>
    <n v="0"/>
    <n v="-2"/>
    <n v="217"/>
    <n v="62206"/>
    <n v="217"/>
    <n v="-11"/>
    <n v="2"/>
    <n v="1"/>
    <n v="177"/>
    <n v="54"/>
    <n v="0.87777777777777777"/>
    <n v="9"/>
    <s v="2021/06/23"/>
    <n v="231"/>
    <n v="-8.6580086580086597E-3"/>
    <n v="0"/>
  </r>
  <r>
    <x v="70"/>
    <s v="A.S. FERROL"/>
    <n v="3"/>
    <n v="2"/>
    <n v="217"/>
    <n v="62260"/>
    <n v="217"/>
    <n v="-12"/>
    <n v="0"/>
    <n v="2"/>
    <n v="205"/>
    <n v="31"/>
    <n v="0.84810126582278478"/>
    <n v="14"/>
    <s v="2021/06/24"/>
    <n v="236"/>
    <n v="8.4745762711864406E-3"/>
    <n v="0"/>
  </r>
  <r>
    <x v="71"/>
    <s v="A.S. FERROL"/>
    <n v="3"/>
    <n v="2"/>
    <n v="217"/>
    <n v="62291"/>
    <n v="217"/>
    <n v="-4"/>
    <n v="0"/>
    <n v="2"/>
    <n v="133"/>
    <n v="17"/>
    <n v="0.94029850746268662"/>
    <n v="6"/>
    <s v="2021/06/25"/>
    <n v="150"/>
    <n v="1.3333333333333299E-2"/>
    <n v="0"/>
  </r>
  <r>
    <x v="72"/>
    <s v="A.S. FERROL"/>
    <n v="5"/>
    <n v="5"/>
    <n v="217"/>
    <n v="62308"/>
    <n v="217"/>
    <n v="2"/>
    <n v="0"/>
    <n v="2"/>
    <n v="158"/>
    <n v="12"/>
    <n v="1.0317460317460319"/>
    <n v="3"/>
    <s v="2021/06/26"/>
    <n v="170"/>
    <n v="2.9411764705882401E-2"/>
    <n v="0"/>
  </r>
  <r>
    <x v="73"/>
    <s v="A.S. FERROL"/>
    <n v="7"/>
    <n v="7"/>
    <n v="217"/>
    <n v="62320"/>
    <n v="217"/>
    <n v="4"/>
    <n v="0"/>
    <n v="2"/>
    <n v="156"/>
    <n v="0"/>
    <n v="1.0615384615384615"/>
    <n v="226"/>
    <s v="2021/06/27"/>
    <n v="156"/>
    <n v="4.48717948717949E-2"/>
    <n v="0"/>
  </r>
  <r>
    <x v="74"/>
    <s v="A.S. FERROL"/>
    <n v="4"/>
    <n v="4"/>
    <n v="217"/>
    <n v="62320"/>
    <n v="217"/>
    <n v="1"/>
    <n v="1"/>
    <n v="1"/>
    <n v="133"/>
    <n v="3"/>
    <n v="1.0144927536231885"/>
    <n v="-220"/>
    <s v="2021/06/28"/>
    <n v="136"/>
    <n v="2.9411764705882401E-2"/>
    <n v="0"/>
  </r>
  <r>
    <x v="75"/>
    <s v="A.S. FERROL"/>
    <n v="9"/>
    <n v="9"/>
    <n v="217"/>
    <n v="62323"/>
    <n v="217"/>
    <n v="6"/>
    <n v="1"/>
    <n v="1"/>
    <n v="233"/>
    <n v="4"/>
    <n v="1.0857142857142856"/>
    <n v="3"/>
    <s v="2021/06/29"/>
    <n v="237"/>
    <n v="3.7974683544303799E-2"/>
    <n v="0"/>
  </r>
  <r>
    <x v="76"/>
    <s v="A.S. FERROL"/>
    <n v="11"/>
    <n v="11"/>
    <n v="217"/>
    <n v="62327"/>
    <n v="217"/>
    <n v="2"/>
    <n v="2"/>
    <n v="1"/>
    <n v="229"/>
    <n v="12"/>
    <n v="1.0263157894736843"/>
    <n v="9"/>
    <s v="2021/06/30"/>
    <n v="241"/>
    <n v="4.5643153526971E-2"/>
    <n v="0"/>
  </r>
  <r>
    <x v="77"/>
    <s v="A.S. FERROL"/>
    <n v="11"/>
    <n v="12"/>
    <n v="217"/>
    <n v="62339"/>
    <n v="217"/>
    <n v="4"/>
    <n v="3"/>
    <n v="0"/>
    <n v="155"/>
    <n v="24"/>
    <n v="1.0512820512820513"/>
    <n v="8"/>
    <s v="2021/07/01"/>
    <n v="179"/>
    <n v="6.7039106145251395E-2"/>
    <n v="0"/>
  </r>
  <r>
    <x v="78"/>
    <s v="A.S. FERROL"/>
    <n v="7"/>
    <n v="7"/>
    <n v="217"/>
    <n v="62363"/>
    <n v="217"/>
    <n v="-8"/>
    <n v="2"/>
    <n v="2"/>
    <n v="155"/>
    <n v="26"/>
    <n v="0.90243902439024393"/>
    <n v="15"/>
    <s v="2021/07/02"/>
    <n v="181"/>
    <n v="3.8674033149171297E-2"/>
    <n v="0"/>
  </r>
  <r>
    <x v="79"/>
    <s v="A.S. FERROL"/>
    <n v="15"/>
    <n v="15"/>
    <n v="217"/>
    <n v="62389"/>
    <n v="217"/>
    <n v="14"/>
    <n v="2"/>
    <n v="2"/>
    <n v="211"/>
    <n v="15"/>
    <n v="1.1891891891891893"/>
    <n v="1"/>
    <s v="2021/07/03"/>
    <n v="226"/>
    <n v="6.6371681415929196E-2"/>
    <n v="0"/>
  </r>
  <r>
    <x v="80"/>
    <s v="A.S. FERROL"/>
    <n v="2"/>
    <n v="2"/>
    <n v="217"/>
    <n v="62404"/>
    <n v="217"/>
    <n v="0"/>
    <n v="2"/>
    <n v="2"/>
    <n v="125"/>
    <n v="15"/>
    <n v="1"/>
    <n v="2"/>
    <s v="2021/07/04"/>
    <n v="140"/>
    <n v="1.4285714285714299E-2"/>
    <n v="0"/>
  </r>
  <r>
    <x v="81"/>
    <s v="A.S. FERROL"/>
    <n v="17"/>
    <n v="21"/>
    <n v="217"/>
    <n v="62419"/>
    <n v="217"/>
    <n v="15"/>
    <n v="2"/>
    <n v="2"/>
    <n v="215"/>
    <n v="4"/>
    <n v="1.1704545454545454"/>
    <n v="6"/>
    <s v="2021/07/05"/>
    <n v="219"/>
    <n v="9.5890410958904104E-2"/>
    <n v="0"/>
  </r>
  <r>
    <x v="82"/>
    <s v="A.S. FERROL"/>
    <n v="7"/>
    <n v="5"/>
    <n v="217"/>
    <n v="62423"/>
    <n v="217"/>
    <n v="5"/>
    <n v="2"/>
    <n v="2"/>
    <n v="251"/>
    <n v="15"/>
    <n v="1.0485436893203883"/>
    <n v="0"/>
    <s v="2021/07/06"/>
    <n v="266"/>
    <n v="1.8796992481203E-2"/>
    <n v="0"/>
  </r>
  <r>
    <x v="83"/>
    <s v="A.S. FERROL"/>
    <n v="16"/>
    <n v="16"/>
    <n v="217"/>
    <n v="62438"/>
    <n v="217"/>
    <n v="15"/>
    <n v="4"/>
    <n v="2"/>
    <n v="297"/>
    <n v="21"/>
    <n v="1.1388888888888888"/>
    <n v="1"/>
    <s v="2021/07/07"/>
    <n v="318"/>
    <n v="5.0314465408804999E-2"/>
    <n v="0"/>
  </r>
  <r>
    <x v="84"/>
    <s v="A.S. FERROL"/>
    <n v="19"/>
    <n v="20"/>
    <n v="217"/>
    <n v="62459"/>
    <n v="217"/>
    <n v="18"/>
    <n v="5"/>
    <n v="2"/>
    <n v="243"/>
    <n v="452"/>
    <n v="1.1463414634146341"/>
    <n v="2"/>
    <s v="2021/07/08"/>
    <n v="695"/>
    <n v="2.8776978417266199E-2"/>
    <n v="0"/>
  </r>
  <r>
    <x v="85"/>
    <s v="A.S. FERROL"/>
    <n v="25"/>
    <n v="24"/>
    <n v="217"/>
    <n v="62911"/>
    <n v="217"/>
    <n v="22"/>
    <n v="4"/>
    <n v="4"/>
    <n v="330"/>
    <n v="506"/>
    <n v="1.1560283687943262"/>
    <n v="2"/>
    <s v="2021/07/09"/>
    <n v="836"/>
    <n v="2.8708133971291901E-2"/>
    <n v="0"/>
  </r>
  <r>
    <x v="86"/>
    <s v="A.S. FERROL"/>
    <n v="20"/>
    <n v="20"/>
    <n v="217"/>
    <n v="63417"/>
    <n v="217"/>
    <n v="15"/>
    <n v="5"/>
    <n v="3"/>
    <n v="218"/>
    <n v="14"/>
    <n v="1.0920245398773005"/>
    <n v="5"/>
    <s v="2021/07/10"/>
    <n v="232"/>
    <n v="8.6206896551724102E-2"/>
    <n v="0"/>
  </r>
  <r>
    <x v="87"/>
    <s v="A.S. FERROL"/>
    <n v="16"/>
    <n v="19"/>
    <n v="217"/>
    <n v="63431"/>
    <n v="217"/>
    <n v="14"/>
    <n v="5"/>
    <n v="3"/>
    <n v="228"/>
    <n v="41"/>
    <n v="1.0786516853932584"/>
    <n v="5"/>
    <s v="2021/07/11"/>
    <n v="269"/>
    <n v="7.0631970260222998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4"/>
    <n v="212"/>
    <n v="12"/>
    <n v="169"/>
    <n v="11814"/>
    <n v="7"/>
    <n v="3"/>
    <n v="212916"/>
    <n v="102901"/>
    <n v="212"/>
    <n v="7"/>
    <n v="8"/>
    <n v="3"/>
    <n v="1127"/>
    <n v="223"/>
    <n v="1.0414201183431953"/>
    <n v="7"/>
    <s v="2021/04/14"/>
    <n v="1350"/>
    <n v="1.03703703703704E-2"/>
    <n v="0"/>
  </r>
  <r>
    <x v="1"/>
    <s v="A.S. LUGO, A MARIÑA E MONFORTE"/>
    <n v="15"/>
    <n v="212"/>
    <n v="14"/>
    <n v="176"/>
    <n v="11821"/>
    <n v="8"/>
    <n v="3"/>
    <n v="214043"/>
    <n v="103124"/>
    <n v="212"/>
    <n v="-3"/>
    <n v="8"/>
    <n v="3"/>
    <n v="1061"/>
    <n v="188"/>
    <n v="0.98295454545454541"/>
    <n v="18"/>
    <s v="2021/04/15"/>
    <n v="1249"/>
    <n v="1.20096076861489E-2"/>
    <n v="0"/>
  </r>
  <r>
    <x v="2"/>
    <s v="A.S. LUGO, A MARIÑA E MONFORTE"/>
    <n v="26"/>
    <n v="212"/>
    <n v="10"/>
    <n v="173"/>
    <n v="11839"/>
    <n v="8"/>
    <n v="3"/>
    <n v="215104"/>
    <n v="103312"/>
    <n v="212"/>
    <n v="16"/>
    <n v="7"/>
    <n v="3"/>
    <n v="638"/>
    <n v="182"/>
    <n v="1.0924855491329479"/>
    <n v="10"/>
    <s v="2021/04/16"/>
    <n v="820"/>
    <n v="3.1707317073170697E-2"/>
    <n v="0"/>
  </r>
  <r>
    <x v="3"/>
    <s v="A.S. LUGO, A MARIÑA E MONFORTE"/>
    <n v="13"/>
    <n v="212"/>
    <n v="23"/>
    <n v="189"/>
    <n v="11849"/>
    <n v="7"/>
    <n v="3"/>
    <n v="215742"/>
    <n v="103494"/>
    <n v="212"/>
    <n v="3"/>
    <n v="7"/>
    <n v="3"/>
    <n v="432"/>
    <n v="101"/>
    <n v="1.0158730158730158"/>
    <n v="10"/>
    <s v="2021/04/17"/>
    <n v="533"/>
    <n v="2.4390243902439001E-2"/>
    <n v="0"/>
  </r>
  <r>
    <x v="4"/>
    <s v="A.S. LUGO, A MARIÑA E MONFORTE"/>
    <n v="16"/>
    <n v="212"/>
    <n v="10"/>
    <n v="192"/>
    <n v="11859"/>
    <n v="7"/>
    <n v="3"/>
    <n v="216174"/>
    <n v="103595"/>
    <n v="212"/>
    <n v="13"/>
    <n v="8"/>
    <n v="3"/>
    <n v="796"/>
    <n v="77"/>
    <n v="1.0677083333333333"/>
    <n v="3"/>
    <s v="2021/04/18"/>
    <n v="873"/>
    <n v="1.8327605956471898E-2"/>
    <n v="0"/>
  </r>
  <r>
    <x v="5"/>
    <s v="A.S. LUGO, A MARIÑA E MONFORTE"/>
    <n v="8"/>
    <n v="212"/>
    <n v="16"/>
    <n v="205"/>
    <n v="11862"/>
    <n v="8"/>
    <n v="3"/>
    <n v="216970"/>
    <n v="103672"/>
    <n v="212"/>
    <n v="-2"/>
    <n v="8"/>
    <n v="4"/>
    <n v="506"/>
    <n v="299"/>
    <n v="0.99024390243902438"/>
    <n v="10"/>
    <s v="2021/04/19"/>
    <n v="805"/>
    <n v="9.9378881987577591E-3"/>
    <n v="0"/>
  </r>
  <r>
    <x v="6"/>
    <s v="A.S. LUGO, A MARIÑA E MONFORTE"/>
    <n v="19"/>
    <n v="212"/>
    <n v="4"/>
    <n v="203"/>
    <n v="11872"/>
    <n v="8"/>
    <n v="4"/>
    <n v="217476"/>
    <n v="103971"/>
    <n v="212"/>
    <n v="4"/>
    <n v="7"/>
    <n v="4"/>
    <n v="856"/>
    <n v="183"/>
    <n v="1.0197044334975369"/>
    <n v="15"/>
    <s v="2021/04/20"/>
    <n v="1039"/>
    <n v="1.82868142444658E-2"/>
    <n v="0"/>
  </r>
  <r>
    <x v="7"/>
    <s v="A.S. LUGO, A MARIÑA E MONFORTE"/>
    <n v="9"/>
    <n v="212"/>
    <n v="16"/>
    <n v="207"/>
    <n v="11887"/>
    <n v="7"/>
    <n v="4"/>
    <n v="218332"/>
    <n v="104154"/>
    <n v="212"/>
    <n v="4"/>
    <n v="9"/>
    <n v="4"/>
    <n v="664"/>
    <n v="174"/>
    <n v="1.0193236714975846"/>
    <n v="5"/>
    <s v="2021/04/21"/>
    <n v="838"/>
    <n v="1.07398568019093E-2"/>
    <n v="0"/>
  </r>
  <r>
    <x v="8"/>
    <s v="A.S. LUGO, A MARIÑA E MONFORTE"/>
    <n v="15"/>
    <n v="213"/>
    <n v="7"/>
    <n v="211"/>
    <n v="11892"/>
    <n v="9"/>
    <n v="4"/>
    <n v="218996"/>
    <n v="104328"/>
    <n v="212"/>
    <n v="-1"/>
    <n v="8"/>
    <n v="4"/>
    <n v="821"/>
    <n v="184"/>
    <n v="0.99526066350710896"/>
    <n v="15"/>
    <s v="2021/04/22"/>
    <n v="1005"/>
    <n v="1.49253731343284E-2"/>
    <n v="1"/>
  </r>
  <r>
    <x v="9"/>
    <s v="A.S. LUGO, A MARIÑA E MONFORTE"/>
    <n v="15"/>
    <n v="213"/>
    <n v="12"/>
    <n v="210"/>
    <n v="11907"/>
    <n v="8"/>
    <n v="4"/>
    <n v="219817"/>
    <n v="104512"/>
    <n v="213"/>
    <n v="-5"/>
    <n v="7"/>
    <n v="4"/>
    <n v="677"/>
    <n v="244"/>
    <n v="0.97619047619047616"/>
    <n v="20"/>
    <s v="2021/04/23"/>
    <n v="921"/>
    <n v="1.62866449511401E-2"/>
    <n v="0"/>
  </r>
  <r>
    <x v="10"/>
    <s v="A.S. LUGO, A MARIÑA E MONFORTE"/>
    <n v="13"/>
    <n v="213"/>
    <n v="13"/>
    <n v="205"/>
    <n v="11927"/>
    <n v="7"/>
    <n v="4"/>
    <n v="220494"/>
    <n v="104756"/>
    <n v="213"/>
    <n v="1"/>
    <n v="9"/>
    <n v="4"/>
    <n v="785"/>
    <n v="116"/>
    <n v="1.0048780487804878"/>
    <n v="12"/>
    <s v="2021/04/24"/>
    <n v="901"/>
    <n v="1.4428412874583799E-2"/>
    <n v="0"/>
  </r>
  <r>
    <x v="11"/>
    <s v="A.S. LUGO, A MARIÑA E MONFORTE"/>
    <n v="10"/>
    <n v="213"/>
    <n v="10"/>
    <n v="206"/>
    <n v="11939"/>
    <n v="9"/>
    <n v="4"/>
    <n v="221279"/>
    <n v="104872"/>
    <n v="213"/>
    <n v="-2"/>
    <n v="11"/>
    <n v="4"/>
    <n v="466"/>
    <n v="74"/>
    <n v="0.99029126213592233"/>
    <n v="12"/>
    <s v="2021/04/25"/>
    <n v="540"/>
    <n v="1.85185185185185E-2"/>
    <n v="0"/>
  </r>
  <r>
    <x v="12"/>
    <s v="A.S. LUGO, A MARIÑA E MONFORTE"/>
    <n v="14"/>
    <n v="213"/>
    <n v="8"/>
    <n v="204"/>
    <n v="11951"/>
    <n v="11"/>
    <n v="4"/>
    <n v="221745"/>
    <n v="104946"/>
    <n v="213"/>
    <n v="0"/>
    <n v="12"/>
    <n v="4"/>
    <n v="481"/>
    <n v="248"/>
    <n v="1"/>
    <n v="14"/>
    <s v="2021/04/26"/>
    <n v="729"/>
    <n v="1.9204389574759902E-2"/>
    <n v="0"/>
  </r>
  <r>
    <x v="13"/>
    <s v="A.S. LUGO, A MARIÑA E MONFORTE"/>
    <n v="20"/>
    <n v="213"/>
    <n v="13"/>
    <n v="204"/>
    <n v="11965"/>
    <n v="12"/>
    <n v="4"/>
    <n v="222226"/>
    <n v="105194"/>
    <n v="213"/>
    <n v="11"/>
    <n v="11"/>
    <n v="4"/>
    <n v="736"/>
    <n v="233"/>
    <n v="1.053921568627451"/>
    <n v="9"/>
    <s v="2021/04/27"/>
    <n v="969"/>
    <n v="2.0639834881321002E-2"/>
    <n v="0"/>
  </r>
  <r>
    <x v="14"/>
    <s v="A.S. LUGO, A MARIÑA E MONFORTE"/>
    <n v="21"/>
    <n v="213"/>
    <n v="17"/>
    <n v="215"/>
    <n v="11974"/>
    <n v="11"/>
    <n v="4"/>
    <n v="222962"/>
    <n v="105427"/>
    <n v="213"/>
    <n v="4"/>
    <n v="11"/>
    <n v="4"/>
    <n v="850"/>
    <n v="187"/>
    <n v="1.0186046511627906"/>
    <n v="17"/>
    <s v="2021/04/28"/>
    <n v="1037"/>
    <n v="2.02507232401157E-2"/>
    <n v="0"/>
  </r>
  <r>
    <x v="15"/>
    <s v="A.S. LUGO, A MARIÑA E MONFORTE"/>
    <n v="23"/>
    <n v="213"/>
    <n v="18"/>
    <n v="219"/>
    <n v="11991"/>
    <n v="11"/>
    <n v="4"/>
    <n v="223812"/>
    <n v="105614"/>
    <n v="213"/>
    <n v="17"/>
    <n v="15"/>
    <n v="4"/>
    <n v="1101"/>
    <n v="233"/>
    <n v="1.0776255707762556"/>
    <n v="6"/>
    <s v="2021/04/29"/>
    <n v="1334"/>
    <n v="1.72413793103448E-2"/>
    <n v="0"/>
  </r>
  <r>
    <x v="16"/>
    <s v="A.S. LUGO, A MARIÑA E MONFORTE"/>
    <n v="18"/>
    <n v="213"/>
    <n v="23"/>
    <n v="236"/>
    <n v="11997"/>
    <n v="15"/>
    <n v="4"/>
    <n v="224913"/>
    <n v="105847"/>
    <n v="213"/>
    <n v="3"/>
    <n v="15"/>
    <n v="4"/>
    <n v="885"/>
    <n v="280"/>
    <n v="1.0127118644067796"/>
    <n v="15"/>
    <s v="2021/04/30"/>
    <n v="1165"/>
    <n v="1.5450643776823999E-2"/>
    <n v="0"/>
  </r>
  <r>
    <x v="17"/>
    <s v="A.S. LUGO, A MARIÑA E MONFORTE"/>
    <n v="11"/>
    <n v="213"/>
    <n v="18"/>
    <n v="239"/>
    <n v="12012"/>
    <n v="15"/>
    <n v="4"/>
    <n v="225798"/>
    <n v="106127"/>
    <n v="213"/>
    <n v="-11"/>
    <n v="13"/>
    <n v="4"/>
    <n v="799"/>
    <n v="79"/>
    <n v="0.95397489539748959"/>
    <n v="22"/>
    <s v="2021/05/01"/>
    <n v="878"/>
    <n v="1.25284738041002E-2"/>
    <n v="0"/>
  </r>
  <r>
    <x v="18"/>
    <s v="A.S. LUGO, A MARIÑA E MONFORTE"/>
    <n v="2"/>
    <n v="213"/>
    <n v="9"/>
    <n v="228"/>
    <n v="12034"/>
    <n v="13"/>
    <n v="4"/>
    <n v="226597"/>
    <n v="106206"/>
    <n v="213"/>
    <n v="-14"/>
    <n v="12"/>
    <n v="4"/>
    <n v="427"/>
    <n v="97"/>
    <n v="0.93859649122807021"/>
    <n v="16"/>
    <s v="2021/05/02"/>
    <n v="524"/>
    <n v="3.81679389312977E-3"/>
    <n v="0"/>
  </r>
  <r>
    <x v="19"/>
    <s v="A.S. LUGO, A MARIÑA E MONFORTE"/>
    <n v="14"/>
    <n v="213"/>
    <n v="3"/>
    <n v="214"/>
    <n v="12050"/>
    <n v="12"/>
    <n v="4"/>
    <n v="227024"/>
    <n v="106303"/>
    <n v="213"/>
    <n v="10"/>
    <n v="10"/>
    <n v="3"/>
    <n v="453"/>
    <n v="294"/>
    <n v="1.0467289719626167"/>
    <n v="4"/>
    <s v="2021/05/03"/>
    <n v="747"/>
    <n v="1.8741633199464501E-2"/>
    <n v="0"/>
  </r>
  <r>
    <x v="20"/>
    <s v="A.S. LUGO, A MARIÑA E MONFORTE"/>
    <n v="15"/>
    <n v="213"/>
    <n v="13"/>
    <n v="224"/>
    <n v="12054"/>
    <n v="10"/>
    <n v="3"/>
    <n v="227477"/>
    <n v="106597"/>
    <n v="213"/>
    <n v="9"/>
    <n v="7"/>
    <n v="3"/>
    <n v="844"/>
    <n v="284"/>
    <n v="1.0401785714285714"/>
    <n v="6"/>
    <s v="2021/05/04"/>
    <n v="1128"/>
    <n v="1.3297872340425501E-2"/>
    <n v="0"/>
  </r>
  <r>
    <x v="21"/>
    <s v="A.S. LUGO, A MARIÑA E MONFORTE"/>
    <n v="8"/>
    <n v="213"/>
    <n v="11"/>
    <n v="233"/>
    <n v="12060"/>
    <n v="7"/>
    <n v="3"/>
    <n v="228321"/>
    <n v="106881"/>
    <n v="213"/>
    <n v="-7"/>
    <n v="5"/>
    <n v="2"/>
    <n v="537"/>
    <n v="197"/>
    <n v="0.96995708154506433"/>
    <n v="15"/>
    <s v="2021/05/05"/>
    <n v="734"/>
    <n v="1.08991825613079E-2"/>
    <n v="0"/>
  </r>
  <r>
    <x v="22"/>
    <s v="A.S. LUGO, A MARIÑA E MONFORTE"/>
    <n v="10"/>
    <n v="214"/>
    <n v="8"/>
    <n v="226"/>
    <n v="12075"/>
    <n v="5"/>
    <n v="2"/>
    <n v="228858"/>
    <n v="107078"/>
    <n v="213"/>
    <n v="-3"/>
    <n v="5"/>
    <n v="1"/>
    <n v="722"/>
    <n v="204"/>
    <n v="0.98672566371681414"/>
    <n v="12"/>
    <s v="2021/05/06"/>
    <n v="926"/>
    <n v="1.07991360691145E-2"/>
    <n v="1"/>
  </r>
  <r>
    <x v="23"/>
    <s v="A.S. LUGO, A MARIÑA E MONFORTE"/>
    <n v="15"/>
    <n v="214"/>
    <n v="8"/>
    <n v="223"/>
    <n v="12087"/>
    <n v="5"/>
    <n v="1"/>
    <n v="229580"/>
    <n v="107282"/>
    <n v="214"/>
    <n v="5"/>
    <n v="6"/>
    <n v="1"/>
    <n v="527"/>
    <n v="300"/>
    <n v="1.0224215246636772"/>
    <n v="10"/>
    <s v="2021/05/07"/>
    <n v="827"/>
    <n v="1.8137847642079801E-2"/>
    <n v="0"/>
  </r>
  <r>
    <x v="24"/>
    <s v="A.S. LUGO, A MARIÑA E MONFORTE"/>
    <n v="13"/>
    <n v="214"/>
    <n v="13"/>
    <n v="228"/>
    <n v="12097"/>
    <n v="6"/>
    <n v="1"/>
    <n v="230107"/>
    <n v="107582"/>
    <n v="214"/>
    <n v="-7"/>
    <n v="7"/>
    <n v="1"/>
    <n v="879"/>
    <n v="110"/>
    <n v="0.9692982456140351"/>
    <n v="20"/>
    <s v="2021/05/08"/>
    <n v="989"/>
    <n v="1.314459049545E-2"/>
    <n v="0"/>
  </r>
  <r>
    <x v="25"/>
    <s v="A.S. LUGO, A MARIÑA E MONFORTE"/>
    <n v="9"/>
    <n v="214"/>
    <n v="11"/>
    <n v="221"/>
    <n v="12117"/>
    <n v="7"/>
    <n v="1"/>
    <n v="230986"/>
    <n v="107692"/>
    <n v="214"/>
    <n v="1"/>
    <n v="9"/>
    <n v="1"/>
    <n v="1130"/>
    <n v="79"/>
    <n v="1.004524886877828"/>
    <n v="8"/>
    <s v="2021/05/09"/>
    <n v="1209"/>
    <n v="7.4441687344913203E-3"/>
    <n v="0"/>
  </r>
  <r>
    <x v="26"/>
    <s v="A.S. LUGO, A MARIÑA E MONFORTE"/>
    <n v="13"/>
    <n v="214"/>
    <n v="8"/>
    <n v="222"/>
    <n v="12125"/>
    <n v="9"/>
    <n v="1"/>
    <n v="232116"/>
    <n v="107771"/>
    <n v="214"/>
    <n v="4"/>
    <n v="7"/>
    <n v="1"/>
    <n v="366"/>
    <n v="367"/>
    <n v="1.0180180180180181"/>
    <n v="9"/>
    <s v="2021/05/10"/>
    <n v="733"/>
    <n v="1.77353342428377E-2"/>
    <n v="0"/>
  </r>
  <r>
    <x v="27"/>
    <s v="A.S. LUGO, A MARIÑA E MONFORTE"/>
    <n v="19"/>
    <n v="214"/>
    <n v="12"/>
    <n v="226"/>
    <n v="12134"/>
    <n v="7"/>
    <n v="1"/>
    <n v="232482"/>
    <n v="108138"/>
    <n v="214"/>
    <n v="-22"/>
    <n v="6"/>
    <n v="2"/>
    <n v="897"/>
    <n v="519"/>
    <n v="0.90265486725663713"/>
    <n v="41"/>
    <s v="2021/05/12"/>
    <n v="1416"/>
    <n v="1.3418079096045201E-2"/>
    <n v="0"/>
  </r>
  <r>
    <x v="28"/>
    <s v="A.S. LUGO, A MARIÑA E MONFORTE"/>
    <n v="14"/>
    <n v="214"/>
    <n v="10"/>
    <n v="204"/>
    <n v="12175"/>
    <n v="6"/>
    <n v="2"/>
    <n v="233379"/>
    <n v="108657"/>
    <n v="214"/>
    <n v="-8"/>
    <n v="9"/>
    <n v="2"/>
    <n v="542"/>
    <n v="222"/>
    <n v="0.96078431372549022"/>
    <n v="22"/>
    <s v="2021/05/13"/>
    <n v="764"/>
    <n v="1.8324607329842899E-2"/>
    <n v="0"/>
  </r>
  <r>
    <x v="29"/>
    <s v="A.S. LUGO, A MARIÑA E MONFORTE"/>
    <n v="11"/>
    <n v="214"/>
    <n v="11"/>
    <n v="196"/>
    <n v="12197"/>
    <n v="9"/>
    <n v="2"/>
    <n v="233921"/>
    <n v="108879"/>
    <n v="214"/>
    <n v="-14"/>
    <n v="8"/>
    <n v="2"/>
    <n v="628"/>
    <n v="390"/>
    <n v="0.9285714285714286"/>
    <n v="25"/>
    <s v="2021/05/14"/>
    <n v="1018"/>
    <n v="1.08055009823183E-2"/>
    <n v="0"/>
  </r>
  <r>
    <x v="30"/>
    <s v="A.S. LUGO, A MARIÑA E MONFORTE"/>
    <n v="10"/>
    <n v="214"/>
    <n v="11"/>
    <n v="182"/>
    <n v="12222"/>
    <n v="8"/>
    <n v="2"/>
    <n v="234549"/>
    <n v="109269"/>
    <n v="214"/>
    <n v="-5"/>
    <n v="8"/>
    <n v="2"/>
    <n v="658"/>
    <n v="141"/>
    <n v="0.97252747252747251"/>
    <n v="15"/>
    <s v="2021/05/15"/>
    <n v="799"/>
    <n v="1.2515644555694601E-2"/>
    <n v="0"/>
  </r>
  <r>
    <x v="31"/>
    <s v="A.S. LUGO, A MARIÑA E MONFORTE"/>
    <n v="5"/>
    <n v="214"/>
    <n v="7"/>
    <n v="177"/>
    <n v="12237"/>
    <n v="8"/>
    <n v="2"/>
    <n v="235207"/>
    <n v="109410"/>
    <n v="214"/>
    <n v="-2"/>
    <n v="8"/>
    <n v="2"/>
    <n v="280"/>
    <n v="89"/>
    <n v="0.98870056497175141"/>
    <n v="7"/>
    <s v="2021/05/16"/>
    <n v="369"/>
    <n v="1.3550135501355001E-2"/>
    <n v="0"/>
  </r>
  <r>
    <x v="32"/>
    <s v="A.S. LUGO, A MARIÑA E MONFORTE"/>
    <n v="7"/>
    <n v="214"/>
    <n v="5"/>
    <n v="175"/>
    <n v="12244"/>
    <n v="8"/>
    <n v="2"/>
    <n v="235487"/>
    <n v="109499"/>
    <n v="214"/>
    <n v="4"/>
    <n v="7"/>
    <n v="2"/>
    <n v="450"/>
    <n v="73"/>
    <n v="1.0228571428571429"/>
    <n v="3"/>
    <s v="2021/05/17"/>
    <n v="523"/>
    <n v="1.3384321223709399E-2"/>
    <n v="0"/>
  </r>
  <r>
    <x v="33"/>
    <s v="A.S. LUGO, A MARIÑA E MONFORTE"/>
    <n v="15"/>
    <n v="214"/>
    <n v="6"/>
    <n v="179"/>
    <n v="12247"/>
    <n v="7"/>
    <n v="2"/>
    <n v="235937"/>
    <n v="109572"/>
    <n v="214"/>
    <n v="-10"/>
    <n v="9"/>
    <n v="1"/>
    <n v="457"/>
    <n v="281"/>
    <n v="0.94413407821229045"/>
    <n v="25"/>
    <s v="2021/05/18"/>
    <n v="738"/>
    <n v="2.0325203252032499E-2"/>
    <n v="0"/>
  </r>
  <r>
    <x v="34"/>
    <s v="A.S. LUGO, A MARIÑA E MONFORTE"/>
    <n v="11"/>
    <n v="214"/>
    <n v="11"/>
    <n v="169"/>
    <n v="12272"/>
    <n v="9"/>
    <n v="1"/>
    <n v="236394"/>
    <n v="109853"/>
    <n v="214"/>
    <n v="-1"/>
    <n v="8"/>
    <n v="1"/>
    <n v="584"/>
    <n v="192"/>
    <n v="0.99408284023668636"/>
    <n v="12"/>
    <s v="2021/05/19"/>
    <n v="776"/>
    <n v="1.4175257731958799E-2"/>
    <n v="0"/>
  </r>
  <r>
    <x v="35"/>
    <s v="A.S. LUGO, A MARIÑA E MONFORTE"/>
    <n v="30"/>
    <n v="214"/>
    <n v="11"/>
    <n v="168"/>
    <n v="12284"/>
    <n v="8"/>
    <n v="1"/>
    <n v="236978"/>
    <n v="110045"/>
    <n v="214"/>
    <n v="24"/>
    <n v="6"/>
    <n v="1"/>
    <n v="781"/>
    <n v="201"/>
    <n v="1.1428571428571428"/>
    <n v="6"/>
    <s v="2021/05/20"/>
    <n v="982"/>
    <n v="3.0549898167006099E-2"/>
    <n v="0"/>
  </r>
  <r>
    <x v="36"/>
    <s v="A.S. LUGO, A MARIÑA E MONFORTE"/>
    <n v="23"/>
    <n v="214"/>
    <n v="25"/>
    <n v="192"/>
    <n v="12290"/>
    <n v="6"/>
    <n v="1"/>
    <n v="237759"/>
    <n v="110246"/>
    <n v="214"/>
    <n v="14"/>
    <n v="7"/>
    <n v="1"/>
    <n v="803"/>
    <n v="326"/>
    <n v="1.0729166666666667"/>
    <n v="9"/>
    <s v="2021/05/21"/>
    <n v="1129"/>
    <n v="2.0372010628875101E-2"/>
    <n v="0"/>
  </r>
  <r>
    <x v="37"/>
    <s v="A.S. LUGO, A MARIÑA E MONFORTE"/>
    <n v="26"/>
    <n v="214"/>
    <n v="18"/>
    <n v="206"/>
    <n v="12299"/>
    <n v="7"/>
    <n v="1"/>
    <n v="238562"/>
    <n v="110572"/>
    <n v="214"/>
    <n v="14"/>
    <n v="8"/>
    <n v="1"/>
    <n v="618"/>
    <n v="81"/>
    <n v="1.0679611650485437"/>
    <n v="12"/>
    <s v="2021/05/22"/>
    <n v="699"/>
    <n v="3.71959942775393E-2"/>
    <n v="0"/>
  </r>
  <r>
    <x v="38"/>
    <s v="A.S. LUGO, A MARIÑA E MONFORTE"/>
    <n v="18"/>
    <n v="214"/>
    <n v="30"/>
    <n v="220"/>
    <n v="12311"/>
    <n v="8"/>
    <n v="1"/>
    <n v="239180"/>
    <n v="110653"/>
    <n v="214"/>
    <n v="7"/>
    <n v="10"/>
    <n v="1"/>
    <n v="377"/>
    <n v="94"/>
    <n v="1.0318181818181817"/>
    <n v="11"/>
    <s v="2021/05/23"/>
    <n v="471"/>
    <n v="3.8216560509554097E-2"/>
    <n v="0"/>
  </r>
  <r>
    <x v="39"/>
    <s v="A.S. LUGO, A MARIÑA E MONFORTE"/>
    <n v="13"/>
    <n v="214"/>
    <n v="17"/>
    <n v="227"/>
    <n v="12322"/>
    <n v="10"/>
    <n v="1"/>
    <n v="239557"/>
    <n v="110747"/>
    <n v="214"/>
    <n v="1"/>
    <n v="10"/>
    <n v="1"/>
    <n v="418"/>
    <n v="285"/>
    <n v="1.0044052863436124"/>
    <n v="12"/>
    <s v="2021/05/24"/>
    <n v="703"/>
    <n v="1.8492176386913198E-2"/>
    <n v="0"/>
  </r>
  <r>
    <x v="40"/>
    <s v="A.S. LUGO, A MARIÑA E MONFORTE"/>
    <n v="11"/>
    <n v="214"/>
    <n v="13"/>
    <n v="228"/>
    <n v="12334"/>
    <n v="10"/>
    <n v="1"/>
    <n v="239975"/>
    <n v="111032"/>
    <n v="214"/>
    <n v="-9"/>
    <n v="11"/>
    <n v="1"/>
    <n v="707"/>
    <n v="188"/>
    <n v="0.96052631578947367"/>
    <n v="20"/>
    <s v="2021/05/25"/>
    <n v="895"/>
    <n v="1.2290502793296101E-2"/>
    <n v="0"/>
  </r>
  <r>
    <x v="41"/>
    <s v="A.S. LUGO, A MARIÑA E MONFORTE"/>
    <n v="14"/>
    <n v="215"/>
    <n v="9"/>
    <n v="219"/>
    <n v="12354"/>
    <n v="11"/>
    <n v="1"/>
    <n v="240682"/>
    <n v="111220"/>
    <n v="214"/>
    <n v="3"/>
    <n v="11"/>
    <n v="2"/>
    <n v="918"/>
    <n v="202"/>
    <n v="1.0136986301369864"/>
    <n v="10"/>
    <s v="2021/05/26"/>
    <n v="1120"/>
    <n v="1.2500000000000001E-2"/>
    <n v="1"/>
  </r>
  <r>
    <x v="42"/>
    <s v="A.S. LUGO, A MARIÑA E MONFORTE"/>
    <n v="21"/>
    <n v="215"/>
    <n v="11"/>
    <n v="222"/>
    <n v="12364"/>
    <n v="11"/>
    <n v="2"/>
    <n v="241600"/>
    <n v="111422"/>
    <n v="215"/>
    <n v="11"/>
    <n v="11"/>
    <n v="2"/>
    <n v="867"/>
    <n v="19863"/>
    <n v="1.0495495495495495"/>
    <n v="10"/>
    <s v="2021/05/27"/>
    <n v="20730"/>
    <n v="1.0130246020260501E-3"/>
    <n v="0"/>
  </r>
  <r>
    <x v="43"/>
    <s v="A.S. LUGO, A MARIÑA E MONFORTE"/>
    <n v="15"/>
    <n v="216"/>
    <n v="21"/>
    <n v="233"/>
    <n v="12374"/>
    <n v="11"/>
    <n v="2"/>
    <n v="242467"/>
    <n v="131285"/>
    <n v="215"/>
    <n v="1"/>
    <n v="9"/>
    <n v="3"/>
    <n v="934"/>
    <n v="127"/>
    <n v="1.0042918454935623"/>
    <n v="13"/>
    <s v="2021/05/28"/>
    <n v="1061"/>
    <n v="1.41376060320452E-2"/>
    <n v="1"/>
  </r>
  <r>
    <x v="44"/>
    <s v="A.S. LUGO, A MARIÑA E MONFORTE"/>
    <n v="18"/>
    <n v="216"/>
    <n v="13"/>
    <n v="234"/>
    <n v="12387"/>
    <n v="9"/>
    <n v="3"/>
    <n v="243401"/>
    <n v="131412"/>
    <n v="216"/>
    <n v="10"/>
    <n v="9"/>
    <n v="3"/>
    <n v="918"/>
    <n v="143"/>
    <n v="1.0427350427350428"/>
    <n v="8"/>
    <s v="2021/05/29"/>
    <n v="1061"/>
    <n v="1.6965127238454301E-2"/>
    <n v="0"/>
  </r>
  <r>
    <x v="45"/>
    <s v="A.S. LUGO, A MARIÑA E MONFORTE"/>
    <n v="16"/>
    <n v="216"/>
    <n v="17"/>
    <n v="244"/>
    <n v="12395"/>
    <n v="9"/>
    <n v="3"/>
    <n v="244319"/>
    <n v="131555"/>
    <n v="216"/>
    <n v="9"/>
    <n v="12"/>
    <n v="3"/>
    <n v="488"/>
    <n v="0"/>
    <n v="1.0368852459016393"/>
    <n v="7"/>
    <s v="2021/05/30"/>
    <n v="488"/>
    <n v="3.2786885245901599E-2"/>
    <n v="0"/>
  </r>
  <r>
    <x v="46"/>
    <s v="A.S. LUGO, A MARIÑA E MONFORTE"/>
    <n v="17"/>
    <n v="216"/>
    <n v="16"/>
    <n v="253"/>
    <n v="12402"/>
    <n v="12"/>
    <n v="3"/>
    <n v="244807"/>
    <n v="131555"/>
    <n v="216"/>
    <n v="9"/>
    <n v="9"/>
    <n v="2"/>
    <n v="548"/>
    <n v="17"/>
    <n v="1.0355731225296443"/>
    <n v="8"/>
    <s v="2021/05/31"/>
    <n v="565"/>
    <n v="3.00884955752212E-2"/>
    <n v="0"/>
  </r>
  <r>
    <x v="47"/>
    <s v="A.S. LUGO, A MARIÑA E MONFORTE"/>
    <n v="12"/>
    <n v="216"/>
    <n v="20"/>
    <n v="262"/>
    <n v="12410"/>
    <n v="9"/>
    <n v="2"/>
    <n v="245355"/>
    <n v="131572"/>
    <n v="216"/>
    <n v="6"/>
    <n v="11"/>
    <n v="1"/>
    <n v="853"/>
    <n v="69"/>
    <n v="1.0229007633587786"/>
    <n v="6"/>
    <s v="2021/06/01"/>
    <n v="922"/>
    <n v="1.30151843817787E-2"/>
    <n v="0"/>
  </r>
  <r>
    <x v="48"/>
    <s v="A.S. LUGO, A MARIÑA E MONFORTE"/>
    <n v="15"/>
    <n v="216"/>
    <n v="11"/>
    <n v="268"/>
    <n v="12416"/>
    <n v="11"/>
    <n v="1"/>
    <n v="246208"/>
    <n v="131641"/>
    <n v="216"/>
    <n v="1"/>
    <n v="10"/>
    <n v="2"/>
    <n v="737"/>
    <n v="970"/>
    <n v="1.0037313432835822"/>
    <n v="14"/>
    <s v="2021/06/02"/>
    <n v="1707"/>
    <n v="8.7873462214411203E-3"/>
    <n v="0"/>
  </r>
  <r>
    <x v="49"/>
    <s v="A.S. LUGO, A MARIÑA E MONFORTE"/>
    <n v="7"/>
    <n v="216"/>
    <n v="14"/>
    <n v="269"/>
    <n v="12430"/>
    <n v="10"/>
    <n v="2"/>
    <n v="246945"/>
    <n v="132611"/>
    <n v="216"/>
    <n v="-19"/>
    <n v="8"/>
    <n v="2"/>
    <n v="995"/>
    <n v="870"/>
    <n v="0.92936802973977695"/>
    <n v="26"/>
    <s v="2021/06/03"/>
    <n v="1865"/>
    <n v="3.75335120643432E-3"/>
    <n v="0"/>
  </r>
  <r>
    <x v="50"/>
    <s v="A.S. LUGO, A MARIÑA E MONFORTE"/>
    <n v="19"/>
    <n v="216"/>
    <n v="11"/>
    <n v="250"/>
    <n v="12456"/>
    <n v="8"/>
    <n v="2"/>
    <n v="247940"/>
    <n v="133481"/>
    <n v="216"/>
    <n v="-5"/>
    <n v="8"/>
    <n v="2"/>
    <n v="1004"/>
    <n v="581"/>
    <n v="0.98"/>
    <n v="24"/>
    <s v="2021/06/04"/>
    <n v="1585"/>
    <n v="1.1987381703469999E-2"/>
    <n v="0"/>
  </r>
  <r>
    <x v="51"/>
    <s v="A.S. LUGO, A MARIÑA E MONFORTE"/>
    <n v="14"/>
    <n v="216"/>
    <n v="18"/>
    <n v="245"/>
    <n v="12480"/>
    <n v="8"/>
    <n v="2"/>
    <n v="248944"/>
    <n v="134062"/>
    <n v="216"/>
    <n v="-5"/>
    <n v="6"/>
    <n v="2"/>
    <n v="446"/>
    <n v="52"/>
    <n v="0.97959183673469385"/>
    <n v="19"/>
    <s v="2021/06/05"/>
    <n v="498"/>
    <n v="2.81124497991968E-2"/>
    <n v="0"/>
  </r>
  <r>
    <x v="52"/>
    <s v="A.S. LUGO, A MARIÑA E MONFORTE"/>
    <n v="7"/>
    <n v="216"/>
    <n v="15"/>
    <n v="240"/>
    <n v="12499"/>
    <n v="6"/>
    <n v="2"/>
    <n v="249390"/>
    <n v="134114"/>
    <n v="216"/>
    <n v="-16"/>
    <n v="6"/>
    <n v="2"/>
    <n v="245"/>
    <n v="0"/>
    <n v="0.93333333333333335"/>
    <n v="23"/>
    <s v="2021/06/06"/>
    <n v="245"/>
    <n v="2.8571428571428598E-2"/>
    <n v="0"/>
  </r>
  <r>
    <x v="53"/>
    <s v="A.S. LUGO, A MARIÑA E MONFORTE"/>
    <n v="7"/>
    <n v="216"/>
    <n v="7"/>
    <n v="224"/>
    <n v="12522"/>
    <n v="6"/>
    <n v="2"/>
    <n v="249635"/>
    <n v="134114"/>
    <n v="216"/>
    <n v="-16"/>
    <n v="6"/>
    <n v="2"/>
    <n v="470"/>
    <n v="11"/>
    <n v="0.9285714285714286"/>
    <n v="23"/>
    <s v="2021/06/07"/>
    <n v="481"/>
    <n v="1.4553014553014601E-2"/>
    <n v="0"/>
  </r>
  <r>
    <x v="54"/>
    <s v="A.S. LUGO, A MARIÑA E MONFORTE"/>
    <n v="7"/>
    <n v="216"/>
    <n v="6"/>
    <n v="208"/>
    <n v="12545"/>
    <n v="6"/>
    <n v="2"/>
    <n v="250105"/>
    <n v="134125"/>
    <n v="216"/>
    <n v="0"/>
    <n v="4"/>
    <n v="2"/>
    <n v="789"/>
    <n v="39"/>
    <n v="1"/>
    <n v="7"/>
    <s v="2021/06/08"/>
    <n v="828"/>
    <n v="8.4541062801932396E-3"/>
    <n v="0"/>
  </r>
  <r>
    <x v="55"/>
    <s v="A.S. LUGO, A MARIÑA E MONFORTE"/>
    <n v="12"/>
    <n v="216"/>
    <n v="7"/>
    <n v="208"/>
    <n v="12552"/>
    <n v="4"/>
    <n v="2"/>
    <n v="250894"/>
    <n v="134164"/>
    <n v="216"/>
    <n v="0"/>
    <n v="5"/>
    <n v="2"/>
    <n v="606"/>
    <n v="40"/>
    <n v="1"/>
    <n v="12"/>
    <s v="2021/06/09"/>
    <n v="646"/>
    <n v="1.8575851393188899E-2"/>
    <n v="0"/>
  </r>
  <r>
    <x v="56"/>
    <s v="A.S. LUGO, A MARIÑA E MONFORTE"/>
    <n v="10"/>
    <n v="216"/>
    <n v="11"/>
    <n v="208"/>
    <n v="12564"/>
    <n v="5"/>
    <n v="2"/>
    <n v="251500"/>
    <n v="134204"/>
    <n v="216"/>
    <n v="0"/>
    <n v="5"/>
    <n v="2"/>
    <n v="424"/>
    <n v="123"/>
    <n v="1"/>
    <n v="10"/>
    <s v="2021/06/10"/>
    <n v="547"/>
    <n v="1.8281535648994499E-2"/>
    <n v="0"/>
  </r>
  <r>
    <x v="57"/>
    <s v="A.S. LUGO, A MARIÑA E MONFORTE"/>
    <n v="19"/>
    <n v="216"/>
    <n v="12"/>
    <n v="208"/>
    <n v="12574"/>
    <n v="5"/>
    <n v="2"/>
    <n v="251924"/>
    <n v="134327"/>
    <n v="216"/>
    <n v="0"/>
    <n v="2"/>
    <n v="2"/>
    <n v="401"/>
    <n v="114"/>
    <n v="1"/>
    <n v="19"/>
    <s v="2021/06/11"/>
    <n v="515"/>
    <n v="3.6893203883495103E-2"/>
    <n v="0"/>
  </r>
  <r>
    <x v="58"/>
    <s v="A.S. LUGO, A MARIÑA E MONFORTE"/>
    <n v="16"/>
    <n v="216"/>
    <n v="19"/>
    <n v="208"/>
    <n v="12593"/>
    <n v="2"/>
    <n v="2"/>
    <n v="252325"/>
    <n v="134441"/>
    <n v="216"/>
    <n v="8"/>
    <n v="0"/>
    <n v="0"/>
    <n v="386"/>
    <n v="26"/>
    <n v="1.0384615384615385"/>
    <n v="8"/>
    <s v="2021/06/12"/>
    <n v="412"/>
    <n v="3.8834951456310697E-2"/>
    <n v="0"/>
  </r>
  <r>
    <x v="59"/>
    <s v="A.S. LUGO, A MARIÑA E MONFORTE"/>
    <n v="4"/>
    <n v="216"/>
    <n v="17"/>
    <n v="216"/>
    <n v="12601"/>
    <n v="0"/>
    <n v="0"/>
    <n v="252711"/>
    <n v="134467"/>
    <n v="216"/>
    <n v="-17"/>
    <n v="4"/>
    <n v="2"/>
    <n v="394"/>
    <n v="0"/>
    <n v="0.92129629629629628"/>
    <n v="21"/>
    <s v="2021/06/13"/>
    <n v="394"/>
    <n v="1.01522842639594E-2"/>
    <n v="0"/>
  </r>
  <r>
    <x v="60"/>
    <s v="A.S. LUGO, A MARIÑA E MONFORTE"/>
    <n v="3"/>
    <n v="216"/>
    <n v="4"/>
    <n v="199"/>
    <n v="12622"/>
    <n v="4"/>
    <n v="2"/>
    <n v="253105"/>
    <n v="134467"/>
    <n v="216"/>
    <n v="-11"/>
    <n v="4"/>
    <n v="1"/>
    <n v="423"/>
    <n v="6"/>
    <n v="0.94472361809045224"/>
    <n v="14"/>
    <s v="2021/06/14"/>
    <n v="429"/>
    <n v="6.9930069930069904E-3"/>
    <n v="0"/>
  </r>
  <r>
    <x v="61"/>
    <s v="A.S. LUGO, A MARIÑA E MONFORTE"/>
    <n v="5"/>
    <n v="216"/>
    <n v="7"/>
    <n v="188"/>
    <n v="12636"/>
    <n v="4"/>
    <n v="1"/>
    <n v="253528"/>
    <n v="134473"/>
    <n v="216"/>
    <n v="-13"/>
    <n v="4"/>
    <n v="1"/>
    <n v="384"/>
    <n v="24"/>
    <n v="0.93085106382978722"/>
    <n v="18"/>
    <s v="2021/06/15"/>
    <n v="408"/>
    <n v="1.22549019607843E-2"/>
    <n v="0"/>
  </r>
  <r>
    <x v="62"/>
    <s v="A.S. LUGO, A MARIÑA E MONFORTE"/>
    <n v="18"/>
    <n v="216"/>
    <n v="7"/>
    <n v="175"/>
    <n v="12654"/>
    <n v="4"/>
    <n v="1"/>
    <n v="253912"/>
    <n v="134497"/>
    <n v="216"/>
    <n v="2"/>
    <n v="2"/>
    <n v="1"/>
    <n v="565"/>
    <n v="993"/>
    <n v="1.0114285714285713"/>
    <n v="16"/>
    <s v="2021/06/16"/>
    <n v="1558"/>
    <n v="1.15532734274711E-2"/>
    <n v="0"/>
  </r>
  <r>
    <x v="63"/>
    <s v="A.S. LUGO, A MARIÑA E MONFORTE"/>
    <n v="13"/>
    <n v="216"/>
    <n v="17"/>
    <n v="177"/>
    <n v="12670"/>
    <n v="2"/>
    <n v="1"/>
    <n v="254477"/>
    <n v="135490"/>
    <n v="216"/>
    <n v="-2"/>
    <n v="2"/>
    <n v="1"/>
    <n v="463"/>
    <n v="777"/>
    <n v="0.98870056497175141"/>
    <n v="15"/>
    <s v="2021/06/17"/>
    <n v="1240"/>
    <n v="1.04838709677419E-2"/>
    <n v="0"/>
  </r>
  <r>
    <x v="64"/>
    <s v="A.S. LUGO, A MARIÑA E MONFORTE"/>
    <n v="4"/>
    <n v="216"/>
    <n v="14"/>
    <n v="175"/>
    <n v="12685"/>
    <n v="2"/>
    <n v="1"/>
    <n v="254940"/>
    <n v="136267"/>
    <n v="216"/>
    <n v="-11"/>
    <n v="2"/>
    <n v="1"/>
    <n v="395"/>
    <n v="577"/>
    <n v="0.93714285714285717"/>
    <n v="15"/>
    <s v="2021/06/18"/>
    <n v="972"/>
    <n v="4.11522633744856E-3"/>
    <n v="0"/>
  </r>
  <r>
    <x v="65"/>
    <s v="A.S. LUGO, A MARIÑA E MONFORTE"/>
    <n v="7"/>
    <n v="216"/>
    <n v="5"/>
    <n v="164"/>
    <n v="12700"/>
    <n v="2"/>
    <n v="1"/>
    <n v="255335"/>
    <n v="136844"/>
    <n v="216"/>
    <n v="-10"/>
    <n v="3"/>
    <n v="1"/>
    <n v="508"/>
    <n v="6"/>
    <n v="0.93902439024390238"/>
    <n v="17"/>
    <s v="2021/06/19"/>
    <n v="514"/>
    <n v="1.36186770428016E-2"/>
    <n v="0"/>
  </r>
  <r>
    <x v="66"/>
    <s v="A.S. LUGO, A MARIÑA E MONFORTE"/>
    <n v="9"/>
    <n v="216"/>
    <n v="7"/>
    <n v="154"/>
    <n v="12717"/>
    <n v="3"/>
    <n v="1"/>
    <n v="255843"/>
    <n v="136850"/>
    <n v="216"/>
    <n v="-3"/>
    <n v="3"/>
    <n v="1"/>
    <n v="481"/>
    <n v="0"/>
    <n v="0.98051948051948057"/>
    <n v="12"/>
    <s v="2021/06/20"/>
    <n v="481"/>
    <n v="1.8711018711018702E-2"/>
    <n v="0"/>
  </r>
  <r>
    <x v="67"/>
    <s v="A.S. LUGO, A MARIÑA E MONFORTE"/>
    <n v="16"/>
    <n v="216"/>
    <n v="9"/>
    <n v="151"/>
    <n v="12729"/>
    <n v="3"/>
    <n v="1"/>
    <n v="256324"/>
    <n v="136850"/>
    <n v="216"/>
    <n v="10"/>
    <n v="4"/>
    <n v="1"/>
    <n v="356"/>
    <n v="38"/>
    <n v="1.0662251655629138"/>
    <n v="6"/>
    <s v="2021/06/21"/>
    <n v="394"/>
    <n v="4.0609137055837602E-2"/>
    <n v="0"/>
  </r>
  <r>
    <x v="68"/>
    <s v="A.S. LUGO, A MARIÑA E MONFORTE"/>
    <n v="7"/>
    <n v="216"/>
    <n v="16"/>
    <n v="161"/>
    <n v="12735"/>
    <n v="4"/>
    <n v="1"/>
    <n v="256680"/>
    <n v="136888"/>
    <n v="216"/>
    <n v="3"/>
    <n v="4"/>
    <n v="1"/>
    <n v="501"/>
    <n v="60"/>
    <n v="1.0186335403726707"/>
    <n v="4"/>
    <s v="2021/06/22"/>
    <n v="561"/>
    <n v="1.24777183600713E-2"/>
    <n v="0"/>
  </r>
  <r>
    <x v="69"/>
    <s v="A.S. LUGO, A MARIÑA E MONFORTE"/>
    <n v="15"/>
    <n v="216"/>
    <n v="8"/>
    <n v="164"/>
    <n v="12739"/>
    <n v="4"/>
    <n v="1"/>
    <n v="257181"/>
    <n v="136948"/>
    <n v="216"/>
    <n v="9"/>
    <n v="2"/>
    <n v="1"/>
    <n v="431"/>
    <n v="90"/>
    <n v="1.0548780487804879"/>
    <n v="6"/>
    <s v="2021/06/23"/>
    <n v="521"/>
    <n v="2.8790786948176599E-2"/>
    <n v="0"/>
  </r>
  <r>
    <x v="70"/>
    <s v="A.S. LUGO, A MARIÑA E MONFORTE"/>
    <n v="27"/>
    <n v="216"/>
    <n v="13"/>
    <n v="173"/>
    <n v="12745"/>
    <n v="2"/>
    <n v="1"/>
    <n v="257612"/>
    <n v="137038"/>
    <n v="216"/>
    <n v="18"/>
    <n v="2"/>
    <n v="1"/>
    <n v="343"/>
    <n v="53"/>
    <n v="1.1040462427745665"/>
    <n v="9"/>
    <s v="2021/06/24"/>
    <n v="396"/>
    <n v="6.8181818181818205E-2"/>
    <n v="0"/>
  </r>
  <r>
    <x v="71"/>
    <s v="A.S. LUGO, A MARIÑA E MONFORTE"/>
    <n v="19"/>
    <n v="216"/>
    <n v="28"/>
    <n v="191"/>
    <n v="12754"/>
    <n v="2"/>
    <n v="1"/>
    <n v="257955"/>
    <n v="137091"/>
    <n v="216"/>
    <n v="0"/>
    <n v="3"/>
    <n v="1"/>
    <n v="473"/>
    <n v="54"/>
    <n v="1"/>
    <n v="19"/>
    <s v="2021/06/25"/>
    <n v="527"/>
    <n v="3.6053130929791302E-2"/>
    <n v="0"/>
  </r>
  <r>
    <x v="72"/>
    <s v="A.S. LUGO, A MARIÑA E MONFORTE"/>
    <n v="16"/>
    <n v="216"/>
    <n v="19"/>
    <n v="191"/>
    <n v="12773"/>
    <n v="3"/>
    <n v="1"/>
    <n v="258428"/>
    <n v="137145"/>
    <n v="216"/>
    <n v="-2"/>
    <n v="4"/>
    <n v="1"/>
    <n v="395"/>
    <n v="39"/>
    <n v="0.98952879581151831"/>
    <n v="18"/>
    <s v="2021/06/26"/>
    <n v="434"/>
    <n v="3.6866359447004601E-2"/>
    <n v="0"/>
  </r>
  <r>
    <x v="73"/>
    <s v="A.S. LUGO, A MARIÑA E MONFORTE"/>
    <n v="13"/>
    <n v="216"/>
    <n v="16"/>
    <n v="189"/>
    <n v="12791"/>
    <n v="4"/>
    <n v="1"/>
    <n v="258823"/>
    <n v="137184"/>
    <n v="216"/>
    <n v="0"/>
    <n v="2"/>
    <n v="2"/>
    <n v="445"/>
    <n v="0"/>
    <n v="1"/>
    <n v="234"/>
    <s v="2021/06/27"/>
    <n v="445"/>
    <n v="2.92134831460674E-2"/>
    <n v="0"/>
  </r>
  <r>
    <x v="74"/>
    <s v="A.S. LUGO, A MARIÑA E MONFORTE"/>
    <n v="10"/>
    <n v="216"/>
    <n v="13"/>
    <n v="189"/>
    <n v="13025"/>
    <n v="2"/>
    <n v="2"/>
    <n v="259268"/>
    <n v="137184"/>
    <n v="216"/>
    <n v="4"/>
    <n v="2"/>
    <n v="2"/>
    <n v="291"/>
    <n v="13"/>
    <n v="1.0211640211640212"/>
    <n v="-215"/>
    <s v="2021/06/28"/>
    <n v="304"/>
    <n v="3.2894736842105303E-2"/>
    <n v="0"/>
  </r>
  <r>
    <x v="75"/>
    <s v="A.S. LUGO, A MARIÑA E MONFORTE"/>
    <n v="20"/>
    <n v="216"/>
    <n v="10"/>
    <n v="193"/>
    <n v="12810"/>
    <n v="2"/>
    <n v="2"/>
    <n v="259559"/>
    <n v="137197"/>
    <n v="216"/>
    <n v="13"/>
    <n v="3"/>
    <n v="2"/>
    <n v="1138"/>
    <n v="49"/>
    <n v="1.0673575129533679"/>
    <n v="7"/>
    <s v="2021/06/29"/>
    <n v="1187"/>
    <n v="1.6849199663015998E-2"/>
    <n v="0"/>
  </r>
  <r>
    <x v="76"/>
    <s v="A.S. LUGO, A MARIÑA E MONFORTE"/>
    <n v="23"/>
    <n v="216"/>
    <n v="19"/>
    <n v="206"/>
    <n v="12817"/>
    <n v="3"/>
    <n v="2"/>
    <n v="260697"/>
    <n v="137246"/>
    <n v="216"/>
    <n v="16"/>
    <n v="3"/>
    <n v="2"/>
    <n v="582"/>
    <n v="118"/>
    <n v="1.0776699029126213"/>
    <n v="7"/>
    <s v="2021/06/30"/>
    <n v="700"/>
    <n v="3.2857142857142897E-2"/>
    <n v="0"/>
  </r>
  <r>
    <x v="77"/>
    <s v="A.S. LUGO, A MARIÑA E MONFORTE"/>
    <n v="26"/>
    <n v="216"/>
    <n v="27"/>
    <n v="222"/>
    <n v="12824"/>
    <n v="3"/>
    <n v="2"/>
    <n v="261279"/>
    <n v="137364"/>
    <n v="216"/>
    <n v="2"/>
    <n v="3"/>
    <n v="2"/>
    <n v="508"/>
    <n v="38"/>
    <n v="1.0090090090090089"/>
    <n v="24"/>
    <s v="2021/07/01"/>
    <n v="546"/>
    <n v="4.7619047619047603E-2"/>
    <n v="0"/>
  </r>
  <r>
    <x v="78"/>
    <s v="A.S. LUGO, A MARIÑA E MONFORTE"/>
    <n v="14"/>
    <n v="217"/>
    <n v="28"/>
    <n v="224"/>
    <n v="12848"/>
    <n v="3"/>
    <n v="2"/>
    <n v="261787"/>
    <n v="137402"/>
    <n v="216"/>
    <n v="6"/>
    <n v="2"/>
    <n v="1"/>
    <n v="411"/>
    <n v="64"/>
    <n v="1.0267857142857142"/>
    <n v="7"/>
    <s v="2021/07/02"/>
    <n v="475"/>
    <n v="2.9473684210526301E-2"/>
    <n v="1"/>
  </r>
  <r>
    <x v="79"/>
    <s v="A.S. LUGO, A MARIÑA E MONFORTE"/>
    <n v="16"/>
    <n v="217"/>
    <n v="15"/>
    <n v="230"/>
    <n v="12855"/>
    <n v="2"/>
    <n v="1"/>
    <n v="262198"/>
    <n v="137466"/>
    <n v="217"/>
    <n v="10"/>
    <n v="2"/>
    <n v="1"/>
    <n v="360"/>
    <n v="27"/>
    <n v="1.0434782608695652"/>
    <n v="6"/>
    <s v="2021/07/03"/>
    <n v="387"/>
    <n v="4.1343669250645997E-2"/>
    <n v="0"/>
  </r>
  <r>
    <x v="80"/>
    <s v="A.S. LUGO, A MARIÑA E MONFORTE"/>
    <n v="34"/>
    <n v="217"/>
    <n v="14"/>
    <n v="240"/>
    <n v="12861"/>
    <n v="2"/>
    <n v="1"/>
    <n v="262558"/>
    <n v="137493"/>
    <n v="217"/>
    <n v="24"/>
    <n v="3"/>
    <n v="1"/>
    <n v="636"/>
    <n v="30"/>
    <n v="1.1000000000000001"/>
    <n v="10"/>
    <s v="2021/07/04"/>
    <n v="666"/>
    <n v="5.1051051051050997E-2"/>
    <n v="0"/>
  </r>
  <r>
    <x v="81"/>
    <s v="A.S. LUGO, A MARIÑA E MONFORTE"/>
    <n v="27"/>
    <n v="217"/>
    <n v="34"/>
    <n v="264"/>
    <n v="12871"/>
    <n v="3"/>
    <n v="1"/>
    <n v="263194"/>
    <n v="137523"/>
    <n v="217"/>
    <n v="20"/>
    <n v="3"/>
    <n v="1"/>
    <n v="527"/>
    <n v="10"/>
    <n v="1.0757575757575757"/>
    <n v="7"/>
    <s v="2021/07/05"/>
    <n v="537"/>
    <n v="5.0279329608938599E-2"/>
    <n v="0"/>
  </r>
  <r>
    <x v="82"/>
    <s v="A.S. LUGO, A MARIÑA E MONFORTE"/>
    <n v="44"/>
    <n v="217"/>
    <n v="27"/>
    <n v="284"/>
    <n v="12878"/>
    <n v="3"/>
    <n v="1"/>
    <n v="263721"/>
    <n v="137533"/>
    <n v="217"/>
    <n v="30"/>
    <n v="3"/>
    <n v="1"/>
    <n v="493"/>
    <n v="31"/>
    <n v="1.1056338028169015"/>
    <n v="14"/>
    <s v="2021/07/06"/>
    <n v="524"/>
    <n v="8.3969465648855005E-2"/>
    <n v="0"/>
  </r>
  <r>
    <x v="83"/>
    <s v="A.S. LUGO, A MARIÑA E MONFORTE"/>
    <n v="46"/>
    <n v="217"/>
    <n v="43"/>
    <n v="314"/>
    <n v="12892"/>
    <n v="3"/>
    <n v="1"/>
    <n v="264214"/>
    <n v="137564"/>
    <n v="217"/>
    <n v="38"/>
    <n v="4"/>
    <n v="1"/>
    <n v="694"/>
    <n v="267"/>
    <n v="1.1210191082802548"/>
    <n v="8"/>
    <s v="2021/07/07"/>
    <n v="961"/>
    <n v="4.7866805411030201E-2"/>
    <n v="0"/>
  </r>
  <r>
    <x v="84"/>
    <s v="A.S. LUGO, A MARIÑA E MONFORTE"/>
    <n v="61"/>
    <n v="217"/>
    <n v="47"/>
    <n v="352"/>
    <n v="12900"/>
    <n v="4"/>
    <n v="1"/>
    <n v="264908"/>
    <n v="137831"/>
    <n v="217"/>
    <n v="43"/>
    <n v="4"/>
    <n v="1"/>
    <n v="646"/>
    <n v="853"/>
    <n v="1.1221590909090908"/>
    <n v="18"/>
    <s v="2021/07/08"/>
    <n v="1499"/>
    <n v="4.0693795863909303E-2"/>
    <n v="0"/>
  </r>
  <r>
    <x v="85"/>
    <s v="A.S. LUGO, A MARIÑA E MONFORTE"/>
    <n v="54"/>
    <n v="217"/>
    <n v="61"/>
    <n v="395"/>
    <n v="12918"/>
    <n v="4"/>
    <n v="1"/>
    <n v="265554"/>
    <n v="138684"/>
    <n v="217"/>
    <n v="19"/>
    <n v="5"/>
    <n v="1"/>
    <n v="651"/>
    <n v="739"/>
    <n v="1.0481012658227848"/>
    <n v="35"/>
    <s v="2021/07/09"/>
    <n v="1390"/>
    <n v="3.8848920863309398E-2"/>
    <n v="0"/>
  </r>
  <r>
    <x v="86"/>
    <s v="A.S. LUGO, A MARIÑA E MONFORTE"/>
    <n v="46"/>
    <n v="217"/>
    <n v="55"/>
    <n v="414"/>
    <n v="12953"/>
    <n v="5"/>
    <n v="1"/>
    <n v="266205"/>
    <n v="139423"/>
    <n v="217"/>
    <n v="33"/>
    <n v="5"/>
    <n v="1"/>
    <n v="572"/>
    <n v="521"/>
    <n v="1.0797101449275361"/>
    <n v="13"/>
    <s v="2021/07/10"/>
    <n v="1093"/>
    <n v="4.2086001829826199E-2"/>
    <n v="0"/>
  </r>
  <r>
    <x v="87"/>
    <s v="A.S. LUGO, A MARIÑA E MONFORTE"/>
    <n v="33"/>
    <n v="217"/>
    <n v="46"/>
    <n v="447"/>
    <n v="12966"/>
    <n v="5"/>
    <n v="1"/>
    <n v="266777"/>
    <n v="139944"/>
    <n v="217"/>
    <n v="20"/>
    <n v="5"/>
    <n v="1"/>
    <n v="466"/>
    <n v="97"/>
    <n v="1.0447427293064877"/>
    <n v="13"/>
    <s v="2021/07/11"/>
    <n v="563"/>
    <n v="5.8614564831261103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28"/>
    <n v="415"/>
    <n v="19"/>
    <n v="192"/>
    <n v="14426"/>
    <n v="14"/>
    <n v="3"/>
    <n v="225924"/>
    <n v="118880"/>
    <n v="415"/>
    <n v="13"/>
    <n v="15"/>
    <n v="3"/>
    <n v="518"/>
    <n v="331"/>
    <n v="1.0677083333333333"/>
    <n v="15"/>
    <s v="2021/04/14"/>
    <n v="849"/>
    <n v="3.2979976442874002E-2"/>
    <n v="0"/>
  </r>
  <r>
    <x v="1"/>
    <s v="A.S. OURENSE, VERÍN E O BARCO"/>
    <n v="23"/>
    <n v="415"/>
    <n v="19"/>
    <n v="205"/>
    <n v="14441"/>
    <n v="15"/>
    <n v="3"/>
    <n v="226442"/>
    <n v="119211"/>
    <n v="415"/>
    <n v="12"/>
    <n v="16"/>
    <n v="5"/>
    <n v="426"/>
    <n v="311"/>
    <n v="1.0585365853658537"/>
    <n v="11"/>
    <s v="2021/04/15"/>
    <n v="737"/>
    <n v="3.1207598371777501E-2"/>
    <n v="0"/>
  </r>
  <r>
    <x v="2"/>
    <s v="A.S. OURENSE, VERÍN E O BARCO"/>
    <n v="15"/>
    <n v="415"/>
    <n v="12"/>
    <n v="217"/>
    <n v="14452"/>
    <n v="16"/>
    <n v="5"/>
    <n v="226868"/>
    <n v="119522"/>
    <n v="415"/>
    <n v="7"/>
    <n v="14"/>
    <n v="6"/>
    <n v="390"/>
    <n v="453"/>
    <n v="1.032258064516129"/>
    <n v="8"/>
    <s v="2021/04/16"/>
    <n v="843"/>
    <n v="1.7793594306049799E-2"/>
    <n v="0"/>
  </r>
  <r>
    <x v="3"/>
    <s v="A.S. OURENSE, VERÍN E O BARCO"/>
    <n v="6"/>
    <n v="415"/>
    <n v="10"/>
    <n v="224"/>
    <n v="14460"/>
    <n v="14"/>
    <n v="6"/>
    <n v="227258"/>
    <n v="119975"/>
    <n v="415"/>
    <n v="-4"/>
    <n v="14"/>
    <n v="6"/>
    <n v="413"/>
    <n v="303"/>
    <n v="0.9821428571428571"/>
    <n v="10"/>
    <s v="2021/04/17"/>
    <n v="716"/>
    <n v="8.3798882681564192E-3"/>
    <n v="0"/>
  </r>
  <r>
    <x v="4"/>
    <s v="A.S. OURENSE, VERÍN E O BARCO"/>
    <n v="12"/>
    <n v="415"/>
    <n v="5"/>
    <n v="220"/>
    <n v="14470"/>
    <n v="14"/>
    <n v="6"/>
    <n v="227671"/>
    <n v="120278"/>
    <n v="415"/>
    <n v="6"/>
    <n v="15"/>
    <n v="6"/>
    <n v="2188"/>
    <n v="269"/>
    <n v="1.0272727272727273"/>
    <n v="6"/>
    <s v="2021/04/18"/>
    <n v="2457"/>
    <n v="4.8840048840048797E-3"/>
    <n v="0"/>
  </r>
  <r>
    <x v="5"/>
    <s v="A.S. OURENSE, VERÍN E O BARCO"/>
    <n v="17"/>
    <n v="415"/>
    <n v="12"/>
    <n v="226"/>
    <n v="14476"/>
    <n v="15"/>
    <n v="6"/>
    <n v="229859"/>
    <n v="120547"/>
    <n v="415"/>
    <n v="9"/>
    <n v="14"/>
    <n v="7"/>
    <n v="495"/>
    <n v="499"/>
    <n v="1.0398230088495575"/>
    <n v="8"/>
    <s v="2021/04/19"/>
    <n v="994"/>
    <n v="1.7102615694165001E-2"/>
    <n v="0"/>
  </r>
  <r>
    <x v="6"/>
    <s v="A.S. OURENSE, VERÍN E O BARCO"/>
    <n v="21"/>
    <n v="415"/>
    <n v="12"/>
    <n v="235"/>
    <n v="14484"/>
    <n v="14"/>
    <n v="7"/>
    <n v="230354"/>
    <n v="121046"/>
    <n v="415"/>
    <n v="10"/>
    <n v="18"/>
    <n v="8"/>
    <n v="888"/>
    <n v="341"/>
    <n v="1.0425531914893618"/>
    <n v="11"/>
    <s v="2021/04/20"/>
    <n v="1229"/>
    <n v="1.7087062652563101E-2"/>
    <n v="0"/>
  </r>
  <r>
    <x v="7"/>
    <s v="A.S. OURENSE, VERÍN E O BARCO"/>
    <n v="25"/>
    <n v="415"/>
    <n v="23"/>
    <n v="245"/>
    <n v="14495"/>
    <n v="18"/>
    <n v="8"/>
    <n v="231242"/>
    <n v="121387"/>
    <n v="415"/>
    <n v="16"/>
    <n v="16"/>
    <n v="9"/>
    <n v="583"/>
    <n v="338"/>
    <n v="1.0653061224489795"/>
    <n v="9"/>
    <s v="2021/04/21"/>
    <n v="921"/>
    <n v="2.71444082519001E-2"/>
    <n v="0"/>
  </r>
  <r>
    <x v="8"/>
    <s v="A.S. OURENSE, VERÍN E O BARCO"/>
    <n v="18"/>
    <n v="415"/>
    <n v="20"/>
    <n v="261"/>
    <n v="14504"/>
    <n v="16"/>
    <n v="9"/>
    <n v="231825"/>
    <n v="121725"/>
    <n v="415"/>
    <n v="2"/>
    <n v="17"/>
    <n v="10"/>
    <n v="464"/>
    <n v="380"/>
    <n v="1.0076628352490422"/>
    <n v="16"/>
    <s v="2021/04/22"/>
    <n v="844"/>
    <n v="2.1327014218009501E-2"/>
    <n v="0"/>
  </r>
  <r>
    <x v="9"/>
    <s v="A.S. OURENSE, VERÍN E O BARCO"/>
    <n v="18"/>
    <n v="415"/>
    <n v="16"/>
    <n v="263"/>
    <n v="14520"/>
    <n v="17"/>
    <n v="10"/>
    <n v="232289"/>
    <n v="122105"/>
    <n v="415"/>
    <n v="2"/>
    <n v="17"/>
    <n v="10"/>
    <n v="513"/>
    <n v="414"/>
    <n v="1.0076045627376427"/>
    <n v="16"/>
    <s v="2021/04/23"/>
    <n v="927"/>
    <n v="1.94174757281553E-2"/>
    <n v="0"/>
  </r>
  <r>
    <x v="10"/>
    <s v="A.S. OURENSE, VERÍN E O BARCO"/>
    <n v="18"/>
    <n v="415"/>
    <n v="11"/>
    <n v="265"/>
    <n v="14536"/>
    <n v="17"/>
    <n v="10"/>
    <n v="232802"/>
    <n v="122519"/>
    <n v="415"/>
    <n v="-10"/>
    <n v="18"/>
    <n v="11"/>
    <n v="995"/>
    <n v="268"/>
    <n v="0.96226415094339623"/>
    <n v="28"/>
    <s v="2021/04/24"/>
    <n v="1263"/>
    <n v="1.42517814726841E-2"/>
    <n v="0"/>
  </r>
  <r>
    <x v="11"/>
    <s v="A.S. OURENSE, VERÍN E O BARCO"/>
    <n v="14"/>
    <n v="415"/>
    <n v="15"/>
    <n v="255"/>
    <n v="14564"/>
    <n v="18"/>
    <n v="11"/>
    <n v="233797"/>
    <n v="122787"/>
    <n v="415"/>
    <n v="2"/>
    <n v="20"/>
    <n v="9"/>
    <n v="1500"/>
    <n v="303"/>
    <n v="1.0078431372549019"/>
    <n v="12"/>
    <s v="2021/04/25"/>
    <n v="1803"/>
    <n v="7.7648363838047699E-3"/>
    <n v="0"/>
  </r>
  <r>
    <x v="12"/>
    <s v="A.S. OURENSE, VERÍN E O BARCO"/>
    <n v="15"/>
    <n v="416"/>
    <n v="11"/>
    <n v="257"/>
    <n v="14576"/>
    <n v="20"/>
    <n v="9"/>
    <n v="235297"/>
    <n v="123090"/>
    <n v="415"/>
    <n v="7"/>
    <n v="23"/>
    <n v="9"/>
    <n v="617"/>
    <n v="370"/>
    <n v="1.027237354085603"/>
    <n v="7"/>
    <s v="2021/04/26"/>
    <n v="987"/>
    <n v="1.51975683890578E-2"/>
    <n v="1"/>
  </r>
  <r>
    <x v="13"/>
    <s v="A.S. OURENSE, VERÍN E O BARCO"/>
    <n v="13"/>
    <n v="416"/>
    <n v="11"/>
    <n v="264"/>
    <n v="14583"/>
    <n v="23"/>
    <n v="9"/>
    <n v="235914"/>
    <n v="123460"/>
    <n v="416"/>
    <n v="-10"/>
    <n v="19"/>
    <n v="10"/>
    <n v="436"/>
    <n v="307"/>
    <n v="0.96212121212121215"/>
    <n v="23"/>
    <s v="2021/04/27"/>
    <n v="743"/>
    <n v="1.74966352624495E-2"/>
    <n v="0"/>
  </r>
  <r>
    <x v="14"/>
    <s v="A.S. OURENSE, VERÍN E O BARCO"/>
    <n v="27"/>
    <n v="416"/>
    <n v="13"/>
    <n v="254"/>
    <n v="14606"/>
    <n v="19"/>
    <n v="10"/>
    <n v="236350"/>
    <n v="123767"/>
    <n v="416"/>
    <n v="10"/>
    <n v="20"/>
    <n v="11"/>
    <n v="465"/>
    <n v="330"/>
    <n v="1.0393700787401574"/>
    <n v="17"/>
    <s v="2021/04/28"/>
    <n v="795"/>
    <n v="3.3962264150943403E-2"/>
    <n v="0"/>
  </r>
  <r>
    <x v="15"/>
    <s v="A.S. OURENSE, VERÍN E O BARCO"/>
    <n v="26"/>
    <n v="416"/>
    <n v="27"/>
    <n v="264"/>
    <n v="14623"/>
    <n v="20"/>
    <n v="11"/>
    <n v="236815"/>
    <n v="124097"/>
    <n v="416"/>
    <n v="7"/>
    <n v="18"/>
    <n v="11"/>
    <n v="597"/>
    <n v="500"/>
    <n v="1.0265151515151516"/>
    <n v="19"/>
    <s v="2021/04/29"/>
    <n v="1097"/>
    <n v="2.3701002734731101E-2"/>
    <n v="0"/>
  </r>
  <r>
    <x v="16"/>
    <s v="A.S. OURENSE, VERÍN E O BARCO"/>
    <n v="19"/>
    <n v="416"/>
    <n v="18"/>
    <n v="271"/>
    <n v="14642"/>
    <n v="18"/>
    <n v="11"/>
    <n v="237412"/>
    <n v="124597"/>
    <n v="416"/>
    <n v="-4"/>
    <n v="16"/>
    <n v="10"/>
    <n v="811"/>
    <n v="399"/>
    <n v="0.98523985239852396"/>
    <n v="23"/>
    <s v="2021/04/30"/>
    <n v="1210"/>
    <n v="1.5702479338843001E-2"/>
    <n v="0"/>
  </r>
  <r>
    <x v="17"/>
    <s v="A.S. OURENSE, VERÍN E O BARCO"/>
    <n v="12"/>
    <n v="416"/>
    <n v="17"/>
    <n v="267"/>
    <n v="14665"/>
    <n v="16"/>
    <n v="10"/>
    <n v="238223"/>
    <n v="124996"/>
    <n v="416"/>
    <n v="2"/>
    <n v="16"/>
    <n v="12"/>
    <n v="887"/>
    <n v="240"/>
    <n v="1.0074906367041199"/>
    <n v="10"/>
    <s v="2021/05/01"/>
    <n v="1127"/>
    <n v="1.06477373558119E-2"/>
    <n v="0"/>
  </r>
  <r>
    <x v="18"/>
    <s v="A.S. OURENSE, VERÍN E O BARCO"/>
    <n v="7"/>
    <n v="416"/>
    <n v="13"/>
    <n v="269"/>
    <n v="14675"/>
    <n v="16"/>
    <n v="12"/>
    <n v="239110"/>
    <n v="125236"/>
    <n v="416"/>
    <n v="-3"/>
    <n v="18"/>
    <n v="9"/>
    <n v="2061"/>
    <n v="257"/>
    <n v="0.98884758364312264"/>
    <n v="10"/>
    <s v="2021/05/02"/>
    <n v="2318"/>
    <n v="3.0198446937014698E-3"/>
    <n v="0"/>
  </r>
  <r>
    <x v="19"/>
    <s v="A.S. OURENSE, VERÍN E O BARCO"/>
    <n v="10"/>
    <n v="416"/>
    <n v="5"/>
    <n v="266"/>
    <n v="14685"/>
    <n v="18"/>
    <n v="9"/>
    <n v="241171"/>
    <n v="125493"/>
    <n v="416"/>
    <n v="-4"/>
    <n v="18"/>
    <n v="7"/>
    <n v="407"/>
    <n v="444"/>
    <n v="0.98496240601503759"/>
    <n v="14"/>
    <s v="2021/05/03"/>
    <n v="851"/>
    <n v="1.1750881316098701E-2"/>
    <n v="0"/>
  </r>
  <r>
    <x v="20"/>
    <s v="A.S. OURENSE, VERÍN E O BARCO"/>
    <n v="28"/>
    <n v="416"/>
    <n v="4"/>
    <n v="262"/>
    <n v="14699"/>
    <n v="18"/>
    <n v="7"/>
    <n v="241578"/>
    <n v="125937"/>
    <n v="416"/>
    <n v="17"/>
    <n v="17"/>
    <n v="8"/>
    <n v="866"/>
    <n v="363"/>
    <n v="1.0648854961832062"/>
    <n v="11"/>
    <s v="2021/05/04"/>
    <n v="1229"/>
    <n v="2.2782750203417398E-2"/>
    <n v="0"/>
  </r>
  <r>
    <x v="21"/>
    <s v="A.S. OURENSE, VERÍN E O BARCO"/>
    <n v="15"/>
    <n v="416"/>
    <n v="22"/>
    <n v="279"/>
    <n v="14710"/>
    <n v="17"/>
    <n v="8"/>
    <n v="242444"/>
    <n v="126300"/>
    <n v="416"/>
    <n v="-8"/>
    <n v="15"/>
    <n v="7"/>
    <n v="383"/>
    <n v="348"/>
    <n v="0.97132616487455192"/>
    <n v="23"/>
    <s v="2021/05/05"/>
    <n v="731"/>
    <n v="2.05198358413133E-2"/>
    <n v="0"/>
  </r>
  <r>
    <x v="22"/>
    <s v="A.S. OURENSE, VERÍN E O BARCO"/>
    <n v="20"/>
    <n v="416"/>
    <n v="13"/>
    <n v="271"/>
    <n v="14733"/>
    <n v="15"/>
    <n v="7"/>
    <n v="242827"/>
    <n v="126648"/>
    <n v="416"/>
    <n v="1"/>
    <n v="12"/>
    <n v="7"/>
    <n v="479"/>
    <n v="349"/>
    <n v="1.003690036900369"/>
    <n v="19"/>
    <s v="2021/05/06"/>
    <n v="828"/>
    <n v="2.41545893719807E-2"/>
    <n v="0"/>
  </r>
  <r>
    <x v="23"/>
    <s v="A.S. OURENSE, VERÍN E O BARCO"/>
    <n v="10"/>
    <n v="416"/>
    <n v="19"/>
    <n v="272"/>
    <n v="14752"/>
    <n v="12"/>
    <n v="7"/>
    <n v="243306"/>
    <n v="126997"/>
    <n v="416"/>
    <n v="-15"/>
    <n v="13"/>
    <n v="5"/>
    <n v="799"/>
    <n v="471"/>
    <n v="0.94485294117647056"/>
    <n v="25"/>
    <s v="2021/05/07"/>
    <n v="1270"/>
    <n v="7.8740157480314994E-3"/>
    <n v="0"/>
  </r>
  <r>
    <x v="24"/>
    <s v="A.S. OURENSE, VERÍN E O BARCO"/>
    <n v="14"/>
    <n v="416"/>
    <n v="10"/>
    <n v="257"/>
    <n v="14777"/>
    <n v="13"/>
    <n v="5"/>
    <n v="244105"/>
    <n v="127468"/>
    <n v="416"/>
    <n v="-4"/>
    <n v="13"/>
    <n v="5"/>
    <n v="439"/>
    <n v="268"/>
    <n v="0.98443579766536971"/>
    <n v="18"/>
    <s v="2021/05/08"/>
    <n v="707"/>
    <n v="1.9801980198019799E-2"/>
    <n v="0"/>
  </r>
  <r>
    <x v="25"/>
    <s v="A.S. OURENSE, VERÍN E O BARCO"/>
    <n v="6"/>
    <n v="416"/>
    <n v="11"/>
    <n v="253"/>
    <n v="14795"/>
    <n v="13"/>
    <n v="5"/>
    <n v="244544"/>
    <n v="127736"/>
    <n v="416"/>
    <n v="0"/>
    <n v="15"/>
    <n v="5"/>
    <n v="1771"/>
    <n v="189"/>
    <n v="1"/>
    <n v="6"/>
    <s v="2021/05/09"/>
    <n v="1960"/>
    <n v="3.0612244897959199E-3"/>
    <n v="0"/>
  </r>
  <r>
    <x v="26"/>
    <s v="A.S. OURENSE, VERÍN E O BARCO"/>
    <n v="9"/>
    <n v="416"/>
    <n v="7"/>
    <n v="253"/>
    <n v="14801"/>
    <n v="15"/>
    <n v="5"/>
    <n v="246315"/>
    <n v="127925"/>
    <n v="416"/>
    <n v="-7"/>
    <n v="13"/>
    <n v="3"/>
    <n v="392"/>
    <n v="432"/>
    <n v="0.97233201581027673"/>
    <n v="16"/>
    <s v="2021/05/10"/>
    <n v="824"/>
    <n v="1.09223300970874E-2"/>
    <n v="0"/>
  </r>
  <r>
    <x v="27"/>
    <s v="A.S. OURENSE, VERÍN E O BARCO"/>
    <n v="24"/>
    <n v="417"/>
    <n v="8"/>
    <n v="246"/>
    <n v="14817"/>
    <n v="13"/>
    <n v="3"/>
    <n v="246707"/>
    <n v="128357"/>
    <n v="416"/>
    <n v="-21"/>
    <n v="11"/>
    <n v="3"/>
    <n v="813"/>
    <n v="700"/>
    <n v="0.91463414634146345"/>
    <n v="44"/>
    <s v="2021/05/12"/>
    <n v="1513"/>
    <n v="1.5862524785194999E-2"/>
    <n v="1"/>
  </r>
  <r>
    <x v="28"/>
    <s v="A.S. OURENSE, VERÍN E O BARCO"/>
    <n v="12"/>
    <n v="417"/>
    <n v="11"/>
    <n v="225"/>
    <n v="14861"/>
    <n v="11"/>
    <n v="3"/>
    <n v="247520"/>
    <n v="129057"/>
    <n v="417"/>
    <n v="-3"/>
    <n v="10"/>
    <n v="2"/>
    <n v="450"/>
    <n v="369"/>
    <n v="0.98666666666666669"/>
    <n v="15"/>
    <s v="2021/05/13"/>
    <n v="819"/>
    <n v="1.4652014652014701E-2"/>
    <n v="0"/>
  </r>
  <r>
    <x v="29"/>
    <s v="A.S. OURENSE, VERÍN E O BARCO"/>
    <n v="15"/>
    <n v="417"/>
    <n v="7"/>
    <n v="222"/>
    <n v="14876"/>
    <n v="10"/>
    <n v="2"/>
    <n v="247970"/>
    <n v="129426"/>
    <n v="417"/>
    <n v="-11"/>
    <n v="10"/>
    <n v="2"/>
    <n v="377"/>
    <n v="428"/>
    <n v="0.9504504504504504"/>
    <n v="26"/>
    <s v="2021/05/14"/>
    <n v="805"/>
    <n v="1.8633540372670801E-2"/>
    <n v="0"/>
  </r>
  <r>
    <x v="30"/>
    <s v="A.S. OURENSE, VERÍN E O BARCO"/>
    <n v="16"/>
    <n v="417"/>
    <n v="13"/>
    <n v="211"/>
    <n v="14902"/>
    <n v="10"/>
    <n v="2"/>
    <n v="248347"/>
    <n v="129854"/>
    <n v="417"/>
    <n v="0"/>
    <n v="12"/>
    <n v="2"/>
    <n v="591"/>
    <n v="287"/>
    <n v="1"/>
    <n v="16"/>
    <s v="2021/05/15"/>
    <n v="878"/>
    <n v="1.8223234624145799E-2"/>
    <n v="0"/>
  </r>
  <r>
    <x v="31"/>
    <s v="A.S. OURENSE, VERÍN E O BARCO"/>
    <n v="19"/>
    <n v="417"/>
    <n v="17"/>
    <n v="211"/>
    <n v="14918"/>
    <n v="12"/>
    <n v="2"/>
    <n v="248938"/>
    <n v="130141"/>
    <n v="417"/>
    <n v="12"/>
    <n v="14"/>
    <n v="2"/>
    <n v="681"/>
    <n v="280"/>
    <n v="1.0568720379146919"/>
    <n v="7"/>
    <s v="2021/05/16"/>
    <n v="961"/>
    <n v="1.9771071800208099E-2"/>
    <n v="0"/>
  </r>
  <r>
    <x v="32"/>
    <s v="A.S. OURENSE, VERÍN E O BARCO"/>
    <n v="6"/>
    <n v="417"/>
    <n v="16"/>
    <n v="223"/>
    <n v="14925"/>
    <n v="14"/>
    <n v="2"/>
    <n v="249619"/>
    <n v="130421"/>
    <n v="417"/>
    <n v="0"/>
    <n v="13"/>
    <n v="1"/>
    <n v="428"/>
    <n v="297"/>
    <n v="1"/>
    <n v="6"/>
    <s v="2021/05/17"/>
    <n v="725"/>
    <n v="8.2758620689655192E-3"/>
    <n v="0"/>
  </r>
  <r>
    <x v="33"/>
    <s v="A.S. OURENSE, VERÍN E O BARCO"/>
    <n v="12"/>
    <n v="418"/>
    <n v="6"/>
    <n v="223"/>
    <n v="14931"/>
    <n v="13"/>
    <n v="1"/>
    <n v="250047"/>
    <n v="130718"/>
    <n v="417"/>
    <n v="-2"/>
    <n v="10"/>
    <n v="3"/>
    <n v="387"/>
    <n v="369"/>
    <n v="0.99103139013452912"/>
    <n v="13"/>
    <s v="2021/05/18"/>
    <n v="756"/>
    <n v="1.58730158730159E-2"/>
    <n v="1"/>
  </r>
  <r>
    <x v="34"/>
    <s v="A.S. OURENSE, VERÍN E O BARCO"/>
    <n v="18"/>
    <n v="418"/>
    <n v="10"/>
    <n v="221"/>
    <n v="14944"/>
    <n v="10"/>
    <n v="3"/>
    <n v="250434"/>
    <n v="131087"/>
    <n v="418"/>
    <n v="-10"/>
    <n v="10"/>
    <n v="3"/>
    <n v="454"/>
    <n v="330"/>
    <n v="0.95475113122171951"/>
    <n v="28"/>
    <s v="2021/05/19"/>
    <n v="784"/>
    <n v="2.2959183673469399E-2"/>
    <n v="0"/>
  </r>
  <r>
    <x v="35"/>
    <s v="A.S. OURENSE, VERÍN E O BARCO"/>
    <n v="14"/>
    <n v="418"/>
    <n v="14"/>
    <n v="211"/>
    <n v="14972"/>
    <n v="10"/>
    <n v="3"/>
    <n v="250888"/>
    <n v="131417"/>
    <n v="418"/>
    <n v="-1"/>
    <n v="8"/>
    <n v="3"/>
    <n v="471"/>
    <n v="390"/>
    <n v="0.99526066350710896"/>
    <n v="15"/>
    <s v="2021/05/20"/>
    <n v="861"/>
    <n v="1.6260162601626001E-2"/>
    <n v="0"/>
  </r>
  <r>
    <x v="36"/>
    <s v="A.S. OURENSE, VERÍN E O BARCO"/>
    <n v="7"/>
    <n v="418"/>
    <n v="10"/>
    <n v="210"/>
    <n v="14987"/>
    <n v="8"/>
    <n v="3"/>
    <n v="251359"/>
    <n v="131807"/>
    <n v="418"/>
    <n v="-6"/>
    <n v="7"/>
    <n v="4"/>
    <n v="537"/>
    <n v="390"/>
    <n v="0.97142857142857142"/>
    <n v="13"/>
    <s v="2021/05/21"/>
    <n v="927"/>
    <n v="7.5512405609492999E-3"/>
    <n v="0"/>
  </r>
  <r>
    <x v="37"/>
    <s v="A.S. OURENSE, VERÍN E O BARCO"/>
    <n v="8"/>
    <n v="418"/>
    <n v="8"/>
    <n v="204"/>
    <n v="15000"/>
    <n v="7"/>
    <n v="4"/>
    <n v="251896"/>
    <n v="132197"/>
    <n v="418"/>
    <n v="-4"/>
    <n v="7"/>
    <n v="4"/>
    <n v="414"/>
    <n v="232"/>
    <n v="0.98039215686274506"/>
    <n v="12"/>
    <s v="2021/05/22"/>
    <n v="646"/>
    <n v="1.23839009287926E-2"/>
    <n v="0"/>
  </r>
  <r>
    <x v="38"/>
    <s v="A.S. OURENSE, VERÍN E O BARCO"/>
    <n v="12"/>
    <n v="418"/>
    <n v="8"/>
    <n v="200"/>
    <n v="15012"/>
    <n v="7"/>
    <n v="4"/>
    <n v="252310"/>
    <n v="132429"/>
    <n v="418"/>
    <n v="3"/>
    <n v="7"/>
    <n v="4"/>
    <n v="340"/>
    <n v="189"/>
    <n v="1.0149999999999999"/>
    <n v="9"/>
    <s v="2021/05/23"/>
    <n v="529"/>
    <n v="2.26843100189036E-2"/>
    <n v="0"/>
  </r>
  <r>
    <x v="39"/>
    <s v="A.S. OURENSE, VERÍN E O BARCO"/>
    <n v="5"/>
    <n v="418"/>
    <n v="8"/>
    <n v="203"/>
    <n v="15021"/>
    <n v="7"/>
    <n v="4"/>
    <n v="252650"/>
    <n v="132618"/>
    <n v="418"/>
    <n v="-6"/>
    <n v="8"/>
    <n v="5"/>
    <n v="310"/>
    <n v="433"/>
    <n v="0.97044334975369462"/>
    <n v="11"/>
    <s v="2021/05/24"/>
    <n v="743"/>
    <n v="6.72947510094213E-3"/>
    <n v="0"/>
  </r>
  <r>
    <x v="40"/>
    <s v="A.S. OURENSE, VERÍN E O BARCO"/>
    <n v="10"/>
    <n v="418"/>
    <n v="5"/>
    <n v="197"/>
    <n v="15032"/>
    <n v="8"/>
    <n v="5"/>
    <n v="252960"/>
    <n v="133051"/>
    <n v="418"/>
    <n v="0"/>
    <n v="8"/>
    <n v="5"/>
    <n v="490"/>
    <n v="408"/>
    <n v="1"/>
    <n v="10"/>
    <s v="2021/05/25"/>
    <n v="898"/>
    <n v="1.1135857461024501E-2"/>
    <n v="0"/>
  </r>
  <r>
    <x v="41"/>
    <s v="A.S. OURENSE, VERÍN E O BARCO"/>
    <n v="11"/>
    <n v="418"/>
    <n v="8"/>
    <n v="197"/>
    <n v="15042"/>
    <n v="8"/>
    <n v="5"/>
    <n v="253450"/>
    <n v="133459"/>
    <n v="418"/>
    <n v="-6"/>
    <n v="6"/>
    <n v="6"/>
    <n v="285"/>
    <n v="327"/>
    <n v="0.96954314720812185"/>
    <n v="17"/>
    <s v="2021/05/26"/>
    <n v="612"/>
    <n v="1.7973856209150301E-2"/>
    <n v="0"/>
  </r>
  <r>
    <x v="42"/>
    <s v="A.S. OURENSE, VERÍN E O BARCO"/>
    <n v="17"/>
    <n v="418"/>
    <n v="8"/>
    <n v="191"/>
    <n v="15059"/>
    <n v="6"/>
    <n v="6"/>
    <n v="253735"/>
    <n v="133786"/>
    <n v="418"/>
    <n v="5"/>
    <n v="4"/>
    <n v="6"/>
    <n v="338"/>
    <n v="-6387"/>
    <n v="1.0261780104712042"/>
    <n v="12"/>
    <s v="2021/05/27"/>
    <n v="-6049"/>
    <n v="-2.8103818813026899E-3"/>
    <n v="0"/>
  </r>
  <r>
    <x v="43"/>
    <s v="A.S. OURENSE, VERÍN E O BARCO"/>
    <n v="8"/>
    <n v="418"/>
    <n v="17"/>
    <n v="196"/>
    <n v="15071"/>
    <n v="4"/>
    <n v="6"/>
    <n v="254073"/>
    <n v="127399"/>
    <n v="418"/>
    <n v="-6"/>
    <n v="5"/>
    <n v="6"/>
    <n v="423"/>
    <n v="83"/>
    <n v="0.96938775510204078"/>
    <n v="14"/>
    <s v="2021/05/28"/>
    <n v="506"/>
    <n v="1.58102766798419E-2"/>
    <n v="0"/>
  </r>
  <r>
    <x v="44"/>
    <s v="A.S. OURENSE, VERÍN E O BARCO"/>
    <n v="5"/>
    <n v="418"/>
    <n v="10"/>
    <n v="190"/>
    <n v="15085"/>
    <n v="5"/>
    <n v="6"/>
    <n v="254496"/>
    <n v="127482"/>
    <n v="418"/>
    <n v="-12"/>
    <n v="6"/>
    <n v="6"/>
    <n v="495"/>
    <n v="78"/>
    <n v="0.93684210526315792"/>
    <n v="17"/>
    <s v="2021/05/29"/>
    <n v="573"/>
    <n v="8.7260034904013996E-3"/>
    <n v="0"/>
  </r>
  <r>
    <x v="45"/>
    <s v="A.S. OURENSE, VERÍN E O BARCO"/>
    <n v="5"/>
    <n v="418"/>
    <n v="5"/>
    <n v="178"/>
    <n v="15102"/>
    <n v="6"/>
    <n v="6"/>
    <n v="254991"/>
    <n v="127560"/>
    <n v="418"/>
    <n v="-8"/>
    <n v="7"/>
    <n v="6"/>
    <n v="321"/>
    <n v="0"/>
    <n v="0.9550561797752809"/>
    <n v="13"/>
    <s v="2021/05/30"/>
    <n v="321"/>
    <n v="1.5576323987538899E-2"/>
    <n v="0"/>
  </r>
  <r>
    <x v="46"/>
    <s v="A.S. OURENSE, VERÍN E O BARCO"/>
    <n v="12"/>
    <n v="418"/>
    <n v="5"/>
    <n v="170"/>
    <n v="15115"/>
    <n v="7"/>
    <n v="6"/>
    <n v="255312"/>
    <n v="127560"/>
    <n v="418"/>
    <n v="-6"/>
    <n v="7"/>
    <n v="4"/>
    <n v="345"/>
    <n v="7"/>
    <n v="0.96470588235294119"/>
    <n v="18"/>
    <s v="2021/05/31"/>
    <n v="352"/>
    <n v="3.4090909090909102E-2"/>
    <n v="0"/>
  </r>
  <r>
    <x v="47"/>
    <s v="A.S. OURENSE, VERÍN E O BARCO"/>
    <n v="9"/>
    <n v="418"/>
    <n v="14"/>
    <n v="164"/>
    <n v="15133"/>
    <n v="7"/>
    <n v="4"/>
    <n v="255657"/>
    <n v="127567"/>
    <n v="418"/>
    <n v="0"/>
    <n v="7"/>
    <n v="3"/>
    <n v="449"/>
    <n v="67"/>
    <n v="1"/>
    <n v="9"/>
    <s v="2021/06/01"/>
    <n v="516"/>
    <n v="1.74418604651163E-2"/>
    <n v="0"/>
  </r>
  <r>
    <x v="48"/>
    <s v="A.S. OURENSE, VERÍN E O BARCO"/>
    <n v="12"/>
    <n v="418"/>
    <n v="8"/>
    <n v="164"/>
    <n v="15142"/>
    <n v="7"/>
    <n v="3"/>
    <n v="256106"/>
    <n v="127634"/>
    <n v="418"/>
    <n v="0"/>
    <n v="6"/>
    <n v="3"/>
    <n v="398"/>
    <n v="2393"/>
    <n v="1"/>
    <n v="12"/>
    <s v="2021/06/02"/>
    <n v="2791"/>
    <n v="4.2995342171264798E-3"/>
    <n v="0"/>
  </r>
  <r>
    <x v="49"/>
    <s v="A.S. OURENSE, VERÍN E O BARCO"/>
    <n v="18"/>
    <n v="418"/>
    <n v="12"/>
    <n v="164"/>
    <n v="15154"/>
    <n v="6"/>
    <n v="3"/>
    <n v="256504"/>
    <n v="130027"/>
    <n v="418"/>
    <n v="4"/>
    <n v="7"/>
    <n v="1"/>
    <n v="580"/>
    <n v="61"/>
    <n v="1.024390243902439"/>
    <n v="14"/>
    <s v="2021/06/03"/>
    <n v="641"/>
    <n v="2.8081123244929802E-2"/>
    <n v="0"/>
  </r>
  <r>
    <x v="50"/>
    <s v="A.S. OURENSE, VERÍN E O BARCO"/>
    <n v="9"/>
    <n v="418"/>
    <n v="17"/>
    <n v="168"/>
    <n v="15168"/>
    <n v="7"/>
    <n v="1"/>
    <n v="257084"/>
    <n v="130088"/>
    <n v="418"/>
    <n v="-9"/>
    <n v="7"/>
    <n v="0"/>
    <n v="842"/>
    <n v="70"/>
    <n v="0.9464285714285714"/>
    <n v="18"/>
    <s v="2021/06/04"/>
    <n v="912"/>
    <n v="9.8684210526315801E-3"/>
    <n v="0"/>
  </r>
  <r>
    <x v="51"/>
    <s v="A.S. OURENSE, VERÍN E O BARCO"/>
    <n v="11"/>
    <n v="418"/>
    <n v="9"/>
    <n v="159"/>
    <n v="15186"/>
    <n v="7"/>
    <n v="0"/>
    <n v="257926"/>
    <n v="130158"/>
    <n v="418"/>
    <n v="-1"/>
    <n v="7"/>
    <n v="0"/>
    <n v="430"/>
    <n v="39"/>
    <n v="0.99371069182389937"/>
    <n v="12"/>
    <s v="2021/06/05"/>
    <n v="469"/>
    <n v="2.3454157782516E-2"/>
    <n v="0"/>
  </r>
  <r>
    <x v="52"/>
    <s v="A.S. OURENSE, VERÍN E O BARCO"/>
    <n v="9"/>
    <n v="418"/>
    <n v="11"/>
    <n v="158"/>
    <n v="15198"/>
    <n v="7"/>
    <n v="0"/>
    <n v="258356"/>
    <n v="130197"/>
    <n v="418"/>
    <n v="3"/>
    <n v="7"/>
    <n v="0"/>
    <n v="429"/>
    <n v="0"/>
    <n v="1.018987341772152"/>
    <n v="6"/>
    <s v="2021/06/06"/>
    <n v="429"/>
    <n v="2.0979020979021001E-2"/>
    <n v="0"/>
  </r>
  <r>
    <x v="53"/>
    <s v="A.S. OURENSE, VERÍN E O BARCO"/>
    <n v="8"/>
    <n v="418"/>
    <n v="11"/>
    <n v="161"/>
    <n v="15204"/>
    <n v="7"/>
    <n v="0"/>
    <n v="258785"/>
    <n v="130197"/>
    <n v="418"/>
    <n v="2"/>
    <n v="7"/>
    <n v="1"/>
    <n v="368"/>
    <n v="18"/>
    <n v="1.0124223602484472"/>
    <n v="6"/>
    <s v="2021/06/07"/>
    <n v="386"/>
    <n v="2.0725388601036301E-2"/>
    <n v="0"/>
  </r>
  <r>
    <x v="54"/>
    <s v="A.S. OURENSE, VERÍN E O BARCO"/>
    <n v="9"/>
    <n v="418"/>
    <n v="8"/>
    <n v="163"/>
    <n v="15210"/>
    <n v="7"/>
    <n v="1"/>
    <n v="259153"/>
    <n v="130215"/>
    <n v="418"/>
    <n v="1"/>
    <n v="4"/>
    <n v="1"/>
    <n v="442"/>
    <n v="41"/>
    <n v="1.0061349693251533"/>
    <n v="8"/>
    <s v="2021/06/08"/>
    <n v="483"/>
    <n v="1.8633540372670801E-2"/>
    <n v="0"/>
  </r>
  <r>
    <x v="55"/>
    <s v="A.S. OURENSE, VERÍN E O BARCO"/>
    <n v="7"/>
    <n v="418"/>
    <n v="9"/>
    <n v="164"/>
    <n v="15218"/>
    <n v="4"/>
    <n v="1"/>
    <n v="259595"/>
    <n v="130256"/>
    <n v="418"/>
    <n v="-2"/>
    <n v="5"/>
    <n v="1"/>
    <n v="496"/>
    <n v="46"/>
    <n v="0.98780487804878048"/>
    <n v="9"/>
    <s v="2021/06/09"/>
    <n v="542"/>
    <n v="1.2915129151291499E-2"/>
    <n v="0"/>
  </r>
  <r>
    <x v="56"/>
    <s v="A.S. OURENSE, VERÍN E O BARCO"/>
    <n v="5"/>
    <n v="418"/>
    <n v="8"/>
    <n v="162"/>
    <n v="15227"/>
    <n v="5"/>
    <n v="1"/>
    <n v="260091"/>
    <n v="130302"/>
    <n v="418"/>
    <n v="-7"/>
    <n v="7"/>
    <n v="0"/>
    <n v="330"/>
    <n v="116"/>
    <n v="0.95679012345679015"/>
    <n v="12"/>
    <s v="2021/06/10"/>
    <n v="446"/>
    <n v="1.1210762331838601E-2"/>
    <n v="0"/>
  </r>
  <r>
    <x v="57"/>
    <s v="A.S. OURENSE, VERÍN E O BARCO"/>
    <n v="13"/>
    <n v="418"/>
    <n v="5"/>
    <n v="155"/>
    <n v="15239"/>
    <n v="7"/>
    <n v="0"/>
    <n v="260421"/>
    <n v="130418"/>
    <n v="418"/>
    <n v="-6"/>
    <n v="6"/>
    <n v="0"/>
    <n v="381"/>
    <n v="59"/>
    <n v="0.96129032258064517"/>
    <n v="19"/>
    <s v="2021/06/11"/>
    <n v="440"/>
    <n v="2.95454545454545E-2"/>
    <n v="0"/>
  </r>
  <r>
    <x v="58"/>
    <s v="A.S. OURENSE, VERÍN E O BARCO"/>
    <n v="10"/>
    <n v="418"/>
    <n v="12"/>
    <n v="149"/>
    <n v="15258"/>
    <n v="6"/>
    <n v="0"/>
    <n v="260802"/>
    <n v="130477"/>
    <n v="418"/>
    <n v="-7"/>
    <n v="4"/>
    <n v="1"/>
    <n v="658"/>
    <n v="19"/>
    <n v="0.95302013422818788"/>
    <n v="17"/>
    <s v="2021/06/12"/>
    <n v="677"/>
    <n v="1.4771048744460899E-2"/>
    <n v="0"/>
  </r>
  <r>
    <x v="59"/>
    <s v="A.S. OURENSE, VERÍN E O BARCO"/>
    <n v="9"/>
    <n v="418"/>
    <n v="9"/>
    <n v="142"/>
    <n v="15275"/>
    <n v="4"/>
    <n v="1"/>
    <n v="261460"/>
    <n v="130496"/>
    <n v="418"/>
    <n v="3"/>
    <n v="3"/>
    <n v="1"/>
    <n v="444"/>
    <n v="0"/>
    <n v="1.0211267605633803"/>
    <n v="6"/>
    <s v="2021/06/13"/>
    <n v="444"/>
    <n v="2.0270270270270299E-2"/>
    <n v="0"/>
  </r>
  <r>
    <x v="60"/>
    <s v="A.S. OURENSE, VERÍN E O BARCO"/>
    <n v="12"/>
    <n v="418"/>
    <n v="9"/>
    <n v="145"/>
    <n v="15281"/>
    <n v="3"/>
    <n v="1"/>
    <n v="261904"/>
    <n v="130496"/>
    <n v="418"/>
    <n v="4"/>
    <n v="3"/>
    <n v="1"/>
    <n v="183"/>
    <n v="4"/>
    <n v="1.0275862068965518"/>
    <n v="8"/>
    <s v="2021/06/14"/>
    <n v="187"/>
    <n v="6.4171122994652399E-2"/>
    <n v="0"/>
  </r>
  <r>
    <x v="61"/>
    <s v="A.S. OURENSE, VERÍN E O BARCO"/>
    <n v="6"/>
    <n v="418"/>
    <n v="11"/>
    <n v="149"/>
    <n v="15289"/>
    <n v="3"/>
    <n v="1"/>
    <n v="262087"/>
    <n v="130500"/>
    <n v="418"/>
    <n v="-4"/>
    <n v="3"/>
    <n v="1"/>
    <n v="470"/>
    <n v="96"/>
    <n v="0.97315436241610742"/>
    <n v="10"/>
    <s v="2021/06/15"/>
    <n v="566"/>
    <n v="1.06007067137809E-2"/>
    <n v="0"/>
  </r>
  <r>
    <x v="62"/>
    <s v="A.S. OURENSE, VERÍN E O BARCO"/>
    <n v="25"/>
    <n v="418"/>
    <n v="6"/>
    <n v="145"/>
    <n v="15299"/>
    <n v="3"/>
    <n v="1"/>
    <n v="262557"/>
    <n v="130596"/>
    <n v="418"/>
    <n v="9"/>
    <n v="3"/>
    <n v="1"/>
    <n v="495"/>
    <n v="2276"/>
    <n v="1.0620689655172413"/>
    <n v="16"/>
    <s v="2021/06/16"/>
    <n v="2771"/>
    <n v="9.0220137134608396E-3"/>
    <n v="0"/>
  </r>
  <r>
    <x v="63"/>
    <s v="A.S. OURENSE, VERÍN E O BARCO"/>
    <n v="8"/>
    <n v="418"/>
    <n v="23"/>
    <n v="154"/>
    <n v="15315"/>
    <n v="3"/>
    <n v="1"/>
    <n v="263052"/>
    <n v="132872"/>
    <n v="418"/>
    <n v="1"/>
    <n v="2"/>
    <n v="1"/>
    <n v="273"/>
    <n v="59"/>
    <n v="1.0064935064935066"/>
    <n v="7"/>
    <s v="2021/06/17"/>
    <n v="332"/>
    <n v="2.40963855421687E-2"/>
    <n v="0"/>
  </r>
  <r>
    <x v="64"/>
    <s v="A.S. OURENSE, VERÍN E O BARCO"/>
    <n v="9"/>
    <n v="418"/>
    <n v="8"/>
    <n v="155"/>
    <n v="15322"/>
    <n v="2"/>
    <n v="1"/>
    <n v="263325"/>
    <n v="132931"/>
    <n v="418"/>
    <n v="-5"/>
    <n v="3"/>
    <n v="1"/>
    <n v="426"/>
    <n v="40"/>
    <n v="0.967741935483871"/>
    <n v="14"/>
    <s v="2021/06/18"/>
    <n v="466"/>
    <n v="1.9313304721029999E-2"/>
    <n v="0"/>
  </r>
  <r>
    <x v="65"/>
    <s v="A.S. OURENSE, VERÍN E O BARCO"/>
    <n v="6"/>
    <n v="418"/>
    <n v="10"/>
    <n v="150"/>
    <n v="15336"/>
    <n v="3"/>
    <n v="1"/>
    <n v="263751"/>
    <n v="132971"/>
    <n v="418"/>
    <n v="-8"/>
    <n v="3"/>
    <n v="1"/>
    <n v="474"/>
    <n v="4"/>
    <n v="0.94666666666666666"/>
    <n v="14"/>
    <s v="2021/06/19"/>
    <n v="478"/>
    <n v="1.2552301255230099E-2"/>
    <n v="0"/>
  </r>
  <r>
    <x v="66"/>
    <s v="A.S. OURENSE, VERÍN E O BARCO"/>
    <n v="8"/>
    <n v="418"/>
    <n v="6"/>
    <n v="142"/>
    <n v="15350"/>
    <n v="3"/>
    <n v="1"/>
    <n v="264225"/>
    <n v="132975"/>
    <n v="418"/>
    <n v="0"/>
    <n v="2"/>
    <n v="1"/>
    <n v="209"/>
    <n v="0"/>
    <n v="1"/>
    <n v="8"/>
    <s v="2021/06/20"/>
    <n v="209"/>
    <n v="3.82775119617225E-2"/>
    <n v="0"/>
  </r>
  <r>
    <x v="67"/>
    <s v="A.S. OURENSE, VERÍN E O BARCO"/>
    <n v="6"/>
    <n v="418"/>
    <n v="8"/>
    <n v="142"/>
    <n v="15358"/>
    <n v="2"/>
    <n v="1"/>
    <n v="264434"/>
    <n v="132975"/>
    <n v="418"/>
    <n v="-1"/>
    <n v="1"/>
    <n v="1"/>
    <n v="379"/>
    <n v="20"/>
    <n v="0.99295774647887325"/>
    <n v="7"/>
    <s v="2021/06/21"/>
    <n v="399"/>
    <n v="1.50375939849624E-2"/>
    <n v="0"/>
  </r>
  <r>
    <x v="68"/>
    <s v="A.S. OURENSE, VERÍN E O BARCO"/>
    <n v="6"/>
    <n v="418"/>
    <n v="6"/>
    <n v="141"/>
    <n v="15365"/>
    <n v="1"/>
    <n v="1"/>
    <n v="264813"/>
    <n v="132995"/>
    <n v="418"/>
    <n v="-2"/>
    <n v="1"/>
    <n v="1"/>
    <n v="336"/>
    <n v="29"/>
    <n v="0.98581560283687941"/>
    <n v="8"/>
    <s v="2021/06/22"/>
    <n v="365"/>
    <n v="1.6438356164383602E-2"/>
    <n v="0"/>
  </r>
  <r>
    <x v="69"/>
    <s v="A.S. OURENSE, VERÍN E O BARCO"/>
    <n v="21"/>
    <n v="418"/>
    <n v="7"/>
    <n v="139"/>
    <n v="15373"/>
    <n v="1"/>
    <n v="1"/>
    <n v="265149"/>
    <n v="133024"/>
    <n v="418"/>
    <n v="7"/>
    <n v="2"/>
    <n v="1"/>
    <n v="494"/>
    <n v="88"/>
    <n v="1.0503597122302157"/>
    <n v="14"/>
    <s v="2021/06/23"/>
    <n v="582"/>
    <n v="3.60824742268041E-2"/>
    <n v="0"/>
  </r>
  <r>
    <x v="70"/>
    <s v="A.S. OURENSE, VERÍN E O BARCO"/>
    <n v="8"/>
    <n v="418"/>
    <n v="21"/>
    <n v="146"/>
    <n v="15387"/>
    <n v="2"/>
    <n v="1"/>
    <n v="265643"/>
    <n v="133112"/>
    <n v="418"/>
    <n v="4"/>
    <n v="3"/>
    <n v="1"/>
    <n v="250"/>
    <n v="46"/>
    <n v="1.0273972602739727"/>
    <n v="4"/>
    <s v="2021/06/24"/>
    <n v="296"/>
    <n v="2.7027027027027001E-2"/>
    <n v="0"/>
  </r>
  <r>
    <x v="71"/>
    <s v="A.S. OURENSE, VERÍN E O BARCO"/>
    <n v="15"/>
    <n v="418"/>
    <n v="9"/>
    <n v="150"/>
    <n v="15391"/>
    <n v="3"/>
    <n v="1"/>
    <n v="265893"/>
    <n v="133158"/>
    <n v="418"/>
    <n v="13"/>
    <n v="4"/>
    <n v="1"/>
    <n v="355"/>
    <n v="43"/>
    <n v="1.0866666666666667"/>
    <n v="2"/>
    <s v="2021/06/25"/>
    <n v="398"/>
    <n v="3.7688442211055301E-2"/>
    <n v="0"/>
  </r>
  <r>
    <x v="72"/>
    <s v="A.S. OURENSE, VERÍN E O BARCO"/>
    <n v="14"/>
    <n v="418"/>
    <n v="15"/>
    <n v="163"/>
    <n v="15393"/>
    <n v="4"/>
    <n v="1"/>
    <n v="266248"/>
    <n v="133201"/>
    <n v="418"/>
    <n v="1"/>
    <n v="5"/>
    <n v="1"/>
    <n v="449"/>
    <n v="19"/>
    <n v="1.0061349693251533"/>
    <n v="13"/>
    <s v="2021/06/26"/>
    <n v="468"/>
    <n v="2.9914529914529898E-2"/>
    <n v="0"/>
  </r>
  <r>
    <x v="73"/>
    <s v="A.S. OURENSE, VERÍN E O BARCO"/>
    <n v="9"/>
    <n v="418"/>
    <n v="14"/>
    <n v="164"/>
    <n v="15406"/>
    <n v="5"/>
    <n v="1"/>
    <n v="266697"/>
    <n v="133220"/>
    <n v="418"/>
    <n v="1"/>
    <n v="5"/>
    <n v="1"/>
    <n v="320"/>
    <n v="0"/>
    <n v="1.0060975609756098"/>
    <n v="425"/>
    <s v="2021/06/27"/>
    <n v="320"/>
    <n v="2.8125000000000001E-2"/>
    <n v="0"/>
  </r>
  <r>
    <x v="74"/>
    <s v="A.S. OURENSE, VERÍN E O BARCO"/>
    <n v="8"/>
    <n v="418"/>
    <n v="9"/>
    <n v="165"/>
    <n v="15831"/>
    <n v="5"/>
    <n v="1"/>
    <n v="267017"/>
    <n v="133220"/>
    <n v="418"/>
    <n v="5"/>
    <n v="4"/>
    <n v="1"/>
    <n v="224"/>
    <n v="11"/>
    <n v="1.0303030303030303"/>
    <n v="-414"/>
    <s v="2021/06/28"/>
    <n v="235"/>
    <n v="3.4042553191489397E-2"/>
    <n v="0"/>
  </r>
  <r>
    <x v="75"/>
    <s v="A.S. OURENSE, VERÍN E O BARCO"/>
    <n v="15"/>
    <n v="418"/>
    <n v="8"/>
    <n v="170"/>
    <n v="15417"/>
    <n v="4"/>
    <n v="1"/>
    <n v="267241"/>
    <n v="133231"/>
    <n v="418"/>
    <n v="-2"/>
    <n v="5"/>
    <n v="0"/>
    <n v="519"/>
    <n v="15"/>
    <n v="0.9882352941176471"/>
    <n v="17"/>
    <s v="2021/06/29"/>
    <n v="534"/>
    <n v="2.8089887640449399E-2"/>
    <n v="0"/>
  </r>
  <r>
    <x v="76"/>
    <s v="A.S. OURENSE, VERÍN E O BARCO"/>
    <n v="43"/>
    <n v="418"/>
    <n v="16"/>
    <n v="168"/>
    <n v="15434"/>
    <n v="5"/>
    <n v="0"/>
    <n v="267760"/>
    <n v="133246"/>
    <n v="418"/>
    <n v="31"/>
    <n v="5"/>
    <n v="0"/>
    <n v="474"/>
    <n v="30"/>
    <n v="1.1845238095238095"/>
    <n v="12"/>
    <s v="2021/06/30"/>
    <n v="504"/>
    <n v="8.5317460317460306E-2"/>
    <n v="0"/>
  </r>
  <r>
    <x v="77"/>
    <s v="A.S. OURENSE, VERÍN E O BARCO"/>
    <n v="43"/>
    <n v="418"/>
    <n v="43"/>
    <n v="199"/>
    <n v="15446"/>
    <n v="5"/>
    <n v="0"/>
    <n v="268234"/>
    <n v="133276"/>
    <n v="418"/>
    <n v="30"/>
    <n v="6"/>
    <n v="0"/>
    <n v="422"/>
    <n v="25"/>
    <n v="1.1507537688442211"/>
    <n v="13"/>
    <s v="2021/07/01"/>
    <n v="447"/>
    <n v="9.6196868008948597E-2"/>
    <n v="0"/>
  </r>
  <r>
    <x v="78"/>
    <s v="A.S. OURENSE, VERÍN E O BARCO"/>
    <n v="32"/>
    <n v="418"/>
    <n v="43"/>
    <n v="229"/>
    <n v="15459"/>
    <n v="6"/>
    <n v="0"/>
    <n v="268656"/>
    <n v="133301"/>
    <n v="418"/>
    <n v="25"/>
    <n v="6"/>
    <n v="0"/>
    <n v="373"/>
    <n v="32"/>
    <n v="1.1091703056768558"/>
    <n v="7"/>
    <s v="2021/07/02"/>
    <n v="405"/>
    <n v="7.90123456790124E-2"/>
    <n v="0"/>
  </r>
  <r>
    <x v="79"/>
    <s v="A.S. OURENSE, VERÍN E O BARCO"/>
    <n v="37"/>
    <n v="418"/>
    <n v="32"/>
    <n v="254"/>
    <n v="15466"/>
    <n v="6"/>
    <n v="0"/>
    <n v="269029"/>
    <n v="133333"/>
    <n v="418"/>
    <n v="25"/>
    <n v="6"/>
    <n v="0"/>
    <n v="478"/>
    <n v="29"/>
    <n v="1.0984251968503937"/>
    <n v="12"/>
    <s v="2021/07/03"/>
    <n v="507"/>
    <n v="7.2978303747534501E-2"/>
    <n v="0"/>
  </r>
  <r>
    <x v="80"/>
    <s v="A.S. OURENSE, VERÍN E O BARCO"/>
    <n v="34"/>
    <n v="418"/>
    <n v="37"/>
    <n v="279"/>
    <n v="15478"/>
    <n v="6"/>
    <n v="0"/>
    <n v="269507"/>
    <n v="133362"/>
    <n v="418"/>
    <n v="32"/>
    <n v="7"/>
    <n v="0"/>
    <n v="296"/>
    <n v="26"/>
    <n v="1.1146953405017921"/>
    <n v="2"/>
    <s v="2021/07/04"/>
    <n v="322"/>
    <n v="0.105590062111801"/>
    <n v="0"/>
  </r>
  <r>
    <x v="81"/>
    <s v="A.S. OURENSE, VERÍN E O BARCO"/>
    <n v="34"/>
    <n v="418"/>
    <n v="34"/>
    <n v="311"/>
    <n v="15480"/>
    <n v="7"/>
    <n v="0"/>
    <n v="269803"/>
    <n v="133388"/>
    <n v="418"/>
    <n v="25"/>
    <n v="4"/>
    <n v="0"/>
    <n v="496"/>
    <n v="7"/>
    <n v="1.0803858520900322"/>
    <n v="9"/>
    <s v="2021/07/05"/>
    <n v="503"/>
    <n v="6.7594433399602402E-2"/>
    <n v="0"/>
  </r>
  <r>
    <x v="82"/>
    <s v="A.S. OURENSE, VERÍN E O BARCO"/>
    <n v="71"/>
    <n v="418"/>
    <n v="34"/>
    <n v="336"/>
    <n v="15489"/>
    <n v="4"/>
    <n v="0"/>
    <n v="270299"/>
    <n v="133395"/>
    <n v="418"/>
    <n v="63"/>
    <n v="3"/>
    <n v="0"/>
    <n v="614"/>
    <n v="48"/>
    <n v="1.1875"/>
    <n v="8"/>
    <s v="2021/07/06"/>
    <n v="662"/>
    <n v="0.107250755287009"/>
    <n v="0"/>
  </r>
  <r>
    <x v="83"/>
    <s v="A.S. OURENSE, VERÍN E O BARCO"/>
    <n v="90"/>
    <n v="418"/>
    <n v="72"/>
    <n v="399"/>
    <n v="15497"/>
    <n v="3"/>
    <n v="0"/>
    <n v="270913"/>
    <n v="133443"/>
    <n v="418"/>
    <n v="84"/>
    <n v="4"/>
    <n v="0"/>
    <n v="545"/>
    <n v="2015"/>
    <n v="1.2105263157894737"/>
    <n v="6"/>
    <s v="2021/07/07"/>
    <n v="2560"/>
    <n v="3.515625E-2"/>
    <n v="0"/>
  </r>
  <r>
    <x v="84"/>
    <s v="A.S. OURENSE, VERÍN E O BARCO"/>
    <n v="141"/>
    <n v="418"/>
    <n v="91"/>
    <n v="483"/>
    <n v="15503"/>
    <n v="4"/>
    <n v="0"/>
    <n v="271458"/>
    <n v="135458"/>
    <n v="418"/>
    <n v="123"/>
    <n v="7"/>
    <n v="0"/>
    <n v="601"/>
    <n v="151"/>
    <n v="1.2546583850931676"/>
    <n v="18"/>
    <s v="2021/07/08"/>
    <n v="752"/>
    <n v="0.1875"/>
    <n v="0"/>
  </r>
  <r>
    <x v="85"/>
    <s v="A.S. OURENSE, VERÍN E O BARCO"/>
    <n v="128"/>
    <n v="418"/>
    <n v="135"/>
    <n v="606"/>
    <n v="15521"/>
    <n v="7"/>
    <n v="0"/>
    <n v="272059"/>
    <n v="135609"/>
    <n v="418"/>
    <n v="120"/>
    <n v="7"/>
    <n v="0"/>
    <n v="1013"/>
    <n v="93"/>
    <n v="1.198019801980198"/>
    <n v="8"/>
    <s v="2021/07/09"/>
    <n v="1106"/>
    <n v="0.11573236889692599"/>
    <n v="0"/>
  </r>
  <r>
    <x v="86"/>
    <s v="A.S. OURENSE, VERÍN E O BARCO"/>
    <n v="110"/>
    <n v="418"/>
    <n v="125"/>
    <n v="726"/>
    <n v="15529"/>
    <n v="7"/>
    <n v="0"/>
    <n v="273072"/>
    <n v="135702"/>
    <n v="418"/>
    <n v="97"/>
    <n v="9"/>
    <n v="0"/>
    <n v="903"/>
    <n v="60"/>
    <n v="1.1336088154269972"/>
    <n v="13"/>
    <s v="2021/07/10"/>
    <n v="963"/>
    <n v="0.114226375908619"/>
    <n v="0"/>
  </r>
  <r>
    <x v="87"/>
    <s v="A.S. OURENSE, VERÍN E O BARCO"/>
    <n v="186"/>
    <n v="418"/>
    <n v="110"/>
    <n v="823"/>
    <n v="15542"/>
    <n v="9"/>
    <n v="0"/>
    <n v="273975"/>
    <n v="135762"/>
    <n v="418"/>
    <n v="157"/>
    <n v="10"/>
    <n v="0"/>
    <n v="765"/>
    <n v="167"/>
    <n v="1.1907654921020656"/>
    <n v="29"/>
    <s v="2021/07/11"/>
    <n v="932"/>
    <n v="0.19957081545064401"/>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24"/>
    <n v="168"/>
    <n v="9"/>
    <n v="366"/>
    <n v="12574"/>
    <n v="23"/>
    <n v="3"/>
    <n v="193316"/>
    <n v="100701"/>
    <n v="168"/>
    <n v="9"/>
    <n v="22"/>
    <n v="4"/>
    <n v="1293"/>
    <n v="455"/>
    <n v="1.0245901639344261"/>
    <n v="15"/>
    <s v="2021/04/14"/>
    <n v="1748"/>
    <n v="1.3729977116704799E-2"/>
    <n v="0"/>
  </r>
  <r>
    <x v="1"/>
    <s v="A.S. PONTEVEDRA E O SALNÉS"/>
    <n v="47"/>
    <n v="168"/>
    <n v="23"/>
    <n v="375"/>
    <n v="12589"/>
    <n v="22"/>
    <n v="4"/>
    <n v="194609"/>
    <n v="101156"/>
    <n v="168"/>
    <n v="32"/>
    <n v="21"/>
    <n v="4"/>
    <n v="1278"/>
    <n v="440"/>
    <n v="1.0853333333333333"/>
    <n v="15"/>
    <s v="2021/04/15"/>
    <n v="1718"/>
    <n v="2.73573923166473E-2"/>
    <n v="0"/>
  </r>
  <r>
    <x v="2"/>
    <s v="A.S. PONTEVEDRA E O SALNÉS"/>
    <n v="32"/>
    <n v="168"/>
    <n v="40"/>
    <n v="407"/>
    <n v="12604"/>
    <n v="21"/>
    <n v="4"/>
    <n v="195887"/>
    <n v="101596"/>
    <n v="168"/>
    <n v="10"/>
    <n v="23"/>
    <n v="6"/>
    <n v="909"/>
    <n v="392"/>
    <n v="1.0245700245700247"/>
    <n v="22"/>
    <s v="2021/04/16"/>
    <n v="1301"/>
    <n v="2.4596464258262899E-2"/>
    <n v="0"/>
  </r>
  <r>
    <x v="3"/>
    <s v="A.S. PONTEVEDRA E O SALNÉS"/>
    <n v="27"/>
    <n v="168"/>
    <n v="26"/>
    <n v="417"/>
    <n v="12626"/>
    <n v="23"/>
    <n v="6"/>
    <n v="196796"/>
    <n v="101988"/>
    <n v="168"/>
    <n v="11"/>
    <n v="26"/>
    <n v="5"/>
    <n v="1264"/>
    <n v="284"/>
    <n v="1.0263788968824941"/>
    <n v="16"/>
    <s v="2021/04/17"/>
    <n v="1548"/>
    <n v="1.74418604651163E-2"/>
    <n v="0"/>
  </r>
  <r>
    <x v="4"/>
    <s v="A.S. PONTEVEDRA E O SALNÉS"/>
    <n v="34"/>
    <n v="168"/>
    <n v="22"/>
    <n v="428"/>
    <n v="12642"/>
    <n v="26"/>
    <n v="5"/>
    <n v="198060"/>
    <n v="102272"/>
    <n v="168"/>
    <n v="20"/>
    <n v="27"/>
    <n v="5"/>
    <n v="1177"/>
    <n v="334"/>
    <n v="1.0467289719626167"/>
    <n v="14"/>
    <s v="2021/04/18"/>
    <n v="1511"/>
    <n v="2.2501654533421601E-2"/>
    <n v="0"/>
  </r>
  <r>
    <x v="5"/>
    <s v="A.S. PONTEVEDRA E O SALNÉS"/>
    <n v="29"/>
    <n v="168"/>
    <n v="30"/>
    <n v="448"/>
    <n v="12656"/>
    <n v="27"/>
    <n v="5"/>
    <n v="199237"/>
    <n v="102606"/>
    <n v="168"/>
    <n v="-8"/>
    <n v="24"/>
    <n v="5"/>
    <n v="893"/>
    <n v="546"/>
    <n v="0.9821428571428571"/>
    <n v="37"/>
    <s v="2021/04/19"/>
    <n v="1439"/>
    <n v="2.01528839471855E-2"/>
    <n v="0"/>
  </r>
  <r>
    <x v="6"/>
    <s v="A.S. PONTEVEDRA E O SALNÉS"/>
    <n v="21"/>
    <n v="169"/>
    <n v="27"/>
    <n v="440"/>
    <n v="12693"/>
    <n v="24"/>
    <n v="5"/>
    <n v="200130"/>
    <n v="103152"/>
    <n v="168"/>
    <n v="12"/>
    <n v="24"/>
    <n v="6"/>
    <n v="1032"/>
    <n v="480"/>
    <n v="1.0272727272727273"/>
    <n v="8"/>
    <s v="2021/04/20"/>
    <n v="1512"/>
    <n v="1.38888888888889E-2"/>
    <n v="1"/>
  </r>
  <r>
    <x v="7"/>
    <s v="A.S. PONTEVEDRA E O SALNÉS"/>
    <n v="35"/>
    <n v="170"/>
    <n v="17"/>
    <n v="452"/>
    <n v="12701"/>
    <n v="24"/>
    <n v="6"/>
    <n v="201162"/>
    <n v="103632"/>
    <n v="169"/>
    <n v="9"/>
    <n v="23"/>
    <n v="5"/>
    <n v="1040"/>
    <n v="474"/>
    <n v="1.0199115044247788"/>
    <n v="25"/>
    <s v="2021/04/21"/>
    <n v="1514"/>
    <n v="2.31175693527081E-2"/>
    <n v="1"/>
  </r>
  <r>
    <x v="8"/>
    <s v="A.S. PONTEVEDRA E O SALNÉS"/>
    <n v="37"/>
    <n v="170"/>
    <n v="34"/>
    <n v="461"/>
    <n v="12726"/>
    <n v="23"/>
    <n v="5"/>
    <n v="202202"/>
    <n v="104106"/>
    <n v="170"/>
    <n v="5"/>
    <n v="20"/>
    <n v="5"/>
    <n v="1311"/>
    <n v="451"/>
    <n v="1.0108459869848156"/>
    <n v="32"/>
    <s v="2021/04/22"/>
    <n v="1762"/>
    <n v="2.09988649262202E-2"/>
    <n v="0"/>
  </r>
  <r>
    <x v="9"/>
    <s v="A.S. PONTEVEDRA E O SALNÉS"/>
    <n v="22"/>
    <n v="171"/>
    <n v="32"/>
    <n v="466"/>
    <n v="12758"/>
    <n v="20"/>
    <n v="5"/>
    <n v="203513"/>
    <n v="104557"/>
    <n v="170"/>
    <n v="3"/>
    <n v="16"/>
    <n v="5"/>
    <n v="1412"/>
    <n v="430"/>
    <n v="1.0064377682403434"/>
    <n v="18"/>
    <s v="2021/04/23"/>
    <n v="1842"/>
    <n v="1.1943539630835999E-2"/>
    <n v="1"/>
  </r>
  <r>
    <x v="10"/>
    <s v="A.S. PONTEVEDRA E O SALNÉS"/>
    <n v="35"/>
    <n v="171"/>
    <n v="22"/>
    <n v="469"/>
    <n v="12776"/>
    <n v="16"/>
    <n v="5"/>
    <n v="204925"/>
    <n v="104987"/>
    <n v="171"/>
    <n v="12"/>
    <n v="19"/>
    <n v="5"/>
    <n v="1009"/>
    <n v="311"/>
    <n v="1.0255863539445629"/>
    <n v="23"/>
    <s v="2021/04/24"/>
    <n v="1320"/>
    <n v="2.6515151515151499E-2"/>
    <n v="0"/>
  </r>
  <r>
    <x v="11"/>
    <s v="A.S. PONTEVEDRA E O SALNÉS"/>
    <n v="28"/>
    <n v="171"/>
    <n v="36"/>
    <n v="481"/>
    <n v="12799"/>
    <n v="19"/>
    <n v="5"/>
    <n v="205934"/>
    <n v="105298"/>
    <n v="171"/>
    <n v="4"/>
    <n v="18"/>
    <n v="5"/>
    <n v="273"/>
    <n v="292"/>
    <n v="1.0083160083160083"/>
    <n v="24"/>
    <s v="2021/04/25"/>
    <n v="565"/>
    <n v="4.9557522123893798E-2"/>
    <n v="0"/>
  </r>
  <r>
    <x v="12"/>
    <s v="A.S. PONTEVEDRA E O SALNÉS"/>
    <n v="16"/>
    <n v="171"/>
    <n v="26"/>
    <n v="485"/>
    <n v="12823"/>
    <n v="18"/>
    <n v="5"/>
    <n v="206207"/>
    <n v="105590"/>
    <n v="171"/>
    <n v="-27"/>
    <n v="22"/>
    <n v="5"/>
    <n v="1055"/>
    <n v="513"/>
    <n v="0.94432989690721647"/>
    <n v="43"/>
    <s v="2021/04/26"/>
    <n v="1568"/>
    <n v="1.02040816326531E-2"/>
    <n v="0"/>
  </r>
  <r>
    <x v="13"/>
    <s v="A.S. PONTEVEDRA E O SALNÉS"/>
    <n v="39"/>
    <n v="171"/>
    <n v="12"/>
    <n v="458"/>
    <n v="12866"/>
    <n v="22"/>
    <n v="5"/>
    <n v="207262"/>
    <n v="106103"/>
    <n v="171"/>
    <n v="20"/>
    <n v="20"/>
    <n v="4"/>
    <n v="1310"/>
    <n v="523"/>
    <n v="1.0436681222707425"/>
    <n v="19"/>
    <s v="2021/04/27"/>
    <n v="1833"/>
    <n v="2.1276595744680799E-2"/>
    <n v="0"/>
  </r>
  <r>
    <x v="14"/>
    <s v="A.S. PONTEVEDRA E O SALNÉS"/>
    <n v="31"/>
    <n v="171"/>
    <n v="35"/>
    <n v="478"/>
    <n v="12885"/>
    <n v="20"/>
    <n v="4"/>
    <n v="208572"/>
    <n v="106626"/>
    <n v="171"/>
    <n v="21"/>
    <n v="21"/>
    <n v="3"/>
    <n v="1237"/>
    <n v="452"/>
    <n v="1.0439330543933054"/>
    <n v="10"/>
    <s v="2021/04/28"/>
    <n v="1689"/>
    <n v="1.8354055654233301E-2"/>
    <n v="0"/>
  </r>
  <r>
    <x v="15"/>
    <s v="A.S. PONTEVEDRA E O SALNÉS"/>
    <n v="27"/>
    <n v="173"/>
    <n v="27"/>
    <n v="499"/>
    <n v="12895"/>
    <n v="21"/>
    <n v="3"/>
    <n v="209809"/>
    <n v="107078"/>
    <n v="171"/>
    <n v="-25"/>
    <n v="19"/>
    <n v="4"/>
    <n v="1282"/>
    <n v="517"/>
    <n v="0.94989979959919835"/>
    <n v="50"/>
    <s v="2021/04/29"/>
    <n v="1799"/>
    <n v="1.5008337965536399E-2"/>
    <n v="2"/>
  </r>
  <r>
    <x v="16"/>
    <s v="A.S. PONTEVEDRA E O SALNÉS"/>
    <n v="30"/>
    <n v="173"/>
    <n v="24"/>
    <n v="474"/>
    <n v="12945"/>
    <n v="19"/>
    <n v="4"/>
    <n v="211091"/>
    <n v="107595"/>
    <n v="173"/>
    <n v="3"/>
    <n v="20"/>
    <n v="5"/>
    <n v="1173"/>
    <n v="390"/>
    <n v="1.0063291139240507"/>
    <n v="27"/>
    <s v="2021/04/30"/>
    <n v="1563"/>
    <n v="1.9193857965451099E-2"/>
    <n v="0"/>
  </r>
  <r>
    <x v="17"/>
    <s v="A.S. PONTEVEDRA E O SALNÉS"/>
    <n v="42"/>
    <n v="173"/>
    <n v="24"/>
    <n v="477"/>
    <n v="12972"/>
    <n v="20"/>
    <n v="5"/>
    <n v="212264"/>
    <n v="107985"/>
    <n v="173"/>
    <n v="14"/>
    <n v="21"/>
    <n v="5"/>
    <n v="1222"/>
    <n v="400"/>
    <n v="1.029350104821803"/>
    <n v="28"/>
    <s v="2021/05/01"/>
    <n v="1622"/>
    <n v="2.58939580764488E-2"/>
    <n v="0"/>
  </r>
  <r>
    <x v="18"/>
    <s v="A.S. PONTEVEDRA E O SALNÉS"/>
    <n v="25"/>
    <n v="173"/>
    <n v="26"/>
    <n v="491"/>
    <n v="13000"/>
    <n v="21"/>
    <n v="5"/>
    <n v="213486"/>
    <n v="108385"/>
    <n v="173"/>
    <n v="0"/>
    <n v="24"/>
    <n v="5"/>
    <n v="397"/>
    <n v="333"/>
    <n v="1"/>
    <n v="25"/>
    <s v="2021/05/02"/>
    <n v="730"/>
    <n v="3.42465753424658E-2"/>
    <n v="0"/>
  </r>
  <r>
    <x v="19"/>
    <s v="A.S. PONTEVEDRA E O SALNÉS"/>
    <n v="23"/>
    <n v="173"/>
    <n v="20"/>
    <n v="491"/>
    <n v="13025"/>
    <n v="24"/>
    <n v="5"/>
    <n v="213883"/>
    <n v="108718"/>
    <n v="173"/>
    <n v="-13"/>
    <n v="27"/>
    <n v="7"/>
    <n v="1288"/>
    <n v="466"/>
    <n v="0.97352342158859473"/>
    <n v="35"/>
    <s v="2021/05/03"/>
    <n v="1754"/>
    <n v="1.31128848346636E-2"/>
    <n v="0"/>
  </r>
  <r>
    <x v="20"/>
    <s v="A.S. PONTEVEDRA E O SALNÉS"/>
    <n v="24"/>
    <n v="173"/>
    <n v="21"/>
    <n v="478"/>
    <n v="13060"/>
    <n v="27"/>
    <n v="7"/>
    <n v="215171"/>
    <n v="109184"/>
    <n v="173"/>
    <n v="-5"/>
    <n v="20"/>
    <n v="8"/>
    <n v="1201"/>
    <n v="536"/>
    <n v="0.9895397489539749"/>
    <n v="29"/>
    <s v="2021/05/04"/>
    <n v="1737"/>
    <n v="1.38169257340242E-2"/>
    <n v="0"/>
  </r>
  <r>
    <x v="21"/>
    <s v="A.S. PONTEVEDRA E O SALNÉS"/>
    <n v="39"/>
    <n v="173"/>
    <n v="19"/>
    <n v="473"/>
    <n v="13089"/>
    <n v="20"/>
    <n v="8"/>
    <n v="216372"/>
    <n v="109720"/>
    <n v="173"/>
    <n v="15"/>
    <n v="21"/>
    <n v="8"/>
    <n v="1146"/>
    <n v="441"/>
    <n v="1.0317124735729386"/>
    <n v="24"/>
    <s v="2021/05/05"/>
    <n v="1587"/>
    <n v="2.4574669187145601E-2"/>
    <n v="0"/>
  </r>
  <r>
    <x v="22"/>
    <s v="A.S. PONTEVEDRA E O SALNÉS"/>
    <n v="36"/>
    <n v="173"/>
    <n v="38"/>
    <n v="488"/>
    <n v="13113"/>
    <n v="21"/>
    <n v="8"/>
    <n v="217518"/>
    <n v="110161"/>
    <n v="173"/>
    <n v="4"/>
    <n v="22"/>
    <n v="8"/>
    <n v="838"/>
    <n v="454"/>
    <n v="1.0081967213114753"/>
    <n v="32"/>
    <s v="2021/05/06"/>
    <n v="1292"/>
    <n v="2.7863777089783302E-2"/>
    <n v="0"/>
  </r>
  <r>
    <x v="23"/>
    <s v="A.S. PONTEVEDRA E O SALNÉS"/>
    <n v="29"/>
    <n v="173"/>
    <n v="32"/>
    <n v="492"/>
    <n v="13145"/>
    <n v="22"/>
    <n v="8"/>
    <n v="218356"/>
    <n v="110615"/>
    <n v="173"/>
    <n v="-11"/>
    <n v="24"/>
    <n v="8"/>
    <n v="1546"/>
    <n v="473"/>
    <n v="0.97764227642276424"/>
    <n v="40"/>
    <s v="2021/05/07"/>
    <n v="2019"/>
    <n v="1.4363546310054501E-2"/>
    <n v="0"/>
  </r>
  <r>
    <x v="24"/>
    <s v="A.S. PONTEVEDRA E O SALNÉS"/>
    <n v="35"/>
    <n v="173"/>
    <n v="22"/>
    <n v="481"/>
    <n v="13185"/>
    <n v="24"/>
    <n v="8"/>
    <n v="219902"/>
    <n v="111088"/>
    <n v="173"/>
    <n v="7"/>
    <n v="26"/>
    <n v="8"/>
    <n v="1260"/>
    <n v="348"/>
    <n v="1.0145530145530146"/>
    <n v="28"/>
    <s v="2021/05/08"/>
    <n v="1608"/>
    <n v="2.1766169154228899E-2"/>
    <n v="0"/>
  </r>
  <r>
    <x v="25"/>
    <s v="A.S. PONTEVEDRA E O SALNÉS"/>
    <n v="18"/>
    <n v="173"/>
    <n v="29"/>
    <n v="488"/>
    <n v="13213"/>
    <n v="26"/>
    <n v="8"/>
    <n v="221162"/>
    <n v="111436"/>
    <n v="173"/>
    <n v="-6"/>
    <n v="26"/>
    <n v="9"/>
    <n v="1407"/>
    <n v="328"/>
    <n v="0.98770491803278693"/>
    <n v="24"/>
    <s v="2021/05/09"/>
    <n v="1735"/>
    <n v="1.0374639769452401E-2"/>
    <n v="0"/>
  </r>
  <r>
    <x v="26"/>
    <s v="A.S. PONTEVEDRA E O SALNÉS"/>
    <n v="23"/>
    <n v="173"/>
    <n v="15"/>
    <n v="482"/>
    <n v="13237"/>
    <n v="26"/>
    <n v="9"/>
    <n v="222569"/>
    <n v="111764"/>
    <n v="173"/>
    <n v="-1"/>
    <n v="27"/>
    <n v="9"/>
    <n v="1158"/>
    <n v="549"/>
    <n v="0.99792531120331951"/>
    <n v="24"/>
    <s v="2021/05/10"/>
    <n v="1707"/>
    <n v="1.34739308728764E-2"/>
    <n v="0"/>
  </r>
  <r>
    <x v="27"/>
    <s v="A.S. PONTEVEDRA E O SALNÉS"/>
    <n v="58"/>
    <n v="173"/>
    <n v="21"/>
    <n v="481"/>
    <n v="13261"/>
    <n v="27"/>
    <n v="9"/>
    <n v="223727"/>
    <n v="112313"/>
    <n v="173"/>
    <n v="-7"/>
    <n v="26"/>
    <n v="8"/>
    <n v="1645"/>
    <n v="872"/>
    <n v="0.9854469854469855"/>
    <n v="65"/>
    <s v="2021/05/12"/>
    <n v="2517"/>
    <n v="2.3043305522447401E-2"/>
    <n v="0"/>
  </r>
  <r>
    <x v="28"/>
    <s v="A.S. PONTEVEDRA E O SALNÉS"/>
    <n v="15"/>
    <n v="174"/>
    <n v="27"/>
    <n v="474"/>
    <n v="13326"/>
    <n v="26"/>
    <n v="8"/>
    <n v="225372"/>
    <n v="113185"/>
    <n v="173"/>
    <n v="-4"/>
    <n v="23"/>
    <n v="9"/>
    <n v="694"/>
    <n v="462"/>
    <n v="0.99156118143459915"/>
    <n v="18"/>
    <s v="2021/05/13"/>
    <n v="1156"/>
    <n v="1.29757785467128E-2"/>
    <n v="1"/>
  </r>
  <r>
    <x v="29"/>
    <s v="A.S. PONTEVEDRA E O SALNÉS"/>
    <n v="30"/>
    <n v="175"/>
    <n v="11"/>
    <n v="470"/>
    <n v="13344"/>
    <n v="23"/>
    <n v="9"/>
    <n v="226066"/>
    <n v="113647"/>
    <n v="174"/>
    <n v="-12"/>
    <n v="20"/>
    <n v="9"/>
    <n v="1078"/>
    <n v="429"/>
    <n v="0.97446808510638294"/>
    <n v="41"/>
    <s v="2021/05/14"/>
    <n v="1507"/>
    <n v="1.9907100199071E-2"/>
    <n v="1"/>
  </r>
  <r>
    <x v="30"/>
    <s v="A.S. PONTEVEDRA E O SALNÉS"/>
    <n v="9"/>
    <n v="175"/>
    <n v="29"/>
    <n v="458"/>
    <n v="13385"/>
    <n v="20"/>
    <n v="9"/>
    <n v="227144"/>
    <n v="114076"/>
    <n v="175"/>
    <n v="-6"/>
    <n v="18"/>
    <n v="9"/>
    <n v="886"/>
    <n v="291"/>
    <n v="0.98689956331877726"/>
    <n v="15"/>
    <s v="2021/05/15"/>
    <n v="1177"/>
    <n v="7.64655904842821E-3"/>
    <n v="0"/>
  </r>
  <r>
    <x v="31"/>
    <s v="A.S. PONTEVEDRA E O SALNÉS"/>
    <n v="10"/>
    <n v="175"/>
    <n v="8"/>
    <n v="452"/>
    <n v="13400"/>
    <n v="18"/>
    <n v="9"/>
    <n v="228030"/>
    <n v="114367"/>
    <n v="175"/>
    <n v="-26"/>
    <n v="20"/>
    <n v="9"/>
    <n v="1001"/>
    <n v="337"/>
    <n v="0.94247787610619471"/>
    <n v="36"/>
    <s v="2021/05/16"/>
    <n v="1338"/>
    <n v="7.4738415545590403E-3"/>
    <n v="0"/>
  </r>
  <r>
    <x v="32"/>
    <s v="A.S. PONTEVEDRA E O SALNÉS"/>
    <n v="29"/>
    <n v="175"/>
    <n v="9"/>
    <n v="426"/>
    <n v="13436"/>
    <n v="20"/>
    <n v="9"/>
    <n v="229031"/>
    <n v="114704"/>
    <n v="175"/>
    <n v="7"/>
    <n v="20"/>
    <n v="9"/>
    <n v="846"/>
    <n v="411"/>
    <n v="1.016431924882629"/>
    <n v="22"/>
    <s v="2021/05/17"/>
    <n v="1257"/>
    <n v="2.30708035003978E-2"/>
    <n v="0"/>
  </r>
  <r>
    <x v="33"/>
    <s v="A.S. PONTEVEDRA E O SALNÉS"/>
    <n v="14"/>
    <n v="176"/>
    <n v="24"/>
    <n v="433"/>
    <n v="13458"/>
    <n v="20"/>
    <n v="9"/>
    <n v="229877"/>
    <n v="115115"/>
    <n v="175"/>
    <n v="-21"/>
    <n v="20"/>
    <n v="7"/>
    <n v="765"/>
    <n v="471"/>
    <n v="0.9515011547344111"/>
    <n v="34"/>
    <s v="2021/05/18"/>
    <n v="1236"/>
    <n v="1.13268608414239E-2"/>
    <n v="1"/>
  </r>
  <r>
    <x v="34"/>
    <s v="A.S. PONTEVEDRA E O SALNÉS"/>
    <n v="19"/>
    <n v="176"/>
    <n v="9"/>
    <n v="412"/>
    <n v="13492"/>
    <n v="20"/>
    <n v="7"/>
    <n v="230642"/>
    <n v="115586"/>
    <n v="176"/>
    <n v="-17"/>
    <n v="19"/>
    <n v="7"/>
    <n v="282"/>
    <n v="514"/>
    <n v="0.95873786407766992"/>
    <n v="36"/>
    <s v="2021/05/19"/>
    <n v="796"/>
    <n v="2.3869346733668299E-2"/>
    <n v="0"/>
  </r>
  <r>
    <x v="35"/>
    <s v="A.S. PONTEVEDRA E O SALNÉS"/>
    <n v="10"/>
    <n v="177"/>
    <n v="15"/>
    <n v="395"/>
    <n v="13528"/>
    <n v="19"/>
    <n v="7"/>
    <n v="230924"/>
    <n v="116100"/>
    <n v="176"/>
    <n v="-32"/>
    <n v="13"/>
    <n v="7"/>
    <n v="280"/>
    <n v="405"/>
    <n v="0.91898734177215191"/>
    <n v="41"/>
    <s v="2021/05/20"/>
    <n v="685"/>
    <n v="1.4598540145985399E-2"/>
    <n v="1"/>
  </r>
  <r>
    <x v="36"/>
    <s v="A.S. PONTEVEDRA E O SALNÉS"/>
    <n v="22"/>
    <n v="177"/>
    <n v="9"/>
    <n v="363"/>
    <n v="13569"/>
    <n v="13"/>
    <n v="7"/>
    <n v="231204"/>
    <n v="116505"/>
    <n v="177"/>
    <n v="8"/>
    <n v="16"/>
    <n v="6"/>
    <n v="947"/>
    <n v="424"/>
    <n v="1.0220385674931129"/>
    <n v="14"/>
    <s v="2021/05/21"/>
    <n v="1371"/>
    <n v="1.6046681254558701E-2"/>
    <n v="0"/>
  </r>
  <r>
    <x v="37"/>
    <s v="A.S. PONTEVEDRA E O SALNÉS"/>
    <n v="13"/>
    <n v="177"/>
    <n v="20"/>
    <n v="371"/>
    <n v="13583"/>
    <n v="16"/>
    <n v="6"/>
    <n v="232151"/>
    <n v="116929"/>
    <n v="177"/>
    <n v="-28"/>
    <n v="14"/>
    <n v="5"/>
    <n v="640"/>
    <n v="337"/>
    <n v="0.92452830188679247"/>
    <n v="41"/>
    <s v="2021/05/22"/>
    <n v="977"/>
    <n v="1.33060388945752E-2"/>
    <n v="0"/>
  </r>
  <r>
    <x v="38"/>
    <s v="A.S. PONTEVEDRA E O SALNÉS"/>
    <n v="17"/>
    <n v="177"/>
    <n v="11"/>
    <n v="343"/>
    <n v="13624"/>
    <n v="14"/>
    <n v="5"/>
    <n v="232791"/>
    <n v="117266"/>
    <n v="177"/>
    <n v="-10"/>
    <n v="14"/>
    <n v="5"/>
    <n v="270"/>
    <n v="324"/>
    <n v="0.9708454810495627"/>
    <n v="27"/>
    <s v="2021/05/23"/>
    <n v="594"/>
    <n v="2.86195286195286E-2"/>
    <n v="0"/>
  </r>
  <r>
    <x v="39"/>
    <s v="A.S. PONTEVEDRA E O SALNÉS"/>
    <n v="15"/>
    <n v="177"/>
    <n v="11"/>
    <n v="333"/>
    <n v="13651"/>
    <n v="14"/>
    <n v="5"/>
    <n v="233061"/>
    <n v="117590"/>
    <n v="177"/>
    <n v="-8"/>
    <n v="14"/>
    <n v="4"/>
    <n v="188"/>
    <n v="452"/>
    <n v="0.97597597597597596"/>
    <n v="23"/>
    <s v="2021/05/24"/>
    <n v="640"/>
    <n v="2.34375E-2"/>
    <n v="0"/>
  </r>
  <r>
    <x v="40"/>
    <s v="A.S. PONTEVEDRA E O SALNÉS"/>
    <n v="17"/>
    <n v="178"/>
    <n v="10"/>
    <n v="325"/>
    <n v="13674"/>
    <n v="14"/>
    <n v="4"/>
    <n v="233249"/>
    <n v="118042"/>
    <n v="177"/>
    <n v="-7"/>
    <n v="14"/>
    <n v="4"/>
    <n v="369"/>
    <n v="529"/>
    <n v="0.97846153846153849"/>
    <n v="23"/>
    <s v="2021/05/25"/>
    <n v="898"/>
    <n v="1.89309576837416E-2"/>
    <n v="1"/>
  </r>
  <r>
    <x v="41"/>
    <s v="A.S. PONTEVEDRA E O SALNÉS"/>
    <n v="22"/>
    <n v="178"/>
    <n v="15"/>
    <n v="318"/>
    <n v="13697"/>
    <n v="14"/>
    <n v="4"/>
    <n v="233618"/>
    <n v="118571"/>
    <n v="178"/>
    <n v="-8"/>
    <n v="11"/>
    <n v="4"/>
    <n v="347"/>
    <n v="445"/>
    <n v="0.97484276729559749"/>
    <n v="30"/>
    <s v="2021/05/26"/>
    <n v="792"/>
    <n v="2.7777777777777801E-2"/>
    <n v="0"/>
  </r>
  <r>
    <x v="42"/>
    <s v="A.S. PONTEVEDRA E O SALNÉS"/>
    <n v="12"/>
    <n v="178"/>
    <n v="19"/>
    <n v="310"/>
    <n v="13727"/>
    <n v="11"/>
    <n v="4"/>
    <n v="233965"/>
    <n v="119016"/>
    <n v="178"/>
    <n v="-19"/>
    <n v="9"/>
    <n v="4"/>
    <n v="290"/>
    <n v="-29152"/>
    <n v="0.93870967741935485"/>
    <n v="31"/>
    <s v="2021/05/27"/>
    <n v="-28862"/>
    <n v="-4.1577160279952899E-4"/>
    <n v="0"/>
  </r>
  <r>
    <x v="43"/>
    <s v="A.S. PONTEVEDRA E O SALNÉS"/>
    <n v="21"/>
    <n v="179"/>
    <n v="12"/>
    <n v="291"/>
    <n v="13758"/>
    <n v="9"/>
    <n v="4"/>
    <n v="234255"/>
    <n v="89864"/>
    <n v="178"/>
    <n v="-1"/>
    <n v="8"/>
    <n v="4"/>
    <n v="702"/>
    <n v="212"/>
    <n v="0.99656357388316152"/>
    <n v="21"/>
    <s v="2021/05/28"/>
    <n v="914"/>
    <n v="2.29759299781182E-2"/>
    <n v="1"/>
  </r>
  <r>
    <x v="44"/>
    <s v="A.S. PONTEVEDRA E O SALNÉS"/>
    <n v="8"/>
    <n v="179"/>
    <n v="19"/>
    <n v="290"/>
    <n v="13779"/>
    <n v="8"/>
    <n v="4"/>
    <n v="234957"/>
    <n v="90076"/>
    <n v="179"/>
    <n v="-14"/>
    <n v="10"/>
    <n v="4"/>
    <n v="451"/>
    <n v="132"/>
    <n v="0.9517241379310345"/>
    <n v="22"/>
    <s v="2021/05/29"/>
    <n v="583"/>
    <n v="1.3722126929674099E-2"/>
    <n v="0"/>
  </r>
  <r>
    <x v="45"/>
    <s v="A.S. PONTEVEDRA E O SALNÉS"/>
    <n v="10"/>
    <n v="179"/>
    <n v="8"/>
    <n v="276"/>
    <n v="13801"/>
    <n v="10"/>
    <n v="4"/>
    <n v="235408"/>
    <n v="90208"/>
    <n v="179"/>
    <n v="-6"/>
    <n v="11"/>
    <n v="4"/>
    <n v="280"/>
    <n v="2"/>
    <n v="0.97826086956521741"/>
    <n v="16"/>
    <s v="2021/05/30"/>
    <n v="282"/>
    <n v="3.54609929078014E-2"/>
    <n v="0"/>
  </r>
  <r>
    <x v="46"/>
    <s v="A.S. PONTEVEDRA E O SALNÉS"/>
    <n v="8"/>
    <n v="179"/>
    <n v="11"/>
    <n v="270"/>
    <n v="13817"/>
    <n v="11"/>
    <n v="4"/>
    <n v="235688"/>
    <n v="90210"/>
    <n v="179"/>
    <n v="-8"/>
    <n v="10"/>
    <n v="3"/>
    <n v="423"/>
    <n v="15"/>
    <n v="0.97037037037037033"/>
    <n v="16"/>
    <s v="2021/05/31"/>
    <n v="438"/>
    <n v="1.8264840182648401E-2"/>
    <n v="0"/>
  </r>
  <r>
    <x v="47"/>
    <s v="A.S. PONTEVEDRA E O SALNÉS"/>
    <n v="3"/>
    <n v="180"/>
    <n v="7"/>
    <n v="262"/>
    <n v="13833"/>
    <n v="10"/>
    <n v="3"/>
    <n v="236111"/>
    <n v="90225"/>
    <n v="179"/>
    <n v="-14"/>
    <n v="13"/>
    <n v="2"/>
    <n v="815"/>
    <n v="86"/>
    <n v="0.94656488549618323"/>
    <n v="16"/>
    <s v="2021/06/01"/>
    <n v="901"/>
    <n v="3.3296337402885698E-3"/>
    <n v="1"/>
  </r>
  <r>
    <x v="48"/>
    <s v="A.S. PONTEVEDRA E O SALNÉS"/>
    <n v="17"/>
    <n v="181"/>
    <n v="4"/>
    <n v="248"/>
    <n v="13849"/>
    <n v="13"/>
    <n v="2"/>
    <n v="236926"/>
    <n v="90311"/>
    <n v="180"/>
    <n v="-1"/>
    <n v="14"/>
    <n v="2"/>
    <n v="730"/>
    <n v="279"/>
    <n v="0.99596774193548387"/>
    <n v="17"/>
    <s v="2021/06/02"/>
    <n v="1009"/>
    <n v="1.68483647175421E-2"/>
    <n v="1"/>
  </r>
  <r>
    <x v="49"/>
    <s v="A.S. PONTEVEDRA E O SALNÉS"/>
    <n v="12"/>
    <n v="181"/>
    <n v="18"/>
    <n v="247"/>
    <n v="13866"/>
    <n v="14"/>
    <n v="2"/>
    <n v="237656"/>
    <n v="90590"/>
    <n v="181"/>
    <n v="-15"/>
    <n v="14"/>
    <n v="2"/>
    <n v="175"/>
    <n v="410"/>
    <n v="0.93927125506072873"/>
    <n v="26"/>
    <s v="2021/06/03"/>
    <n v="585"/>
    <n v="2.0512820512820499E-2"/>
    <n v="0"/>
  </r>
  <r>
    <x v="50"/>
    <s v="A.S. PONTEVEDRA E O SALNÉS"/>
    <n v="11"/>
    <n v="181"/>
    <n v="10"/>
    <n v="232"/>
    <n v="13892"/>
    <n v="14"/>
    <n v="2"/>
    <n v="237831"/>
    <n v="91000"/>
    <n v="181"/>
    <n v="-10"/>
    <n v="13"/>
    <n v="2"/>
    <n v="747"/>
    <n v="343"/>
    <n v="0.9568965517241379"/>
    <n v="21"/>
    <s v="2021/06/04"/>
    <n v="1090"/>
    <n v="1.0091743119266101E-2"/>
    <n v="0"/>
  </r>
  <r>
    <x v="51"/>
    <s v="A.S. PONTEVEDRA E O SALNÉS"/>
    <n v="5"/>
    <n v="181"/>
    <n v="7"/>
    <n v="222"/>
    <n v="13913"/>
    <n v="13"/>
    <n v="2"/>
    <n v="238578"/>
    <n v="91343"/>
    <n v="181"/>
    <n v="-10"/>
    <n v="13"/>
    <n v="2"/>
    <n v="661"/>
    <n v="77"/>
    <n v="0.95495495495495497"/>
    <n v="15"/>
    <s v="2021/06/05"/>
    <n v="738"/>
    <n v="6.7750677506775098E-3"/>
    <n v="0"/>
  </r>
  <r>
    <x v="52"/>
    <s v="A.S. PONTEVEDRA E O SALNÉS"/>
    <n v="6"/>
    <n v="181"/>
    <n v="6"/>
    <n v="212"/>
    <n v="13928"/>
    <n v="13"/>
    <n v="2"/>
    <n v="239239"/>
    <n v="91420"/>
    <n v="181"/>
    <n v="-19"/>
    <n v="13"/>
    <n v="2"/>
    <n v="600"/>
    <n v="0"/>
    <n v="0.910377358490566"/>
    <n v="25"/>
    <s v="2021/06/06"/>
    <n v="600"/>
    <n v="0.01"/>
    <n v="0"/>
  </r>
  <r>
    <x v="53"/>
    <s v="A.S. PONTEVEDRA E O SALNÉS"/>
    <n v="6"/>
    <n v="181"/>
    <n v="8"/>
    <n v="193"/>
    <n v="13953"/>
    <n v="13"/>
    <n v="2"/>
    <n v="239839"/>
    <n v="91420"/>
    <n v="181"/>
    <n v="0"/>
    <n v="14"/>
    <n v="1"/>
    <n v="253"/>
    <n v="9"/>
    <n v="1"/>
    <n v="6"/>
    <s v="2021/06/07"/>
    <n v="262"/>
    <n v="2.2900763358778602E-2"/>
    <n v="0"/>
  </r>
  <r>
    <x v="54"/>
    <s v="A.S. PONTEVEDRA E O SALNÉS"/>
    <n v="8"/>
    <n v="181"/>
    <n v="6"/>
    <n v="193"/>
    <n v="13959"/>
    <n v="14"/>
    <n v="1"/>
    <n v="240092"/>
    <n v="91429"/>
    <n v="181"/>
    <n v="-7"/>
    <n v="9"/>
    <n v="1"/>
    <n v="841"/>
    <n v="50"/>
    <n v="0.96373056994818651"/>
    <n v="15"/>
    <s v="2021/06/08"/>
    <n v="891"/>
    <n v="8.9786756453423093E-3"/>
    <n v="0"/>
  </r>
  <r>
    <x v="55"/>
    <s v="A.S. PONTEVEDRA E O SALNÉS"/>
    <n v="7"/>
    <n v="181"/>
    <n v="8"/>
    <n v="186"/>
    <n v="13974"/>
    <n v="9"/>
    <n v="1"/>
    <n v="240933"/>
    <n v="91479"/>
    <n v="181"/>
    <n v="-15"/>
    <n v="7"/>
    <n v="1"/>
    <n v="545"/>
    <n v="95"/>
    <n v="0.91935483870967738"/>
    <n v="22"/>
    <s v="2021/06/09"/>
    <n v="640"/>
    <n v="1.0937499999999999E-2"/>
    <n v="0"/>
  </r>
  <r>
    <x v="56"/>
    <s v="A.S. PONTEVEDRA E O SALNÉS"/>
    <n v="7"/>
    <n v="181"/>
    <n v="7"/>
    <n v="171"/>
    <n v="13996"/>
    <n v="7"/>
    <n v="1"/>
    <n v="241478"/>
    <n v="91574"/>
    <n v="181"/>
    <n v="-14"/>
    <n v="5"/>
    <n v="2"/>
    <n v="635"/>
    <n v="197"/>
    <n v="0.91812865497076024"/>
    <n v="21"/>
    <s v="2021/06/10"/>
    <n v="832"/>
    <n v="8.4134615384615398E-3"/>
    <n v="0"/>
  </r>
  <r>
    <x v="57"/>
    <s v="A.S. PONTEVEDRA E O SALNÉS"/>
    <n v="5"/>
    <n v="181"/>
    <n v="7"/>
    <n v="157"/>
    <n v="14017"/>
    <n v="5"/>
    <n v="2"/>
    <n v="242113"/>
    <n v="91771"/>
    <n v="181"/>
    <n v="-9"/>
    <n v="6"/>
    <n v="2"/>
    <n v="480"/>
    <n v="139"/>
    <n v="0.9426751592356688"/>
    <n v="14"/>
    <s v="2021/06/11"/>
    <n v="619"/>
    <n v="8.0775444264943406E-3"/>
    <n v="0"/>
  </r>
  <r>
    <x v="58"/>
    <s v="A.S. PONTEVEDRA E O SALNÉS"/>
    <n v="4"/>
    <n v="181"/>
    <n v="4"/>
    <n v="148"/>
    <n v="14031"/>
    <n v="6"/>
    <n v="2"/>
    <n v="242593"/>
    <n v="91910"/>
    <n v="181"/>
    <n v="-16"/>
    <n v="6"/>
    <n v="2"/>
    <n v="315"/>
    <n v="46"/>
    <n v="0.89189189189189189"/>
    <n v="20"/>
    <s v="2021/06/12"/>
    <n v="361"/>
    <n v="1.1080332409972299E-2"/>
    <n v="0"/>
  </r>
  <r>
    <x v="59"/>
    <s v="A.S. PONTEVEDRA E O SALNÉS"/>
    <n v="2"/>
    <n v="181"/>
    <n v="4"/>
    <n v="132"/>
    <n v="14051"/>
    <n v="6"/>
    <n v="2"/>
    <n v="242908"/>
    <n v="91956"/>
    <n v="181"/>
    <n v="-5"/>
    <n v="5"/>
    <n v="2"/>
    <n v="695"/>
    <n v="0"/>
    <n v="0.96212121212121215"/>
    <n v="7"/>
    <s v="2021/06/13"/>
    <n v="695"/>
    <n v="2.8776978417266201E-3"/>
    <n v="0"/>
  </r>
  <r>
    <x v="60"/>
    <s v="A.S. PONTEVEDRA E O SALNÉS"/>
    <n v="10"/>
    <n v="181"/>
    <n v="2"/>
    <n v="127"/>
    <n v="14058"/>
    <n v="5"/>
    <n v="2"/>
    <n v="243603"/>
    <n v="91956"/>
    <n v="181"/>
    <n v="1"/>
    <n v="6"/>
    <n v="2"/>
    <n v="266"/>
    <n v="11"/>
    <n v="1.0078740157480315"/>
    <n v="9"/>
    <s v="2021/06/14"/>
    <n v="277"/>
    <n v="3.6101083032491002E-2"/>
    <n v="0"/>
  </r>
  <r>
    <x v="61"/>
    <s v="A.S. PONTEVEDRA E O SALNÉS"/>
    <n v="6"/>
    <n v="181"/>
    <n v="9"/>
    <n v="128"/>
    <n v="14067"/>
    <n v="6"/>
    <n v="2"/>
    <n v="243869"/>
    <n v="91967"/>
    <n v="181"/>
    <n v="-4"/>
    <n v="6"/>
    <n v="2"/>
    <n v="245"/>
    <n v="58"/>
    <n v="0.96875"/>
    <n v="10"/>
    <s v="2021/06/15"/>
    <n v="303"/>
    <n v="1.9801980198019799E-2"/>
    <n v="0"/>
  </r>
  <r>
    <x v="62"/>
    <s v="A.S. PONTEVEDRA E O SALNÉS"/>
    <n v="7"/>
    <n v="181"/>
    <n v="4"/>
    <n v="124"/>
    <n v="14077"/>
    <n v="6"/>
    <n v="2"/>
    <n v="244114"/>
    <n v="92025"/>
    <n v="181"/>
    <n v="3"/>
    <n v="6"/>
    <n v="1"/>
    <n v="196"/>
    <n v="244"/>
    <n v="1.0241935483870968"/>
    <n v="4"/>
    <s v="2021/06/16"/>
    <n v="440"/>
    <n v="1.5909090909090901E-2"/>
    <n v="0"/>
  </r>
  <r>
    <x v="63"/>
    <s v="A.S. PONTEVEDRA E O SALNÉS"/>
    <n v="11"/>
    <n v="181"/>
    <n v="7"/>
    <n v="127"/>
    <n v="14081"/>
    <n v="6"/>
    <n v="1"/>
    <n v="244310"/>
    <n v="92269"/>
    <n v="181"/>
    <n v="-10"/>
    <n v="7"/>
    <n v="1"/>
    <n v="254"/>
    <n v="367"/>
    <n v="0.92125984251968507"/>
    <n v="21"/>
    <s v="2021/06/17"/>
    <n v="621"/>
    <n v="1.7713365539452498E-2"/>
    <n v="0"/>
  </r>
  <r>
    <x v="64"/>
    <s v="A.S. PONTEVEDRA E O SALNÉS"/>
    <n v="12"/>
    <n v="181"/>
    <n v="10"/>
    <n v="117"/>
    <n v="14102"/>
    <n v="7"/>
    <n v="1"/>
    <n v="244564"/>
    <n v="92636"/>
    <n v="181"/>
    <n v="3"/>
    <n v="8"/>
    <n v="1"/>
    <n v="195"/>
    <n v="301"/>
    <n v="1.0256410256410255"/>
    <n v="9"/>
    <s v="2021/06/18"/>
    <n v="496"/>
    <n v="2.4193548387096801E-2"/>
    <n v="0"/>
  </r>
  <r>
    <x v="65"/>
    <s v="A.S. PONTEVEDRA E O SALNÉS"/>
    <n v="9"/>
    <n v="181"/>
    <n v="11"/>
    <n v="120"/>
    <n v="14111"/>
    <n v="8"/>
    <n v="1"/>
    <n v="244759"/>
    <n v="92937"/>
    <n v="181"/>
    <n v="-2"/>
    <n v="7"/>
    <n v="1"/>
    <n v="208"/>
    <n v="14"/>
    <n v="0.98333333333333328"/>
    <n v="11"/>
    <s v="2021/06/19"/>
    <n v="222"/>
    <n v="4.0540540540540501E-2"/>
    <n v="0"/>
  </r>
  <r>
    <x v="66"/>
    <s v="A.S. PONTEVEDRA E O SALNÉS"/>
    <n v="3"/>
    <n v="181"/>
    <n v="8"/>
    <n v="118"/>
    <n v="14122"/>
    <n v="7"/>
    <n v="1"/>
    <n v="244967"/>
    <n v="92951"/>
    <n v="181"/>
    <n v="1"/>
    <n v="7"/>
    <n v="1"/>
    <n v="196"/>
    <n v="1"/>
    <n v="1.0084745762711864"/>
    <n v="2"/>
    <s v="2021/06/20"/>
    <n v="197"/>
    <n v="1.5228426395939101E-2"/>
    <n v="0"/>
  </r>
  <r>
    <x v="67"/>
    <s v="A.S. PONTEVEDRA E O SALNÉS"/>
    <n v="13"/>
    <n v="181"/>
    <n v="3"/>
    <n v="119"/>
    <n v="14124"/>
    <n v="7"/>
    <n v="1"/>
    <n v="245163"/>
    <n v="92952"/>
    <n v="181"/>
    <n v="4"/>
    <n v="6"/>
    <n v="1"/>
    <n v="263"/>
    <n v="54"/>
    <n v="1.0336134453781514"/>
    <n v="9"/>
    <s v="2021/06/21"/>
    <n v="317"/>
    <n v="4.1009463722397499E-2"/>
    <n v="0"/>
  </r>
  <r>
    <x v="68"/>
    <s v="A.S. PONTEVEDRA E O SALNÉS"/>
    <n v="9"/>
    <n v="181"/>
    <n v="12"/>
    <n v="123"/>
    <n v="14133"/>
    <n v="6"/>
    <n v="1"/>
    <n v="245426"/>
    <n v="93006"/>
    <n v="181"/>
    <n v="-7"/>
    <n v="6"/>
    <n v="1"/>
    <n v="546"/>
    <n v="55"/>
    <n v="0.94308943089430897"/>
    <n v="16"/>
    <s v="2021/06/22"/>
    <n v="601"/>
    <n v="1.49750415973378E-2"/>
    <n v="0"/>
  </r>
  <r>
    <x v="69"/>
    <s v="A.S. PONTEVEDRA E O SALNÉS"/>
    <n v="27"/>
    <n v="181"/>
    <n v="8"/>
    <n v="116"/>
    <n v="14149"/>
    <n v="6"/>
    <n v="1"/>
    <n v="245972"/>
    <n v="93061"/>
    <n v="181"/>
    <n v="12"/>
    <n v="4"/>
    <n v="1"/>
    <n v="373"/>
    <n v="132"/>
    <n v="1.103448275862069"/>
    <n v="15"/>
    <s v="2021/06/23"/>
    <n v="505"/>
    <n v="5.3465346534653499E-2"/>
    <n v="0"/>
  </r>
  <r>
    <x v="70"/>
    <s v="A.S. PONTEVEDRA E O SALNÉS"/>
    <n v="39"/>
    <n v="181"/>
    <n v="25"/>
    <n v="128"/>
    <n v="14164"/>
    <n v="4"/>
    <n v="1"/>
    <n v="246345"/>
    <n v="93193"/>
    <n v="181"/>
    <n v="24"/>
    <n v="7"/>
    <n v="1"/>
    <n v="442"/>
    <n v="119"/>
    <n v="1.1875"/>
    <n v="15"/>
    <s v="2021/06/24"/>
    <n v="561"/>
    <n v="6.9518716577540093E-2"/>
    <n v="0"/>
  </r>
  <r>
    <x v="71"/>
    <s v="A.S. PONTEVEDRA E O SALNÉS"/>
    <n v="30"/>
    <n v="181"/>
    <n v="38"/>
    <n v="152"/>
    <n v="14179"/>
    <n v="7"/>
    <n v="1"/>
    <n v="246787"/>
    <n v="93312"/>
    <n v="181"/>
    <n v="24"/>
    <n v="5"/>
    <n v="2"/>
    <n v="355"/>
    <n v="88"/>
    <n v="1.1578947368421053"/>
    <n v="6"/>
    <s v="2021/06/25"/>
    <n v="443"/>
    <n v="6.7720090293453702E-2"/>
    <n v="0"/>
  </r>
  <r>
    <x v="72"/>
    <s v="A.S. PONTEVEDRA E O SALNÉS"/>
    <n v="35"/>
    <n v="181"/>
    <n v="32"/>
    <n v="176"/>
    <n v="14185"/>
    <n v="5"/>
    <n v="2"/>
    <n v="247142"/>
    <n v="93400"/>
    <n v="181"/>
    <n v="31"/>
    <n v="6"/>
    <n v="2"/>
    <n v="369"/>
    <n v="58"/>
    <n v="1.1761363636363635"/>
    <n v="4"/>
    <s v="2021/06/26"/>
    <n v="427"/>
    <n v="8.1967213114754106E-2"/>
    <n v="0"/>
  </r>
  <r>
    <x v="73"/>
    <s v="A.S. PONTEVEDRA E O SALNÉS"/>
    <n v="20"/>
    <n v="181"/>
    <n v="34"/>
    <n v="207"/>
    <n v="14189"/>
    <n v="6"/>
    <n v="2"/>
    <n v="247511"/>
    <n v="93458"/>
    <n v="181"/>
    <n v="19"/>
    <n v="7"/>
    <n v="3"/>
    <n v="347"/>
    <n v="0"/>
    <n v="1.0917874396135265"/>
    <n v="182"/>
    <s v="2021/06/27"/>
    <n v="347"/>
    <n v="5.7636887608069197E-2"/>
    <n v="0"/>
  </r>
  <r>
    <x v="74"/>
    <s v="A.S. PONTEVEDRA E O SALNÉS"/>
    <n v="13"/>
    <n v="181"/>
    <n v="21"/>
    <n v="226"/>
    <n v="14371"/>
    <n v="7"/>
    <n v="3"/>
    <n v="247858"/>
    <n v="93458"/>
    <n v="181"/>
    <n v="12"/>
    <n v="6"/>
    <n v="2"/>
    <n v="403"/>
    <n v="17"/>
    <n v="1.0530973451327434"/>
    <n v="-180"/>
    <s v="2021/06/28"/>
    <n v="420"/>
    <n v="3.0952380952380999E-2"/>
    <n v="0"/>
  </r>
  <r>
    <x v="75"/>
    <s v="A.S. PONTEVEDRA E O SALNÉS"/>
    <n v="34"/>
    <n v="181"/>
    <n v="17"/>
    <n v="238"/>
    <n v="14191"/>
    <n v="6"/>
    <n v="2"/>
    <n v="248261"/>
    <n v="93475"/>
    <n v="181"/>
    <n v="24"/>
    <n v="6"/>
    <n v="3"/>
    <n v="457"/>
    <n v="88"/>
    <n v="1.1008403361344539"/>
    <n v="10"/>
    <s v="2021/06/29"/>
    <n v="545"/>
    <n v="6.23853211009174E-2"/>
    <n v="0"/>
  </r>
  <r>
    <x v="76"/>
    <s v="A.S. PONTEVEDRA E O SALNÉS"/>
    <n v="64"/>
    <n v="181"/>
    <n v="31"/>
    <n v="262"/>
    <n v="14201"/>
    <n v="6"/>
    <n v="3"/>
    <n v="248718"/>
    <n v="93563"/>
    <n v="181"/>
    <n v="59"/>
    <n v="7"/>
    <n v="3"/>
    <n v="371"/>
    <n v="100"/>
    <n v="1.2251908396946565"/>
    <n v="5"/>
    <s v="2021/06/30"/>
    <n v="471"/>
    <n v="0.13588110403397"/>
    <n v="0"/>
  </r>
  <r>
    <x v="77"/>
    <s v="A.S. PONTEVEDRA E O SALNÉS"/>
    <n v="60"/>
    <n v="181"/>
    <n v="62"/>
    <n v="321"/>
    <n v="14206"/>
    <n v="7"/>
    <n v="3"/>
    <n v="249089"/>
    <n v="93663"/>
    <n v="181"/>
    <n v="46"/>
    <n v="8"/>
    <n v="3"/>
    <n v="600"/>
    <n v="75"/>
    <n v="1.1433021806853583"/>
    <n v="14"/>
    <s v="2021/07/01"/>
    <n v="675"/>
    <n v="8.8888888888888906E-2"/>
    <n v="0"/>
  </r>
  <r>
    <x v="78"/>
    <s v="A.S. PONTEVEDRA E O SALNÉS"/>
    <n v="62"/>
    <n v="181"/>
    <n v="62"/>
    <n v="367"/>
    <n v="14220"/>
    <n v="8"/>
    <n v="3"/>
    <n v="249689"/>
    <n v="93738"/>
    <n v="181"/>
    <n v="46"/>
    <n v="8"/>
    <n v="4"/>
    <n v="758"/>
    <n v="127"/>
    <n v="1.1253405994550409"/>
    <n v="16"/>
    <s v="2021/07/02"/>
    <n v="885"/>
    <n v="7.0056497175141202E-2"/>
    <n v="0"/>
  </r>
  <r>
    <x v="79"/>
    <s v="A.S. PONTEVEDRA E O SALNÉS"/>
    <n v="55"/>
    <n v="181"/>
    <n v="56"/>
    <n v="413"/>
    <n v="14236"/>
    <n v="8"/>
    <n v="4"/>
    <n v="250447"/>
    <n v="93865"/>
    <n v="181"/>
    <n v="46"/>
    <n v="7"/>
    <n v="4"/>
    <n v="492"/>
    <n v="130"/>
    <n v="1.1113801452784504"/>
    <n v="9"/>
    <s v="2021/07/03"/>
    <n v="622"/>
    <n v="8.8424437299035402E-2"/>
    <n v="0"/>
  </r>
  <r>
    <x v="80"/>
    <s v="A.S. PONTEVEDRA E O SALNÉS"/>
    <n v="55"/>
    <n v="181"/>
    <n v="52"/>
    <n v="459"/>
    <n v="14245"/>
    <n v="7"/>
    <n v="4"/>
    <n v="250939"/>
    <n v="93995"/>
    <n v="181"/>
    <n v="51"/>
    <n v="9"/>
    <n v="5"/>
    <n v="714"/>
    <n v="92"/>
    <n v="1.1111111111111112"/>
    <n v="4"/>
    <s v="2021/07/04"/>
    <n v="806"/>
    <n v="6.82382133995037E-2"/>
    <n v="0"/>
  </r>
  <r>
    <x v="81"/>
    <s v="A.S. PONTEVEDRA E O SALNÉS"/>
    <n v="43"/>
    <n v="181"/>
    <n v="62"/>
    <n v="510"/>
    <n v="14249"/>
    <n v="9"/>
    <n v="5"/>
    <n v="251653"/>
    <n v="94087"/>
    <n v="181"/>
    <n v="36"/>
    <n v="9"/>
    <n v="6"/>
    <n v="998"/>
    <n v="14"/>
    <n v="1.0705882352941176"/>
    <n v="7"/>
    <s v="2021/07/05"/>
    <n v="1012"/>
    <n v="4.2490118577075103E-2"/>
    <n v="0"/>
  </r>
  <r>
    <x v="82"/>
    <s v="A.S. PONTEVEDRA E O SALNÉS"/>
    <n v="43"/>
    <n v="181"/>
    <n v="40"/>
    <n v="546"/>
    <n v="14256"/>
    <n v="9"/>
    <n v="6"/>
    <n v="252651"/>
    <n v="94101"/>
    <n v="181"/>
    <n v="34"/>
    <n v="11"/>
    <n v="5"/>
    <n v="1065"/>
    <n v="169"/>
    <n v="1.0622710622710623"/>
    <n v="9"/>
    <s v="2021/07/06"/>
    <n v="1234"/>
    <n v="3.48460291734198E-2"/>
    <n v="0"/>
  </r>
  <r>
    <x v="83"/>
    <s v="A.S. PONTEVEDRA E O SALNÉS"/>
    <n v="50"/>
    <n v="181"/>
    <n v="39"/>
    <n v="580"/>
    <n v="14265"/>
    <n v="11"/>
    <n v="5"/>
    <n v="253716"/>
    <n v="94270"/>
    <n v="181"/>
    <n v="35"/>
    <n v="11"/>
    <n v="3"/>
    <n v="849"/>
    <n v="170"/>
    <n v="1.0603448275862069"/>
    <n v="15"/>
    <s v="2021/07/07"/>
    <n v="1019"/>
    <n v="4.9067713444553497E-2"/>
    <n v="0"/>
  </r>
  <r>
    <x v="84"/>
    <s v="A.S. PONTEVEDRA E O SALNÉS"/>
    <n v="66"/>
    <n v="181"/>
    <n v="49"/>
    <n v="615"/>
    <n v="14280"/>
    <n v="11"/>
    <n v="3"/>
    <n v="254565"/>
    <n v="94440"/>
    <n v="181"/>
    <n v="48"/>
    <n v="10"/>
    <n v="4"/>
    <n v="971"/>
    <n v="492"/>
    <n v="1.0780487804878049"/>
    <n v="18"/>
    <s v="2021/07/08"/>
    <n v="1463"/>
    <n v="4.5112781954887202E-2"/>
    <n v="0"/>
  </r>
  <r>
    <x v="85"/>
    <s v="A.S. PONTEVEDRA E O SALNÉS"/>
    <n v="119"/>
    <n v="181"/>
    <n v="71"/>
    <n v="663"/>
    <n v="14298"/>
    <n v="10"/>
    <n v="4"/>
    <n v="255536"/>
    <n v="94932"/>
    <n v="181"/>
    <n v="78"/>
    <n v="8"/>
    <n v="4"/>
    <n v="1523"/>
    <n v="206"/>
    <n v="1.1176470588235294"/>
    <n v="41"/>
    <s v="2021/07/09"/>
    <n v="1729"/>
    <n v="6.88259109311741E-2"/>
    <n v="0"/>
  </r>
  <r>
    <x v="86"/>
    <s v="A.S. PONTEVEDRA E O SALNÉS"/>
    <n v="73"/>
    <n v="181"/>
    <n v="114"/>
    <n v="741"/>
    <n v="14339"/>
    <n v="8"/>
    <n v="4"/>
    <n v="257059"/>
    <n v="95138"/>
    <n v="181"/>
    <n v="45"/>
    <n v="8"/>
    <n v="4"/>
    <n v="1011"/>
    <n v="358"/>
    <n v="1.0607287449392713"/>
    <n v="28"/>
    <s v="2021/07/10"/>
    <n v="1369"/>
    <n v="5.3323593864134398E-2"/>
    <n v="0"/>
  </r>
  <r>
    <x v="87"/>
    <s v="A.S. PONTEVEDRA E O SALNÉS"/>
    <n v="109"/>
    <n v="181"/>
    <n v="78"/>
    <n v="786"/>
    <n v="14367"/>
    <n v="8"/>
    <n v="4"/>
    <n v="258070"/>
    <n v="95496"/>
    <n v="181"/>
    <n v="83"/>
    <n v="8"/>
    <n v="4"/>
    <n v="1296"/>
    <n v="221"/>
    <n v="1.1055979643765903"/>
    <n v="26"/>
    <s v="2021/07/11"/>
    <n v="1517"/>
    <n v="7.1852340145023105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2"/>
    <n v="360"/>
    <n v="13"/>
    <n v="367"/>
    <n v="18101"/>
    <n v="18"/>
    <n v="4"/>
    <n v="323627"/>
    <n v="160807"/>
    <n v="360"/>
    <n v="-4"/>
    <n v="21"/>
    <n v="4"/>
    <n v="784"/>
    <n v="653"/>
    <n v="0.98910081743869205"/>
    <n v="26"/>
    <s v="2021/04/14"/>
    <n v="1437"/>
    <n v="1.5309672929714699E-2"/>
    <n v="0"/>
  </r>
  <r>
    <x v="1"/>
    <s v="A.S. SANTIAGO E BARBANZA"/>
    <n v="32"/>
    <n v="360"/>
    <n v="19"/>
    <n v="363"/>
    <n v="18127"/>
    <n v="21"/>
    <n v="4"/>
    <n v="324411"/>
    <n v="161460"/>
    <n v="360"/>
    <n v="16"/>
    <n v="26"/>
    <n v="3"/>
    <n v="1082"/>
    <n v="1371"/>
    <n v="1.0440771349862259"/>
    <n v="16"/>
    <s v="2021/04/15"/>
    <n v="2453"/>
    <n v="1.30452507134121E-2"/>
    <n v="0"/>
  </r>
  <r>
    <x v="2"/>
    <s v="A.S. SANTIAGO E BARBANZA"/>
    <n v="18"/>
    <n v="360"/>
    <n v="29"/>
    <n v="379"/>
    <n v="18143"/>
    <n v="26"/>
    <n v="3"/>
    <n v="325493"/>
    <n v="162831"/>
    <n v="360"/>
    <n v="-3"/>
    <n v="21"/>
    <n v="3"/>
    <n v="475"/>
    <n v="1267"/>
    <n v="0.9920844327176781"/>
    <n v="21"/>
    <s v="2021/04/16"/>
    <n v="1742"/>
    <n v="1.03329506314581E-2"/>
    <n v="0"/>
  </r>
  <r>
    <x v="3"/>
    <s v="A.S. SANTIAGO E BARBANZA"/>
    <n v="16"/>
    <n v="360"/>
    <n v="20"/>
    <n v="376"/>
    <n v="18164"/>
    <n v="21"/>
    <n v="3"/>
    <n v="325968"/>
    <n v="164098"/>
    <n v="360"/>
    <n v="-8"/>
    <n v="21"/>
    <n v="4"/>
    <n v="513"/>
    <n v="1823"/>
    <n v="0.97872340425531912"/>
    <n v="24"/>
    <s v="2021/04/17"/>
    <n v="2336"/>
    <n v="6.8493150684931503E-3"/>
    <n v="0"/>
  </r>
  <r>
    <x v="4"/>
    <s v="A.S. SANTIAGO E BARBANZA"/>
    <n v="15"/>
    <n v="360"/>
    <n v="12"/>
    <n v="368"/>
    <n v="18188"/>
    <n v="21"/>
    <n v="4"/>
    <n v="326481"/>
    <n v="165921"/>
    <n v="360"/>
    <n v="2"/>
    <n v="22"/>
    <n v="5"/>
    <n v="692"/>
    <n v="421"/>
    <n v="1.0054347826086956"/>
    <n v="13"/>
    <s v="2021/04/18"/>
    <n v="1113"/>
    <n v="1.3477088948787099E-2"/>
    <n v="0"/>
  </r>
  <r>
    <x v="5"/>
    <s v="A.S. SANTIAGO E BARBANZA"/>
    <n v="14"/>
    <n v="360"/>
    <n v="9"/>
    <n v="370"/>
    <n v="18201"/>
    <n v="22"/>
    <n v="5"/>
    <n v="327173"/>
    <n v="166342"/>
    <n v="360"/>
    <n v="-15"/>
    <n v="17"/>
    <n v="5"/>
    <n v="493"/>
    <n v="360"/>
    <n v="0.95945945945945943"/>
    <n v="29"/>
    <s v="2021/04/19"/>
    <n v="853"/>
    <n v="1.6412661195779599E-2"/>
    <n v="0"/>
  </r>
  <r>
    <x v="6"/>
    <s v="A.S. SANTIAGO E BARBANZA"/>
    <n v="23"/>
    <n v="360"/>
    <n v="9"/>
    <n v="355"/>
    <n v="18230"/>
    <n v="17"/>
    <n v="5"/>
    <n v="327666"/>
    <n v="166702"/>
    <n v="360"/>
    <n v="6"/>
    <n v="17"/>
    <n v="5"/>
    <n v="740"/>
    <n v="384"/>
    <n v="1.0169014084507042"/>
    <n v="17"/>
    <s v="2021/04/20"/>
    <n v="1124"/>
    <n v="2.0462633451957299E-2"/>
    <n v="0"/>
  </r>
  <r>
    <x v="7"/>
    <s v="A.S. SANTIAGO E BARBANZA"/>
    <n v="10"/>
    <n v="360"/>
    <n v="22"/>
    <n v="361"/>
    <n v="18247"/>
    <n v="17"/>
    <n v="5"/>
    <n v="328406"/>
    <n v="167086"/>
    <n v="360"/>
    <n v="-11"/>
    <n v="19"/>
    <n v="4"/>
    <n v="572"/>
    <n v="342"/>
    <n v="0.96952908587257614"/>
    <n v="21"/>
    <s v="2021/04/21"/>
    <n v="914"/>
    <n v="1.09409190371991E-2"/>
    <n v="0"/>
  </r>
  <r>
    <x v="8"/>
    <s v="A.S. SANTIAGO E BARBANZA"/>
    <n v="16"/>
    <n v="360"/>
    <n v="11"/>
    <n v="350"/>
    <n v="18268"/>
    <n v="19"/>
    <n v="4"/>
    <n v="328978"/>
    <n v="167428"/>
    <n v="360"/>
    <n v="-11"/>
    <n v="19"/>
    <n v="4"/>
    <n v="551"/>
    <n v="468"/>
    <n v="0.96857142857142853"/>
    <n v="27"/>
    <s v="2021/04/22"/>
    <n v="1019"/>
    <n v="1.57016683022571E-2"/>
    <n v="0"/>
  </r>
  <r>
    <x v="9"/>
    <s v="A.S. SANTIAGO E BARBANZA"/>
    <n v="27"/>
    <n v="360"/>
    <n v="12"/>
    <n v="339"/>
    <n v="18295"/>
    <n v="19"/>
    <n v="4"/>
    <n v="329529"/>
    <n v="167896"/>
    <n v="360"/>
    <n v="7"/>
    <n v="19"/>
    <n v="5"/>
    <n v="355"/>
    <n v="514"/>
    <n v="1.0206489675516224"/>
    <n v="20"/>
    <s v="2021/04/23"/>
    <n v="869"/>
    <n v="3.1070195627157699E-2"/>
    <n v="0"/>
  </r>
  <r>
    <x v="10"/>
    <s v="A.S. SANTIAGO E BARBANZA"/>
    <n v="30"/>
    <n v="360"/>
    <n v="19"/>
    <n v="346"/>
    <n v="18315"/>
    <n v="19"/>
    <n v="5"/>
    <n v="329884"/>
    <n v="168410"/>
    <n v="360"/>
    <n v="-3"/>
    <n v="19"/>
    <n v="4"/>
    <n v="752"/>
    <n v="237"/>
    <n v="0.99132947976878616"/>
    <n v="33"/>
    <s v="2021/04/24"/>
    <n v="989"/>
    <n v="3.0333670374115301E-2"/>
    <n v="0"/>
  </r>
  <r>
    <x v="11"/>
    <s v="A.S. SANTIAGO E BARBANZA"/>
    <n v="25"/>
    <n v="360"/>
    <n v="28"/>
    <n v="343"/>
    <n v="18348"/>
    <n v="19"/>
    <n v="4"/>
    <n v="330636"/>
    <n v="168647"/>
    <n v="360"/>
    <n v="-2"/>
    <n v="22"/>
    <n v="4"/>
    <n v="610"/>
    <n v="191"/>
    <n v="0.99416909620991256"/>
    <n v="27"/>
    <s v="2021/04/25"/>
    <n v="801"/>
    <n v="3.1210986267166001E-2"/>
    <n v="0"/>
  </r>
  <r>
    <x v="12"/>
    <s v="A.S. SANTIAGO E BARBANZA"/>
    <n v="21"/>
    <n v="360"/>
    <n v="16"/>
    <n v="341"/>
    <n v="18375"/>
    <n v="22"/>
    <n v="4"/>
    <n v="331246"/>
    <n v="168838"/>
    <n v="360"/>
    <n v="6"/>
    <n v="19"/>
    <n v="5"/>
    <n v="1331"/>
    <n v="429"/>
    <n v="1.0175953079178885"/>
    <n v="15"/>
    <s v="2021/04/26"/>
    <n v="1760"/>
    <n v="1.19318181818182E-2"/>
    <n v="0"/>
  </r>
  <r>
    <x v="13"/>
    <s v="A.S. SANTIAGO E BARBANZA"/>
    <n v="23"/>
    <n v="360"/>
    <n v="12"/>
    <n v="347"/>
    <n v="18390"/>
    <n v="19"/>
    <n v="5"/>
    <n v="332577"/>
    <n v="169267"/>
    <n v="360"/>
    <n v="0"/>
    <n v="20"/>
    <n v="4"/>
    <n v="679"/>
    <n v="465"/>
    <n v="1"/>
    <n v="23"/>
    <s v="2021/04/27"/>
    <n v="1144"/>
    <n v="2.0104895104895101E-2"/>
    <n v="0"/>
  </r>
  <r>
    <x v="14"/>
    <s v="A.S. SANTIAGO E BARBANZA"/>
    <n v="33"/>
    <n v="360"/>
    <n v="13"/>
    <n v="347"/>
    <n v="18413"/>
    <n v="20"/>
    <n v="4"/>
    <n v="333256"/>
    <n v="169732"/>
    <n v="360"/>
    <n v="11"/>
    <n v="21"/>
    <n v="3"/>
    <n v="707"/>
    <n v="432"/>
    <n v="1.0317002881844379"/>
    <n v="22"/>
    <s v="2021/04/28"/>
    <n v="1139"/>
    <n v="2.8972783143108E-2"/>
    <n v="0"/>
  </r>
  <r>
    <x v="15"/>
    <s v="A.S. SANTIAGO E BARBANZA"/>
    <n v="29"/>
    <n v="360"/>
    <n v="28"/>
    <n v="358"/>
    <n v="18435"/>
    <n v="21"/>
    <n v="3"/>
    <n v="333963"/>
    <n v="170164"/>
    <n v="360"/>
    <n v="0"/>
    <n v="19"/>
    <n v="5"/>
    <n v="901"/>
    <n v="339"/>
    <n v="1"/>
    <n v="29"/>
    <s v="2021/04/29"/>
    <n v="1240"/>
    <n v="2.3387096774193601E-2"/>
    <n v="0"/>
  </r>
  <r>
    <x v="16"/>
    <s v="A.S. SANTIAGO E BARBANZA"/>
    <n v="26"/>
    <n v="360"/>
    <n v="31"/>
    <n v="358"/>
    <n v="18464"/>
    <n v="19"/>
    <n v="5"/>
    <n v="334864"/>
    <n v="170503"/>
    <n v="360"/>
    <n v="-4"/>
    <n v="19"/>
    <n v="4"/>
    <n v="961"/>
    <n v="401"/>
    <n v="0.98882681564245811"/>
    <n v="30"/>
    <s v="2021/04/30"/>
    <n v="1362"/>
    <n v="1.9089574155653401E-2"/>
    <n v="0"/>
  </r>
  <r>
    <x v="17"/>
    <s v="A.S. SANTIAGO E BARBANZA"/>
    <n v="26"/>
    <n v="360"/>
    <n v="20"/>
    <n v="354"/>
    <n v="18494"/>
    <n v="19"/>
    <n v="4"/>
    <n v="335825"/>
    <n v="170904"/>
    <n v="360"/>
    <n v="10"/>
    <n v="20"/>
    <n v="4"/>
    <n v="873"/>
    <n v="277"/>
    <n v="1.0282485875706215"/>
    <n v="16"/>
    <s v="2021/05/01"/>
    <n v="1150"/>
    <n v="2.26086956521739E-2"/>
    <n v="0"/>
  </r>
  <r>
    <x v="18"/>
    <s v="A.S. SANTIAGO E BARBANZA"/>
    <n v="14"/>
    <n v="360"/>
    <n v="26"/>
    <n v="364"/>
    <n v="18510"/>
    <n v="20"/>
    <n v="4"/>
    <n v="336698"/>
    <n v="171181"/>
    <n v="360"/>
    <n v="-1"/>
    <n v="22"/>
    <n v="5"/>
    <n v="808"/>
    <n v="260"/>
    <n v="0.99725274725274726"/>
    <n v="15"/>
    <s v="2021/05/02"/>
    <n v="1068"/>
    <n v="1.31086142322097E-2"/>
    <n v="0"/>
  </r>
  <r>
    <x v="19"/>
    <s v="A.S. SANTIAGO E BARBANZA"/>
    <n v="24"/>
    <n v="360"/>
    <n v="10"/>
    <n v="363"/>
    <n v="18525"/>
    <n v="22"/>
    <n v="5"/>
    <n v="337506"/>
    <n v="171441"/>
    <n v="360"/>
    <n v="20"/>
    <n v="25"/>
    <n v="5"/>
    <n v="736"/>
    <n v="379"/>
    <n v="1.0550964187327823"/>
    <n v="4"/>
    <s v="2021/05/03"/>
    <n v="1115"/>
    <n v="2.1524663677130001E-2"/>
    <n v="0"/>
  </r>
  <r>
    <x v="20"/>
    <s v="A.S. SANTIAGO E BARBANZA"/>
    <n v="24"/>
    <n v="360"/>
    <n v="19"/>
    <n v="383"/>
    <n v="18529"/>
    <n v="25"/>
    <n v="5"/>
    <n v="338242"/>
    <n v="171820"/>
    <n v="360"/>
    <n v="3"/>
    <n v="24"/>
    <n v="4"/>
    <n v="740"/>
    <n v="451"/>
    <n v="1.0078328981723237"/>
    <n v="21"/>
    <s v="2021/05/04"/>
    <n v="1191"/>
    <n v="2.01511335012594E-2"/>
    <n v="0"/>
  </r>
  <r>
    <x v="21"/>
    <s v="A.S. SANTIAGO E BARBANZA"/>
    <n v="30"/>
    <n v="360"/>
    <n v="20"/>
    <n v="386"/>
    <n v="18550"/>
    <n v="24"/>
    <n v="4"/>
    <n v="338982"/>
    <n v="172271"/>
    <n v="360"/>
    <n v="9"/>
    <n v="22"/>
    <n v="4"/>
    <n v="834"/>
    <n v="438"/>
    <n v="1.0233160621761659"/>
    <n v="21"/>
    <s v="2021/05/05"/>
    <n v="1272"/>
    <n v="2.3584905660377398E-2"/>
    <n v="0"/>
  </r>
  <r>
    <x v="22"/>
    <s v="A.S. SANTIAGO E BARBANZA"/>
    <n v="25"/>
    <n v="360"/>
    <n v="24"/>
    <n v="395"/>
    <n v="18571"/>
    <n v="22"/>
    <n v="4"/>
    <n v="339816"/>
    <n v="172709"/>
    <n v="360"/>
    <n v="13"/>
    <n v="17"/>
    <n v="4"/>
    <n v="735"/>
    <n v="332"/>
    <n v="1.0329113924050632"/>
    <n v="12"/>
    <s v="2021/05/06"/>
    <n v="1067"/>
    <n v="2.34301780693533E-2"/>
    <n v="0"/>
  </r>
  <r>
    <x v="23"/>
    <s v="A.S. SANTIAGO E BARBANZA"/>
    <n v="18"/>
    <n v="360"/>
    <n v="22"/>
    <n v="408"/>
    <n v="18583"/>
    <n v="17"/>
    <n v="4"/>
    <n v="340551"/>
    <n v="173041"/>
    <n v="360"/>
    <n v="-1"/>
    <n v="16"/>
    <n v="3"/>
    <n v="1506"/>
    <n v="387"/>
    <n v="0.99754901960784315"/>
    <n v="19"/>
    <s v="2021/05/07"/>
    <n v="1893"/>
    <n v="9.5087163232963606E-3"/>
    <n v="0"/>
  </r>
  <r>
    <x v="24"/>
    <s v="A.S. SANTIAGO E BARBANZA"/>
    <n v="32"/>
    <n v="360"/>
    <n v="11"/>
    <n v="407"/>
    <n v="18602"/>
    <n v="16"/>
    <n v="3"/>
    <n v="342057"/>
    <n v="173428"/>
    <n v="360"/>
    <n v="-7"/>
    <n v="16"/>
    <n v="3"/>
    <n v="1282"/>
    <n v="268"/>
    <n v="0.98280098280098283"/>
    <n v="39"/>
    <s v="2021/05/08"/>
    <n v="1550"/>
    <n v="2.0645161290322601E-2"/>
    <n v="0"/>
  </r>
  <r>
    <x v="25"/>
    <s v="A.S. SANTIAGO E BARBANZA"/>
    <n v="28"/>
    <n v="360"/>
    <n v="25"/>
    <n v="400"/>
    <n v="18641"/>
    <n v="16"/>
    <n v="3"/>
    <n v="343339"/>
    <n v="173696"/>
    <n v="360"/>
    <n v="6"/>
    <n v="16"/>
    <n v="3"/>
    <n v="1692"/>
    <n v="201"/>
    <n v="1.0149999999999999"/>
    <n v="22"/>
    <s v="2021/05/09"/>
    <n v="1893"/>
    <n v="1.47913365029054E-2"/>
    <n v="0"/>
  </r>
  <r>
    <x v="26"/>
    <s v="A.S. SANTIAGO E BARBANZA"/>
    <n v="33"/>
    <n v="360"/>
    <n v="28"/>
    <n v="406"/>
    <n v="18663"/>
    <n v="16"/>
    <n v="3"/>
    <n v="345031"/>
    <n v="173897"/>
    <n v="360"/>
    <n v="16"/>
    <n v="16"/>
    <n v="3"/>
    <n v="1594"/>
    <n v="424"/>
    <n v="1.0394088669950738"/>
    <n v="17"/>
    <s v="2021/05/10"/>
    <n v="2018"/>
    <n v="1.6352824578790899E-2"/>
    <n v="0"/>
  </r>
  <r>
    <x v="27"/>
    <s v="A.S. SANTIAGO E BARBANZA"/>
    <n v="61"/>
    <n v="360"/>
    <n v="30"/>
    <n v="422"/>
    <n v="18680"/>
    <n v="16"/>
    <n v="3"/>
    <n v="346625"/>
    <n v="174321"/>
    <n v="360"/>
    <n v="1"/>
    <n v="20"/>
    <n v="3"/>
    <n v="1174"/>
    <n v="965"/>
    <n v="1.0023696682464456"/>
    <n v="60"/>
    <s v="2021/05/12"/>
    <n v="2139"/>
    <n v="2.8517999064983601E-2"/>
    <n v="0"/>
  </r>
  <r>
    <x v="28"/>
    <s v="A.S. SANTIAGO E BARBANZA"/>
    <n v="35"/>
    <n v="360"/>
    <n v="28"/>
    <n v="423"/>
    <n v="18740"/>
    <n v="20"/>
    <n v="3"/>
    <n v="347799"/>
    <n v="175286"/>
    <n v="360"/>
    <n v="17"/>
    <n v="19"/>
    <n v="4"/>
    <n v="485"/>
    <n v="382"/>
    <n v="1.0401891252955082"/>
    <n v="18"/>
    <s v="2021/05/13"/>
    <n v="867"/>
    <n v="4.0369088811995399E-2"/>
    <n v="0"/>
  </r>
  <r>
    <x v="29"/>
    <s v="A.S. SANTIAGO E BARBANZA"/>
    <n v="27"/>
    <n v="360"/>
    <n v="30"/>
    <n v="440"/>
    <n v="18758"/>
    <n v="19"/>
    <n v="4"/>
    <n v="348284"/>
    <n v="175668"/>
    <n v="360"/>
    <n v="-7"/>
    <n v="19"/>
    <n v="3"/>
    <n v="611"/>
    <n v="388"/>
    <n v="0.98409090909090913"/>
    <n v="34"/>
    <s v="2021/05/14"/>
    <n v="999"/>
    <n v="2.7027027027027001E-2"/>
    <n v="0"/>
  </r>
  <r>
    <x v="30"/>
    <s v="A.S. SANTIAGO E BARBANZA"/>
    <n v="20"/>
    <n v="360"/>
    <n v="22"/>
    <n v="433"/>
    <n v="18792"/>
    <n v="19"/>
    <n v="3"/>
    <n v="348895"/>
    <n v="176056"/>
    <n v="360"/>
    <n v="-5"/>
    <n v="17"/>
    <n v="3"/>
    <n v="445"/>
    <n v="293"/>
    <n v="0.98845265588914555"/>
    <n v="25"/>
    <s v="2021/05/15"/>
    <n v="738"/>
    <n v="2.7100271002710001E-2"/>
    <n v="0"/>
  </r>
  <r>
    <x v="31"/>
    <s v="A.S. SANTIAGO E BARBANZA"/>
    <n v="22"/>
    <n v="360"/>
    <n v="17"/>
    <n v="428"/>
    <n v="18817"/>
    <n v="17"/>
    <n v="3"/>
    <n v="349340"/>
    <n v="176349"/>
    <n v="360"/>
    <n v="-4"/>
    <n v="20"/>
    <n v="3"/>
    <n v="902"/>
    <n v="213"/>
    <n v="0.99065420560747663"/>
    <n v="26"/>
    <s v="2021/05/16"/>
    <n v="1115"/>
    <n v="1.9730941704035901E-2"/>
    <n v="0"/>
  </r>
  <r>
    <x v="32"/>
    <s v="A.S. SANTIAGO E BARBANZA"/>
    <n v="22"/>
    <n v="360"/>
    <n v="19"/>
    <n v="424"/>
    <n v="18843"/>
    <n v="20"/>
    <n v="3"/>
    <n v="350242"/>
    <n v="176562"/>
    <n v="360"/>
    <n v="11"/>
    <n v="21"/>
    <n v="4"/>
    <n v="583"/>
    <n v="325"/>
    <n v="1.0259433962264151"/>
    <n v="11"/>
    <s v="2021/05/17"/>
    <n v="908"/>
    <n v="2.4229074889867801E-2"/>
    <n v="0"/>
  </r>
  <r>
    <x v="33"/>
    <s v="A.S. SANTIAGO E BARBANZA"/>
    <n v="36"/>
    <n v="362"/>
    <n v="20"/>
    <n v="435"/>
    <n v="18854"/>
    <n v="21"/>
    <n v="4"/>
    <n v="350825"/>
    <n v="176887"/>
    <n v="360"/>
    <n v="8"/>
    <n v="19"/>
    <n v="5"/>
    <n v="666"/>
    <n v="510"/>
    <n v="1.0183908045977013"/>
    <n v="26"/>
    <s v="2021/05/18"/>
    <n v="1176"/>
    <n v="3.06122448979592E-2"/>
    <n v="2"/>
  </r>
  <r>
    <x v="34"/>
    <s v="A.S. SANTIAGO E BARBANZA"/>
    <n v="23"/>
    <n v="362"/>
    <n v="28"/>
    <n v="443"/>
    <n v="18880"/>
    <n v="19"/>
    <n v="5"/>
    <n v="351491"/>
    <n v="177397"/>
    <n v="362"/>
    <n v="-3"/>
    <n v="19"/>
    <n v="5"/>
    <n v="828"/>
    <n v="437"/>
    <n v="0.99322799097065462"/>
    <n v="26"/>
    <s v="2021/05/19"/>
    <n v="1265"/>
    <n v="1.8181818181818198E-2"/>
    <n v="0"/>
  </r>
  <r>
    <x v="35"/>
    <s v="A.S. SANTIAGO E BARBANZA"/>
    <n v="22"/>
    <n v="362"/>
    <n v="16"/>
    <n v="440"/>
    <n v="18906"/>
    <n v="19"/>
    <n v="5"/>
    <n v="352319"/>
    <n v="177834"/>
    <n v="362"/>
    <n v="-3"/>
    <n v="18"/>
    <n v="4"/>
    <n v="789"/>
    <n v="393"/>
    <n v="0.99318181818181817"/>
    <n v="25"/>
    <s v="2021/05/20"/>
    <n v="1182"/>
    <n v="1.8612521150592198E-2"/>
    <n v="0"/>
  </r>
  <r>
    <x v="36"/>
    <s v="A.S. SANTIAGO E BARBANZA"/>
    <n v="30"/>
    <n v="362"/>
    <n v="22"/>
    <n v="437"/>
    <n v="18931"/>
    <n v="18"/>
    <n v="4"/>
    <n v="353108"/>
    <n v="178227"/>
    <n v="362"/>
    <n v="0"/>
    <n v="14"/>
    <n v="3"/>
    <n v="764"/>
    <n v="371"/>
    <n v="1"/>
    <n v="30"/>
    <s v="2021/05/21"/>
    <n v="1135"/>
    <n v="2.6431718061673999E-2"/>
    <n v="0"/>
  </r>
  <r>
    <x v="37"/>
    <s v="A.S. SANTIAGO E BARBANZA"/>
    <n v="33"/>
    <n v="362"/>
    <n v="21"/>
    <n v="437"/>
    <n v="18961"/>
    <n v="14"/>
    <n v="3"/>
    <n v="353872"/>
    <n v="178598"/>
    <n v="362"/>
    <n v="18"/>
    <n v="14"/>
    <n v="3"/>
    <n v="751"/>
    <n v="403"/>
    <n v="1.0411899313501145"/>
    <n v="15"/>
    <s v="2021/05/22"/>
    <n v="1154"/>
    <n v="2.8596187175043301E-2"/>
    <n v="0"/>
  </r>
  <r>
    <x v="38"/>
    <s v="A.S. SANTIAGO E BARBANZA"/>
    <n v="23"/>
    <n v="362"/>
    <n v="29"/>
    <n v="455"/>
    <n v="18976"/>
    <n v="14"/>
    <n v="3"/>
    <n v="354623"/>
    <n v="179001"/>
    <n v="362"/>
    <n v="-2"/>
    <n v="12"/>
    <n v="5"/>
    <n v="1226"/>
    <n v="207"/>
    <n v="0.99560439560439562"/>
    <n v="25"/>
    <s v="2021/05/23"/>
    <n v="1433"/>
    <n v="1.6050244242847199E-2"/>
    <n v="0"/>
  </r>
  <r>
    <x v="39"/>
    <s v="A.S. SANTIAGO E BARBANZA"/>
    <n v="28"/>
    <n v="362"/>
    <n v="21"/>
    <n v="453"/>
    <n v="19001"/>
    <n v="12"/>
    <n v="5"/>
    <n v="355849"/>
    <n v="179208"/>
    <n v="362"/>
    <n v="4"/>
    <n v="14"/>
    <n v="5"/>
    <n v="1237"/>
    <n v="441"/>
    <n v="1.0088300220750552"/>
    <n v="24"/>
    <s v="2021/05/24"/>
    <n v="1678"/>
    <n v="1.6686531585220502E-2"/>
    <n v="0"/>
  </r>
  <r>
    <x v="40"/>
    <s v="A.S. SANTIAGO E BARBANZA"/>
    <n v="27"/>
    <n v="362"/>
    <n v="21"/>
    <n v="457"/>
    <n v="19025"/>
    <n v="14"/>
    <n v="5"/>
    <n v="357086"/>
    <n v="179649"/>
    <n v="362"/>
    <n v="-20"/>
    <n v="15"/>
    <n v="4"/>
    <n v="694"/>
    <n v="462"/>
    <n v="0.9562363238512035"/>
    <n v="47"/>
    <s v="2021/05/25"/>
    <n v="1156"/>
    <n v="2.3356401384083E-2"/>
    <n v="0"/>
  </r>
  <r>
    <x v="41"/>
    <s v="A.S. SANTIAGO E BARBANZA"/>
    <n v="30"/>
    <n v="362"/>
    <n v="22"/>
    <n v="437"/>
    <n v="19072"/>
    <n v="15"/>
    <n v="4"/>
    <n v="357780"/>
    <n v="180111"/>
    <n v="362"/>
    <n v="2"/>
    <n v="17"/>
    <n v="3"/>
    <n v="677"/>
    <n v="544"/>
    <n v="1.0045766590389016"/>
    <n v="28"/>
    <s v="2021/05/26"/>
    <n v="1221"/>
    <n v="2.45700245700246E-2"/>
    <n v="0"/>
  </r>
  <r>
    <x v="42"/>
    <s v="A.S. SANTIAGO E BARBANZA"/>
    <n v="29"/>
    <n v="362"/>
    <n v="23"/>
    <n v="439"/>
    <n v="19100"/>
    <n v="17"/>
    <n v="3"/>
    <n v="358457"/>
    <n v="180655"/>
    <n v="362"/>
    <n v="3"/>
    <n v="18"/>
    <n v="4"/>
    <n v="615"/>
    <n v="-38996"/>
    <n v="1.0068337129840548"/>
    <n v="26"/>
    <s v="2021/05/27"/>
    <n v="-38381"/>
    <n v="-7.5558218910398397E-4"/>
    <n v="0"/>
  </r>
  <r>
    <x v="43"/>
    <s v="A.S. SANTIAGO E BARBANZA"/>
    <n v="16"/>
    <n v="362"/>
    <n v="29"/>
    <n v="442"/>
    <n v="19126"/>
    <n v="18"/>
    <n v="4"/>
    <n v="359072"/>
    <n v="141659"/>
    <n v="362"/>
    <n v="-15"/>
    <n v="15"/>
    <n v="4"/>
    <n v="433"/>
    <n v="216"/>
    <n v="0.9660633484162896"/>
    <n v="31"/>
    <s v="2021/05/28"/>
    <n v="649"/>
    <n v="2.4653312788906E-2"/>
    <n v="0"/>
  </r>
  <r>
    <x v="44"/>
    <s v="A.S. SANTIAGO E BARBANZA"/>
    <n v="20"/>
    <n v="362"/>
    <n v="15"/>
    <n v="427"/>
    <n v="19157"/>
    <n v="15"/>
    <n v="4"/>
    <n v="359505"/>
    <n v="141875"/>
    <n v="362"/>
    <n v="-12"/>
    <n v="18"/>
    <n v="5"/>
    <n v="704"/>
    <n v="192"/>
    <n v="0.97189695550351285"/>
    <n v="32"/>
    <s v="2021/05/29"/>
    <n v="896"/>
    <n v="2.23214285714286E-2"/>
    <n v="0"/>
  </r>
  <r>
    <x v="45"/>
    <s v="A.S. SANTIAGO E BARBANZA"/>
    <n v="10"/>
    <n v="362"/>
    <n v="22"/>
    <n v="415"/>
    <n v="19189"/>
    <n v="18"/>
    <n v="5"/>
    <n v="360209"/>
    <n v="142067"/>
    <n v="362"/>
    <n v="-5"/>
    <n v="21"/>
    <n v="5"/>
    <n v="480"/>
    <n v="0"/>
    <n v="0.98795180722891562"/>
    <n v="15"/>
    <s v="2021/05/30"/>
    <n v="480"/>
    <n v="2.0833333333333301E-2"/>
    <n v="0"/>
  </r>
  <r>
    <x v="46"/>
    <s v="A.S. SANTIAGO E BARBANZA"/>
    <n v="15"/>
    <n v="362"/>
    <n v="10"/>
    <n v="410"/>
    <n v="19204"/>
    <n v="21"/>
    <n v="5"/>
    <n v="360689"/>
    <n v="142067"/>
    <n v="362"/>
    <n v="-14"/>
    <n v="22"/>
    <n v="5"/>
    <n v="464"/>
    <n v="26"/>
    <n v="0.96585365853658534"/>
    <n v="29"/>
    <s v="2021/05/31"/>
    <n v="490"/>
    <n v="3.06122448979592E-2"/>
    <n v="0"/>
  </r>
  <r>
    <x v="47"/>
    <s v="A.S. SANTIAGO E BARBANZA"/>
    <n v="14"/>
    <n v="362"/>
    <n v="14"/>
    <n v="396"/>
    <n v="19233"/>
    <n v="22"/>
    <n v="5"/>
    <n v="361153"/>
    <n v="142093"/>
    <n v="362"/>
    <n v="4"/>
    <n v="23"/>
    <n v="4"/>
    <n v="668"/>
    <n v="101"/>
    <n v="1.0101010101010102"/>
    <n v="10"/>
    <s v="2021/06/01"/>
    <n v="769"/>
    <n v="1.8205461638491498E-2"/>
    <n v="0"/>
  </r>
  <r>
    <x v="48"/>
    <s v="A.S. SANTIAGO E BARBANZA"/>
    <n v="12"/>
    <n v="362"/>
    <n v="14"/>
    <n v="400"/>
    <n v="19243"/>
    <n v="23"/>
    <n v="4"/>
    <n v="361821"/>
    <n v="142194"/>
    <n v="362"/>
    <n v="-30"/>
    <n v="21"/>
    <n v="4"/>
    <n v="663"/>
    <n v="176"/>
    <n v="0.92500000000000004"/>
    <n v="42"/>
    <s v="2021/06/02"/>
    <n v="839"/>
    <n v="1.4302741358760401E-2"/>
    <n v="0"/>
  </r>
  <r>
    <x v="49"/>
    <s v="A.S. SANTIAGO E BARBANZA"/>
    <n v="16"/>
    <n v="363"/>
    <n v="12"/>
    <n v="370"/>
    <n v="19285"/>
    <n v="21"/>
    <n v="4"/>
    <n v="362484"/>
    <n v="142370"/>
    <n v="362"/>
    <n v="-12"/>
    <n v="21"/>
    <n v="3"/>
    <n v="450"/>
    <n v="1559"/>
    <n v="0.96756756756756757"/>
    <n v="28"/>
    <s v="2021/06/03"/>
    <n v="2009"/>
    <n v="7.9641612742658002E-3"/>
    <n v="1"/>
  </r>
  <r>
    <x v="50"/>
    <s v="A.S. SANTIAGO E BARBANZA"/>
    <n v="10"/>
    <n v="364"/>
    <n v="12"/>
    <n v="358"/>
    <n v="19313"/>
    <n v="21"/>
    <n v="3"/>
    <n v="362934"/>
    <n v="143929"/>
    <n v="363"/>
    <n v="-23"/>
    <n v="16"/>
    <n v="2"/>
    <n v="407"/>
    <n v="116"/>
    <n v="0.93575418994413406"/>
    <n v="32"/>
    <s v="2021/06/04"/>
    <n v="523"/>
    <n v="1.9120458891013398E-2"/>
    <n v="1"/>
  </r>
  <r>
    <x v="51"/>
    <s v="A.S. SANTIAGO E BARBANZA"/>
    <n v="10"/>
    <n v="364"/>
    <n v="12"/>
    <n v="335"/>
    <n v="19345"/>
    <n v="16"/>
    <n v="2"/>
    <n v="363341"/>
    <n v="144045"/>
    <n v="364"/>
    <n v="-11"/>
    <n v="15"/>
    <n v="3"/>
    <n v="507"/>
    <n v="91"/>
    <n v="0.96716417910447761"/>
    <n v="21"/>
    <s v="2021/06/05"/>
    <n v="598"/>
    <n v="1.6722408026755901E-2"/>
    <n v="0"/>
  </r>
  <r>
    <x v="52"/>
    <s v="A.S. SANTIAGO E BARBANZA"/>
    <n v="6"/>
    <n v="364"/>
    <n v="11"/>
    <n v="324"/>
    <n v="19366"/>
    <n v="15"/>
    <n v="3"/>
    <n v="363848"/>
    <n v="144136"/>
    <n v="364"/>
    <n v="-29"/>
    <n v="15"/>
    <n v="3"/>
    <n v="479"/>
    <n v="0"/>
    <n v="0.91049382716049387"/>
    <n v="35"/>
    <s v="2021/06/06"/>
    <n v="479"/>
    <n v="1.2526096033402901E-2"/>
    <n v="0"/>
  </r>
  <r>
    <x v="53"/>
    <s v="A.S. SANTIAGO E BARBANZA"/>
    <n v="6"/>
    <n v="365"/>
    <n v="6"/>
    <n v="295"/>
    <n v="19401"/>
    <n v="15"/>
    <n v="3"/>
    <n v="364327"/>
    <n v="144136"/>
    <n v="364"/>
    <n v="-12"/>
    <n v="12"/>
    <n v="3"/>
    <n v="403"/>
    <n v="29"/>
    <n v="0.95932203389830506"/>
    <n v="17"/>
    <s v="2021/06/07"/>
    <n v="432"/>
    <n v="1.38888888888889E-2"/>
    <n v="1"/>
  </r>
  <r>
    <x v="54"/>
    <s v="A.S. SANTIAGO E BARBANZA"/>
    <n v="4"/>
    <n v="365"/>
    <n v="6"/>
    <n v="283"/>
    <n v="19418"/>
    <n v="12"/>
    <n v="3"/>
    <n v="364730"/>
    <n v="144165"/>
    <n v="365"/>
    <n v="-30"/>
    <n v="13"/>
    <n v="2"/>
    <n v="606"/>
    <n v="66"/>
    <n v="0.89399293286219084"/>
    <n v="34"/>
    <s v="2021/06/08"/>
    <n v="672"/>
    <n v="5.9523809523809503E-3"/>
    <n v="0"/>
  </r>
  <r>
    <x v="55"/>
    <s v="A.S. SANTIAGO E BARBANZA"/>
    <n v="11"/>
    <n v="365"/>
    <n v="4"/>
    <n v="253"/>
    <n v="19452"/>
    <n v="13"/>
    <n v="2"/>
    <n v="365336"/>
    <n v="144231"/>
    <n v="365"/>
    <n v="-31"/>
    <n v="10"/>
    <n v="2"/>
    <n v="519"/>
    <n v="103"/>
    <n v="0.87747035573122534"/>
    <n v="42"/>
    <s v="2021/06/09"/>
    <n v="622"/>
    <n v="1.7684887459807098E-2"/>
    <n v="0"/>
  </r>
  <r>
    <x v="56"/>
    <s v="A.S. SANTIAGO E BARBANZA"/>
    <n v="10"/>
    <n v="365"/>
    <n v="10"/>
    <n v="222"/>
    <n v="19494"/>
    <n v="10"/>
    <n v="2"/>
    <n v="365855"/>
    <n v="144334"/>
    <n v="365"/>
    <n v="-16"/>
    <n v="10"/>
    <n v="2"/>
    <n v="361"/>
    <n v="236"/>
    <n v="0.92792792792792789"/>
    <n v="26"/>
    <s v="2021/06/10"/>
    <n v="597"/>
    <n v="1.6750418760469E-2"/>
    <n v="0"/>
  </r>
  <r>
    <x v="57"/>
    <s v="A.S. SANTIAGO E BARBANZA"/>
    <n v="5"/>
    <n v="365"/>
    <n v="8"/>
    <n v="206"/>
    <n v="19520"/>
    <n v="10"/>
    <n v="2"/>
    <n v="366216"/>
    <n v="144570"/>
    <n v="365"/>
    <n v="-24"/>
    <n v="6"/>
    <n v="3"/>
    <n v="323"/>
    <n v="170"/>
    <n v="0.88349514563106801"/>
    <n v="28"/>
    <s v="2021/06/11"/>
    <n v="493"/>
    <n v="1.0141987829614601E-2"/>
    <n v="0"/>
  </r>
  <r>
    <x v="58"/>
    <s v="A.S. SANTIAGO E BARBANZA"/>
    <n v="5"/>
    <n v="365"/>
    <n v="4"/>
    <n v="182"/>
    <n v="19548"/>
    <n v="6"/>
    <n v="3"/>
    <n v="366539"/>
    <n v="144740"/>
    <n v="365"/>
    <n v="-13"/>
    <n v="7"/>
    <n v="2"/>
    <n v="545"/>
    <n v="47"/>
    <n v="0.9285714285714286"/>
    <n v="18"/>
    <s v="2021/06/12"/>
    <n v="592"/>
    <n v="8.4459459459459499E-3"/>
    <n v="0"/>
  </r>
  <r>
    <x v="59"/>
    <s v="A.S. SANTIAGO E BARBANZA"/>
    <n v="5"/>
    <n v="365"/>
    <n v="5"/>
    <n v="169"/>
    <n v="19566"/>
    <n v="7"/>
    <n v="2"/>
    <n v="367084"/>
    <n v="144787"/>
    <n v="365"/>
    <n v="-13"/>
    <n v="5"/>
    <n v="2"/>
    <n v="353"/>
    <n v="0"/>
    <n v="0.92307692307692313"/>
    <n v="18"/>
    <s v="2021/06/13"/>
    <n v="353"/>
    <n v="1.4164305949008501E-2"/>
    <n v="0"/>
  </r>
  <r>
    <x v="60"/>
    <s v="A.S. SANTIAGO E BARBANZA"/>
    <n v="5"/>
    <n v="365"/>
    <n v="5"/>
    <n v="156"/>
    <n v="19584"/>
    <n v="5"/>
    <n v="2"/>
    <n v="367437"/>
    <n v="144787"/>
    <n v="365"/>
    <n v="-10"/>
    <n v="5"/>
    <n v="1"/>
    <n v="373"/>
    <n v="19"/>
    <n v="0.9358974358974359"/>
    <n v="15"/>
    <s v="2021/06/14"/>
    <n v="392"/>
    <n v="1.2755102040816301E-2"/>
    <n v="0"/>
  </r>
  <r>
    <x v="61"/>
    <s v="A.S. SANTIAGO E BARBANZA"/>
    <n v="3"/>
    <n v="365"/>
    <n v="3"/>
    <n v="146"/>
    <n v="19599"/>
    <n v="5"/>
    <n v="1"/>
    <n v="367810"/>
    <n v="144806"/>
    <n v="365"/>
    <n v="-12"/>
    <n v="4"/>
    <n v="1"/>
    <n v="622"/>
    <n v="51"/>
    <n v="0.9178082191780822"/>
    <n v="15"/>
    <s v="2021/06/15"/>
    <n v="673"/>
    <n v="4.4576523031203599E-3"/>
    <n v="0"/>
  </r>
  <r>
    <x v="62"/>
    <s v="A.S. SANTIAGO E BARBANZA"/>
    <n v="10"/>
    <n v="365"/>
    <n v="4"/>
    <n v="134"/>
    <n v="19614"/>
    <n v="4"/>
    <n v="1"/>
    <n v="368432"/>
    <n v="144857"/>
    <n v="365"/>
    <n v="-7"/>
    <n v="4"/>
    <n v="1"/>
    <n v="530"/>
    <n v="109"/>
    <n v="0.94776119402985071"/>
    <n v="17"/>
    <s v="2021/06/16"/>
    <n v="639"/>
    <n v="1.56494522691706E-2"/>
    <n v="0"/>
  </r>
  <r>
    <x v="63"/>
    <s v="A.S. SANTIAGO E BARBANZA"/>
    <n v="7"/>
    <n v="365"/>
    <n v="9"/>
    <n v="127"/>
    <n v="19631"/>
    <n v="4"/>
    <n v="1"/>
    <n v="368962"/>
    <n v="144966"/>
    <n v="365"/>
    <n v="-1"/>
    <n v="4"/>
    <n v="1"/>
    <n v="446"/>
    <n v="1535"/>
    <n v="0.99212598425196852"/>
    <n v="8"/>
    <s v="2021/06/17"/>
    <n v="1981"/>
    <n v="3.53356890459364E-3"/>
    <n v="0"/>
  </r>
  <r>
    <x v="64"/>
    <s v="A.S. SANTIAGO E BARBANZA"/>
    <n v="11"/>
    <n v="365"/>
    <n v="8"/>
    <n v="126"/>
    <n v="19639"/>
    <n v="4"/>
    <n v="1"/>
    <n v="369408"/>
    <n v="146501"/>
    <n v="365"/>
    <n v="-5"/>
    <n v="4"/>
    <n v="1"/>
    <n v="326"/>
    <n v="83"/>
    <n v="0.96031746031746035"/>
    <n v="16"/>
    <s v="2021/06/18"/>
    <n v="409"/>
    <n v="2.6894865525672398E-2"/>
    <n v="0"/>
  </r>
  <r>
    <x v="65"/>
    <s v="A.S. SANTIAGO E BARBANZA"/>
    <n v="3"/>
    <n v="365"/>
    <n v="12"/>
    <n v="121"/>
    <n v="19655"/>
    <n v="4"/>
    <n v="1"/>
    <n v="369734"/>
    <n v="146584"/>
    <n v="365"/>
    <n v="-11"/>
    <n v="3"/>
    <n v="1"/>
    <n v="394"/>
    <n v="12"/>
    <n v="0.90909090909090906"/>
    <n v="14"/>
    <s v="2021/06/19"/>
    <n v="406"/>
    <n v="7.38916256157635E-3"/>
    <n v="0"/>
  </r>
  <r>
    <x v="66"/>
    <s v="A.S. SANTIAGO E BARBANZA"/>
    <n v="8"/>
    <n v="365"/>
    <n v="3"/>
    <n v="110"/>
    <n v="19669"/>
    <n v="3"/>
    <n v="1"/>
    <n v="370128"/>
    <n v="146596"/>
    <n v="365"/>
    <n v="-10"/>
    <n v="2"/>
    <n v="1"/>
    <n v="436"/>
    <n v="0"/>
    <n v="0.90909090909090906"/>
    <n v="18"/>
    <s v="2021/06/20"/>
    <n v="436"/>
    <n v="1.8348623853211E-2"/>
    <n v="0"/>
  </r>
  <r>
    <x v="67"/>
    <s v="A.S. SANTIAGO E BARBANZA"/>
    <n v="9"/>
    <n v="365"/>
    <n v="8"/>
    <n v="100"/>
    <n v="19687"/>
    <n v="2"/>
    <n v="1"/>
    <n v="370564"/>
    <n v="146596"/>
    <n v="365"/>
    <n v="3"/>
    <n v="1"/>
    <n v="1"/>
    <n v="430"/>
    <n v="47"/>
    <n v="1.03"/>
    <n v="6"/>
    <s v="2021/06/21"/>
    <n v="477"/>
    <n v="1.88679245283019E-2"/>
    <n v="0"/>
  </r>
  <r>
    <x v="68"/>
    <s v="A.S. SANTIAGO E BARBANZA"/>
    <n v="9"/>
    <n v="365"/>
    <n v="6"/>
    <n v="103"/>
    <n v="19693"/>
    <n v="1"/>
    <n v="1"/>
    <n v="370994"/>
    <n v="146643"/>
    <n v="365"/>
    <n v="2"/>
    <n v="1"/>
    <n v="1"/>
    <n v="482"/>
    <n v="75"/>
    <n v="1.0194174757281553"/>
    <n v="7"/>
    <s v="2021/06/22"/>
    <n v="557"/>
    <n v="1.6157989228007201E-2"/>
    <n v="0"/>
  </r>
  <r>
    <x v="69"/>
    <s v="A.S. SANTIAGO E BARBANZA"/>
    <n v="11"/>
    <n v="365"/>
    <n v="9"/>
    <n v="105"/>
    <n v="19700"/>
    <n v="1"/>
    <n v="1"/>
    <n v="371476"/>
    <n v="146718"/>
    <n v="365"/>
    <n v="7"/>
    <n v="1"/>
    <n v="1"/>
    <n v="496"/>
    <n v="213"/>
    <n v="1.0666666666666667"/>
    <n v="4"/>
    <s v="2021/06/23"/>
    <n v="709"/>
    <n v="1.55148095909732E-2"/>
    <n v="0"/>
  </r>
  <r>
    <x v="70"/>
    <s v="A.S. SANTIAGO E BARBANZA"/>
    <n v="21"/>
    <n v="365"/>
    <n v="12"/>
    <n v="112"/>
    <n v="19704"/>
    <n v="1"/>
    <n v="1"/>
    <n v="371972"/>
    <n v="146931"/>
    <n v="365"/>
    <n v="13"/>
    <n v="0"/>
    <n v="1"/>
    <n v="390"/>
    <n v="92"/>
    <n v="1.1160714285714286"/>
    <n v="8"/>
    <s v="2021/06/24"/>
    <n v="482"/>
    <n v="4.3568464730290503E-2"/>
    <n v="0"/>
  </r>
  <r>
    <x v="71"/>
    <s v="A.S. SANTIAGO E BARBANZA"/>
    <n v="17"/>
    <n v="365"/>
    <n v="21"/>
    <n v="125"/>
    <n v="19712"/>
    <n v="0"/>
    <n v="1"/>
    <n v="372362"/>
    <n v="147023"/>
    <n v="365"/>
    <n v="6"/>
    <n v="0"/>
    <n v="1"/>
    <n v="385"/>
    <n v="77"/>
    <n v="1.048"/>
    <n v="11"/>
    <s v="2021/06/25"/>
    <n v="462"/>
    <n v="3.67965367965368E-2"/>
    <n v="0"/>
  </r>
  <r>
    <x v="72"/>
    <s v="A.S. SANTIAGO E BARBANZA"/>
    <n v="23"/>
    <n v="365"/>
    <n v="16"/>
    <n v="131"/>
    <n v="19723"/>
    <n v="0"/>
    <n v="1"/>
    <n v="372747"/>
    <n v="147100"/>
    <n v="365"/>
    <n v="15"/>
    <n v="0"/>
    <n v="1"/>
    <n v="456"/>
    <n v="37"/>
    <n v="1.1145038167938932"/>
    <n v="8"/>
    <s v="2021/06/26"/>
    <n v="493"/>
    <n v="4.6653144016227201E-2"/>
    <n v="0"/>
  </r>
  <r>
    <x v="73"/>
    <s v="A.S. SANTIAGO E BARBANZA"/>
    <n v="9"/>
    <n v="365"/>
    <n v="23"/>
    <n v="146"/>
    <n v="19731"/>
    <n v="0"/>
    <n v="1"/>
    <n v="373203"/>
    <n v="147137"/>
    <n v="365"/>
    <n v="2"/>
    <n v="1"/>
    <n v="1"/>
    <n v="541"/>
    <n v="0"/>
    <n v="1.0136986301369864"/>
    <n v="360"/>
    <s v="2021/06/27"/>
    <n v="541"/>
    <n v="1.6635859519408502E-2"/>
    <n v="0"/>
  </r>
  <r>
    <x v="74"/>
    <s v="A.S. SANTIAGO E BARBANZA"/>
    <n v="8"/>
    <n v="365"/>
    <n v="9"/>
    <n v="148"/>
    <n v="20091"/>
    <n v="1"/>
    <n v="1"/>
    <n v="373744"/>
    <n v="147137"/>
    <n v="365"/>
    <n v="5"/>
    <n v="1"/>
    <n v="1"/>
    <n v="434"/>
    <n v="25"/>
    <n v="1.0337837837837838"/>
    <n v="-350"/>
    <s v="2021/06/28"/>
    <n v="459"/>
    <n v="1.7429193899782099E-2"/>
    <n v="0"/>
  </r>
  <r>
    <x v="75"/>
    <s v="A.S. SANTIAGO E BARBANZA"/>
    <n v="15"/>
    <n v="365"/>
    <n v="8"/>
    <n v="153"/>
    <n v="19741"/>
    <n v="1"/>
    <n v="1"/>
    <n v="374178"/>
    <n v="147162"/>
    <n v="365"/>
    <n v="11"/>
    <n v="1"/>
    <n v="1"/>
    <n v="498"/>
    <n v="36"/>
    <n v="1.0718954248366013"/>
    <n v="4"/>
    <s v="2021/06/29"/>
    <n v="534"/>
    <n v="2.8089887640449399E-2"/>
    <n v="0"/>
  </r>
  <r>
    <x v="76"/>
    <s v="A.S. SANTIAGO E BARBANZA"/>
    <n v="16"/>
    <n v="365"/>
    <n v="15"/>
    <n v="164"/>
    <n v="19745"/>
    <n v="1"/>
    <n v="1"/>
    <n v="374676"/>
    <n v="147198"/>
    <n v="365"/>
    <n v="12"/>
    <n v="1"/>
    <n v="1"/>
    <n v="660"/>
    <n v="92"/>
    <n v="1.0731707317073171"/>
    <n v="4"/>
    <s v="2021/06/30"/>
    <n v="752"/>
    <n v="2.1276595744680799E-2"/>
    <n v="0"/>
  </r>
  <r>
    <x v="77"/>
    <s v="A.S. SANTIAGO E BARBANZA"/>
    <n v="25"/>
    <n v="365"/>
    <n v="16"/>
    <n v="176"/>
    <n v="19749"/>
    <n v="1"/>
    <n v="1"/>
    <n v="375336"/>
    <n v="147290"/>
    <n v="365"/>
    <n v="14"/>
    <n v="1"/>
    <n v="1"/>
    <n v="462"/>
    <n v="36"/>
    <n v="1.0795454545454546"/>
    <n v="11"/>
    <s v="2021/07/01"/>
    <n v="498"/>
    <n v="5.0200803212851398E-2"/>
    <n v="0"/>
  </r>
  <r>
    <x v="78"/>
    <s v="A.S. SANTIAGO E BARBANZA"/>
    <n v="27"/>
    <n v="365"/>
    <n v="23"/>
    <n v="190"/>
    <n v="19760"/>
    <n v="1"/>
    <n v="1"/>
    <n v="375798"/>
    <n v="147326"/>
    <n v="365"/>
    <n v="19"/>
    <n v="3"/>
    <n v="1"/>
    <n v="441"/>
    <n v="62"/>
    <n v="1.1000000000000001"/>
    <n v="8"/>
    <s v="2021/07/02"/>
    <n v="503"/>
    <n v="5.3677932405566599E-2"/>
    <n v="0"/>
  </r>
  <r>
    <x v="79"/>
    <s v="A.S. SANTIAGO E BARBANZA"/>
    <n v="22"/>
    <n v="365"/>
    <n v="26"/>
    <n v="209"/>
    <n v="19768"/>
    <n v="3"/>
    <n v="1"/>
    <n v="376239"/>
    <n v="147388"/>
    <n v="365"/>
    <n v="14"/>
    <n v="3"/>
    <n v="1"/>
    <n v="536"/>
    <n v="59"/>
    <n v="1.0669856459330143"/>
    <n v="8"/>
    <s v="2021/07/03"/>
    <n v="595"/>
    <n v="3.6974789915966401E-2"/>
    <n v="0"/>
  </r>
  <r>
    <x v="80"/>
    <s v="A.S. SANTIAGO E BARBANZA"/>
    <n v="23"/>
    <n v="365"/>
    <n v="22"/>
    <n v="223"/>
    <n v="19776"/>
    <n v="3"/>
    <n v="1"/>
    <n v="376775"/>
    <n v="147447"/>
    <n v="365"/>
    <n v="14"/>
    <n v="3"/>
    <n v="1"/>
    <n v="635"/>
    <n v="44"/>
    <n v="1.0627802690582959"/>
    <n v="9"/>
    <s v="2021/07/04"/>
    <n v="679"/>
    <n v="3.3873343151693699E-2"/>
    <n v="0"/>
  </r>
  <r>
    <x v="81"/>
    <s v="A.S. SANTIAGO E BARBANZA"/>
    <n v="20"/>
    <n v="365"/>
    <n v="23"/>
    <n v="237"/>
    <n v="19785"/>
    <n v="3"/>
    <n v="1"/>
    <n v="377410"/>
    <n v="147491"/>
    <n v="365"/>
    <n v="10"/>
    <n v="2"/>
    <n v="1"/>
    <n v="352"/>
    <n v="15"/>
    <n v="1.0421940928270041"/>
    <n v="10"/>
    <s v="2021/07/05"/>
    <n v="367"/>
    <n v="5.4495912806539502E-2"/>
    <n v="0"/>
  </r>
  <r>
    <x v="82"/>
    <s v="A.S. SANTIAGO E BARBANZA"/>
    <n v="37"/>
    <n v="365"/>
    <n v="16"/>
    <n v="247"/>
    <n v="19795"/>
    <n v="2"/>
    <n v="1"/>
    <n v="377762"/>
    <n v="147506"/>
    <n v="365"/>
    <n v="28"/>
    <n v="2"/>
    <n v="1"/>
    <n v="556"/>
    <n v="53"/>
    <n v="1.1133603238866396"/>
    <n v="9"/>
    <s v="2021/07/06"/>
    <n v="609"/>
    <n v="6.0755336617405599E-2"/>
    <n v="0"/>
  </r>
  <r>
    <x v="83"/>
    <s v="A.S. SANTIAGO E BARBANZA"/>
    <n v="48"/>
    <n v="365"/>
    <n v="40"/>
    <n v="275"/>
    <n v="19804"/>
    <n v="2"/>
    <n v="1"/>
    <n v="378318"/>
    <n v="147559"/>
    <n v="365"/>
    <n v="38"/>
    <n v="1"/>
    <n v="1"/>
    <n v="529"/>
    <n v="40"/>
    <n v="1.1381818181818182"/>
    <n v="10"/>
    <s v="2021/07/07"/>
    <n v="569"/>
    <n v="8.43585237258348E-2"/>
    <n v="0"/>
  </r>
  <r>
    <x v="84"/>
    <s v="A.S. SANTIAGO E BARBANZA"/>
    <n v="89"/>
    <n v="365"/>
    <n v="45"/>
    <n v="313"/>
    <n v="19814"/>
    <n v="1"/>
    <n v="1"/>
    <n v="378847"/>
    <n v="147599"/>
    <n v="365"/>
    <n v="73"/>
    <n v="1"/>
    <n v="0"/>
    <n v="758"/>
    <n v="116"/>
    <n v="1.2332268370607029"/>
    <n v="16"/>
    <s v="2021/07/08"/>
    <n v="874"/>
    <n v="0.10183066361556101"/>
    <n v="0"/>
  </r>
  <r>
    <x v="85"/>
    <s v="A.S. SANTIAGO E BARBANZA"/>
    <n v="62"/>
    <n v="365"/>
    <n v="88"/>
    <n v="386"/>
    <n v="19830"/>
    <n v="1"/>
    <n v="0"/>
    <n v="379605"/>
    <n v="147715"/>
    <n v="365"/>
    <n v="46"/>
    <n v="3"/>
    <n v="0"/>
    <n v="493"/>
    <n v="1413"/>
    <n v="1.1191709844559585"/>
    <n v="16"/>
    <s v="2021/07/09"/>
    <n v="1906"/>
    <n v="3.2528856243441803E-2"/>
    <n v="0"/>
  </r>
  <r>
    <x v="86"/>
    <s v="A.S. SANTIAGO E BARBANZA"/>
    <n v="66"/>
    <n v="365"/>
    <n v="63"/>
    <n v="432"/>
    <n v="19846"/>
    <n v="3"/>
    <n v="0"/>
    <n v="380098"/>
    <n v="149128"/>
    <n v="365"/>
    <n v="52"/>
    <n v="2"/>
    <n v="0"/>
    <n v="684"/>
    <n v="98"/>
    <n v="1.1203703703703705"/>
    <n v="14"/>
    <s v="2021/07/10"/>
    <n v="782"/>
    <n v="8.4398976982097196E-2"/>
    <n v="0"/>
  </r>
  <r>
    <x v="87"/>
    <s v="A.S. SANTIAGO E BARBANZA"/>
    <n v="61"/>
    <n v="365"/>
    <n v="66"/>
    <n v="484"/>
    <n v="19860"/>
    <n v="2"/>
    <n v="0"/>
    <n v="380782"/>
    <n v="149226"/>
    <n v="365"/>
    <n v="51"/>
    <n v="4"/>
    <n v="0"/>
    <n v="673"/>
    <n v="178"/>
    <n v="1.1053719008264462"/>
    <n v="10"/>
    <s v="2021/07/11"/>
    <n v="851"/>
    <n v="7.1680376028202097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6"/>
    <n v="421"/>
    <n v="44"/>
    <n v="615"/>
    <n v="21680"/>
    <n v="31"/>
    <n v="4"/>
    <n v="423553"/>
    <n v="107253"/>
    <n v="421"/>
    <n v="10"/>
    <n v="30"/>
    <n v="4"/>
    <n v="795"/>
    <n v="270"/>
    <n v="1.0162601626016261"/>
    <n v="46"/>
    <s v="2021/04/14"/>
    <n v="1065"/>
    <n v="5.2582159624413101E-2"/>
    <n v="0"/>
  </r>
  <r>
    <x v="1"/>
    <s v="A.S. VIGO"/>
    <n v="58"/>
    <n v="421"/>
    <n v="55"/>
    <n v="625"/>
    <n v="21726"/>
    <n v="30"/>
    <n v="4"/>
    <n v="424348"/>
    <n v="107523"/>
    <n v="421"/>
    <n v="17"/>
    <n v="34"/>
    <n v="4"/>
    <n v="765"/>
    <n v="172"/>
    <n v="1.0271999999999999"/>
    <n v="41"/>
    <s v="2021/04/15"/>
    <n v="937"/>
    <n v="6.1899679829242299E-2"/>
    <n v="0"/>
  </r>
  <r>
    <x v="2"/>
    <s v="A.S. VIGO"/>
    <n v="46"/>
    <n v="421"/>
    <n v="57"/>
    <n v="642"/>
    <n v="21767"/>
    <n v="34"/>
    <n v="4"/>
    <n v="425113"/>
    <n v="107695"/>
    <n v="421"/>
    <n v="13"/>
    <n v="29"/>
    <n v="5"/>
    <n v="1098"/>
    <n v="367"/>
    <n v="1.0202492211838006"/>
    <n v="33"/>
    <s v="2021/04/16"/>
    <n v="1465"/>
    <n v="3.1399317406143303E-2"/>
    <n v="0"/>
  </r>
  <r>
    <x v="3"/>
    <s v="A.S. VIGO"/>
    <n v="70"/>
    <n v="421"/>
    <n v="44"/>
    <n v="655"/>
    <n v="21800"/>
    <n v="29"/>
    <n v="5"/>
    <n v="426211"/>
    <n v="108062"/>
    <n v="421"/>
    <n v="51"/>
    <n v="32"/>
    <n v="4"/>
    <n v="1148"/>
    <n v="161"/>
    <n v="1.0778625954198473"/>
    <n v="19"/>
    <s v="2021/04/17"/>
    <n v="1309"/>
    <n v="5.3475935828876997E-2"/>
    <n v="0"/>
  </r>
  <r>
    <x v="4"/>
    <s v="A.S. VIGO"/>
    <n v="41"/>
    <n v="421"/>
    <n v="71"/>
    <n v="706"/>
    <n v="21819"/>
    <n v="32"/>
    <n v="4"/>
    <n v="427359"/>
    <n v="108223"/>
    <n v="421"/>
    <n v="26"/>
    <n v="33"/>
    <n v="5"/>
    <n v="750"/>
    <n v="199"/>
    <n v="1.0368271954674222"/>
    <n v="15"/>
    <s v="2021/04/18"/>
    <n v="949"/>
    <n v="4.32033719704953E-2"/>
    <n v="0"/>
  </r>
  <r>
    <x v="5"/>
    <s v="A.S. VIGO"/>
    <n v="29"/>
    <n v="422"/>
    <n v="30"/>
    <n v="732"/>
    <n v="21834"/>
    <n v="33"/>
    <n v="5"/>
    <n v="428109"/>
    <n v="108422"/>
    <n v="421"/>
    <n v="2"/>
    <n v="31"/>
    <n v="6"/>
    <n v="674"/>
    <n v="425"/>
    <n v="1.0027322404371584"/>
    <n v="27"/>
    <s v="2021/04/19"/>
    <n v="1099"/>
    <n v="2.63876251137398E-2"/>
    <n v="1"/>
  </r>
  <r>
    <x v="6"/>
    <s v="A.S. VIGO"/>
    <n v="67"/>
    <n v="422"/>
    <n v="26"/>
    <n v="734"/>
    <n v="21861"/>
    <n v="31"/>
    <n v="6"/>
    <n v="428783"/>
    <n v="108847"/>
    <n v="422"/>
    <n v="26"/>
    <n v="31"/>
    <n v="6"/>
    <n v="2380"/>
    <n v="242"/>
    <n v="1.0354223433242506"/>
    <n v="41"/>
    <s v="2021/04/20"/>
    <n v="2622"/>
    <n v="2.5553012967200601E-2"/>
    <n v="0"/>
  </r>
  <r>
    <x v="7"/>
    <s v="A.S. VIGO"/>
    <n v="87"/>
    <n v="422"/>
    <n v="68"/>
    <n v="760"/>
    <n v="21902"/>
    <n v="31"/>
    <n v="6"/>
    <n v="431163"/>
    <n v="109089"/>
    <n v="422"/>
    <n v="29"/>
    <n v="33"/>
    <n v="8"/>
    <n v="2824"/>
    <n v="284"/>
    <n v="1.0381578947368422"/>
    <n v="58"/>
    <s v="2021/04/21"/>
    <n v="3108"/>
    <n v="2.7992277992277999E-2"/>
    <n v="0"/>
  </r>
  <r>
    <x v="8"/>
    <s v="A.S. VIGO"/>
    <n v="85"/>
    <n v="422"/>
    <n v="77"/>
    <n v="789"/>
    <n v="21960"/>
    <n v="33"/>
    <n v="8"/>
    <n v="433987"/>
    <n v="109373"/>
    <n v="422"/>
    <n v="34"/>
    <n v="29"/>
    <n v="8"/>
    <n v="3069"/>
    <n v="197"/>
    <n v="1.0430925221799747"/>
    <n v="51"/>
    <s v="2021/04/22"/>
    <n v="3266"/>
    <n v="2.6025719534598899E-2"/>
    <n v="0"/>
  </r>
  <r>
    <x v="9"/>
    <s v="A.S. VIGO"/>
    <n v="76"/>
    <n v="422"/>
    <n v="82"/>
    <n v="823"/>
    <n v="22011"/>
    <n v="29"/>
    <n v="8"/>
    <n v="437056"/>
    <n v="109570"/>
    <n v="422"/>
    <n v="20"/>
    <n v="32"/>
    <n v="8"/>
    <n v="3008"/>
    <n v="421"/>
    <n v="1.0243013365735116"/>
    <n v="56"/>
    <s v="2021/04/23"/>
    <n v="3429"/>
    <n v="2.2163896179644201E-2"/>
    <n v="0"/>
  </r>
  <r>
    <x v="10"/>
    <s v="A.S. VIGO"/>
    <n v="72"/>
    <n v="422"/>
    <n v="67"/>
    <n v="843"/>
    <n v="22067"/>
    <n v="32"/>
    <n v="8"/>
    <n v="440064"/>
    <n v="109991"/>
    <n v="422"/>
    <n v="31"/>
    <n v="35"/>
    <n v="8"/>
    <n v="3851"/>
    <n v="231"/>
    <n v="1.036773428232503"/>
    <n v="41"/>
    <s v="2021/04/24"/>
    <n v="4082"/>
    <n v="1.7638412542871101E-2"/>
    <n v="0"/>
  </r>
  <r>
    <x v="11"/>
    <s v="A.S. VIGO"/>
    <n v="36"/>
    <n v="422"/>
    <n v="70"/>
    <n v="874"/>
    <n v="22108"/>
    <n v="35"/>
    <n v="8"/>
    <n v="443915"/>
    <n v="110222"/>
    <n v="422"/>
    <n v="4"/>
    <n v="39"/>
    <n v="8"/>
    <n v="2027"/>
    <n v="142"/>
    <n v="1.0045766590389016"/>
    <n v="32"/>
    <s v="2021/04/25"/>
    <n v="2169"/>
    <n v="1.6597510373444001E-2"/>
    <n v="0"/>
  </r>
  <r>
    <x v="12"/>
    <s v="A.S. VIGO"/>
    <n v="28"/>
    <n v="423"/>
    <n v="31"/>
    <n v="878"/>
    <n v="22140"/>
    <n v="39"/>
    <n v="8"/>
    <n v="445942"/>
    <n v="110364"/>
    <n v="422"/>
    <n v="16"/>
    <n v="37"/>
    <n v="9"/>
    <n v="2905"/>
    <n v="318"/>
    <n v="1.0182232346241458"/>
    <n v="11"/>
    <s v="2021/04/26"/>
    <n v="3223"/>
    <n v="8.6875581756127793E-3"/>
    <n v="1"/>
  </r>
  <r>
    <x v="13"/>
    <s v="A.S. VIGO"/>
    <n v="52"/>
    <n v="424"/>
    <n v="27"/>
    <n v="894"/>
    <n v="22151"/>
    <n v="37"/>
    <n v="9"/>
    <n v="448847"/>
    <n v="110682"/>
    <n v="423"/>
    <n v="12"/>
    <n v="33"/>
    <n v="9"/>
    <n v="1876"/>
    <n v="296"/>
    <n v="1.0134228187919463"/>
    <n v="39"/>
    <s v="2021/04/27"/>
    <n v="2172"/>
    <n v="2.39410681399632E-2"/>
    <n v="1"/>
  </r>
  <r>
    <x v="14"/>
    <s v="A.S. VIGO"/>
    <n v="74"/>
    <n v="425"/>
    <n v="49"/>
    <n v="906"/>
    <n v="22190"/>
    <n v="33"/>
    <n v="9"/>
    <n v="450723"/>
    <n v="110978"/>
    <n v="424"/>
    <n v="28"/>
    <n v="33"/>
    <n v="10"/>
    <n v="2787"/>
    <n v="248"/>
    <n v="1.0309050772626931"/>
    <n v="45"/>
    <s v="2021/04/28"/>
    <n v="3035"/>
    <n v="2.4382207578253701E-2"/>
    <n v="1"/>
  </r>
  <r>
    <x v="15"/>
    <s v="A.S. VIGO"/>
    <n v="52"/>
    <n v="425"/>
    <n v="71"/>
    <n v="934"/>
    <n v="22235"/>
    <n v="33"/>
    <n v="10"/>
    <n v="453510"/>
    <n v="111226"/>
    <n v="425"/>
    <n v="-1"/>
    <n v="29"/>
    <n v="11"/>
    <n v="1912"/>
    <n v="234"/>
    <n v="0.99892933618843682"/>
    <n v="53"/>
    <s v="2021/04/29"/>
    <n v="2146"/>
    <n v="2.42311276794035E-2"/>
    <n v="0"/>
  </r>
  <r>
    <x v="16"/>
    <s v="A.S. VIGO"/>
    <n v="54"/>
    <n v="426"/>
    <n v="49"/>
    <n v="933"/>
    <n v="22288"/>
    <n v="29"/>
    <n v="11"/>
    <n v="455422"/>
    <n v="111460"/>
    <n v="425"/>
    <n v="6"/>
    <n v="29"/>
    <n v="12"/>
    <n v="2472"/>
    <n v="471"/>
    <n v="1.0064308681672025"/>
    <n v="47"/>
    <s v="2021/04/30"/>
    <n v="2943"/>
    <n v="1.8348623853211E-2"/>
    <n v="1"/>
  </r>
  <r>
    <x v="17"/>
    <s v="A.S. VIGO"/>
    <n v="46"/>
    <n v="426"/>
    <n v="51"/>
    <n v="939"/>
    <n v="22335"/>
    <n v="29"/>
    <n v="12"/>
    <n v="457894"/>
    <n v="111931"/>
    <n v="426"/>
    <n v="6"/>
    <n v="29"/>
    <n v="12"/>
    <n v="2939"/>
    <n v="329"/>
    <n v="1.0063897763578276"/>
    <n v="40"/>
    <s v="2021/05/01"/>
    <n v="3268"/>
    <n v="1.40758873929009E-2"/>
    <n v="0"/>
  </r>
  <r>
    <x v="18"/>
    <s v="A.S. VIGO"/>
    <n v="24"/>
    <n v="426"/>
    <n v="38"/>
    <n v="945"/>
    <n v="22375"/>
    <n v="29"/>
    <n v="12"/>
    <n v="460833"/>
    <n v="112260"/>
    <n v="426"/>
    <n v="-39"/>
    <n v="28"/>
    <n v="12"/>
    <n v="1275"/>
    <n v="137"/>
    <n v="0.95873015873015877"/>
    <n v="63"/>
    <s v="2021/05/02"/>
    <n v="1412"/>
    <n v="1.69971671388102E-2"/>
    <n v="0"/>
  </r>
  <r>
    <x v="19"/>
    <s v="A.S. VIGO"/>
    <n v="25"/>
    <n v="427"/>
    <n v="20"/>
    <n v="906"/>
    <n v="22438"/>
    <n v="28"/>
    <n v="12"/>
    <n v="462108"/>
    <n v="112397"/>
    <n v="426"/>
    <n v="-8"/>
    <n v="32"/>
    <n v="12"/>
    <n v="1245"/>
    <n v="350"/>
    <n v="0.99116997792494477"/>
    <n v="33"/>
    <s v="2021/05/03"/>
    <n v="1595"/>
    <n v="1.56739811912226E-2"/>
    <n v="1"/>
  </r>
  <r>
    <x v="20"/>
    <s v="A.S. VIGO"/>
    <n v="62"/>
    <n v="427"/>
    <n v="23"/>
    <n v="898"/>
    <n v="22471"/>
    <n v="32"/>
    <n v="12"/>
    <n v="463353"/>
    <n v="112747"/>
    <n v="427"/>
    <n v="15"/>
    <n v="30"/>
    <n v="13"/>
    <n v="2082"/>
    <n v="343"/>
    <n v="1.0167037861915367"/>
    <n v="47"/>
    <s v="2021/05/04"/>
    <n v="2425"/>
    <n v="2.5567010309278399E-2"/>
    <n v="0"/>
  </r>
  <r>
    <x v="21"/>
    <s v="A.S. VIGO"/>
    <n v="71"/>
    <n v="427"/>
    <n v="64"/>
    <n v="913"/>
    <n v="22518"/>
    <n v="30"/>
    <n v="13"/>
    <n v="465435"/>
    <n v="113090"/>
    <n v="427"/>
    <n v="-16"/>
    <n v="35"/>
    <n v="12"/>
    <n v="1910"/>
    <n v="288"/>
    <n v="0.98247535596933189"/>
    <n v="87"/>
    <s v="2021/05/05"/>
    <n v="2198"/>
    <n v="3.2302092811646997E-2"/>
    <n v="0"/>
  </r>
  <r>
    <x v="22"/>
    <s v="A.S. VIGO"/>
    <n v="51"/>
    <n v="427"/>
    <n v="61"/>
    <n v="897"/>
    <n v="22605"/>
    <n v="35"/>
    <n v="12"/>
    <n v="467345"/>
    <n v="113378"/>
    <n v="427"/>
    <n v="-20"/>
    <n v="38"/>
    <n v="12"/>
    <n v="2168"/>
    <n v="330"/>
    <n v="0.97770345596432551"/>
    <n v="71"/>
    <s v="2021/05/06"/>
    <n v="2498"/>
    <n v="2.0416333066453199E-2"/>
    <n v="0"/>
  </r>
  <r>
    <x v="23"/>
    <s v="A.S. VIGO"/>
    <n v="57"/>
    <n v="427"/>
    <n v="49"/>
    <n v="877"/>
    <n v="22676"/>
    <n v="38"/>
    <n v="12"/>
    <n v="469513"/>
    <n v="113708"/>
    <n v="427"/>
    <n v="-21"/>
    <n v="36"/>
    <n v="13"/>
    <n v="2182"/>
    <n v="484"/>
    <n v="0.97605473204104898"/>
    <n v="78"/>
    <s v="2021/05/07"/>
    <n v="2666"/>
    <n v="2.1380345086271599E-2"/>
    <n v="0"/>
  </r>
  <r>
    <x v="24"/>
    <s v="A.S. VIGO"/>
    <n v="64"/>
    <n v="427"/>
    <n v="55"/>
    <n v="856"/>
    <n v="22754"/>
    <n v="36"/>
    <n v="13"/>
    <n v="471695"/>
    <n v="114192"/>
    <n v="427"/>
    <n v="1"/>
    <n v="38"/>
    <n v="14"/>
    <n v="2127"/>
    <n v="153"/>
    <n v="1.0011682242990654"/>
    <n v="63"/>
    <s v="2021/05/08"/>
    <n v="2280"/>
    <n v="2.8070175438596499E-2"/>
    <n v="0"/>
  </r>
  <r>
    <x v="25"/>
    <s v="A.S. VIGO"/>
    <n v="28"/>
    <n v="427"/>
    <n v="65"/>
    <n v="857"/>
    <n v="22817"/>
    <n v="38"/>
    <n v="14"/>
    <n v="473822"/>
    <n v="114345"/>
    <n v="427"/>
    <n v="-32"/>
    <n v="40"/>
    <n v="14"/>
    <n v="1141"/>
    <n v="202"/>
    <n v="0.96266044340723456"/>
    <n v="60"/>
    <s v="2021/05/09"/>
    <n v="1343"/>
    <n v="2.08488458674609E-2"/>
    <n v="0"/>
  </r>
  <r>
    <x v="26"/>
    <s v="A.S. VIGO"/>
    <n v="22"/>
    <n v="427"/>
    <n v="28"/>
    <n v="825"/>
    <n v="22877"/>
    <n v="40"/>
    <n v="14"/>
    <n v="474963"/>
    <n v="114547"/>
    <n v="427"/>
    <n v="0"/>
    <n v="31"/>
    <n v="14"/>
    <n v="1073"/>
    <n v="393"/>
    <n v="1"/>
    <n v="22"/>
    <s v="2021/05/10"/>
    <n v="1466"/>
    <n v="1.5006821282401101E-2"/>
    <n v="0"/>
  </r>
  <r>
    <x v="27"/>
    <s v="A.S. VIGO"/>
    <n v="132"/>
    <n v="429"/>
    <n v="14"/>
    <n v="825"/>
    <n v="22899"/>
    <n v="31"/>
    <n v="14"/>
    <n v="476036"/>
    <n v="114940"/>
    <n v="427"/>
    <n v="34"/>
    <n v="37"/>
    <n v="13"/>
    <n v="3416"/>
    <n v="635"/>
    <n v="1.0412121212121213"/>
    <n v="96"/>
    <s v="2021/05/12"/>
    <n v="4051"/>
    <n v="3.2584547025425799E-2"/>
    <n v="2"/>
  </r>
  <r>
    <x v="28"/>
    <s v="A.S. VIGO"/>
    <n v="57"/>
    <n v="429"/>
    <n v="36"/>
    <n v="859"/>
    <n v="22995"/>
    <n v="37"/>
    <n v="13"/>
    <n v="479452"/>
    <n v="115575"/>
    <n v="429"/>
    <n v="0"/>
    <n v="40"/>
    <n v="11"/>
    <n v="2085"/>
    <n v="410"/>
    <n v="1"/>
    <n v="57"/>
    <s v="2021/05/13"/>
    <n v="2495"/>
    <n v="2.2845691382765501E-2"/>
    <n v="0"/>
  </r>
  <r>
    <x v="29"/>
    <s v="A.S. VIGO"/>
    <n v="65"/>
    <n v="430"/>
    <n v="50"/>
    <n v="859"/>
    <n v="23052"/>
    <n v="40"/>
    <n v="11"/>
    <n v="481537"/>
    <n v="115985"/>
    <n v="429"/>
    <n v="-5"/>
    <n v="37"/>
    <n v="11"/>
    <n v="1927"/>
    <n v="346"/>
    <n v="0.99417927823050056"/>
    <n v="70"/>
    <s v="2021/05/14"/>
    <n v="2273"/>
    <n v="2.8596568411790601E-2"/>
    <n v="1"/>
  </r>
  <r>
    <x v="30"/>
    <s v="A.S. VIGO"/>
    <n v="34"/>
    <n v="430"/>
    <n v="67"/>
    <n v="854"/>
    <n v="23122"/>
    <n v="37"/>
    <n v="11"/>
    <n v="483464"/>
    <n v="116331"/>
    <n v="430"/>
    <n v="-5"/>
    <n v="40"/>
    <n v="10"/>
    <n v="1962"/>
    <n v="150"/>
    <n v="0.99414519906323184"/>
    <n v="39"/>
    <s v="2021/05/15"/>
    <n v="2112"/>
    <n v="1.6098484848484799E-2"/>
    <n v="0"/>
  </r>
  <r>
    <x v="31"/>
    <s v="A.S. VIGO"/>
    <n v="23"/>
    <n v="431"/>
    <n v="32"/>
    <n v="849"/>
    <n v="23161"/>
    <n v="40"/>
    <n v="10"/>
    <n v="485426"/>
    <n v="116481"/>
    <n v="430"/>
    <n v="-21"/>
    <n v="39"/>
    <n v="10"/>
    <n v="1157"/>
    <n v="123"/>
    <n v="0.97526501766784457"/>
    <n v="43"/>
    <s v="2021/05/16"/>
    <n v="1280"/>
    <n v="1.7968749999999999E-2"/>
    <n v="1"/>
  </r>
  <r>
    <x v="32"/>
    <s v="A.S. VIGO"/>
    <n v="36"/>
    <n v="432"/>
    <n v="23"/>
    <n v="828"/>
    <n v="23204"/>
    <n v="39"/>
    <n v="10"/>
    <n v="486583"/>
    <n v="116604"/>
    <n v="431"/>
    <n v="15"/>
    <n v="40"/>
    <n v="10"/>
    <n v="822"/>
    <n v="267"/>
    <n v="1.0181159420289856"/>
    <n v="20"/>
    <s v="2021/05/17"/>
    <n v="1089"/>
    <n v="3.3057851239669402E-2"/>
    <n v="1"/>
  </r>
  <r>
    <x v="33"/>
    <s v="A.S. VIGO"/>
    <n v="18"/>
    <n v="432"/>
    <n v="31"/>
    <n v="843"/>
    <n v="23224"/>
    <n v="40"/>
    <n v="10"/>
    <n v="487405"/>
    <n v="116871"/>
    <n v="432"/>
    <n v="-26"/>
    <n v="33"/>
    <n v="11"/>
    <n v="761"/>
    <n v="326"/>
    <n v="0.96915776986951363"/>
    <n v="44"/>
    <s v="2021/05/18"/>
    <n v="1087"/>
    <n v="1.6559337626494901E-2"/>
    <n v="0"/>
  </r>
  <r>
    <x v="34"/>
    <s v="A.S. VIGO"/>
    <n v="88"/>
    <n v="432"/>
    <n v="19"/>
    <n v="817"/>
    <n v="23268"/>
    <n v="33"/>
    <n v="11"/>
    <n v="488166"/>
    <n v="117197"/>
    <n v="432"/>
    <n v="14"/>
    <n v="33"/>
    <n v="8"/>
    <n v="1919"/>
    <n v="256"/>
    <n v="1.0171358629130967"/>
    <n v="74"/>
    <s v="2021/05/19"/>
    <n v="2175"/>
    <n v="4.0459770114942499E-2"/>
    <n v="0"/>
  </r>
  <r>
    <x v="35"/>
    <s v="A.S. VIGO"/>
    <n v="70"/>
    <n v="432"/>
    <n v="84"/>
    <n v="831"/>
    <n v="23342"/>
    <n v="33"/>
    <n v="8"/>
    <n v="490085"/>
    <n v="117453"/>
    <n v="432"/>
    <n v="1"/>
    <n v="32"/>
    <n v="8"/>
    <n v="1580"/>
    <n v="235"/>
    <n v="1.0012033694344165"/>
    <n v="69"/>
    <s v="2021/05/20"/>
    <n v="1815"/>
    <n v="3.8567493112947701E-2"/>
    <n v="0"/>
  </r>
  <r>
    <x v="36"/>
    <s v="A.S. VIGO"/>
    <n v="54"/>
    <n v="432"/>
    <n v="65"/>
    <n v="832"/>
    <n v="23411"/>
    <n v="32"/>
    <n v="8"/>
    <n v="491665"/>
    <n v="117688"/>
    <n v="432"/>
    <n v="-11"/>
    <n v="30"/>
    <n v="9"/>
    <n v="1683"/>
    <n v="442"/>
    <n v="0.98677884615384615"/>
    <n v="65"/>
    <s v="2021/05/21"/>
    <n v="2125"/>
    <n v="2.5411764705882401E-2"/>
    <n v="0"/>
  </r>
  <r>
    <x v="37"/>
    <s v="A.S. VIGO"/>
    <n v="55"/>
    <n v="432"/>
    <n v="45"/>
    <n v="821"/>
    <n v="23476"/>
    <n v="30"/>
    <n v="9"/>
    <n v="493348"/>
    <n v="118130"/>
    <n v="432"/>
    <n v="-9"/>
    <n v="32"/>
    <n v="9"/>
    <n v="1852"/>
    <n v="187"/>
    <n v="0.98903775883069422"/>
    <n v="64"/>
    <s v="2021/05/22"/>
    <n v="2039"/>
    <n v="2.6974006866110799E-2"/>
    <n v="0"/>
  </r>
  <r>
    <x v="38"/>
    <s v="A.S. VIGO"/>
    <n v="34"/>
    <n v="433"/>
    <n v="55"/>
    <n v="812"/>
    <n v="23540"/>
    <n v="32"/>
    <n v="9"/>
    <n v="495200"/>
    <n v="118317"/>
    <n v="432"/>
    <n v="-7"/>
    <n v="34"/>
    <n v="9"/>
    <n v="1076"/>
    <n v="177"/>
    <n v="0.99137931034482762"/>
    <n v="40"/>
    <s v="2021/05/23"/>
    <n v="1253"/>
    <n v="2.7134876296887499E-2"/>
    <n v="1"/>
  </r>
  <r>
    <x v="39"/>
    <s v="A.S. VIGO"/>
    <n v="14"/>
    <n v="433"/>
    <n v="33"/>
    <n v="805"/>
    <n v="23580"/>
    <n v="34"/>
    <n v="9"/>
    <n v="496276"/>
    <n v="118494"/>
    <n v="433"/>
    <n v="-29"/>
    <n v="30"/>
    <n v="8"/>
    <n v="781"/>
    <n v="363"/>
    <n v="0.96397515527950306"/>
    <n v="43"/>
    <s v="2021/05/24"/>
    <n v="1144"/>
    <n v="1.22377622377622E-2"/>
    <n v="0"/>
  </r>
  <r>
    <x v="40"/>
    <s v="A.S. VIGO"/>
    <n v="40"/>
    <n v="433"/>
    <n v="14"/>
    <n v="776"/>
    <n v="23623"/>
    <n v="30"/>
    <n v="8"/>
    <n v="497057"/>
    <n v="118857"/>
    <n v="433"/>
    <n v="-16"/>
    <n v="27"/>
    <n v="9"/>
    <n v="2209"/>
    <n v="324"/>
    <n v="0.97938144329896903"/>
    <n v="56"/>
    <s v="2021/05/25"/>
    <n v="2533"/>
    <n v="1.5791551519936799E-2"/>
    <n v="0"/>
  </r>
  <r>
    <x v="41"/>
    <s v="A.S. VIGO"/>
    <n v="39"/>
    <n v="434"/>
    <n v="37"/>
    <n v="760"/>
    <n v="23679"/>
    <n v="27"/>
    <n v="9"/>
    <n v="499266"/>
    <n v="119181"/>
    <n v="433"/>
    <n v="-38"/>
    <n v="21"/>
    <n v="6"/>
    <n v="1753"/>
    <n v="295"/>
    <n v="0.95"/>
    <n v="76"/>
    <s v="2021/05/26"/>
    <n v="2048"/>
    <n v="1.904296875E-2"/>
    <n v="1"/>
  </r>
  <r>
    <x v="42"/>
    <s v="A.S. VIGO"/>
    <n v="42"/>
    <n v="434"/>
    <n v="38"/>
    <n v="722"/>
    <n v="23755"/>
    <n v="21"/>
    <n v="6"/>
    <n v="501019"/>
    <n v="119476"/>
    <n v="434"/>
    <n v="-10"/>
    <n v="23"/>
    <n v="5"/>
    <n v="3374"/>
    <n v="143035"/>
    <n v="0.98614958448753465"/>
    <n v="52"/>
    <s v="2021/05/27"/>
    <n v="146409"/>
    <n v="2.8686761059770901E-4"/>
    <n v="0"/>
  </r>
  <r>
    <x v="43"/>
    <s v="A.S. VIGO"/>
    <n v="30"/>
    <n v="434"/>
    <n v="44"/>
    <n v="712"/>
    <n v="23807"/>
    <n v="23"/>
    <n v="5"/>
    <n v="504393"/>
    <n v="262511"/>
    <n v="434"/>
    <n v="-12"/>
    <n v="19"/>
    <n v="5"/>
    <n v="1254"/>
    <n v="287"/>
    <n v="0.9831460674157303"/>
    <n v="42"/>
    <s v="2021/05/28"/>
    <n v="1541"/>
    <n v="1.94678780012979E-2"/>
    <n v="0"/>
  </r>
  <r>
    <x v="44"/>
    <s v="A.S. VIGO"/>
    <n v="39"/>
    <n v="434"/>
    <n v="27"/>
    <n v="700"/>
    <n v="23849"/>
    <n v="19"/>
    <n v="5"/>
    <n v="505647"/>
    <n v="262798"/>
    <n v="434"/>
    <n v="-22"/>
    <n v="20"/>
    <n v="5"/>
    <n v="1786"/>
    <n v="411"/>
    <n v="0.96857142857142853"/>
    <n v="61"/>
    <s v="2021/05/29"/>
    <n v="2197"/>
    <n v="1.7751479289940801E-2"/>
    <n v="0"/>
  </r>
  <r>
    <x v="45"/>
    <s v="A.S. VIGO"/>
    <n v="20"/>
    <n v="434"/>
    <n v="44"/>
    <n v="678"/>
    <n v="23910"/>
    <n v="20"/>
    <n v="5"/>
    <n v="507433"/>
    <n v="263209"/>
    <n v="434"/>
    <n v="-13"/>
    <n v="18"/>
    <n v="7"/>
    <n v="965"/>
    <n v="0"/>
    <n v="0.9808259587020649"/>
    <n v="33"/>
    <s v="2021/05/30"/>
    <n v="965"/>
    <n v="2.0725388601036301E-2"/>
    <n v="0"/>
  </r>
  <r>
    <x v="46"/>
    <s v="A.S. VIGO"/>
    <n v="23"/>
    <n v="435"/>
    <n v="18"/>
    <n v="665"/>
    <n v="23943"/>
    <n v="18"/>
    <n v="7"/>
    <n v="508398"/>
    <n v="263209"/>
    <n v="434"/>
    <n v="-3"/>
    <n v="17"/>
    <n v="7"/>
    <n v="691"/>
    <n v="7"/>
    <n v="0.99548872180451131"/>
    <n v="25"/>
    <s v="2021/05/31"/>
    <n v="698"/>
    <n v="3.2951289398280799E-2"/>
    <n v="1"/>
  </r>
  <r>
    <x v="47"/>
    <s v="A.S. VIGO"/>
    <n v="17"/>
    <n v="435"/>
    <n v="23"/>
    <n v="662"/>
    <n v="23968"/>
    <n v="17"/>
    <n v="7"/>
    <n v="509089"/>
    <n v="263216"/>
    <n v="435"/>
    <n v="0"/>
    <n v="15"/>
    <n v="6"/>
    <n v="1093"/>
    <n v="151"/>
    <n v="1"/>
    <n v="17"/>
    <s v="2021/06/01"/>
    <n v="1244"/>
    <n v="1.36655948553055E-2"/>
    <n v="0"/>
  </r>
  <r>
    <x v="48"/>
    <s v="A.S. VIGO"/>
    <n v="14"/>
    <n v="436"/>
    <n v="16"/>
    <n v="662"/>
    <n v="23985"/>
    <n v="15"/>
    <n v="6"/>
    <n v="510182"/>
    <n v="263367"/>
    <n v="435"/>
    <n v="-27"/>
    <n v="13"/>
    <n v="5"/>
    <n v="1054"/>
    <n v="1419"/>
    <n v="0.95921450151057397"/>
    <n v="40"/>
    <s v="2021/06/02"/>
    <n v="2473"/>
    <n v="5.6611403154063896E-3"/>
    <n v="1"/>
  </r>
  <r>
    <x v="49"/>
    <s v="A.S. VIGO"/>
    <n v="19"/>
    <n v="437"/>
    <n v="14"/>
    <n v="635"/>
    <n v="24025"/>
    <n v="13"/>
    <n v="5"/>
    <n v="511236"/>
    <n v="264786"/>
    <n v="436"/>
    <n v="-61"/>
    <n v="10"/>
    <n v="4"/>
    <n v="800"/>
    <n v="884"/>
    <n v="0.90393700787401576"/>
    <n v="79"/>
    <s v="2021/06/03"/>
    <n v="1684"/>
    <n v="1.12826603325416E-2"/>
    <n v="1"/>
  </r>
  <r>
    <x v="50"/>
    <s v="A.S. VIGO"/>
    <n v="30"/>
    <n v="437"/>
    <n v="20"/>
    <n v="574"/>
    <n v="24104"/>
    <n v="10"/>
    <n v="4"/>
    <n v="512036"/>
    <n v="265670"/>
    <n v="437"/>
    <n v="-40"/>
    <n v="8"/>
    <n v="4"/>
    <n v="1298"/>
    <n v="549"/>
    <n v="0.93031358885017423"/>
    <n v="70"/>
    <s v="2021/06/04"/>
    <n v="1847"/>
    <n v="1.6242555495397899E-2"/>
    <n v="0"/>
  </r>
  <r>
    <x v="51"/>
    <s v="A.S. VIGO"/>
    <n v="6"/>
    <n v="437"/>
    <n v="30"/>
    <n v="534"/>
    <n v="24174"/>
    <n v="8"/>
    <n v="4"/>
    <n v="513334"/>
    <n v="266219"/>
    <n v="437"/>
    <n v="-46"/>
    <n v="7"/>
    <n v="5"/>
    <n v="436"/>
    <n v="128"/>
    <n v="0.91385767790262173"/>
    <n v="52"/>
    <s v="2021/06/05"/>
    <n v="564"/>
    <n v="1.0638297872340399E-2"/>
    <n v="0"/>
  </r>
  <r>
    <x v="52"/>
    <s v="A.S. VIGO"/>
    <n v="7"/>
    <n v="437"/>
    <n v="8"/>
    <n v="488"/>
    <n v="24226"/>
    <n v="7"/>
    <n v="5"/>
    <n v="513770"/>
    <n v="266347"/>
    <n v="437"/>
    <n v="-40"/>
    <n v="7"/>
    <n v="5"/>
    <n v="383"/>
    <n v="0"/>
    <n v="0.91803278688524592"/>
    <n v="47"/>
    <s v="2021/06/06"/>
    <n v="383"/>
    <n v="1.8276762402088802E-2"/>
    <n v="0"/>
  </r>
  <r>
    <x v="53"/>
    <s v="A.S. VIGO"/>
    <n v="20"/>
    <n v="437"/>
    <n v="7"/>
    <n v="448"/>
    <n v="24273"/>
    <n v="7"/>
    <n v="5"/>
    <n v="514153"/>
    <n v="266347"/>
    <n v="437"/>
    <n v="4"/>
    <n v="6"/>
    <n v="5"/>
    <n v="484"/>
    <n v="2"/>
    <n v="1.0089285714285714"/>
    <n v="16"/>
    <s v="2021/06/07"/>
    <n v="486"/>
    <n v="4.1152263374485597E-2"/>
    <n v="0"/>
  </r>
  <r>
    <x v="54"/>
    <s v="A.S. VIGO"/>
    <n v="21"/>
    <n v="437"/>
    <n v="21"/>
    <n v="452"/>
    <n v="24289"/>
    <n v="6"/>
    <n v="5"/>
    <n v="514637"/>
    <n v="266349"/>
    <n v="437"/>
    <n v="-11"/>
    <n v="4"/>
    <n v="4"/>
    <n v="635"/>
    <n v="88"/>
    <n v="0.97566371681415931"/>
    <n v="32"/>
    <s v="2021/06/08"/>
    <n v="723"/>
    <n v="2.9045643153527E-2"/>
    <n v="0"/>
  </r>
  <r>
    <x v="55"/>
    <s v="A.S. VIGO"/>
    <n v="14"/>
    <n v="438"/>
    <n v="19"/>
    <n v="441"/>
    <n v="24321"/>
    <n v="4"/>
    <n v="4"/>
    <n v="515272"/>
    <n v="266437"/>
    <n v="437"/>
    <n v="-25"/>
    <n v="4"/>
    <n v="4"/>
    <n v="612"/>
    <n v="129"/>
    <n v="0.94331065759637189"/>
    <n v="39"/>
    <s v="2021/06/09"/>
    <n v="741"/>
    <n v="1.8893387314439899E-2"/>
    <n v="1"/>
  </r>
  <r>
    <x v="56"/>
    <s v="A.S. VIGO"/>
    <n v="15"/>
    <n v="438"/>
    <n v="15"/>
    <n v="416"/>
    <n v="24360"/>
    <n v="4"/>
    <n v="4"/>
    <n v="515884"/>
    <n v="266566"/>
    <n v="438"/>
    <n v="-30"/>
    <n v="6"/>
    <n v="3"/>
    <n v="442"/>
    <n v="308"/>
    <n v="0.92788461538461542"/>
    <n v="44"/>
    <s v="2021/06/10"/>
    <n v="750"/>
    <n v="0.02"/>
    <n v="0"/>
  </r>
  <r>
    <x v="57"/>
    <s v="A.S. VIGO"/>
    <n v="10"/>
    <n v="439"/>
    <n v="16"/>
    <n v="386"/>
    <n v="24404"/>
    <n v="6"/>
    <n v="3"/>
    <n v="516326"/>
    <n v="266874"/>
    <n v="438"/>
    <n v="-34"/>
    <n v="8"/>
    <n v="3"/>
    <n v="506"/>
    <n v="200"/>
    <n v="0.91191709844559588"/>
    <n v="43"/>
    <s v="2021/06/11"/>
    <n v="706"/>
    <n v="1.4164305949008501E-2"/>
    <n v="1"/>
  </r>
  <r>
    <x v="58"/>
    <s v="A.S. VIGO"/>
    <n v="20"/>
    <n v="439"/>
    <n v="10"/>
    <n v="352"/>
    <n v="24447"/>
    <n v="8"/>
    <n v="3"/>
    <n v="516832"/>
    <n v="267074"/>
    <n v="439"/>
    <n v="-18"/>
    <n v="10"/>
    <n v="3"/>
    <n v="531"/>
    <n v="209"/>
    <n v="0.94886363636363635"/>
    <n v="38"/>
    <s v="2021/06/12"/>
    <n v="740"/>
    <n v="2.7027027027027001E-2"/>
    <n v="0"/>
  </r>
  <r>
    <x v="59"/>
    <s v="A.S. VIGO"/>
    <n v="2"/>
    <n v="439"/>
    <n v="21"/>
    <n v="334"/>
    <n v="24485"/>
    <n v="10"/>
    <n v="3"/>
    <n v="517363"/>
    <n v="267283"/>
    <n v="439"/>
    <n v="-29"/>
    <n v="8"/>
    <n v="4"/>
    <n v="309"/>
    <n v="0"/>
    <n v="0.91317365269461082"/>
    <n v="31"/>
    <s v="2021/06/13"/>
    <n v="309"/>
    <n v="6.4724919093851101E-3"/>
    <n v="0"/>
  </r>
  <r>
    <x v="60"/>
    <s v="A.S. VIGO"/>
    <n v="6"/>
    <n v="439"/>
    <n v="2"/>
    <n v="305"/>
    <n v="24516"/>
    <n v="8"/>
    <n v="4"/>
    <n v="517672"/>
    <n v="267283"/>
    <n v="439"/>
    <n v="-13"/>
    <n v="6"/>
    <n v="4"/>
    <n v="329"/>
    <n v="2"/>
    <n v="0.95737704918032784"/>
    <n v="19"/>
    <s v="2021/06/14"/>
    <n v="331"/>
    <n v="1.8126888217522698E-2"/>
    <n v="0"/>
  </r>
  <r>
    <x v="61"/>
    <s v="A.S. VIGO"/>
    <n v="8"/>
    <n v="439"/>
    <n v="7"/>
    <n v="292"/>
    <n v="24535"/>
    <n v="6"/>
    <n v="4"/>
    <n v="518001"/>
    <n v="267285"/>
    <n v="439"/>
    <n v="-18"/>
    <n v="7"/>
    <n v="2"/>
    <n v="543"/>
    <n v="112"/>
    <n v="0.93835616438356162"/>
    <n v="26"/>
    <s v="2021/06/15"/>
    <n v="655"/>
    <n v="1.22137404580153E-2"/>
    <n v="0"/>
  </r>
  <r>
    <x v="62"/>
    <s v="A.S. VIGO"/>
    <n v="8"/>
    <n v="439"/>
    <n v="9"/>
    <n v="274"/>
    <n v="24561"/>
    <n v="7"/>
    <n v="2"/>
    <n v="518544"/>
    <n v="267397"/>
    <n v="439"/>
    <n v="-10"/>
    <n v="8"/>
    <n v="2"/>
    <n v="450"/>
    <n v="1447"/>
    <n v="0.96350364963503654"/>
    <n v="18"/>
    <s v="2021/06/16"/>
    <n v="1897"/>
    <n v="4.2171850289931499E-3"/>
    <n v="0"/>
  </r>
  <r>
    <x v="63"/>
    <s v="A.S. VIGO"/>
    <n v="3"/>
    <n v="439"/>
    <n v="11"/>
    <n v="264"/>
    <n v="24579"/>
    <n v="8"/>
    <n v="2"/>
    <n v="518994"/>
    <n v="268844"/>
    <n v="439"/>
    <n v="-20"/>
    <n v="7"/>
    <n v="2"/>
    <n v="351"/>
    <n v="797"/>
    <n v="0.9242424242424242"/>
    <n v="23"/>
    <s v="2021/06/17"/>
    <n v="1148"/>
    <n v="2.6132404181184701E-3"/>
    <n v="0"/>
  </r>
  <r>
    <x v="64"/>
    <s v="A.S. VIGO"/>
    <n v="20"/>
    <n v="439"/>
    <n v="3"/>
    <n v="244"/>
    <n v="24602"/>
    <n v="7"/>
    <n v="2"/>
    <n v="519345"/>
    <n v="269641"/>
    <n v="439"/>
    <n v="-9"/>
    <n v="8"/>
    <n v="2"/>
    <n v="477"/>
    <n v="439"/>
    <n v="0.96311475409836067"/>
    <n v="29"/>
    <s v="2021/06/18"/>
    <n v="916"/>
    <n v="2.1834061135371199E-2"/>
    <n v="0"/>
  </r>
  <r>
    <x v="65"/>
    <s v="A.S. VIGO"/>
    <n v="6"/>
    <n v="439"/>
    <n v="18"/>
    <n v="235"/>
    <n v="24631"/>
    <n v="8"/>
    <n v="2"/>
    <n v="519822"/>
    <n v="270080"/>
    <n v="439"/>
    <n v="-24"/>
    <n v="8"/>
    <n v="2"/>
    <n v="457"/>
    <n v="35"/>
    <n v="0.89787234042553188"/>
    <n v="30"/>
    <s v="2021/06/19"/>
    <n v="492"/>
    <n v="1.21951219512195E-2"/>
    <n v="0"/>
  </r>
  <r>
    <x v="66"/>
    <s v="A.S. VIGO"/>
    <n v="3"/>
    <n v="439"/>
    <n v="7"/>
    <n v="211"/>
    <n v="24661"/>
    <n v="8"/>
    <n v="2"/>
    <n v="520279"/>
    <n v="270115"/>
    <n v="439"/>
    <n v="-14"/>
    <n v="9"/>
    <n v="2"/>
    <n v="303"/>
    <n v="1"/>
    <n v="0.93364928909952605"/>
    <n v="17"/>
    <s v="2021/06/20"/>
    <n v="304"/>
    <n v="9.8684210526315801E-3"/>
    <n v="0"/>
  </r>
  <r>
    <x v="67"/>
    <s v="A.S. VIGO"/>
    <n v="9"/>
    <n v="439"/>
    <n v="2"/>
    <n v="197"/>
    <n v="24678"/>
    <n v="9"/>
    <n v="2"/>
    <n v="520582"/>
    <n v="270116"/>
    <n v="439"/>
    <n v="-6"/>
    <n v="6"/>
    <n v="2"/>
    <n v="254"/>
    <n v="69"/>
    <n v="0.96954314720812185"/>
    <n v="15"/>
    <s v="2021/06/21"/>
    <n v="323"/>
    <n v="2.7863777089783302E-2"/>
    <n v="0"/>
  </r>
  <r>
    <x v="68"/>
    <s v="A.S. VIGO"/>
    <n v="18"/>
    <n v="439"/>
    <n v="9"/>
    <n v="191"/>
    <n v="24693"/>
    <n v="6"/>
    <n v="2"/>
    <n v="520836"/>
    <n v="270185"/>
    <n v="439"/>
    <n v="0"/>
    <n v="7"/>
    <n v="1"/>
    <n v="433"/>
    <n v="114"/>
    <n v="1"/>
    <n v="18"/>
    <s v="2021/06/22"/>
    <n v="547"/>
    <n v="3.2906764168190099E-2"/>
    <n v="0"/>
  </r>
  <r>
    <x v="69"/>
    <s v="A.S. VIGO"/>
    <n v="19"/>
    <n v="439"/>
    <n v="18"/>
    <n v="191"/>
    <n v="24711"/>
    <n v="7"/>
    <n v="1"/>
    <n v="521269"/>
    <n v="270299"/>
    <n v="439"/>
    <n v="-2"/>
    <n v="6"/>
    <n v="1"/>
    <n v="433"/>
    <n v="241"/>
    <n v="0.98952879581151831"/>
    <n v="21"/>
    <s v="2021/06/23"/>
    <n v="674"/>
    <n v="2.8189910979228499E-2"/>
    <n v="0"/>
  </r>
  <r>
    <x v="70"/>
    <s v="A.S. VIGO"/>
    <n v="31"/>
    <n v="439"/>
    <n v="17"/>
    <n v="189"/>
    <n v="24732"/>
    <n v="6"/>
    <n v="1"/>
    <n v="521702"/>
    <n v="270540"/>
    <n v="439"/>
    <n v="19"/>
    <n v="4"/>
    <n v="1"/>
    <n v="514"/>
    <n v="215"/>
    <n v="1.1005291005291005"/>
    <n v="12"/>
    <s v="2021/06/24"/>
    <n v="729"/>
    <n v="4.25240054869684E-2"/>
    <n v="0"/>
  </r>
  <r>
    <x v="71"/>
    <s v="A.S. VIGO"/>
    <n v="18"/>
    <n v="439"/>
    <n v="30"/>
    <n v="208"/>
    <n v="24744"/>
    <n v="4"/>
    <n v="1"/>
    <n v="522216"/>
    <n v="270755"/>
    <n v="439"/>
    <n v="-5"/>
    <n v="0"/>
    <n v="1"/>
    <n v="422"/>
    <n v="233"/>
    <n v="0.97596153846153844"/>
    <n v="23"/>
    <s v="2021/06/25"/>
    <n v="655"/>
    <n v="2.7480916030534399E-2"/>
    <n v="0"/>
  </r>
  <r>
    <x v="72"/>
    <s v="A.S. VIGO"/>
    <n v="22"/>
    <n v="439"/>
    <n v="18"/>
    <n v="203"/>
    <n v="24767"/>
    <n v="0"/>
    <n v="1"/>
    <n v="522638"/>
    <n v="270988"/>
    <n v="439"/>
    <n v="6"/>
    <n v="0"/>
    <n v="1"/>
    <n v="609"/>
    <n v="205"/>
    <n v="1.0295566502463054"/>
    <n v="16"/>
    <s v="2021/06/26"/>
    <n v="814"/>
    <n v="2.7027027027027001E-2"/>
    <n v="0"/>
  </r>
  <r>
    <x v="73"/>
    <s v="A.S. VIGO"/>
    <n v="22"/>
    <n v="439"/>
    <n v="24"/>
    <n v="209"/>
    <n v="24783"/>
    <n v="0"/>
    <n v="1"/>
    <n v="523247"/>
    <n v="271193"/>
    <n v="439"/>
    <n v="10"/>
    <n v="0"/>
    <n v="1"/>
    <n v="425"/>
    <n v="0"/>
    <n v="1.0478468899521531"/>
    <n v="443"/>
    <s v="2021/06/27"/>
    <n v="425"/>
    <n v="5.17647058823529E-2"/>
    <n v="0"/>
  </r>
  <r>
    <x v="74"/>
    <s v="A.S. VIGO"/>
    <n v="53"/>
    <n v="439"/>
    <n v="22"/>
    <n v="219"/>
    <n v="25226"/>
    <n v="0"/>
    <n v="1"/>
    <n v="523672"/>
    <n v="271193"/>
    <n v="439"/>
    <n v="37"/>
    <n v="1"/>
    <n v="1"/>
    <n v="451"/>
    <n v="20"/>
    <n v="1.1689497716894977"/>
    <n v="-415"/>
    <s v="2021/06/28"/>
    <n v="471"/>
    <n v="0.112526539278132"/>
    <n v="0"/>
  </r>
  <r>
    <x v="75"/>
    <s v="A.S. VIGO"/>
    <n v="35"/>
    <n v="439"/>
    <n v="50"/>
    <n v="256"/>
    <n v="24811"/>
    <n v="1"/>
    <n v="1"/>
    <n v="524123"/>
    <n v="271213"/>
    <n v="439"/>
    <n v="29"/>
    <n v="1"/>
    <n v="0"/>
    <n v="554"/>
    <n v="135"/>
    <n v="1.11328125"/>
    <n v="6"/>
    <s v="2021/06/29"/>
    <n v="689"/>
    <n v="5.0798258345428199E-2"/>
    <n v="0"/>
  </r>
  <r>
    <x v="76"/>
    <s v="A.S. VIGO"/>
    <n v="29"/>
    <n v="439"/>
    <n v="33"/>
    <n v="285"/>
    <n v="24817"/>
    <n v="1"/>
    <n v="0"/>
    <n v="524677"/>
    <n v="271348"/>
    <n v="439"/>
    <n v="12"/>
    <n v="1"/>
    <n v="0"/>
    <n v="912"/>
    <n v="122"/>
    <n v="1.0421052631578946"/>
    <n v="17"/>
    <s v="2021/06/30"/>
    <n v="1034"/>
    <n v="2.80464216634429E-2"/>
    <n v="0"/>
  </r>
  <r>
    <x v="77"/>
    <s v="A.S. VIGO"/>
    <n v="46"/>
    <n v="439"/>
    <n v="28"/>
    <n v="297"/>
    <n v="24834"/>
    <n v="1"/>
    <n v="0"/>
    <n v="525589"/>
    <n v="271470"/>
    <n v="439"/>
    <n v="31"/>
    <n v="2"/>
    <n v="0"/>
    <n v="597"/>
    <n v="108"/>
    <n v="1.1043771043771045"/>
    <n v="15"/>
    <s v="2021/07/01"/>
    <n v="705"/>
    <n v="6.5248226950354593E-2"/>
    <n v="0"/>
  </r>
  <r>
    <x v="78"/>
    <s v="A.S. VIGO"/>
    <n v="42"/>
    <n v="439"/>
    <n v="41"/>
    <n v="328"/>
    <n v="24849"/>
    <n v="2"/>
    <n v="0"/>
    <n v="526186"/>
    <n v="271578"/>
    <n v="439"/>
    <n v="31"/>
    <n v="3"/>
    <n v="0"/>
    <n v="600"/>
    <n v="234"/>
    <n v="1.0945121951219512"/>
    <n v="11"/>
    <s v="2021/07/02"/>
    <n v="834"/>
    <n v="5.0359712230215799E-2"/>
    <n v="0"/>
  </r>
  <r>
    <x v="79"/>
    <s v="A.S. VIGO"/>
    <n v="38"/>
    <n v="439"/>
    <n v="45"/>
    <n v="359"/>
    <n v="24860"/>
    <n v="3"/>
    <n v="0"/>
    <n v="526786"/>
    <n v="271812"/>
    <n v="439"/>
    <n v="27"/>
    <n v="2"/>
    <n v="0"/>
    <n v="478"/>
    <n v="114"/>
    <n v="1.075208913649025"/>
    <n v="11"/>
    <s v="2021/07/03"/>
    <n v="592"/>
    <n v="6.41891891891892E-2"/>
    <n v="0"/>
  </r>
  <r>
    <x v="80"/>
    <s v="A.S. VIGO"/>
    <n v="50"/>
    <n v="439"/>
    <n v="35"/>
    <n v="386"/>
    <n v="24871"/>
    <n v="2"/>
    <n v="0"/>
    <n v="527264"/>
    <n v="271926"/>
    <n v="439"/>
    <n v="43"/>
    <n v="4"/>
    <n v="0"/>
    <n v="691"/>
    <n v="55"/>
    <n v="1.1113989637305699"/>
    <n v="7"/>
    <s v="2021/07/04"/>
    <n v="746"/>
    <n v="6.7024128686327095E-2"/>
    <n v="0"/>
  </r>
  <r>
    <x v="81"/>
    <s v="A.S. VIGO"/>
    <n v="54"/>
    <n v="439"/>
    <n v="52"/>
    <n v="429"/>
    <n v="24878"/>
    <n v="4"/>
    <n v="0"/>
    <n v="527955"/>
    <n v="271981"/>
    <n v="439"/>
    <n v="50"/>
    <n v="4"/>
    <n v="0"/>
    <n v="523"/>
    <n v="4"/>
    <n v="1.1165501165501166"/>
    <n v="4"/>
    <s v="2021/07/05"/>
    <n v="527"/>
    <n v="0.10246679316887999"/>
    <n v="0"/>
  </r>
  <r>
    <x v="82"/>
    <s v="A.S. VIGO"/>
    <n v="106"/>
    <n v="439"/>
    <n v="54"/>
    <n v="479"/>
    <n v="24882"/>
    <n v="4"/>
    <n v="0"/>
    <n v="528478"/>
    <n v="271985"/>
    <n v="439"/>
    <n v="93"/>
    <n v="5"/>
    <n v="0"/>
    <n v="1041"/>
    <n v="196"/>
    <n v="1.1941544885177453"/>
    <n v="13"/>
    <s v="2021/07/06"/>
    <n v="1237"/>
    <n v="8.5691188358932899E-2"/>
    <n v="0"/>
  </r>
  <r>
    <x v="83"/>
    <s v="A.S. VIGO"/>
    <n v="76"/>
    <n v="439"/>
    <n v="107"/>
    <n v="572"/>
    <n v="24895"/>
    <n v="5"/>
    <n v="0"/>
    <n v="529519"/>
    <n v="272181"/>
    <n v="439"/>
    <n v="64"/>
    <n v="7"/>
    <n v="0"/>
    <n v="1059"/>
    <n v="1200"/>
    <n v="1.1118881118881119"/>
    <n v="12"/>
    <s v="2021/07/07"/>
    <n v="2259"/>
    <n v="3.3643204957946003E-2"/>
    <n v="0"/>
  </r>
  <r>
    <x v="84"/>
    <s v="A.S. VIGO"/>
    <n v="127"/>
    <n v="439"/>
    <n v="77"/>
    <n v="636"/>
    <n v="24907"/>
    <n v="7"/>
    <n v="0"/>
    <n v="530578"/>
    <n v="273381"/>
    <n v="439"/>
    <n v="98"/>
    <n v="5"/>
    <n v="0"/>
    <n v="1080"/>
    <n v="411"/>
    <n v="1.1540880503144655"/>
    <n v="29"/>
    <s v="2021/07/08"/>
    <n v="1491"/>
    <n v="8.5177733065057007E-2"/>
    <n v="0"/>
  </r>
  <r>
    <x v="85"/>
    <s v="A.S. VIGO"/>
    <n v="161"/>
    <n v="439"/>
    <n v="125"/>
    <n v="734"/>
    <n v="24936"/>
    <n v="5"/>
    <n v="0"/>
    <n v="531658"/>
    <n v="273792"/>
    <n v="439"/>
    <n v="137"/>
    <n v="5"/>
    <n v="0"/>
    <n v="1703"/>
    <n v="719"/>
    <n v="1.1866485013623977"/>
    <n v="24"/>
    <s v="2021/07/09"/>
    <n v="2422"/>
    <n v="6.6473988439306395E-2"/>
    <n v="0"/>
  </r>
  <r>
    <x v="86"/>
    <s v="A.S. VIGO"/>
    <n v="111"/>
    <n v="439"/>
    <n v="142"/>
    <n v="871"/>
    <n v="24960"/>
    <n v="5"/>
    <n v="0"/>
    <n v="533361"/>
    <n v="274511"/>
    <n v="439"/>
    <n v="89"/>
    <n v="8"/>
    <n v="0"/>
    <n v="1341"/>
    <n v="252"/>
    <n v="1.1021814006888633"/>
    <n v="22"/>
    <s v="2021/07/10"/>
    <n v="1593"/>
    <n v="6.9679849340866296E-2"/>
    <n v="0"/>
  </r>
  <r>
    <x v="87"/>
    <s v="A.S. VIGO"/>
    <n v="117"/>
    <n v="439"/>
    <n v="110"/>
    <n v="960"/>
    <n v="24982"/>
    <n v="8"/>
    <n v="0"/>
    <n v="534702"/>
    <n v="274763"/>
    <n v="439"/>
    <n v="98"/>
    <n v="5"/>
    <n v="0"/>
    <n v="1335"/>
    <n v="408"/>
    <n v="1.1020833333333333"/>
    <n v="19"/>
    <s v="2021/07/11"/>
    <n v="1743"/>
    <n v="6.7125645438898401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99"/>
    <n v="2371"/>
    <n v="133"/>
    <n v="2400"/>
    <n v="114307"/>
    <n v="158"/>
    <n v="26"/>
    <n v="1929056"/>
    <n v="870182"/>
    <n v="2370"/>
    <n v="39"/>
    <n v="157"/>
    <n v="25"/>
    <n v="7084"/>
    <n v="2482"/>
    <n v="1.0162500000000001"/>
    <n v="159"/>
    <s v="2021/04/14"/>
    <n v="9566"/>
    <n v="2.0802843403721499E-2"/>
    <n v="1"/>
  </r>
  <r>
    <x v="1"/>
    <s v="GALICIA"/>
    <n v="229"/>
    <n v="2371"/>
    <n v="177"/>
    <n v="2439"/>
    <n v="114466"/>
    <n v="157"/>
    <n v="25"/>
    <n v="1936140"/>
    <n v="872664"/>
    <n v="2371"/>
    <n v="84"/>
    <n v="169"/>
    <n v="26"/>
    <n v="7145"/>
    <n v="3015"/>
    <n v="1.034440344403444"/>
    <n v="145"/>
    <s v="2021/04/15"/>
    <n v="10160"/>
    <n v="2.2539370078740201E-2"/>
    <n v="0"/>
  </r>
  <r>
    <x v="2"/>
    <s v="GALICIA"/>
    <n v="194"/>
    <n v="2371"/>
    <n v="199"/>
    <n v="2523"/>
    <n v="114611"/>
    <n v="169"/>
    <n v="26"/>
    <n v="1943285"/>
    <n v="875679"/>
    <n v="2371"/>
    <n v="67"/>
    <n v="152"/>
    <n v="31"/>
    <n v="5807"/>
    <n v="3281"/>
    <n v="1.0265556876734048"/>
    <n v="127"/>
    <s v="2021/04/16"/>
    <n v="9088"/>
    <n v="2.1346830985915499E-2"/>
    <n v="0"/>
  </r>
  <r>
    <x v="3"/>
    <s v="GALICIA"/>
    <n v="188"/>
    <n v="2371"/>
    <n v="176"/>
    <n v="2590"/>
    <n v="114738"/>
    <n v="152"/>
    <n v="31"/>
    <n v="1949092"/>
    <n v="878960"/>
    <n v="2371"/>
    <n v="103"/>
    <n v="162"/>
    <n v="30"/>
    <n v="6106"/>
    <n v="3038"/>
    <n v="1.0397683397683397"/>
    <n v="85"/>
    <s v="2021/04/17"/>
    <n v="9144"/>
    <n v="2.0559930008748901E-2"/>
    <n v="0"/>
  </r>
  <r>
    <x v="4"/>
    <s v="GALICIA"/>
    <n v="154"/>
    <n v="2373"/>
    <n v="173"/>
    <n v="2693"/>
    <n v="114823"/>
    <n v="162"/>
    <n v="30"/>
    <n v="1955198"/>
    <n v="881998"/>
    <n v="2371"/>
    <n v="74"/>
    <n v="166"/>
    <n v="33"/>
    <n v="8241"/>
    <n v="1576"/>
    <n v="1.0274786483475677"/>
    <n v="78"/>
    <s v="2021/04/18"/>
    <n v="9817"/>
    <n v="1.5687073444025701E-2"/>
    <n v="2"/>
  </r>
  <r>
    <x v="5"/>
    <s v="GALICIA"/>
    <n v="131"/>
    <n v="2375"/>
    <n v="134"/>
    <n v="2767"/>
    <n v="114901"/>
    <n v="166"/>
    <n v="33"/>
    <n v="1963439"/>
    <n v="883574"/>
    <n v="2373"/>
    <n v="-4"/>
    <n v="161"/>
    <n v="37"/>
    <n v="5180"/>
    <n v="2648"/>
    <n v="0.99855439103722443"/>
    <n v="134"/>
    <s v="2021/04/19"/>
    <n v="7828"/>
    <n v="1.6734798160449701E-2"/>
    <n v="2"/>
  </r>
  <r>
    <x v="6"/>
    <s v="GALICIA"/>
    <n v="188"/>
    <n v="2376"/>
    <n v="105"/>
    <n v="2763"/>
    <n v="115035"/>
    <n v="161"/>
    <n v="37"/>
    <n v="1968619"/>
    <n v="886222"/>
    <n v="2375"/>
    <n v="48"/>
    <n v="162"/>
    <n v="40"/>
    <n v="7739"/>
    <n v="2265"/>
    <n v="1.0173724212812161"/>
    <n v="139"/>
    <s v="2021/04/20"/>
    <n v="10004"/>
    <n v="1.8792483006797301E-2"/>
    <n v="1"/>
  </r>
  <r>
    <x v="7"/>
    <s v="GALICIA"/>
    <n v="220"/>
    <n v="2378"/>
    <n v="179"/>
    <n v="2811"/>
    <n v="115174"/>
    <n v="162"/>
    <n v="40"/>
    <n v="1976358"/>
    <n v="888487"/>
    <n v="2376"/>
    <n v="64"/>
    <n v="163"/>
    <n v="41"/>
    <n v="7181"/>
    <n v="2116"/>
    <n v="1.0227676983279972"/>
    <n v="154"/>
    <s v="2021/04/21"/>
    <n v="9297"/>
    <n v="2.3663547380875598E-2"/>
    <n v="2"/>
  </r>
  <r>
    <x v="8"/>
    <s v="GALICIA"/>
    <n v="253"/>
    <n v="2379"/>
    <n v="200"/>
    <n v="2875"/>
    <n v="115328"/>
    <n v="163"/>
    <n v="41"/>
    <n v="1983539"/>
    <n v="890603"/>
    <n v="2378"/>
    <n v="64"/>
    <n v="156"/>
    <n v="43"/>
    <n v="8352"/>
    <n v="2241"/>
    <n v="1.0222608695652173"/>
    <n v="188"/>
    <s v="2021/04/22"/>
    <n v="10593"/>
    <n v="2.3883696780892999E-2"/>
    <n v="1"/>
  </r>
  <r>
    <x v="9"/>
    <s v="GALICIA"/>
    <n v="204"/>
    <n v="2381"/>
    <n v="226"/>
    <n v="2939"/>
    <n v="115516"/>
    <n v="156"/>
    <n v="43"/>
    <n v="1991891"/>
    <n v="892844"/>
    <n v="2379"/>
    <n v="38"/>
    <n v="146"/>
    <n v="43"/>
    <n v="8189"/>
    <n v="2539"/>
    <n v="1.0129295678802315"/>
    <n v="164"/>
    <s v="2021/04/23"/>
    <n v="10728"/>
    <n v="1.9015659955257301E-2"/>
    <n v="2"/>
  </r>
  <r>
    <x v="10"/>
    <s v="GALICIA"/>
    <n v="211"/>
    <n v="2382"/>
    <n v="181"/>
    <n v="2977"/>
    <n v="115680"/>
    <n v="146"/>
    <n v="43"/>
    <n v="2000080"/>
    <n v="895383"/>
    <n v="2381"/>
    <n v="39"/>
    <n v="158"/>
    <n v="46"/>
    <n v="9022"/>
    <n v="1663"/>
    <n v="1.0131004366812226"/>
    <n v="171"/>
    <s v="2021/04/24"/>
    <n v="10685"/>
    <n v="1.97473093121198E-2"/>
    <n v="1"/>
  </r>
  <r>
    <x v="11"/>
    <s v="GALICIA"/>
    <n v="159"/>
    <n v="2382"/>
    <n v="191"/>
    <n v="3016"/>
    <n v="115851"/>
    <n v="158"/>
    <n v="46"/>
    <n v="2009102"/>
    <n v="897046"/>
    <n v="2382"/>
    <n v="-1"/>
    <n v="169"/>
    <n v="45"/>
    <n v="7130"/>
    <n v="1315"/>
    <n v="0.99966843501326264"/>
    <n v="160"/>
    <s v="2021/04/25"/>
    <n v="8445"/>
    <n v="1.8827708703374801E-2"/>
    <n v="0"/>
  </r>
  <r>
    <x v="12"/>
    <s v="GALICIA"/>
    <n v="127"/>
    <n v="2384"/>
    <n v="141"/>
    <n v="3015"/>
    <n v="116011"/>
    <n v="169"/>
    <n v="45"/>
    <n v="2016232"/>
    <n v="898361"/>
    <n v="2382"/>
    <n v="7"/>
    <n v="174"/>
    <n v="46"/>
    <n v="7478"/>
    <n v="2375"/>
    <n v="1.0023217247097844"/>
    <n v="118"/>
    <s v="2021/04/26"/>
    <n v="9853"/>
    <n v="1.28894752867147E-2"/>
    <n v="2"/>
  </r>
  <r>
    <x v="13"/>
    <s v="GALICIA"/>
    <n v="196"/>
    <n v="2385"/>
    <n v="101"/>
    <n v="3022"/>
    <n v="116129"/>
    <n v="174"/>
    <n v="46"/>
    <n v="2023710"/>
    <n v="900736"/>
    <n v="2384"/>
    <n v="26"/>
    <n v="163"/>
    <n v="44"/>
    <n v="6727"/>
    <n v="2393"/>
    <n v="1.0086035737921906"/>
    <n v="169"/>
    <s v="2021/04/27"/>
    <n v="9120"/>
    <n v="2.1491228070175401E-2"/>
    <n v="1"/>
  </r>
  <r>
    <x v="14"/>
    <s v="GALICIA"/>
    <n v="230"/>
    <n v="2386"/>
    <n v="174"/>
    <n v="3048"/>
    <n v="116298"/>
    <n v="163"/>
    <n v="44"/>
    <n v="2030437"/>
    <n v="903129"/>
    <n v="2385"/>
    <n v="74"/>
    <n v="164"/>
    <n v="47"/>
    <n v="9299"/>
    <n v="2204"/>
    <n v="1.0242782152230971"/>
    <n v="155"/>
    <s v="2021/04/28"/>
    <n v="11503"/>
    <n v="1.9994783969399299E-2"/>
    <n v="1"/>
  </r>
  <r>
    <x v="15"/>
    <s v="GALICIA"/>
    <n v="211"/>
    <n v="2388"/>
    <n v="211"/>
    <n v="3122"/>
    <n v="116453"/>
    <n v="164"/>
    <n v="47"/>
    <n v="2039736"/>
    <n v="905333"/>
    <n v="2386"/>
    <n v="-9"/>
    <n v="165"/>
    <n v="49"/>
    <n v="8583"/>
    <n v="2320"/>
    <n v="0.99711723254324147"/>
    <n v="218"/>
    <s v="2021/04/29"/>
    <n v="10903"/>
    <n v="1.9352471796753201E-2"/>
    <n v="2"/>
  </r>
  <r>
    <x v="16"/>
    <s v="GALICIA"/>
    <n v="191"/>
    <n v="2390"/>
    <n v="194"/>
    <n v="3113"/>
    <n v="116671"/>
    <n v="165"/>
    <n v="49"/>
    <n v="2048319"/>
    <n v="907653"/>
    <n v="2388"/>
    <n v="-14"/>
    <n v="160"/>
    <n v="50"/>
    <n v="9047"/>
    <n v="2464"/>
    <n v="0.99550273048506266"/>
    <n v="203"/>
    <s v="2021/04/30"/>
    <n v="11511"/>
    <n v="1.6592824255060399E-2"/>
    <n v="2"/>
  </r>
  <r>
    <x v="17"/>
    <s v="GALICIA"/>
    <n v="174"/>
    <n v="2390"/>
    <n v="172"/>
    <n v="3099"/>
    <n v="116874"/>
    <n v="160"/>
    <n v="50"/>
    <n v="2057366"/>
    <n v="910117"/>
    <n v="2390"/>
    <n v="7"/>
    <n v="163"/>
    <n v="51"/>
    <n v="8430"/>
    <n v="1870"/>
    <n v="1.0022587931590836"/>
    <n v="167"/>
    <s v="2021/05/01"/>
    <n v="10300"/>
    <n v="1.6893203883495099E-2"/>
    <n v="0"/>
  </r>
  <r>
    <x v="18"/>
    <s v="GALICIA"/>
    <n v="103"/>
    <n v="2390"/>
    <n v="146"/>
    <n v="3106"/>
    <n v="117041"/>
    <n v="163"/>
    <n v="51"/>
    <n v="2065796"/>
    <n v="911987"/>
    <n v="2390"/>
    <n v="-76"/>
    <n v="164"/>
    <n v="50"/>
    <n v="6418"/>
    <n v="1425"/>
    <n v="0.97553122987765617"/>
    <n v="179"/>
    <s v="2021/05/02"/>
    <n v="7843"/>
    <n v="1.31327298227719E-2"/>
    <n v="0"/>
  </r>
  <r>
    <x v="19"/>
    <s v="GALICIA"/>
    <n v="125"/>
    <n v="2391"/>
    <n v="86"/>
    <n v="3030"/>
    <n v="117220"/>
    <n v="164"/>
    <n v="50"/>
    <n v="2072214"/>
    <n v="913412"/>
    <n v="2390"/>
    <n v="-3"/>
    <n v="165"/>
    <n v="47"/>
    <n v="5340"/>
    <n v="2446"/>
    <n v="0.99900990099009901"/>
    <n v="127"/>
    <s v="2021/05/03"/>
    <n v="7786"/>
    <n v="1.6054456717184699E-2"/>
    <n v="1"/>
  </r>
  <r>
    <x v="20"/>
    <s v="GALICIA"/>
    <n v="189"/>
    <n v="2391"/>
    <n v="106"/>
    <n v="3027"/>
    <n v="117347"/>
    <n v="165"/>
    <n v="47"/>
    <n v="2077554"/>
    <n v="915858"/>
    <n v="2391"/>
    <n v="34"/>
    <n v="152"/>
    <n v="48"/>
    <n v="7781"/>
    <n v="2486"/>
    <n v="1.011232243145028"/>
    <n v="155"/>
    <s v="2021/05/04"/>
    <n v="10267"/>
    <n v="1.8408493230739301E-2"/>
    <n v="0"/>
  </r>
  <r>
    <x v="21"/>
    <s v="GALICIA"/>
    <n v="225"/>
    <n v="2392"/>
    <n v="164"/>
    <n v="3061"/>
    <n v="117502"/>
    <n v="152"/>
    <n v="48"/>
    <n v="2085335"/>
    <n v="918344"/>
    <n v="2391"/>
    <n v="11"/>
    <n v="149"/>
    <n v="48"/>
    <n v="6633"/>
    <n v="2236"/>
    <n v="1.0035935968637699"/>
    <n v="213"/>
    <s v="2021/05/05"/>
    <n v="8869"/>
    <n v="2.5369263727590501E-2"/>
    <n v="1"/>
  </r>
  <r>
    <x v="22"/>
    <s v="GALICIA"/>
    <n v="195"/>
    <n v="2393"/>
    <n v="197"/>
    <n v="3072"/>
    <n v="117715"/>
    <n v="149"/>
    <n v="48"/>
    <n v="2091968"/>
    <n v="920580"/>
    <n v="2392"/>
    <n v="-8"/>
    <n v="152"/>
    <n v="45"/>
    <n v="7149"/>
    <n v="2279"/>
    <n v="0.99739583333333337"/>
    <n v="202"/>
    <s v="2021/05/06"/>
    <n v="9428"/>
    <n v="2.0683071701315201E-2"/>
    <n v="1"/>
  </r>
  <r>
    <x v="23"/>
    <s v="GALICIA"/>
    <n v="191"/>
    <n v="2393"/>
    <n v="179"/>
    <n v="3064"/>
    <n v="117917"/>
    <n v="152"/>
    <n v="45"/>
    <n v="2099117"/>
    <n v="922859"/>
    <n v="2393"/>
    <n v="-41"/>
    <n v="149"/>
    <n v="43"/>
    <n v="8404"/>
    <n v="2713"/>
    <n v="0.98661879895561355"/>
    <n v="232"/>
    <s v="2021/05/07"/>
    <n v="11117"/>
    <n v="1.7180894126113198E-2"/>
    <n v="0"/>
  </r>
  <r>
    <x v="24"/>
    <s v="GALICIA"/>
    <n v="189"/>
    <n v="2394"/>
    <n v="168"/>
    <n v="3023"/>
    <n v="118149"/>
    <n v="149"/>
    <n v="43"/>
    <n v="2107521"/>
    <n v="925572"/>
    <n v="2393"/>
    <n v="-36"/>
    <n v="158"/>
    <n v="44"/>
    <n v="9299"/>
    <n v="1431"/>
    <n v="0.98809130003307977"/>
    <n v="224"/>
    <s v="2021/05/08"/>
    <n v="10730"/>
    <n v="1.7614165890028E-2"/>
    <n v="1"/>
  </r>
  <r>
    <x v="25"/>
    <s v="GALICIA"/>
    <n v="152"/>
    <n v="2394"/>
    <n v="172"/>
    <n v="2987"/>
    <n v="118373"/>
    <n v="158"/>
    <n v="44"/>
    <n v="2116820"/>
    <n v="927003"/>
    <n v="2394"/>
    <n v="-3"/>
    <n v="163"/>
    <n v="46"/>
    <n v="9198"/>
    <n v="1216"/>
    <n v="0.99899564780716443"/>
    <n v="155"/>
    <s v="2021/05/09"/>
    <n v="10414"/>
    <n v="1.45957365085462E-2"/>
    <n v="0"/>
  </r>
  <r>
    <x v="26"/>
    <s v="GALICIA"/>
    <n v="121"/>
    <n v="2394"/>
    <n v="146"/>
    <n v="2984"/>
    <n v="118528"/>
    <n v="163"/>
    <n v="46"/>
    <n v="2126018"/>
    <n v="928219"/>
    <n v="2394"/>
    <n v="-7"/>
    <n v="147"/>
    <n v="43"/>
    <n v="8187"/>
    <n v="2655"/>
    <n v="0.99765415549597858"/>
    <n v="128"/>
    <s v="2021/05/10"/>
    <n v="10842"/>
    <n v="1.1160302527209001E-2"/>
    <n v="0"/>
  </r>
  <r>
    <x v="27"/>
    <s v="GALICIA"/>
    <n v="368"/>
    <n v="2397"/>
    <n v="103"/>
    <n v="2977"/>
    <n v="118656"/>
    <n v="147"/>
    <n v="43"/>
    <n v="2134205"/>
    <n v="930874"/>
    <n v="2394"/>
    <n v="-23"/>
    <n v="148"/>
    <n v="40"/>
    <n v="14654"/>
    <n v="4915"/>
    <n v="0.99227410144440709"/>
    <n v="388"/>
    <s v="2021/05/12"/>
    <n v="19569"/>
    <n v="1.8805253206602299E-2"/>
    <n v="3"/>
  </r>
  <r>
    <x v="28"/>
    <s v="GALICIA"/>
    <n v="159"/>
    <n v="2399"/>
    <n v="136"/>
    <n v="2954"/>
    <n v="119044"/>
    <n v="148"/>
    <n v="40"/>
    <n v="2148859"/>
    <n v="935789"/>
    <n v="2397"/>
    <n v="-21"/>
    <n v="146"/>
    <n v="38"/>
    <n v="6275"/>
    <n v="2396"/>
    <n v="0.99289099526066349"/>
    <n v="178"/>
    <s v="2021/05/13"/>
    <n v="8671"/>
    <n v="1.8336985353477098E-2"/>
    <n v="2"/>
  </r>
  <r>
    <x v="29"/>
    <s v="GALICIA"/>
    <n v="176"/>
    <n v="2401"/>
    <n v="133"/>
    <n v="2933"/>
    <n v="119222"/>
    <n v="146"/>
    <n v="38"/>
    <n v="2155134"/>
    <n v="938185"/>
    <n v="2399"/>
    <n v="-68"/>
    <n v="134"/>
    <n v="38"/>
    <n v="6530"/>
    <n v="2529"/>
    <n v="0.97681554722127517"/>
    <n v="243"/>
    <s v="2021/05/14"/>
    <n v="9059"/>
    <n v="1.9428192957280099E-2"/>
    <n v="2"/>
  </r>
  <r>
    <x v="30"/>
    <s v="GALICIA"/>
    <n v="126"/>
    <n v="2401"/>
    <n v="168"/>
    <n v="2865"/>
    <n v="119465"/>
    <n v="134"/>
    <n v="38"/>
    <n v="2161664"/>
    <n v="940714"/>
    <n v="2401"/>
    <n v="-33"/>
    <n v="138"/>
    <n v="35"/>
    <n v="6335"/>
    <n v="1583"/>
    <n v="0.98848167539267018"/>
    <n v="159"/>
    <s v="2021/05/15"/>
    <n v="7918"/>
    <n v="1.5913109371053301E-2"/>
    <n v="0"/>
  </r>
  <r>
    <x v="31"/>
    <s v="GALICIA"/>
    <n v="107"/>
    <n v="2403"/>
    <n v="118"/>
    <n v="2832"/>
    <n v="119624"/>
    <n v="138"/>
    <n v="35"/>
    <n v="2167999"/>
    <n v="942297"/>
    <n v="2401"/>
    <n v="-43"/>
    <n v="139"/>
    <n v="37"/>
    <n v="6359"/>
    <n v="1338"/>
    <n v="0.98481638418079098"/>
    <n v="148"/>
    <s v="2021/05/16"/>
    <n v="7697"/>
    <n v="1.3901520072755601E-2"/>
    <n v="2"/>
  </r>
  <r>
    <x v="32"/>
    <s v="GALICIA"/>
    <n v="116"/>
    <n v="2405"/>
    <n v="99"/>
    <n v="2789"/>
    <n v="119772"/>
    <n v="139"/>
    <n v="37"/>
    <n v="2174358"/>
    <n v="943635"/>
    <n v="2403"/>
    <n v="16"/>
    <n v="139"/>
    <n v="37"/>
    <n v="5298"/>
    <n v="1734"/>
    <n v="1.0057368232341342"/>
    <n v="98"/>
    <s v="2021/05/17"/>
    <n v="7032"/>
    <n v="1.64960182025028E-2"/>
    <n v="2"/>
  </r>
  <r>
    <x v="33"/>
    <s v="GALICIA"/>
    <n v="128"/>
    <n v="2409"/>
    <n v="105"/>
    <n v="2805"/>
    <n v="119870"/>
    <n v="139"/>
    <n v="37"/>
    <n v="2179656"/>
    <n v="945369"/>
    <n v="2405"/>
    <n v="-61"/>
    <n v="124"/>
    <n v="38"/>
    <n v="4584"/>
    <n v="2459"/>
    <n v="0.97825311942959003"/>
    <n v="185"/>
    <s v="2021/05/18"/>
    <n v="7043"/>
    <n v="1.8174073548203901E-2"/>
    <n v="4"/>
  </r>
  <r>
    <x v="34"/>
    <s v="GALICIA"/>
    <n v="183"/>
    <n v="2409"/>
    <n v="108"/>
    <n v="2744"/>
    <n v="120055"/>
    <n v="124"/>
    <n v="38"/>
    <n v="2184240"/>
    <n v="947828"/>
    <n v="2409"/>
    <n v="-43"/>
    <n v="128"/>
    <n v="32"/>
    <n v="5810"/>
    <n v="2237"/>
    <n v="0.98432944606413997"/>
    <n v="226"/>
    <s v="2021/05/19"/>
    <n v="8047"/>
    <n v="2.2741394308437898E-2"/>
    <n v="0"/>
  </r>
  <r>
    <x v="35"/>
    <s v="GALICIA"/>
    <n v="176"/>
    <n v="2410"/>
    <n v="167"/>
    <n v="2701"/>
    <n v="120281"/>
    <n v="128"/>
    <n v="32"/>
    <n v="2190050"/>
    <n v="950065"/>
    <n v="2409"/>
    <n v="-26"/>
    <n v="116"/>
    <n v="30"/>
    <n v="5363"/>
    <n v="2080"/>
    <n v="0.990373935579415"/>
    <n v="201"/>
    <s v="2021/05/20"/>
    <n v="7443"/>
    <n v="2.3646379148192901E-2"/>
    <n v="1"/>
  </r>
  <r>
    <x v="36"/>
    <s v="GALICIA"/>
    <n v="184"/>
    <n v="2410"/>
    <n v="157"/>
    <n v="2675"/>
    <n v="120482"/>
    <n v="116"/>
    <n v="30"/>
    <n v="2195413"/>
    <n v="952145"/>
    <n v="2410"/>
    <n v="10"/>
    <n v="108"/>
    <n v="31"/>
    <n v="6244"/>
    <n v="2475"/>
    <n v="1.0037383177570094"/>
    <n v="174"/>
    <s v="2021/05/21"/>
    <n v="8719"/>
    <n v="2.1103337538708598E-2"/>
    <n v="0"/>
  </r>
  <r>
    <x v="37"/>
    <s v="GALICIA"/>
    <n v="173"/>
    <n v="2410"/>
    <n v="158"/>
    <n v="2685"/>
    <n v="120656"/>
    <n v="108"/>
    <n v="31"/>
    <n v="2201657"/>
    <n v="954620"/>
    <n v="2410"/>
    <n v="-29"/>
    <n v="108"/>
    <n v="30"/>
    <n v="5799"/>
    <n v="1631"/>
    <n v="0.98919925512104279"/>
    <n v="202"/>
    <s v="2021/05/22"/>
    <n v="7430"/>
    <n v="2.3283983849259799E-2"/>
    <n v="0"/>
  </r>
  <r>
    <x v="38"/>
    <s v="GALICIA"/>
    <n v="123"/>
    <n v="2411"/>
    <n v="170"/>
    <n v="2656"/>
    <n v="120858"/>
    <n v="108"/>
    <n v="30"/>
    <n v="2207456"/>
    <n v="956251"/>
    <n v="2410"/>
    <n v="-32"/>
    <n v="112"/>
    <n v="32"/>
    <n v="5290"/>
    <n v="1195"/>
    <n v="0.98795180722891562"/>
    <n v="154"/>
    <s v="2021/05/23"/>
    <n v="6485"/>
    <n v="1.8966846569005401E-2"/>
    <n v="1"/>
  </r>
  <r>
    <x v="39"/>
    <s v="GALICIA"/>
    <n v="89"/>
    <n v="2412"/>
    <n v="106"/>
    <n v="2624"/>
    <n v="121012"/>
    <n v="112"/>
    <n v="32"/>
    <n v="2212746"/>
    <n v="957446"/>
    <n v="2411"/>
    <n v="-71"/>
    <n v="109"/>
    <n v="31"/>
    <n v="4768"/>
    <n v="2459"/>
    <n v="0.97294207317073167"/>
    <n v="160"/>
    <s v="2021/05/24"/>
    <n v="7227"/>
    <n v="1.23149301231493E-2"/>
    <n v="1"/>
  </r>
  <r>
    <x v="40"/>
    <s v="GALICIA"/>
    <n v="130"/>
    <n v="2413"/>
    <n v="75"/>
    <n v="2553"/>
    <n v="121172"/>
    <n v="109"/>
    <n v="31"/>
    <n v="2217514"/>
    <n v="959905"/>
    <n v="2412"/>
    <n v="-55"/>
    <n v="107"/>
    <n v="31"/>
    <n v="6218"/>
    <n v="2533"/>
    <n v="0.97845671758715236"/>
    <n v="184"/>
    <s v="2021/05/25"/>
    <n v="8751"/>
    <n v="1.4855445091989499E-2"/>
    <n v="1"/>
  </r>
  <r>
    <x v="41"/>
    <s v="GALICIA"/>
    <n v="130"/>
    <n v="2415"/>
    <n v="111"/>
    <n v="2498"/>
    <n v="121356"/>
    <n v="107"/>
    <n v="31"/>
    <n v="2223732"/>
    <n v="962438"/>
    <n v="2413"/>
    <n v="-78"/>
    <n v="96"/>
    <n v="28"/>
    <n v="5671"/>
    <n v="2355"/>
    <n v="0.96877502001601279"/>
    <n v="206"/>
    <s v="2021/05/26"/>
    <n v="8026"/>
    <n v="1.6197358584599999E-2"/>
    <n v="2"/>
  </r>
  <r>
    <x v="42"/>
    <s v="GALICIA"/>
    <n v="143"/>
    <n v="2415"/>
    <n v="112"/>
    <n v="2420"/>
    <n v="121562"/>
    <n v="96"/>
    <n v="28"/>
    <n v="2229403"/>
    <n v="964793"/>
    <n v="2415"/>
    <n v="-20"/>
    <n v="93"/>
    <n v="28"/>
    <n v="6942"/>
    <n v="-5602"/>
    <n v="0.99173553719008267"/>
    <n v="163"/>
    <s v="2021/05/27"/>
    <n v="1340"/>
    <n v="0.106716417910448"/>
    <n v="0"/>
  </r>
  <r>
    <x v="43"/>
    <s v="GALICIA"/>
    <n v="110"/>
    <n v="2417"/>
    <n v="145"/>
    <n v="2400"/>
    <n v="121725"/>
    <n v="93"/>
    <n v="28"/>
    <n v="2236345"/>
    <n v="959191"/>
    <n v="2415"/>
    <n v="-50"/>
    <n v="79"/>
    <n v="28"/>
    <n v="5432"/>
    <n v="1246"/>
    <n v="0.97916666666666663"/>
    <n v="158"/>
    <s v="2021/05/28"/>
    <n v="6678"/>
    <n v="1.6471997604073099E-2"/>
    <n v="2"/>
  </r>
  <r>
    <x v="44"/>
    <s v="GALICIA"/>
    <n v="124"/>
    <n v="2417"/>
    <n v="102"/>
    <n v="2350"/>
    <n v="121883"/>
    <n v="79"/>
    <n v="28"/>
    <n v="2241777"/>
    <n v="960437"/>
    <n v="2417"/>
    <n v="-50"/>
    <n v="89"/>
    <n v="28"/>
    <n v="5779"/>
    <n v="1228"/>
    <n v="0.97872340425531912"/>
    <n v="174"/>
    <s v="2021/05/29"/>
    <n v="7007"/>
    <n v="1.7696589125160599E-2"/>
    <n v="0"/>
  </r>
  <r>
    <x v="45"/>
    <s v="GALICIA"/>
    <n v="76"/>
    <n v="2417"/>
    <n v="132"/>
    <n v="2300"/>
    <n v="122057"/>
    <n v="89"/>
    <n v="28"/>
    <n v="2247556"/>
    <n v="961665"/>
    <n v="2417"/>
    <n v="-38"/>
    <n v="94"/>
    <n v="31"/>
    <n v="3537"/>
    <n v="2"/>
    <n v="0.98347826086956525"/>
    <n v="114"/>
    <s v="2021/05/30"/>
    <n v="3539"/>
    <n v="2.1474992935857602E-2"/>
    <n v="0"/>
  </r>
  <r>
    <x v="46"/>
    <s v="GALICIA"/>
    <n v="90"/>
    <n v="2419"/>
    <n v="75"/>
    <n v="2262"/>
    <n v="122171"/>
    <n v="94"/>
    <n v="31"/>
    <n v="2251093"/>
    <n v="961667"/>
    <n v="2417"/>
    <n v="-54"/>
    <n v="84"/>
    <n v="25"/>
    <n v="3703"/>
    <n v="111"/>
    <n v="0.97612732095490717"/>
    <n v="142"/>
    <s v="2021/05/31"/>
    <n v="3814"/>
    <n v="2.3597273203985299E-2"/>
    <n v="2"/>
  </r>
  <r>
    <x v="47"/>
    <s v="GALICIA"/>
    <n v="82"/>
    <n v="2420"/>
    <n v="94"/>
    <n v="2208"/>
    <n v="122313"/>
    <n v="84"/>
    <n v="25"/>
    <n v="2254796"/>
    <n v="961778"/>
    <n v="2419"/>
    <n v="-2"/>
    <n v="90"/>
    <n v="21"/>
    <n v="5312"/>
    <n v="652"/>
    <n v="0.99909420289855078"/>
    <n v="83"/>
    <s v="2021/06/01"/>
    <n v="5964"/>
    <n v="1.37491616364856E-2"/>
    <n v="1"/>
  </r>
  <r>
    <x v="48"/>
    <s v="GALICIA"/>
    <n v="106"/>
    <n v="2422"/>
    <n v="78"/>
    <n v="2206"/>
    <n v="122396"/>
    <n v="90"/>
    <n v="21"/>
    <n v="2260108"/>
    <n v="962430"/>
    <n v="2420"/>
    <n v="-50"/>
    <n v="87"/>
    <n v="20"/>
    <n v="5179"/>
    <n v="5509"/>
    <n v="0.97733454215775162"/>
    <n v="154"/>
    <s v="2021/06/02"/>
    <n v="10688"/>
    <n v="9.9176646706586793E-3"/>
    <n v="2"/>
  </r>
  <r>
    <x v="49"/>
    <s v="GALICIA"/>
    <n v="91"/>
    <n v="2424"/>
    <n v="109"/>
    <n v="2156"/>
    <n v="122550"/>
    <n v="87"/>
    <n v="20"/>
    <n v="2265287"/>
    <n v="967939"/>
    <n v="2422"/>
    <n v="-104"/>
    <n v="83"/>
    <n v="15"/>
    <n v="3971"/>
    <n v="4956"/>
    <n v="0.95176252319109467"/>
    <n v="193"/>
    <s v="2021/06/03"/>
    <n v="8927"/>
    <n v="1.0193794107763001E-2"/>
    <n v="2"/>
  </r>
  <r>
    <x v="50"/>
    <s v="GALICIA"/>
    <n v="106"/>
    <n v="2426"/>
    <n v="90"/>
    <n v="2052"/>
    <n v="122743"/>
    <n v="83"/>
    <n v="15"/>
    <n v="2269258"/>
    <n v="972895"/>
    <n v="2424"/>
    <n v="-107"/>
    <n v="71"/>
    <n v="13"/>
    <n v="5481"/>
    <n v="3857"/>
    <n v="0.9478557504873294"/>
    <n v="211"/>
    <s v="2021/06/04"/>
    <n v="9338"/>
    <n v="1.1351467123581101E-2"/>
    <n v="2"/>
  </r>
  <r>
    <x v="51"/>
    <s v="GALICIA"/>
    <n v="69"/>
    <n v="2426"/>
    <n v="101"/>
    <n v="1945"/>
    <n v="122954"/>
    <n v="71"/>
    <n v="13"/>
    <n v="2274739"/>
    <n v="976752"/>
    <n v="2426"/>
    <n v="-94"/>
    <n v="69"/>
    <n v="15"/>
    <n v="3585"/>
    <n v="514"/>
    <n v="0.95167095115681233"/>
    <n v="163"/>
    <s v="2021/06/05"/>
    <n v="4099"/>
    <n v="1.6833373993656999E-2"/>
    <n v="0"/>
  </r>
  <r>
    <x v="52"/>
    <s v="GALICIA"/>
    <n v="54"/>
    <n v="2426"/>
    <n v="74"/>
    <n v="1851"/>
    <n v="123117"/>
    <n v="69"/>
    <n v="15"/>
    <n v="2278324"/>
    <n v="977266"/>
    <n v="2426"/>
    <n v="-117"/>
    <n v="68"/>
    <n v="15"/>
    <n v="3157"/>
    <n v="2"/>
    <n v="0.93679092382495943"/>
    <n v="171"/>
    <s v="2021/06/06"/>
    <n v="3159"/>
    <n v="1.7094017094017099E-2"/>
    <n v="0"/>
  </r>
  <r>
    <x v="53"/>
    <s v="GALICIA"/>
    <n v="82"/>
    <n v="2427"/>
    <n v="58"/>
    <n v="1734"/>
    <n v="123288"/>
    <n v="68"/>
    <n v="15"/>
    <n v="2281481"/>
    <n v="977268"/>
    <n v="2426"/>
    <n v="-5"/>
    <n v="65"/>
    <n v="14"/>
    <n v="3257"/>
    <n v="101"/>
    <n v="0.99711649365628607"/>
    <n v="86"/>
    <s v="2021/06/07"/>
    <n v="3358"/>
    <n v="2.4419297200714701E-2"/>
    <n v="1"/>
  </r>
  <r>
    <x v="54"/>
    <s v="GALICIA"/>
    <n v="71"/>
    <n v="2427"/>
    <n v="83"/>
    <n v="1729"/>
    <n v="123374"/>
    <n v="65"/>
    <n v="14"/>
    <n v="2284738"/>
    <n v="977369"/>
    <n v="2427"/>
    <n v="-50"/>
    <n v="56"/>
    <n v="15"/>
    <n v="4915"/>
    <n v="383"/>
    <n v="0.97108155002891849"/>
    <n v="121"/>
    <s v="2021/06/08"/>
    <n v="5298"/>
    <n v="1.3401283503208799E-2"/>
    <n v="0"/>
  </r>
  <r>
    <x v="55"/>
    <s v="GALICIA"/>
    <n v="85"/>
    <n v="2428"/>
    <n v="68"/>
    <n v="1679"/>
    <n v="123495"/>
    <n v="56"/>
    <n v="15"/>
    <n v="2289653"/>
    <n v="977752"/>
    <n v="2427"/>
    <n v="-66"/>
    <n v="51"/>
    <n v="15"/>
    <n v="4157"/>
    <n v="573"/>
    <n v="0.9606908874329958"/>
    <n v="151"/>
    <s v="2021/06/09"/>
    <n v="4730"/>
    <n v="1.7970401691331898E-2"/>
    <n v="1"/>
  </r>
  <r>
    <x v="56"/>
    <s v="GALICIA"/>
    <n v="105"/>
    <n v="2428"/>
    <n v="85"/>
    <n v="1613"/>
    <n v="123646"/>
    <n v="51"/>
    <n v="15"/>
    <n v="2293810"/>
    <n v="978325"/>
    <n v="2428"/>
    <n v="-32"/>
    <n v="55"/>
    <n v="14"/>
    <n v="4019"/>
    <n v="1402"/>
    <n v="0.98016119032858029"/>
    <n v="136"/>
    <s v="2021/06/10"/>
    <n v="5421"/>
    <n v="1.9369120088544599E-2"/>
    <n v="0"/>
  </r>
  <r>
    <x v="57"/>
    <s v="GALICIA"/>
    <n v="81"/>
    <n v="2430"/>
    <n v="106"/>
    <n v="1581"/>
    <n v="123782"/>
    <n v="55"/>
    <n v="14"/>
    <n v="2297829"/>
    <n v="979727"/>
    <n v="2428"/>
    <n v="-64"/>
    <n v="52"/>
    <n v="16"/>
    <n v="3448"/>
    <n v="981"/>
    <n v="0.95951929158760274"/>
    <n v="143"/>
    <s v="2021/06/11"/>
    <n v="4429"/>
    <n v="1.8288552720704399E-2"/>
    <n v="2"/>
  </r>
  <r>
    <x v="58"/>
    <s v="GALICIA"/>
    <n v="79"/>
    <n v="2430"/>
    <n v="75"/>
    <n v="1517"/>
    <n v="123925"/>
    <n v="52"/>
    <n v="16"/>
    <n v="2301277"/>
    <n v="980708"/>
    <n v="2430"/>
    <n v="-55"/>
    <n v="50"/>
    <n v="14"/>
    <n v="4017"/>
    <n v="452"/>
    <n v="0.96374423203691495"/>
    <n v="134"/>
    <s v="2021/06/12"/>
    <n v="4469"/>
    <n v="1.7677332736630101E-2"/>
    <n v="0"/>
  </r>
  <r>
    <x v="59"/>
    <s v="GALICIA"/>
    <n v="56"/>
    <n v="2430"/>
    <n v="83"/>
    <n v="1462"/>
    <n v="124059"/>
    <n v="50"/>
    <n v="14"/>
    <n v="2305294"/>
    <n v="981160"/>
    <n v="2430"/>
    <n v="-61"/>
    <n v="51"/>
    <n v="18"/>
    <n v="3194"/>
    <n v="1"/>
    <n v="0.95827633378932964"/>
    <n v="117"/>
    <s v="2021/06/13"/>
    <n v="3195"/>
    <n v="1.7527386541470999E-2"/>
    <n v="0"/>
  </r>
  <r>
    <x v="60"/>
    <s v="GALICIA"/>
    <n v="60"/>
    <n v="2430"/>
    <n v="56"/>
    <n v="1401"/>
    <n v="124176"/>
    <n v="51"/>
    <n v="18"/>
    <n v="2308488"/>
    <n v="981161"/>
    <n v="2430"/>
    <n v="-22"/>
    <n v="52"/>
    <n v="15"/>
    <n v="2651"/>
    <n v="65"/>
    <n v="0.98429693076374014"/>
    <n v="82"/>
    <s v="2021/06/14"/>
    <n v="2716"/>
    <n v="2.2091310751104602E-2"/>
    <n v="0"/>
  </r>
  <r>
    <x v="61"/>
    <s v="GALICIA"/>
    <n v="65"/>
    <n v="2430"/>
    <n v="60"/>
    <n v="1379"/>
    <n v="124258"/>
    <n v="52"/>
    <n v="15"/>
    <n v="2311139"/>
    <n v="981226"/>
    <n v="2430"/>
    <n v="-33"/>
    <n v="47"/>
    <n v="15"/>
    <n v="3662"/>
    <n v="427"/>
    <n v="0.97606961566352435"/>
    <n v="98"/>
    <s v="2021/06/15"/>
    <n v="4089"/>
    <n v="1.5896307165566202E-2"/>
    <n v="0"/>
  </r>
  <r>
    <x v="62"/>
    <s v="GALICIA"/>
    <n v="111"/>
    <n v="2430"/>
    <n v="65"/>
    <n v="1346"/>
    <n v="124356"/>
    <n v="47"/>
    <n v="15"/>
    <n v="2314801"/>
    <n v="981653"/>
    <n v="2430"/>
    <n v="9"/>
    <n v="45"/>
    <n v="16"/>
    <n v="3813"/>
    <n v="5229"/>
    <n v="1.0066864784546805"/>
    <n v="102"/>
    <s v="2021/06/16"/>
    <n v="9042"/>
    <n v="1.22760451227604E-2"/>
    <n v="0"/>
  </r>
  <r>
    <x v="63"/>
    <s v="GALICIA"/>
    <n v="87"/>
    <n v="2431"/>
    <n v="113"/>
    <n v="1355"/>
    <n v="124458"/>
    <n v="45"/>
    <n v="16"/>
    <n v="2318614"/>
    <n v="986882"/>
    <n v="2430"/>
    <n v="-11"/>
    <n v="45"/>
    <n v="16"/>
    <n v="3118"/>
    <n v="4796"/>
    <n v="0.99188191881918819"/>
    <n v="97"/>
    <s v="2021/06/17"/>
    <n v="7914"/>
    <n v="1.09931766489765E-2"/>
    <n v="1"/>
  </r>
  <r>
    <x v="64"/>
    <s v="GALICIA"/>
    <n v="94"/>
    <n v="2433"/>
    <n v="85"/>
    <n v="1344"/>
    <n v="124555"/>
    <n v="45"/>
    <n v="16"/>
    <n v="2321732"/>
    <n v="991678"/>
    <n v="2431"/>
    <n v="-42"/>
    <n v="45"/>
    <n v="16"/>
    <n v="3242"/>
    <n v="3357"/>
    <n v="0.96875"/>
    <n v="134"/>
    <s v="2021/06/18"/>
    <n v="6599"/>
    <n v="1.4244582512501901E-2"/>
    <n v="2"/>
  </r>
  <r>
    <x v="65"/>
    <s v="GALICIA"/>
    <n v="75"/>
    <n v="2433"/>
    <n v="92"/>
    <n v="1302"/>
    <n v="124689"/>
    <n v="45"/>
    <n v="16"/>
    <n v="2324974"/>
    <n v="995035"/>
    <n v="2433"/>
    <n v="-32"/>
    <n v="45"/>
    <n v="15"/>
    <n v="3173"/>
    <n v="96"/>
    <n v="0.97542242703533022"/>
    <n v="107"/>
    <s v="2021/06/19"/>
    <n v="3269"/>
    <n v="2.29427959620679E-2"/>
    <n v="0"/>
  </r>
  <r>
    <x v="66"/>
    <s v="GALICIA"/>
    <n v="56"/>
    <n v="2434"/>
    <n v="76"/>
    <n v="1270"/>
    <n v="124796"/>
    <n v="45"/>
    <n v="15"/>
    <n v="2328147"/>
    <n v="995131"/>
    <n v="2433"/>
    <n v="-20"/>
    <n v="43"/>
    <n v="16"/>
    <n v="2928"/>
    <n v="5"/>
    <n v="0.98425196850393704"/>
    <n v="75"/>
    <s v="2021/06/20"/>
    <n v="2933"/>
    <n v="1.9093078758949899E-2"/>
    <n v="1"/>
  </r>
  <r>
    <x v="67"/>
    <s v="GALICIA"/>
    <n v="85"/>
    <n v="2434"/>
    <n v="56"/>
    <n v="1250"/>
    <n v="124871"/>
    <n v="43"/>
    <n v="16"/>
    <n v="2331075"/>
    <n v="995136"/>
    <n v="2434"/>
    <n v="24"/>
    <n v="35"/>
    <n v="15"/>
    <n v="3035"/>
    <n v="330"/>
    <n v="1.0192000000000001"/>
    <n v="61"/>
    <s v="2021/06/21"/>
    <n v="3365"/>
    <n v="2.5260029717682E-2"/>
    <n v="0"/>
  </r>
  <r>
    <x v="68"/>
    <s v="GALICIA"/>
    <n v="81"/>
    <n v="2434"/>
    <n v="83"/>
    <n v="1274"/>
    <n v="124932"/>
    <n v="35"/>
    <n v="15"/>
    <n v="2334110"/>
    <n v="995466"/>
    <n v="2434"/>
    <n v="-5"/>
    <n v="36"/>
    <n v="13"/>
    <n v="3347"/>
    <n v="554"/>
    <n v="0.99607535321821039"/>
    <n v="86"/>
    <s v="2021/06/22"/>
    <n v="3901"/>
    <n v="2.07639066905922E-2"/>
    <n v="0"/>
  </r>
  <r>
    <x v="69"/>
    <s v="GALICIA"/>
    <n v="120"/>
    <n v="2434"/>
    <n v="83"/>
    <n v="1269"/>
    <n v="125018"/>
    <n v="36"/>
    <n v="13"/>
    <n v="2337457"/>
    <n v="996020"/>
    <n v="2434"/>
    <n v="36"/>
    <n v="33"/>
    <n v="12"/>
    <n v="3635"/>
    <n v="1144"/>
    <n v="1.0283687943262412"/>
    <n v="84"/>
    <s v="2021/06/23"/>
    <n v="4779"/>
    <n v="2.51098556183302E-2"/>
    <n v="0"/>
  </r>
  <r>
    <x v="70"/>
    <s v="GALICIA"/>
    <n v="154"/>
    <n v="2435"/>
    <n v="115"/>
    <n v="1305"/>
    <n v="125102"/>
    <n v="33"/>
    <n v="12"/>
    <n v="2341092"/>
    <n v="997164"/>
    <n v="2434"/>
    <n v="72"/>
    <n v="35"/>
    <n v="11"/>
    <n v="3053"/>
    <n v="689"/>
    <n v="1.0551724137931036"/>
    <n v="81"/>
    <s v="2021/06/24"/>
    <n v="3742"/>
    <n v="4.1154462854088698E-2"/>
    <n v="1"/>
  </r>
  <r>
    <x v="71"/>
    <s v="GALICIA"/>
    <n v="136"/>
    <n v="2435"/>
    <n v="156"/>
    <n v="1377"/>
    <n v="125183"/>
    <n v="35"/>
    <n v="11"/>
    <n v="2344145"/>
    <n v="997853"/>
    <n v="2435"/>
    <n v="36"/>
    <n v="30"/>
    <n v="12"/>
    <n v="3258"/>
    <n v="574"/>
    <n v="1.0261437908496731"/>
    <n v="100"/>
    <s v="2021/06/25"/>
    <n v="3832"/>
    <n v="3.5490605427974997E-2"/>
    <n v="0"/>
  </r>
  <r>
    <x v="72"/>
    <s v="GALICIA"/>
    <n v="126"/>
    <n v="2435"/>
    <n v="137"/>
    <n v="1413"/>
    <n v="125283"/>
    <n v="30"/>
    <n v="12"/>
    <n v="2347403"/>
    <n v="998427"/>
    <n v="2435"/>
    <n v="38"/>
    <n v="36"/>
    <n v="12"/>
    <n v="3348"/>
    <n v="442"/>
    <n v="1.0268931351733899"/>
    <n v="88"/>
    <s v="2021/06/26"/>
    <n v="3790"/>
    <n v="3.3245382585751999E-2"/>
    <n v="0"/>
  </r>
  <r>
    <x v="73"/>
    <s v="GALICIA"/>
    <n v="123"/>
    <n v="2435"/>
    <n v="127"/>
    <n v="1451"/>
    <n v="125371"/>
    <n v="36"/>
    <n v="12"/>
    <n v="2350751"/>
    <n v="998869"/>
    <n v="2435"/>
    <n v="56"/>
    <n v="38"/>
    <n v="14"/>
    <n v="3133"/>
    <n v="1"/>
    <n v="1.0385940730530669"/>
    <n v="2477"/>
    <s v="2021/06/27"/>
    <n v="3134"/>
    <n v="3.9246968730057397E-2"/>
    <n v="0"/>
  </r>
  <r>
    <x v="74"/>
    <s v="GALICIA"/>
    <n v="121"/>
    <n v="2436"/>
    <n v="124"/>
    <n v="1507"/>
    <n v="127848"/>
    <n v="38"/>
    <n v="14"/>
    <n v="2353884"/>
    <n v="998870"/>
    <n v="2435"/>
    <n v="72"/>
    <n v="40"/>
    <n v="12"/>
    <n v="2737"/>
    <n v="121"/>
    <n v="1.0477770404777704"/>
    <n v="-2362"/>
    <s v="2021/06/28"/>
    <n v="2858"/>
    <n v="4.2337298810356902E-2"/>
    <n v="1"/>
  </r>
  <r>
    <x v="75"/>
    <s v="GALICIA"/>
    <n v="162"/>
    <n v="2436"/>
    <n v="122"/>
    <n v="1579"/>
    <n v="125486"/>
    <n v="40"/>
    <n v="12"/>
    <n v="2356621"/>
    <n v="998991"/>
    <n v="2436"/>
    <n v="94"/>
    <n v="44"/>
    <n v="10"/>
    <n v="4610"/>
    <n v="395"/>
    <n v="1.0595313489550349"/>
    <n v="68"/>
    <s v="2021/06/29"/>
    <n v="5005"/>
    <n v="3.2367632367632397E-2"/>
    <n v="0"/>
  </r>
  <r>
    <x v="76"/>
    <s v="GALICIA"/>
    <n v="258"/>
    <n v="2436"/>
    <n v="157"/>
    <n v="1673"/>
    <n v="125554"/>
    <n v="44"/>
    <n v="10"/>
    <n v="2361231"/>
    <n v="999386"/>
    <n v="2436"/>
    <n v="164"/>
    <n v="43"/>
    <n v="10"/>
    <n v="4552"/>
    <n v="601"/>
    <n v="1.0980274955170353"/>
    <n v="94"/>
    <s v="2021/06/30"/>
    <n v="5153"/>
    <n v="5.0067921599068498E-2"/>
    <n v="0"/>
  </r>
  <r>
    <x v="77"/>
    <s v="GALICIA"/>
    <n v="271"/>
    <n v="2436"/>
    <n v="257"/>
    <n v="1837"/>
    <n v="125648"/>
    <n v="43"/>
    <n v="10"/>
    <n v="2365783"/>
    <n v="999987"/>
    <n v="2436"/>
    <n v="157"/>
    <n v="46"/>
    <n v="9"/>
    <n v="4107"/>
    <n v="369"/>
    <n v="1.085465432770822"/>
    <n v="114"/>
    <s v="2021/07/01"/>
    <n v="4476"/>
    <n v="6.05451295799821E-2"/>
    <n v="0"/>
  </r>
  <r>
    <x v="78"/>
    <s v="GALICIA"/>
    <n v="230"/>
    <n v="2437"/>
    <n v="268"/>
    <n v="1994"/>
    <n v="125762"/>
    <n v="46"/>
    <n v="9"/>
    <n v="2369890"/>
    <n v="1000356"/>
    <n v="2436"/>
    <n v="142"/>
    <n v="42"/>
    <n v="11"/>
    <n v="3821"/>
    <n v="650"/>
    <n v="1.0712136409227684"/>
    <n v="87"/>
    <s v="2021/07/02"/>
    <n v="4471"/>
    <n v="5.1442630284052798E-2"/>
    <n v="1"/>
  </r>
  <r>
    <x v="79"/>
    <s v="GALICIA"/>
    <n v="229"/>
    <n v="2437"/>
    <n v="233"/>
    <n v="2136"/>
    <n v="125849"/>
    <n v="42"/>
    <n v="11"/>
    <n v="2373711"/>
    <n v="1001006"/>
    <n v="2437"/>
    <n v="149"/>
    <n v="41"/>
    <n v="10"/>
    <n v="3831"/>
    <n v="459"/>
    <n v="1.0697565543071161"/>
    <n v="80"/>
    <s v="2021/07/03"/>
    <n v="4290"/>
    <n v="5.3379953379953403E-2"/>
    <n v="0"/>
  </r>
  <r>
    <x v="80"/>
    <s v="GALICIA"/>
    <n v="244"/>
    <n v="2437"/>
    <n v="219"/>
    <n v="2285"/>
    <n v="125929"/>
    <n v="41"/>
    <n v="10"/>
    <n v="2377542"/>
    <n v="1001465"/>
    <n v="2437"/>
    <n v="181"/>
    <n v="50"/>
    <n v="11"/>
    <n v="4479"/>
    <n v="348"/>
    <n v="1.0792122538293216"/>
    <n v="63"/>
    <s v="2021/07/04"/>
    <n v="4827"/>
    <n v="5.0548995235135702E-2"/>
    <n v="0"/>
  </r>
  <r>
    <x v="81"/>
    <s v="GALICIA"/>
    <n v="235"/>
    <n v="2437"/>
    <n v="253"/>
    <n v="2466"/>
    <n v="125992"/>
    <n v="50"/>
    <n v="11"/>
    <n v="2382021"/>
    <n v="1001813"/>
    <n v="2437"/>
    <n v="172"/>
    <n v="47"/>
    <n v="12"/>
    <n v="3964"/>
    <n v="65"/>
    <n v="1.0697485806974858"/>
    <n v="63"/>
    <s v="2021/07/05"/>
    <n v="4029"/>
    <n v="5.83271283196823E-2"/>
    <n v="0"/>
  </r>
  <r>
    <x v="82"/>
    <s v="GALICIA"/>
    <n v="367"/>
    <n v="2438"/>
    <n v="230"/>
    <n v="2638"/>
    <n v="126055"/>
    <n v="47"/>
    <n v="12"/>
    <n v="2385985"/>
    <n v="1001878"/>
    <n v="2437"/>
    <n v="279"/>
    <n v="46"/>
    <n v="12"/>
    <n v="5351"/>
    <n v="578"/>
    <n v="1.1057619408642911"/>
    <n v="87"/>
    <s v="2021/07/06"/>
    <n v="5929"/>
    <n v="6.1899139821217801E-2"/>
    <n v="1"/>
  </r>
  <r>
    <x v="83"/>
    <s v="GALICIA"/>
    <n v="412"/>
    <n v="2439"/>
    <n v="366"/>
    <n v="2917"/>
    <n v="126142"/>
    <n v="46"/>
    <n v="12"/>
    <n v="2391336"/>
    <n v="1002456"/>
    <n v="2438"/>
    <n v="314"/>
    <n v="49"/>
    <n v="9"/>
    <n v="5118"/>
    <n v="3815"/>
    <n v="1.1076448405896469"/>
    <n v="97"/>
    <s v="2021/07/07"/>
    <n v="8933"/>
    <n v="4.6121123922534403E-2"/>
    <n v="1"/>
  </r>
  <r>
    <x v="84"/>
    <s v="GALICIA"/>
    <n v="559"/>
    <n v="2439"/>
    <n v="410"/>
    <n v="3231"/>
    <n v="126239"/>
    <n v="49"/>
    <n v="9"/>
    <n v="2396454"/>
    <n v="1006271"/>
    <n v="2439"/>
    <n v="439"/>
    <n v="50"/>
    <n v="10"/>
    <n v="5665"/>
    <n v="2618"/>
    <n v="1.1358712472918602"/>
    <n v="120"/>
    <s v="2021/07/08"/>
    <n v="8283"/>
    <n v="6.7487625256549597E-2"/>
    <n v="0"/>
  </r>
  <r>
    <x v="85"/>
    <s v="GALICIA"/>
    <n v="655"/>
    <n v="2439"/>
    <n v="555"/>
    <n v="3670"/>
    <n v="126359"/>
    <n v="50"/>
    <n v="10"/>
    <n v="2402119"/>
    <n v="1008889"/>
    <n v="2439"/>
    <n v="498"/>
    <n v="47"/>
    <n v="12"/>
    <n v="7021"/>
    <n v="4449"/>
    <n v="1.1356948228882833"/>
    <n v="157"/>
    <s v="2021/07/09"/>
    <n v="11470"/>
    <n v="5.71054925893636E-2"/>
    <n v="0"/>
  </r>
  <r>
    <x v="86"/>
    <s v="GALICIA"/>
    <n v="519"/>
    <n v="2439"/>
    <n v="625"/>
    <n v="4168"/>
    <n v="126516"/>
    <n v="47"/>
    <n v="12"/>
    <n v="2409140"/>
    <n v="1013338"/>
    <n v="2439"/>
    <n v="393"/>
    <n v="56"/>
    <n v="11"/>
    <n v="6048"/>
    <n v="2507"/>
    <n v="1.0942898272552783"/>
    <n v="126"/>
    <s v="2021/07/10"/>
    <n v="8555"/>
    <n v="6.0666277030975997E-2"/>
    <n v="0"/>
  </r>
  <r>
    <x v="87"/>
    <s v="GALICIA"/>
    <n v="630"/>
    <n v="2439"/>
    <n v="522"/>
    <n v="4561"/>
    <n v="126642"/>
    <n v="56"/>
    <n v="11"/>
    <n v="2415188"/>
    <n v="1015845"/>
    <n v="2439"/>
    <n v="497"/>
    <n v="55"/>
    <n v="11"/>
    <n v="5634"/>
    <n v="1315"/>
    <n v="1.1089673317254989"/>
    <n v="133"/>
    <s v="2021/07/11"/>
    <n v="6949"/>
    <n v="9.0660526694488403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9"/>
    <n v="47"/>
    <n v="579"/>
    <n v="599"/>
    <n v="27697"/>
    <n v="57"/>
    <n v="9"/>
    <n v="418782"/>
    <n v="237061"/>
    <n v="578"/>
    <n v="3"/>
    <n v="52"/>
    <n v="7"/>
    <n v="2023"/>
    <n v="484"/>
    <n v="1.005008347245409"/>
    <n v="43"/>
    <x v="0"/>
    <n v="2507"/>
    <n v="1.8747506980454701E-2"/>
    <n v="1"/>
    <e v="#VALUE!"/>
  </r>
  <r>
    <x v="1"/>
    <s v="A.S. A CORUÑA E CEE"/>
    <n v="45"/>
    <n v="45"/>
    <n v="579"/>
    <n v="602"/>
    <n v="27740"/>
    <n v="52"/>
    <n v="7"/>
    <n v="420805"/>
    <n v="237545"/>
    <n v="579"/>
    <n v="6"/>
    <n v="56"/>
    <n v="7"/>
    <n v="2096"/>
    <n v="459"/>
    <n v="1.0099667774086378"/>
    <n v="39"/>
    <x v="1"/>
    <n v="2555"/>
    <n v="1.7612524461839502E-2"/>
    <n v="0"/>
    <n v="47"/>
  </r>
  <r>
    <x v="2"/>
    <s v="A.S. A CORUÑA E CEE"/>
    <n v="45"/>
    <n v="48"/>
    <n v="579"/>
    <n v="608"/>
    <n v="27779"/>
    <n v="56"/>
    <n v="7"/>
    <n v="422901"/>
    <n v="238004"/>
    <n v="579"/>
    <n v="20"/>
    <n v="52"/>
    <n v="8"/>
    <n v="1804"/>
    <n v="587"/>
    <n v="1.0328947368421053"/>
    <n v="28"/>
    <x v="2"/>
    <n v="2391"/>
    <n v="2.0075282308657499E-2"/>
    <n v="0"/>
    <n v="45"/>
  </r>
  <r>
    <x v="3"/>
    <s v="A.S. A CORUÑA E CEE"/>
    <n v="49"/>
    <n v="50"/>
    <n v="579"/>
    <n v="628"/>
    <n v="27807"/>
    <n v="52"/>
    <n v="8"/>
    <n v="424705"/>
    <n v="238591"/>
    <n v="579"/>
    <n v="45"/>
    <n v="54"/>
    <n v="8"/>
    <n v="1935"/>
    <n v="326"/>
    <n v="1.0716560509554141"/>
    <n v="5"/>
    <x v="3"/>
    <n v="2261"/>
    <n v="2.2114108801415299E-2"/>
    <n v="0"/>
    <n v="48"/>
  </r>
  <r>
    <x v="4"/>
    <s v="A.S. A CORUÑA E CEE"/>
    <n v="31"/>
    <n v="30"/>
    <n v="581"/>
    <n v="673"/>
    <n v="27812"/>
    <n v="54"/>
    <n v="8"/>
    <n v="426640"/>
    <n v="238917"/>
    <n v="579"/>
    <n v="4"/>
    <n v="52"/>
    <n v="8"/>
    <n v="2329"/>
    <n v="256"/>
    <n v="1.0059435364041605"/>
    <n v="24"/>
    <x v="4"/>
    <n v="2585"/>
    <n v="1.1605415860735E-2"/>
    <n v="2"/>
    <n v="50"/>
  </r>
  <r>
    <x v="5"/>
    <s v="A.S. A CORUÑA E CEE"/>
    <n v="24"/>
    <n v="30"/>
    <n v="582"/>
    <n v="677"/>
    <n v="27836"/>
    <n v="52"/>
    <n v="8"/>
    <n v="428969"/>
    <n v="239173"/>
    <n v="581"/>
    <n v="12"/>
    <n v="57"/>
    <n v="9"/>
    <n v="1976"/>
    <n v="442"/>
    <n v="1.0177252584933529"/>
    <n v="17"/>
    <x v="5"/>
    <n v="2418"/>
    <n v="1.2406947890818899E-2"/>
    <n v="1"/>
    <n v="30"/>
  </r>
  <r>
    <x v="6"/>
    <s v="A.S. A CORUÑA E CEE"/>
    <n v="30"/>
    <n v="33"/>
    <n v="582"/>
    <n v="689"/>
    <n v="27853"/>
    <n v="57"/>
    <n v="9"/>
    <n v="430945"/>
    <n v="239615"/>
    <n v="582"/>
    <n v="-8"/>
    <n v="55"/>
    <n v="10"/>
    <n v="1524"/>
    <n v="560"/>
    <n v="0.98838896952104505"/>
    <n v="41"/>
    <x v="6"/>
    <n v="2084"/>
    <n v="1.5834932821497099E-2"/>
    <n v="0"/>
    <n v="30"/>
  </r>
  <r>
    <x v="7"/>
    <s v="A.S. A CORUÑA E CEE"/>
    <n v="47"/>
    <n v="51"/>
    <n v="583"/>
    <n v="681"/>
    <n v="27894"/>
    <n v="55"/>
    <n v="10"/>
    <n v="432469"/>
    <n v="240175"/>
    <n v="582"/>
    <n v="18"/>
    <n v="54"/>
    <n v="9"/>
    <n v="1204"/>
    <n v="449"/>
    <n v="1.026431718061674"/>
    <n v="32"/>
    <x v="7"/>
    <n v="1653"/>
    <n v="3.08529945553539E-2"/>
    <n v="1"/>
    <n v="33"/>
  </r>
  <r>
    <x v="8"/>
    <s v="A.S. A CORUÑA E CEE"/>
    <n v="65"/>
    <n v="72"/>
    <n v="583"/>
    <n v="699"/>
    <n v="27926"/>
    <n v="54"/>
    <n v="9"/>
    <n v="433673"/>
    <n v="240624"/>
    <n v="583"/>
    <n v="29"/>
    <n v="54"/>
    <n v="10"/>
    <n v="1911"/>
    <n v="495"/>
    <n v="1.0414878397711016"/>
    <n v="43"/>
    <x v="8"/>
    <n v="2406"/>
    <n v="2.9925187032419E-2"/>
    <n v="0"/>
    <n v="51"/>
  </r>
  <r>
    <x v="9"/>
    <s v="A.S. A CORUÑA E CEE"/>
    <n v="38"/>
    <n v="33"/>
    <n v="584"/>
    <n v="728"/>
    <n v="27969"/>
    <n v="54"/>
    <n v="10"/>
    <n v="435584"/>
    <n v="241119"/>
    <n v="583"/>
    <n v="1"/>
    <n v="46"/>
    <n v="9"/>
    <n v="1957"/>
    <n v="456"/>
    <n v="1.0013736263736264"/>
    <n v="31"/>
    <x v="9"/>
    <n v="2413"/>
    <n v="1.36759220886863E-2"/>
    <n v="1"/>
    <n v="72"/>
  </r>
  <r>
    <x v="10"/>
    <s v="A.S. A CORUÑA E CEE"/>
    <n v="29"/>
    <n v="40"/>
    <n v="585"/>
    <n v="729"/>
    <n v="28000"/>
    <n v="46"/>
    <n v="9"/>
    <n v="437541"/>
    <n v="241575"/>
    <n v="584"/>
    <n v="9"/>
    <n v="47"/>
    <n v="12"/>
    <n v="1366"/>
    <n v="449"/>
    <n v="1.0123456790123457"/>
    <n v="30"/>
    <x v="10"/>
    <n v="1815"/>
    <n v="2.20385674931129E-2"/>
    <n v="1"/>
    <n v="33"/>
  </r>
  <r>
    <x v="11"/>
    <s v="A.S. A CORUÑA E CEE"/>
    <n v="45"/>
    <n v="41"/>
    <n v="585"/>
    <n v="738"/>
    <n v="28030"/>
    <n v="47"/>
    <n v="12"/>
    <n v="438907"/>
    <n v="242024"/>
    <n v="585"/>
    <n v="-5"/>
    <n v="48"/>
    <n v="13"/>
    <n v="2112"/>
    <n v="287"/>
    <n v="0.99322493224932251"/>
    <n v="46"/>
    <x v="11"/>
    <n v="2399"/>
    <n v="1.70904543559817E-2"/>
    <n v="0"/>
    <n v="40"/>
  </r>
  <r>
    <x v="12"/>
    <s v="A.S. A CORUÑA E CEE"/>
    <n v="25"/>
    <n v="32"/>
    <n v="585"/>
    <n v="733"/>
    <n v="28076"/>
    <n v="48"/>
    <n v="13"/>
    <n v="441019"/>
    <n v="242311"/>
    <n v="585"/>
    <n v="8"/>
    <n v="50"/>
    <n v="13"/>
    <n v="856"/>
    <n v="437"/>
    <n v="1.0109140518417463"/>
    <n v="24"/>
    <x v="12"/>
    <n v="1293"/>
    <n v="2.4748646558391301E-2"/>
    <n v="0"/>
    <n v="41"/>
  </r>
  <r>
    <x v="13"/>
    <s v="A.S. A CORUÑA E CEE"/>
    <n v="42"/>
    <n v="46"/>
    <n v="585"/>
    <n v="741"/>
    <n v="28100"/>
    <n v="50"/>
    <n v="13"/>
    <n v="441875"/>
    <n v="242748"/>
    <n v="585"/>
    <n v="9"/>
    <n v="52"/>
    <n v="11"/>
    <n v="1324"/>
    <n v="506"/>
    <n v="1.0121457489878543"/>
    <n v="37"/>
    <x v="13"/>
    <n v="1830"/>
    <n v="2.51366120218579E-2"/>
    <n v="0"/>
    <n v="32"/>
  </r>
  <r>
    <x v="14"/>
    <s v="A.S. A CORUÑA E CEE"/>
    <n v="33"/>
    <n v="36"/>
    <n v="585"/>
    <n v="750"/>
    <n v="28137"/>
    <n v="52"/>
    <n v="11"/>
    <n v="443199"/>
    <n v="243254"/>
    <n v="585"/>
    <n v="-7"/>
    <n v="50"/>
    <n v="14"/>
    <n v="2878"/>
    <n v="486"/>
    <n v="0.9906666666666667"/>
    <n v="43"/>
    <x v="14"/>
    <n v="3364"/>
    <n v="1.07015457788347E-2"/>
    <n v="0"/>
    <n v="46"/>
  </r>
  <r>
    <x v="15"/>
    <s v="A.S. A CORUÑA E CEE"/>
    <n v="45"/>
    <n v="49"/>
    <n v="585"/>
    <n v="743"/>
    <n v="28180"/>
    <n v="50"/>
    <n v="14"/>
    <n v="446077"/>
    <n v="243740"/>
    <n v="585"/>
    <n v="1"/>
    <n v="57"/>
    <n v="12"/>
    <n v="2574"/>
    <n v="437"/>
    <n v="1.0013458950201883"/>
    <n v="48"/>
    <x v="15"/>
    <n v="3011"/>
    <n v="1.62736632348057E-2"/>
    <n v="0"/>
    <n v="36"/>
  </r>
  <r>
    <x v="16"/>
    <s v="A.S. A CORUÑA E CEE"/>
    <n v="31"/>
    <n v="33"/>
    <n v="586"/>
    <n v="744"/>
    <n v="28228"/>
    <n v="57"/>
    <n v="12"/>
    <n v="448651"/>
    <n v="244177"/>
    <n v="585"/>
    <n v="-23"/>
    <n v="54"/>
    <n v="13"/>
    <n v="2412"/>
    <n v="441"/>
    <n v="0.96908602150537637"/>
    <n v="55"/>
    <x v="16"/>
    <n v="2853"/>
    <n v="1.15667718191377E-2"/>
    <n v="1"/>
    <n v="49"/>
  </r>
  <r>
    <x v="17"/>
    <s v="A.S. A CORUÑA E CEE"/>
    <n v="29"/>
    <n v="33"/>
    <n v="586"/>
    <n v="721"/>
    <n v="28283"/>
    <n v="54"/>
    <n v="13"/>
    <n v="451063"/>
    <n v="244618"/>
    <n v="586"/>
    <n v="-11"/>
    <n v="56"/>
    <n v="12"/>
    <n v="1566"/>
    <n v="507"/>
    <n v="0.98474341192787795"/>
    <n v="44"/>
    <x v="17"/>
    <n v="2073"/>
    <n v="1.5918958031837901E-2"/>
    <n v="0"/>
    <n v="33"/>
  </r>
  <r>
    <x v="18"/>
    <s v="A.S. A CORUÑA E CEE"/>
    <n v="27"/>
    <n v="29"/>
    <n v="586"/>
    <n v="710"/>
    <n v="28327"/>
    <n v="56"/>
    <n v="12"/>
    <n v="452629"/>
    <n v="245125"/>
    <n v="586"/>
    <n v="-15"/>
    <n v="51"/>
    <n v="13"/>
    <n v="1239"/>
    <n v="293"/>
    <n v="0.97887323943661975"/>
    <n v="44"/>
    <x v="18"/>
    <n v="1532"/>
    <n v="1.8929503916449101E-2"/>
    <n v="0"/>
    <n v="33"/>
  </r>
  <r>
    <x v="19"/>
    <s v="A.S. A CORUÑA E CEE"/>
    <n v="25"/>
    <n v="27"/>
    <n v="586"/>
    <n v="695"/>
    <n v="28371"/>
    <n v="51"/>
    <n v="13"/>
    <n v="453868"/>
    <n v="245418"/>
    <n v="586"/>
    <n v="-8"/>
    <n v="46"/>
    <n v="11"/>
    <n v="1001"/>
    <n v="412"/>
    <n v="0.98848920863309353"/>
    <n v="35"/>
    <x v="19"/>
    <n v="1413"/>
    <n v="1.9108280254777101E-2"/>
    <n v="0"/>
    <n v="29"/>
  </r>
  <r>
    <x v="20"/>
    <s v="A.S. A CORUÑA E CEE"/>
    <n v="23"/>
    <n v="31"/>
    <n v="586"/>
    <n v="687"/>
    <n v="28406"/>
    <n v="46"/>
    <n v="11"/>
    <n v="454869"/>
    <n v="245830"/>
    <n v="586"/>
    <n v="-2"/>
    <n v="46"/>
    <n v="10"/>
    <n v="1817"/>
    <n v="441"/>
    <n v="0.99708879184861721"/>
    <n v="33"/>
    <x v="20"/>
    <n v="2258"/>
    <n v="1.3728963684676699E-2"/>
    <n v="0"/>
    <n v="27"/>
  </r>
  <r>
    <x v="21"/>
    <s v="A.S. A CORUÑA E CEE"/>
    <n v="50"/>
    <n v="59"/>
    <n v="586"/>
    <n v="685"/>
    <n v="28439"/>
    <n v="46"/>
    <n v="10"/>
    <n v="456686"/>
    <n v="246271"/>
    <n v="586"/>
    <n v="17"/>
    <n v="43"/>
    <n v="13"/>
    <n v="1616"/>
    <n v="467"/>
    <n v="1.0248175182481751"/>
    <n v="42"/>
    <x v="21"/>
    <n v="2083"/>
    <n v="2.8324531925108001E-2"/>
    <n v="0"/>
    <n v="31"/>
  </r>
  <r>
    <x v="22"/>
    <s v="A.S. A CORUÑA E CEE"/>
    <n v="45"/>
    <n v="49"/>
    <n v="586"/>
    <n v="702"/>
    <n v="28481"/>
    <n v="43"/>
    <n v="13"/>
    <n v="458302"/>
    <n v="246738"/>
    <n v="586"/>
    <n v="3"/>
    <n v="50"/>
    <n v="11"/>
    <n v="1958"/>
    <n v="525"/>
    <n v="1.0042735042735043"/>
    <n v="46"/>
    <x v="22"/>
    <n v="2483"/>
    <n v="1.97341925090616E-2"/>
    <n v="0"/>
    <n v="59"/>
  </r>
  <r>
    <x v="23"/>
    <s v="A.S. A CORUÑA E CEE"/>
    <n v="51"/>
    <n v="53"/>
    <n v="586"/>
    <n v="705"/>
    <n v="28527"/>
    <n v="50"/>
    <n v="11"/>
    <n v="460260"/>
    <n v="247263"/>
    <n v="586"/>
    <n v="-2"/>
    <n v="47"/>
    <n v="11"/>
    <n v="1659"/>
    <n v="519"/>
    <n v="0.99716312056737588"/>
    <n v="55"/>
    <x v="23"/>
    <n v="2178"/>
    <n v="2.4334251606978899E-2"/>
    <n v="0"/>
    <n v="49"/>
  </r>
  <r>
    <x v="24"/>
    <s v="A.S. A CORUÑA E CEE"/>
    <n v="29"/>
    <n v="29"/>
    <n v="587"/>
    <n v="703"/>
    <n v="28582"/>
    <n v="47"/>
    <n v="11"/>
    <n v="461919"/>
    <n v="247782"/>
    <n v="586"/>
    <n v="-17"/>
    <n v="51"/>
    <n v="11"/>
    <n v="3113"/>
    <n v="249"/>
    <n v="0.97581792318634419"/>
    <n v="45"/>
    <x v="24"/>
    <n v="3362"/>
    <n v="8.6258179654967303E-3"/>
    <n v="1"/>
    <n v="53"/>
  </r>
  <r>
    <x v="25"/>
    <s v="A.S. A CORUÑA E CEE"/>
    <n v="51"/>
    <n v="54"/>
    <n v="587"/>
    <n v="686"/>
    <n v="28627"/>
    <n v="51"/>
    <n v="11"/>
    <n v="465032"/>
    <n v="248031"/>
    <n v="587"/>
    <n v="23"/>
    <n v="50"/>
    <n v="12"/>
    <n v="1891"/>
    <n v="185"/>
    <n v="1.0335276967930029"/>
    <n v="31"/>
    <x v="25"/>
    <n v="2076"/>
    <n v="2.6011560693641599E-2"/>
    <n v="0"/>
    <n v="29"/>
  </r>
  <r>
    <x v="26"/>
    <s v="A.S. A CORUÑA E CEE"/>
    <n v="15"/>
    <n v="17"/>
    <n v="587"/>
    <n v="709"/>
    <n v="28658"/>
    <n v="50"/>
    <n v="12"/>
    <n v="466923"/>
    <n v="248216"/>
    <n v="587"/>
    <n v="-19"/>
    <n v="46"/>
    <n v="12"/>
    <n v="3411"/>
    <n v="417"/>
    <n v="0.97320169252468269"/>
    <n v="36"/>
    <x v="26"/>
    <n v="3828"/>
    <n v="4.4409613375130602E-3"/>
    <n v="0"/>
    <n v="54"/>
  </r>
  <r>
    <x v="27"/>
    <s v="A.S. A CORUÑA E CEE"/>
    <n v="21"/>
    <n v="51"/>
    <n v="587"/>
    <n v="690"/>
    <n v="28694"/>
    <n v="46"/>
    <n v="12"/>
    <n v="470334"/>
    <n v="248633"/>
    <n v="587"/>
    <n v="-20"/>
    <n v="46"/>
    <n v="10"/>
    <n v="5734"/>
    <n v="1047"/>
    <n v="0.97101449275362317"/>
    <n v="71"/>
    <x v="27"/>
    <n v="6781"/>
    <n v="7.5210145996165798E-3"/>
    <n v="0"/>
    <n v="17"/>
  </r>
  <r>
    <x v="28"/>
    <s v="A.S. A CORUÑA E CEE"/>
    <n v="19"/>
    <n v="21"/>
    <n v="588"/>
    <n v="670"/>
    <n v="28765"/>
    <n v="46"/>
    <n v="10"/>
    <n v="476068"/>
    <n v="249680"/>
    <n v="587"/>
    <n v="-18"/>
    <n v="41"/>
    <n v="9"/>
    <n v="1616"/>
    <n v="488"/>
    <n v="0.9731343283582089"/>
    <n v="38"/>
    <x v="28"/>
    <n v="2104"/>
    <n v="9.9809885931558904E-3"/>
    <n v="1"/>
    <n v="51"/>
  </r>
  <r>
    <x v="29"/>
    <s v="A.S. A CORUÑA E CEE"/>
    <n v="23"/>
    <n v="25"/>
    <n v="588"/>
    <n v="652"/>
    <n v="28803"/>
    <n v="41"/>
    <n v="9"/>
    <n v="477684"/>
    <n v="250168"/>
    <n v="588"/>
    <n v="-10"/>
    <n v="35"/>
    <n v="10"/>
    <n v="1605"/>
    <n v="463"/>
    <n v="0.98466257668711654"/>
    <n v="35"/>
    <x v="29"/>
    <n v="2068"/>
    <n v="1.2088974854932299E-2"/>
    <n v="0"/>
    <n v="21"/>
  </r>
  <r>
    <x v="30"/>
    <s v="A.S. A CORUÑA E CEE"/>
    <n v="32"/>
    <n v="30"/>
    <n v="588"/>
    <n v="642"/>
    <n v="28838"/>
    <n v="35"/>
    <n v="10"/>
    <n v="479289"/>
    <n v="250631"/>
    <n v="588"/>
    <n v="-14"/>
    <n v="38"/>
    <n v="8"/>
    <n v="1427"/>
    <n v="376"/>
    <n v="0.97819314641744548"/>
    <n v="44"/>
    <x v="30"/>
    <n v="1803"/>
    <n v="1.6638935108153102E-2"/>
    <n v="0"/>
    <n v="25"/>
  </r>
  <r>
    <x v="31"/>
    <s v="A.S. A CORUÑA E CEE"/>
    <n v="27"/>
    <n v="28"/>
    <n v="589"/>
    <n v="628"/>
    <n v="28882"/>
    <n v="38"/>
    <n v="8"/>
    <n v="480716"/>
    <n v="251007"/>
    <n v="588"/>
    <n v="-2"/>
    <n v="35"/>
    <n v="9"/>
    <n v="2195"/>
    <n v="269"/>
    <n v="0.99681528662420382"/>
    <n v="29"/>
    <x v="31"/>
    <n v="2464"/>
    <n v="1.13636363636364E-2"/>
    <n v="1"/>
    <n v="30"/>
  </r>
  <r>
    <x v="32"/>
    <s v="A.S. A CORUÑA E CEE"/>
    <n v="14"/>
    <n v="13"/>
    <n v="590"/>
    <n v="626"/>
    <n v="28911"/>
    <n v="35"/>
    <n v="9"/>
    <n v="482911"/>
    <n v="251276"/>
    <n v="589"/>
    <n v="-21"/>
    <n v="35"/>
    <n v="9"/>
    <n v="1987"/>
    <n v="327"/>
    <n v="0.9664536741214057"/>
    <n v="33"/>
    <x v="32"/>
    <n v="2314"/>
    <n v="5.6179775280898901E-3"/>
    <n v="1"/>
    <n v="28"/>
  </r>
  <r>
    <x v="33"/>
    <s v="A.S. A CORUÑA E CEE"/>
    <n v="29"/>
    <n v="29"/>
    <n v="590"/>
    <n v="605"/>
    <n v="28944"/>
    <n v="35"/>
    <n v="9"/>
    <n v="484898"/>
    <n v="251603"/>
    <n v="590"/>
    <n v="-7"/>
    <n v="31"/>
    <n v="9"/>
    <n v="1338"/>
    <n v="427"/>
    <n v="0.98842975206611572"/>
    <n v="36"/>
    <x v="33"/>
    <n v="1765"/>
    <n v="1.6430594900849901E-2"/>
    <n v="0"/>
    <n v="13"/>
  </r>
  <r>
    <x v="34"/>
    <s v="A.S. A CORUÑA E CEE"/>
    <n v="21"/>
    <n v="17"/>
    <n v="590"/>
    <n v="598"/>
    <n v="28980"/>
    <n v="31"/>
    <n v="9"/>
    <n v="486236"/>
    <n v="252030"/>
    <n v="590"/>
    <n v="-30"/>
    <n v="36"/>
    <n v="7"/>
    <n v="1513"/>
    <n v="427"/>
    <n v="0.94983277591973247"/>
    <n v="47"/>
    <x v="34"/>
    <n v="1940"/>
    <n v="8.7628865979381392E-3"/>
    <n v="0"/>
    <n v="29"/>
  </r>
  <r>
    <x v="35"/>
    <s v="A.S. A CORUÑA E CEE"/>
    <n v="21"/>
    <n v="26"/>
    <n v="590"/>
    <n v="568"/>
    <n v="29027"/>
    <n v="36"/>
    <n v="7"/>
    <n v="487749"/>
    <n v="252457"/>
    <n v="590"/>
    <n v="-15"/>
    <n v="34"/>
    <n v="7"/>
    <n v="1292"/>
    <n v="383"/>
    <n v="0.97359154929577463"/>
    <n v="41"/>
    <x v="35"/>
    <n v="1675"/>
    <n v="1.55223880597015E-2"/>
    <n v="0"/>
    <n v="17"/>
  </r>
  <r>
    <x v="36"/>
    <s v="A.S. A CORUÑA E CEE"/>
    <n v="40"/>
    <n v="42"/>
    <n v="590"/>
    <n v="553"/>
    <n v="29068"/>
    <n v="34"/>
    <n v="7"/>
    <n v="489041"/>
    <n v="252840"/>
    <n v="590"/>
    <n v="2"/>
    <n v="32"/>
    <n v="6"/>
    <n v="1303"/>
    <n v="445"/>
    <n v="1.003616636528029"/>
    <n v="40"/>
    <x v="36"/>
    <n v="1748"/>
    <n v="2.4027459954233402E-2"/>
    <n v="0"/>
    <n v="26"/>
  </r>
  <r>
    <x v="37"/>
    <s v="A.S. A CORUÑA E CEE"/>
    <n v="34"/>
    <n v="35"/>
    <n v="590"/>
    <n v="555"/>
    <n v="29108"/>
    <n v="32"/>
    <n v="6"/>
    <n v="490344"/>
    <n v="253285"/>
    <n v="590"/>
    <n v="-16"/>
    <n v="30"/>
    <n v="6"/>
    <n v="1336"/>
    <n v="335"/>
    <n v="0.97117117117117113"/>
    <n v="51"/>
    <x v="37"/>
    <n v="1671"/>
    <n v="2.09455415918612E-2"/>
    <n v="0"/>
    <n v="42"/>
  </r>
  <r>
    <x v="38"/>
    <s v="A.S. A CORUÑA E CEE"/>
    <n v="10"/>
    <n v="13"/>
    <n v="590"/>
    <n v="539"/>
    <n v="29159"/>
    <n v="30"/>
    <n v="6"/>
    <n v="491680"/>
    <n v="253620"/>
    <n v="590"/>
    <n v="-19"/>
    <n v="32"/>
    <n v="6"/>
    <n v="1829"/>
    <n v="180"/>
    <n v="0.96474953617810766"/>
    <n v="32"/>
    <x v="38"/>
    <n v="2009"/>
    <n v="6.4708810353409701E-3"/>
    <n v="0"/>
    <n v="35"/>
  </r>
  <r>
    <x v="39"/>
    <s v="A.S. A CORUÑA E CEE"/>
    <n v="9"/>
    <n v="11"/>
    <n v="591"/>
    <n v="520"/>
    <n v="29191"/>
    <n v="32"/>
    <n v="6"/>
    <n v="493509"/>
    <n v="253800"/>
    <n v="590"/>
    <n v="-33"/>
    <n v="29"/>
    <n v="7"/>
    <n v="1635"/>
    <n v="410"/>
    <n v="0.93653846153846154"/>
    <n v="44"/>
    <x v="39"/>
    <n v="2045"/>
    <n v="5.3789731051344701E-3"/>
    <n v="1"/>
    <n v="13"/>
  </r>
  <r>
    <x v="40"/>
    <s v="A.S. A CORUÑA E CEE"/>
    <n v="14"/>
    <n v="16"/>
    <n v="591"/>
    <n v="487"/>
    <n v="29235"/>
    <n v="29"/>
    <n v="7"/>
    <n v="495144"/>
    <n v="254210"/>
    <n v="591"/>
    <n v="-4"/>
    <n v="28"/>
    <n v="5"/>
    <n v="1392"/>
    <n v="532"/>
    <n v="0.99178644763860369"/>
    <n v="20"/>
    <x v="40"/>
    <n v="1924"/>
    <n v="8.3160083160083199E-3"/>
    <n v="0"/>
    <n v="12"/>
  </r>
  <r>
    <x v="41"/>
    <s v="A.S. A CORUÑA E CEE"/>
    <n v="10"/>
    <n v="11"/>
    <n v="591"/>
    <n v="483"/>
    <n v="29255"/>
    <n v="28"/>
    <n v="5"/>
    <n v="496536"/>
    <n v="254742"/>
    <n v="591"/>
    <n v="-22"/>
    <n v="26"/>
    <n v="4"/>
    <n v="1347"/>
    <n v="461"/>
    <n v="0.95445134575569357"/>
    <n v="33"/>
    <x v="41"/>
    <n v="1808"/>
    <n v="6.0840707964601804E-3"/>
    <n v="0"/>
    <n v="16"/>
  </r>
  <r>
    <x v="42"/>
    <s v="A.S. A CORUÑA E CEE"/>
    <n v="12"/>
    <n v="12"/>
    <n v="591"/>
    <n v="461"/>
    <n v="29288"/>
    <n v="26"/>
    <n v="4"/>
    <n v="497883"/>
    <n v="255203"/>
    <n v="591"/>
    <n v="-15"/>
    <n v="25"/>
    <n v="5"/>
    <n v="1131"/>
    <n v="-108390"/>
    <n v="0.96746203904555317"/>
    <n v="27"/>
    <x v="42"/>
    <n v="-107259"/>
    <n v="-1.11878723463765E-4"/>
    <n v="0"/>
    <n v="11"/>
  </r>
  <r>
    <x v="43"/>
    <s v="A.S. A CORUÑA E CEE"/>
    <n v="10"/>
    <n v="13"/>
    <n v="591"/>
    <n v="446"/>
    <n v="29315"/>
    <n v="25"/>
    <n v="5"/>
    <n v="499014"/>
    <n v="146813"/>
    <n v="591"/>
    <n v="-20"/>
    <n v="22"/>
    <n v="4"/>
    <n v="1370"/>
    <n v="256"/>
    <n v="0.95515695067264572"/>
    <n v="33"/>
    <x v="43"/>
    <n v="1626"/>
    <n v="7.9950799507995107E-3"/>
    <n v="0"/>
    <n v="12"/>
  </r>
  <r>
    <x v="44"/>
    <s v="A.S. A CORUÑA E CEE"/>
    <n v="26"/>
    <n v="24"/>
    <n v="591"/>
    <n v="426"/>
    <n v="29348"/>
    <n v="22"/>
    <n v="4"/>
    <n v="500384"/>
    <n v="147069"/>
    <n v="591"/>
    <n v="-8"/>
    <n v="23"/>
    <n v="4"/>
    <n v="1071"/>
    <n v="209"/>
    <n v="0.98122065727699526"/>
    <n v="32"/>
    <x v="44"/>
    <n v="1280"/>
    <n v="1.8749999999999999E-2"/>
    <n v="0"/>
    <n v="13"/>
  </r>
  <r>
    <x v="45"/>
    <s v="A.S. A CORUÑA E CEE"/>
    <n v="9"/>
    <n v="9"/>
    <n v="591"/>
    <n v="418"/>
    <n v="29380"/>
    <n v="23"/>
    <n v="4"/>
    <n v="501455"/>
    <n v="147278"/>
    <n v="591"/>
    <n v="-16"/>
    <n v="23"/>
    <n v="4"/>
    <n v="783"/>
    <n v="0"/>
    <n v="0.96172248803827753"/>
    <n v="25"/>
    <x v="45"/>
    <n v="783"/>
    <n v="1.1494252873563199E-2"/>
    <n v="0"/>
    <n v="24"/>
  </r>
  <r>
    <x v="46"/>
    <s v="A.S. A CORUÑA E CEE"/>
    <n v="13"/>
    <n v="12"/>
    <n v="592"/>
    <n v="402"/>
    <n v="29405"/>
    <n v="23"/>
    <n v="4"/>
    <n v="502238"/>
    <n v="147278"/>
    <n v="591"/>
    <n v="-35"/>
    <n v="14"/>
    <n v="2"/>
    <n v="996"/>
    <n v="29"/>
    <n v="0.91293532338308458"/>
    <n v="46"/>
    <x v="46"/>
    <n v="1025"/>
    <n v="1.17073170731707E-2"/>
    <n v="1"/>
    <n v="9"/>
  </r>
  <r>
    <x v="47"/>
    <s v="A.S. A CORUÑA E CEE"/>
    <n v="18"/>
    <n v="17"/>
    <n v="592"/>
    <n v="367"/>
    <n v="29451"/>
    <n v="14"/>
    <n v="2"/>
    <n v="503234"/>
    <n v="147307"/>
    <n v="592"/>
    <n v="-6"/>
    <n v="15"/>
    <n v="3"/>
    <n v="1059"/>
    <n v="139"/>
    <n v="0.98365122615803813"/>
    <n v="23"/>
    <x v="47"/>
    <n v="1198"/>
    <n v="1.41903171953255E-2"/>
    <n v="0"/>
    <n v="12"/>
  </r>
  <r>
    <x v="48"/>
    <s v="A.S. A CORUÑA E CEE"/>
    <n v="18"/>
    <n v="18"/>
    <n v="592"/>
    <n v="361"/>
    <n v="29474"/>
    <n v="15"/>
    <n v="3"/>
    <n v="504293"/>
    <n v="147446"/>
    <n v="592"/>
    <n v="-4"/>
    <n v="18"/>
    <n v="2"/>
    <n v="1128"/>
    <n v="229"/>
    <n v="0.9889196675900277"/>
    <n v="22"/>
    <x v="48"/>
    <n v="1357"/>
    <n v="1.32645541635962E-2"/>
    <n v="0"/>
    <n v="17"/>
  </r>
  <r>
    <x v="49"/>
    <s v="A.S. A CORUÑA E CEE"/>
    <n v="17"/>
    <n v="14"/>
    <n v="592"/>
    <n v="357"/>
    <n v="29496"/>
    <n v="18"/>
    <n v="2"/>
    <n v="505421"/>
    <n v="147675"/>
    <n v="592"/>
    <n v="-1"/>
    <n v="16"/>
    <n v="2"/>
    <n v="733"/>
    <n v="186"/>
    <n v="0.99719887955182074"/>
    <n v="15"/>
    <x v="49"/>
    <n v="919"/>
    <n v="1.5233949945593E-2"/>
    <n v="0"/>
    <n v="18"/>
  </r>
  <r>
    <x v="50"/>
    <s v="A.S. A CORUÑA E CEE"/>
    <n v="25"/>
    <n v="25"/>
    <n v="593"/>
    <n v="356"/>
    <n v="29511"/>
    <n v="16"/>
    <n v="2"/>
    <n v="506154"/>
    <n v="147861"/>
    <n v="592"/>
    <n v="-14"/>
    <n v="13"/>
    <n v="2"/>
    <n v="1017"/>
    <n v="2167"/>
    <n v="0.9606741573033708"/>
    <n v="38"/>
    <x v="50"/>
    <n v="3184"/>
    <n v="7.8517587939698503E-3"/>
    <n v="1"/>
    <n v="14"/>
  </r>
  <r>
    <x v="51"/>
    <s v="A.S. A CORUÑA E CEE"/>
    <n v="21"/>
    <n v="21"/>
    <n v="593"/>
    <n v="342"/>
    <n v="29549"/>
    <n v="13"/>
    <n v="2"/>
    <n v="507171"/>
    <n v="150028"/>
    <n v="593"/>
    <n v="-9"/>
    <n v="13"/>
    <n v="2"/>
    <n v="898"/>
    <n v="101"/>
    <n v="0.97368421052631582"/>
    <n v="30"/>
    <x v="51"/>
    <n v="999"/>
    <n v="2.1021021021020998E-2"/>
    <n v="0"/>
    <n v="25"/>
  </r>
  <r>
    <x v="52"/>
    <s v="A.S. A CORUÑA E CEE"/>
    <n v="17"/>
    <n v="17"/>
    <n v="593"/>
    <n v="333"/>
    <n v="29579"/>
    <n v="13"/>
    <n v="2"/>
    <n v="508069"/>
    <n v="150129"/>
    <n v="593"/>
    <n v="-9"/>
    <n v="12"/>
    <n v="2"/>
    <n v="861"/>
    <n v="2"/>
    <n v="0.97297297297297303"/>
    <n v="26"/>
    <x v="52"/>
    <n v="863"/>
    <n v="1.9698725376593298E-2"/>
    <n v="0"/>
    <n v="21"/>
  </r>
  <r>
    <x v="53"/>
    <s v="A.S. A CORUÑA E CEE"/>
    <n v="28"/>
    <n v="28"/>
    <n v="593"/>
    <n v="324"/>
    <n v="29605"/>
    <n v="12"/>
    <n v="2"/>
    <n v="508930"/>
    <n v="150131"/>
    <n v="593"/>
    <n v="11"/>
    <n v="12"/>
    <n v="1"/>
    <n v="1111"/>
    <n v="26"/>
    <n v="1.0339506172839505"/>
    <n v="17"/>
    <x v="53"/>
    <n v="1137"/>
    <n v="2.4626209322779199E-2"/>
    <n v="0"/>
    <n v="17"/>
  </r>
  <r>
    <x v="54"/>
    <s v="A.S. A CORUÑA E CEE"/>
    <n v="15"/>
    <n v="16"/>
    <n v="593"/>
    <n v="335"/>
    <n v="29622"/>
    <n v="12"/>
    <n v="1"/>
    <n v="510041"/>
    <n v="150157"/>
    <n v="593"/>
    <n v="-4"/>
    <n v="16"/>
    <n v="2"/>
    <n v="1109"/>
    <n v="78"/>
    <n v="0.9880597014925373"/>
    <n v="20"/>
    <x v="54"/>
    <n v="1187"/>
    <n v="1.3479359730412799E-2"/>
    <n v="0"/>
    <n v="28"/>
  </r>
  <r>
    <x v="55"/>
    <s v="A.S. A CORUÑA E CEE"/>
    <n v="28"/>
    <n v="28"/>
    <n v="593"/>
    <n v="331"/>
    <n v="29642"/>
    <n v="16"/>
    <n v="2"/>
    <n v="511150"/>
    <n v="150235"/>
    <n v="593"/>
    <n v="3"/>
    <n v="17"/>
    <n v="2"/>
    <n v="909"/>
    <n v="117"/>
    <n v="1.0090634441087614"/>
    <n v="25"/>
    <x v="55"/>
    <n v="1026"/>
    <n v="2.72904483430799E-2"/>
    <n v="0"/>
    <n v="16"/>
  </r>
  <r>
    <x v="56"/>
    <s v="A.S. A CORUÑA E CEE"/>
    <n v="43"/>
    <n v="42"/>
    <n v="593"/>
    <n v="334"/>
    <n v="29667"/>
    <n v="17"/>
    <n v="2"/>
    <n v="512059"/>
    <n v="150352"/>
    <n v="593"/>
    <n v="27"/>
    <n v="18"/>
    <n v="2"/>
    <n v="1130"/>
    <n v="333"/>
    <n v="1.0808383233532934"/>
    <n v="15"/>
    <x v="56"/>
    <n v="1463"/>
    <n v="2.8708133971291901E-2"/>
    <n v="0"/>
    <n v="28"/>
  </r>
  <r>
    <x v="57"/>
    <s v="A.S. A CORUÑA E CEE"/>
    <n v="22"/>
    <n v="23"/>
    <n v="594"/>
    <n v="361"/>
    <n v="29682"/>
    <n v="18"/>
    <n v="2"/>
    <n v="513189"/>
    <n v="150685"/>
    <n v="593"/>
    <n v="7"/>
    <n v="19"/>
    <n v="3"/>
    <n v="1028"/>
    <n v="257"/>
    <n v="1.0193905817174516"/>
    <n v="16"/>
    <x v="57"/>
    <n v="1285"/>
    <n v="1.7898832684824902E-2"/>
    <n v="1"/>
    <n v="42"/>
  </r>
  <r>
    <x v="58"/>
    <s v="A.S. A CORUÑA E CEE"/>
    <n v="22"/>
    <n v="22"/>
    <n v="594"/>
    <n v="368"/>
    <n v="29698"/>
    <n v="19"/>
    <n v="3"/>
    <n v="514217"/>
    <n v="150942"/>
    <n v="594"/>
    <n v="4"/>
    <n v="18"/>
    <n v="3"/>
    <n v="1057"/>
    <n v="92"/>
    <n v="1.0108695652173914"/>
    <n v="18"/>
    <x v="58"/>
    <n v="1149"/>
    <n v="1.9147084421235899E-2"/>
    <n v="0"/>
    <n v="24"/>
  </r>
  <r>
    <x v="59"/>
    <s v="A.S. A CORUÑA E CEE"/>
    <n v="34"/>
    <n v="34"/>
    <n v="594"/>
    <n v="372"/>
    <n v="29716"/>
    <n v="18"/>
    <n v="3"/>
    <n v="515274"/>
    <n v="151034"/>
    <n v="594"/>
    <n v="8"/>
    <n v="20"/>
    <n v="4"/>
    <n v="870"/>
    <n v="1"/>
    <n v="1.021505376344086"/>
    <n v="26"/>
    <x v="59"/>
    <n v="871"/>
    <n v="3.9035591274397201E-2"/>
    <n v="0"/>
    <n v="22"/>
  </r>
  <r>
    <x v="60"/>
    <s v="A.S. A CORUÑA E CEE"/>
    <n v="18"/>
    <n v="18"/>
    <n v="594"/>
    <n v="380"/>
    <n v="29742"/>
    <n v="20"/>
    <n v="4"/>
    <n v="516144"/>
    <n v="151035"/>
    <n v="594"/>
    <n v="4"/>
    <n v="22"/>
    <n v="4"/>
    <n v="915"/>
    <n v="19"/>
    <n v="1.0105263157894737"/>
    <n v="14"/>
    <x v="60"/>
    <n v="934"/>
    <n v="1.9271948608137E-2"/>
    <n v="0"/>
    <n v="34"/>
  </r>
  <r>
    <x v="61"/>
    <s v="A.S. A CORUÑA E CEE"/>
    <n v="30"/>
    <n v="31"/>
    <n v="594"/>
    <n v="384"/>
    <n v="29756"/>
    <n v="22"/>
    <n v="4"/>
    <n v="517059"/>
    <n v="151054"/>
    <n v="594"/>
    <n v="17"/>
    <n v="19"/>
    <n v="5"/>
    <n v="1184"/>
    <n v="75"/>
    <n v="1.0442708333333333"/>
    <n v="14"/>
    <x v="61"/>
    <n v="1259"/>
    <n v="2.4622716441620299E-2"/>
    <n v="0"/>
    <n v="18"/>
  </r>
  <r>
    <x v="62"/>
    <s v="A.S. A CORUÑA E CEE"/>
    <n v="38"/>
    <n v="35"/>
    <n v="594"/>
    <n v="401"/>
    <n v="29770"/>
    <n v="19"/>
    <n v="5"/>
    <n v="518243"/>
    <n v="151129"/>
    <n v="594"/>
    <n v="9"/>
    <n v="18"/>
    <n v="7"/>
    <n v="1374"/>
    <n v="133"/>
    <n v="1.0224438902743143"/>
    <n v="26"/>
    <x v="62"/>
    <n v="1507"/>
    <n v="2.3224950232249499E-2"/>
    <n v="0"/>
    <n v="31"/>
  </r>
  <r>
    <x v="63"/>
    <s v="A.S. A CORUÑA E CEE"/>
    <n v="30"/>
    <n v="33"/>
    <n v="595"/>
    <n v="410"/>
    <n v="29796"/>
    <n v="18"/>
    <n v="7"/>
    <n v="519617"/>
    <n v="151262"/>
    <n v="594"/>
    <n v="21"/>
    <n v="19"/>
    <n v="7"/>
    <n v="1121"/>
    <n v="307"/>
    <n v="1.051219512195122"/>
    <n v="11"/>
    <x v="63"/>
    <n v="1428"/>
    <n v="2.3109243697479E-2"/>
    <n v="1"/>
    <n v="35"/>
  </r>
  <r>
    <x v="64"/>
    <s v="A.S. A CORUÑA E CEE"/>
    <n v="26"/>
    <n v="28"/>
    <n v="597"/>
    <n v="431"/>
    <n v="29807"/>
    <n v="19"/>
    <n v="7"/>
    <n v="520738"/>
    <n v="151569"/>
    <n v="595"/>
    <n v="-20"/>
    <n v="15"/>
    <n v="7"/>
    <n v="1037"/>
    <n v="1896"/>
    <n v="0.95359628770301619"/>
    <n v="46"/>
    <x v="64"/>
    <n v="2933"/>
    <n v="9.5465393794749408E-3"/>
    <n v="2"/>
    <n v="33"/>
  </r>
  <r>
    <x v="65"/>
    <s v="A.S. A CORUÑA E CEE"/>
    <n v="44"/>
    <n v="43"/>
    <n v="597"/>
    <n v="411"/>
    <n v="29853"/>
    <n v="15"/>
    <n v="7"/>
    <n v="521775"/>
    <n v="153465"/>
    <n v="597"/>
    <n v="23"/>
    <n v="15"/>
    <n v="7"/>
    <n v="1000"/>
    <n v="20"/>
    <n v="1.0559610705596107"/>
    <n v="20"/>
    <x v="65"/>
    <n v="1020"/>
    <n v="4.2156862745098E-2"/>
    <n v="0"/>
    <n v="28"/>
  </r>
  <r>
    <x v="66"/>
    <s v="A.S. A CORUÑA E CEE"/>
    <n v="23"/>
    <n v="22"/>
    <n v="598"/>
    <n v="434"/>
    <n v="29873"/>
    <n v="15"/>
    <n v="7"/>
    <n v="522775"/>
    <n v="153485"/>
    <n v="597"/>
    <n v="5"/>
    <n v="15"/>
    <n v="7"/>
    <n v="1071"/>
    <n v="3"/>
    <n v="1.0115207373271888"/>
    <n v="16"/>
    <x v="66"/>
    <n v="1074"/>
    <n v="2.04841713221601E-2"/>
    <n v="1"/>
    <n v="43"/>
  </r>
  <r>
    <x v="67"/>
    <s v="A.S. A CORUÑA E CEE"/>
    <n v="34"/>
    <n v="32"/>
    <n v="598"/>
    <n v="439"/>
    <n v="29889"/>
    <n v="15"/>
    <n v="7"/>
    <n v="523846"/>
    <n v="153488"/>
    <n v="598"/>
    <n v="19"/>
    <n v="13"/>
    <n v="7"/>
    <n v="1181"/>
    <n v="89"/>
    <n v="1.0432801822323463"/>
    <n v="13"/>
    <x v="67"/>
    <n v="1270"/>
    <n v="2.5196850393700801E-2"/>
    <n v="0"/>
    <n v="22"/>
  </r>
  <r>
    <x v="68"/>
    <s v="A.S. A CORUÑA E CEE"/>
    <n v="32"/>
    <n v="32"/>
    <n v="598"/>
    <n v="458"/>
    <n v="29902"/>
    <n v="13"/>
    <n v="7"/>
    <n v="525027"/>
    <n v="153577"/>
    <n v="598"/>
    <n v="6"/>
    <n v="13"/>
    <n v="6"/>
    <n v="914"/>
    <n v="187"/>
    <n v="1.0131004366812226"/>
    <n v="26"/>
    <x v="68"/>
    <n v="1101"/>
    <n v="2.9064486830154401E-2"/>
    <n v="0"/>
    <n v="32"/>
  </r>
  <r>
    <x v="69"/>
    <s v="A.S. A CORUÑA E CEE"/>
    <n v="27"/>
    <n v="29"/>
    <n v="598"/>
    <n v="464"/>
    <n v="29928"/>
    <n v="13"/>
    <n v="6"/>
    <n v="525941"/>
    <n v="153764"/>
    <n v="598"/>
    <n v="14"/>
    <n v="16"/>
    <n v="6"/>
    <n v="1231"/>
    <n v="326"/>
    <n v="1.0301724137931034"/>
    <n v="15"/>
    <x v="69"/>
    <n v="1557"/>
    <n v="1.8625561978163101E-2"/>
    <n v="0"/>
    <n v="32"/>
  </r>
  <r>
    <x v="70"/>
    <s v="A.S. A CORUÑA E CEE"/>
    <n v="27"/>
    <n v="26"/>
    <n v="599"/>
    <n v="478"/>
    <n v="29943"/>
    <n v="16"/>
    <n v="6"/>
    <n v="527172"/>
    <n v="154090"/>
    <n v="598"/>
    <n v="6"/>
    <n v="19"/>
    <n v="4"/>
    <n v="909"/>
    <n v="133"/>
    <n v="1.0125523012552302"/>
    <n v="19"/>
    <x v="70"/>
    <n v="1042"/>
    <n v="2.4952015355086399E-2"/>
    <n v="1"/>
    <n v="29"/>
  </r>
  <r>
    <x v="71"/>
    <s v="A.S. A CORUÑA E CEE"/>
    <n v="34"/>
    <n v="35"/>
    <n v="599"/>
    <n v="484"/>
    <n v="29962"/>
    <n v="19"/>
    <n v="4"/>
    <n v="528081"/>
    <n v="154223"/>
    <n v="599"/>
    <n v="2"/>
    <n v="18"/>
    <n v="4"/>
    <n v="1135"/>
    <n v="62"/>
    <n v="1.0041322314049588"/>
    <n v="33"/>
    <x v="71"/>
    <n v="1197"/>
    <n v="2.9239766081871298E-2"/>
    <n v="0"/>
    <n v="26"/>
  </r>
  <r>
    <x v="72"/>
    <s v="A.S. A CORUÑA E CEE"/>
    <n v="11"/>
    <n v="11"/>
    <n v="599"/>
    <n v="486"/>
    <n v="29995"/>
    <n v="18"/>
    <n v="4"/>
    <n v="529216"/>
    <n v="154285"/>
    <n v="599"/>
    <n v="-15"/>
    <n v="21"/>
    <n v="4"/>
    <n v="912"/>
    <n v="72"/>
    <n v="0.96913580246913578"/>
    <n v="26"/>
    <x v="72"/>
    <n v="984"/>
    <n v="1.11788617886179E-2"/>
    <n v="0"/>
    <n v="35"/>
  </r>
  <r>
    <x v="73"/>
    <s v="A.S. A CORUÑA E CEE"/>
    <n v="43"/>
    <n v="43"/>
    <n v="599"/>
    <n v="471"/>
    <n v="30021"/>
    <n v="21"/>
    <n v="4"/>
    <n v="530128"/>
    <n v="154357"/>
    <n v="599"/>
    <n v="20"/>
    <n v="23"/>
    <n v="4"/>
    <n v="899"/>
    <n v="1"/>
    <n v="1.0424628450106157"/>
    <n v="607"/>
    <x v="73"/>
    <n v="900"/>
    <n v="4.7777777777777801E-2"/>
    <n v="0"/>
    <n v="11"/>
  </r>
  <r>
    <x v="74"/>
    <s v="A.S. A CORUÑA E CEE"/>
    <n v="25"/>
    <n v="25"/>
    <n v="600"/>
    <n v="491"/>
    <n v="30628"/>
    <n v="23"/>
    <n v="4"/>
    <n v="531027"/>
    <n v="154358"/>
    <n v="599"/>
    <n v="8"/>
    <n v="25"/>
    <n v="4"/>
    <n v="801"/>
    <n v="32"/>
    <n v="1.0162932790224033"/>
    <n v="-568"/>
    <x v="74"/>
    <n v="833"/>
    <n v="3.0012004801920799E-2"/>
    <n v="1"/>
    <n v="627"/>
  </r>
  <r>
    <x v="75"/>
    <s v="A.S. A CORUÑA E CEE"/>
    <n v="34"/>
    <n v="34"/>
    <n v="600"/>
    <n v="499"/>
    <n v="30060"/>
    <n v="25"/>
    <n v="4"/>
    <n v="531828"/>
    <n v="154390"/>
    <n v="600"/>
    <n v="13"/>
    <n v="27"/>
    <n v="3"/>
    <n v="1211"/>
    <n v="68"/>
    <n v="1.0260521042084167"/>
    <n v="21"/>
    <x v="75"/>
    <n v="1279"/>
    <n v="2.6583268178264299E-2"/>
    <n v="0"/>
    <n v="-559"/>
  </r>
  <r>
    <x v="76"/>
    <s v="A.S. A CORUÑA E CEE"/>
    <n v="70"/>
    <n v="72"/>
    <n v="600"/>
    <n v="512"/>
    <n v="30081"/>
    <n v="27"/>
    <n v="3"/>
    <n v="533039"/>
    <n v="154458"/>
    <n v="600"/>
    <n v="32"/>
    <n v="24"/>
    <n v="3"/>
    <n v="1324"/>
    <n v="127"/>
    <n v="1.0625"/>
    <n v="40"/>
    <x v="76"/>
    <n v="1451"/>
    <n v="4.9620951068228801E-2"/>
    <n v="0"/>
    <n v="34"/>
  </r>
  <r>
    <x v="77"/>
    <s v="A.S. A CORUÑA E CEE"/>
    <n v="60"/>
    <n v="59"/>
    <n v="600"/>
    <n v="544"/>
    <n v="30121"/>
    <n v="24"/>
    <n v="3"/>
    <n v="534363"/>
    <n v="154585"/>
    <n v="600"/>
    <n v="30"/>
    <n v="23"/>
    <n v="3"/>
    <n v="1363"/>
    <n v="63"/>
    <n v="1.0551470588235294"/>
    <n v="29"/>
    <x v="77"/>
    <n v="1426"/>
    <n v="4.1374474053295897E-2"/>
    <n v="0"/>
    <n v="72"/>
  </r>
  <r>
    <x v="78"/>
    <s v="A.S. A CORUÑA E CEE"/>
    <n v="52"/>
    <n v="46"/>
    <n v="600"/>
    <n v="574"/>
    <n v="30150"/>
    <n v="23"/>
    <n v="3"/>
    <n v="535726"/>
    <n v="154648"/>
    <n v="600"/>
    <n v="23"/>
    <n v="18"/>
    <n v="3"/>
    <n v="1083"/>
    <n v="105"/>
    <n v="1.0400696864111498"/>
    <n v="23"/>
    <x v="78"/>
    <n v="1188"/>
    <n v="3.8720538720538697E-2"/>
    <n v="0"/>
    <n v="59"/>
  </r>
  <r>
    <x v="79"/>
    <s v="A.S. A CORUÑA E CEE"/>
    <n v="44"/>
    <n v="46"/>
    <n v="600"/>
    <n v="597"/>
    <n v="30173"/>
    <n v="18"/>
    <n v="3"/>
    <n v="536809"/>
    <n v="154753"/>
    <n v="600"/>
    <n v="13"/>
    <n v="19"/>
    <n v="2"/>
    <n v="1276"/>
    <n v="85"/>
    <n v="1.0217755443886096"/>
    <n v="33"/>
    <x v="79"/>
    <n v="1361"/>
    <n v="3.3798677443056598E-2"/>
    <n v="0"/>
    <n v="46"/>
  </r>
  <r>
    <x v="80"/>
    <s v="A.S. A CORUÑA E CEE"/>
    <n v="46"/>
    <n v="46"/>
    <n v="600"/>
    <n v="610"/>
    <n v="30206"/>
    <n v="19"/>
    <n v="2"/>
    <n v="538085"/>
    <n v="154838"/>
    <n v="600"/>
    <n v="17"/>
    <n v="22"/>
    <n v="2"/>
    <n v="1382"/>
    <n v="86"/>
    <n v="1.0278688524590165"/>
    <n v="29"/>
    <x v="80"/>
    <n v="1468"/>
    <n v="3.1335149863760202E-2"/>
    <n v="0"/>
    <n v="46"/>
  </r>
  <r>
    <x v="81"/>
    <s v="A.S. A CORUÑA E CEE"/>
    <n v="42"/>
    <n v="36"/>
    <n v="600"/>
    <n v="627"/>
    <n v="30235"/>
    <n v="22"/>
    <n v="2"/>
    <n v="539467"/>
    <n v="154924"/>
    <n v="600"/>
    <n v="16"/>
    <n v="23"/>
    <n v="2"/>
    <n v="853"/>
    <n v="11"/>
    <n v="1.0255183413078151"/>
    <n v="20"/>
    <x v="81"/>
    <n v="864"/>
    <n v="4.1666666666666699E-2"/>
    <n v="0"/>
    <n v="46"/>
  </r>
  <r>
    <x v="82"/>
    <s v="A.S. A CORUÑA E CEE"/>
    <n v="58"/>
    <n v="61"/>
    <n v="601"/>
    <n v="643"/>
    <n v="30255"/>
    <n v="23"/>
    <n v="2"/>
    <n v="540320"/>
    <n v="154935"/>
    <n v="600"/>
    <n v="26"/>
    <n v="20"/>
    <n v="3"/>
    <n v="1331"/>
    <n v="66"/>
    <n v="1.0404354587869362"/>
    <n v="34"/>
    <x v="82"/>
    <n v="1397"/>
    <n v="4.3664996420901901E-2"/>
    <n v="1"/>
    <n v="36"/>
  </r>
  <r>
    <x v="83"/>
    <s v="A.S. A CORUÑA E CEE"/>
    <n v="85"/>
    <n v="86"/>
    <n v="602"/>
    <n v="669"/>
    <n v="30289"/>
    <n v="20"/>
    <n v="3"/>
    <n v="541651"/>
    <n v="155001"/>
    <n v="601"/>
    <n v="40"/>
    <n v="18"/>
    <n v="2"/>
    <n v="1145"/>
    <n v="102"/>
    <n v="1.0597907324364724"/>
    <n v="45"/>
    <x v="83"/>
    <n v="1247"/>
    <n v="6.8965517241379296E-2"/>
    <n v="1"/>
    <n v="61"/>
  </r>
  <r>
    <x v="84"/>
    <s v="A.S. A CORUÑA E CEE"/>
    <n v="56"/>
    <n v="55"/>
    <n v="602"/>
    <n v="709"/>
    <n v="30334"/>
    <n v="18"/>
    <n v="2"/>
    <n v="542796"/>
    <n v="155103"/>
    <n v="602"/>
    <n v="36"/>
    <n v="18"/>
    <n v="3"/>
    <n v="1366"/>
    <n v="143"/>
    <n v="1.0507757404795486"/>
    <n v="19"/>
    <x v="84"/>
    <n v="1509"/>
    <n v="3.6447978793903199E-2"/>
    <n v="0"/>
    <n v="86"/>
  </r>
  <r>
    <x v="85"/>
    <s v="A.S. A CORUÑA E CEE"/>
    <n v="101"/>
    <n v="107"/>
    <n v="602"/>
    <n v="745"/>
    <n v="30353"/>
    <n v="18"/>
    <n v="3"/>
    <n v="544162"/>
    <n v="155246"/>
    <n v="602"/>
    <n v="76"/>
    <n v="15"/>
    <n v="3"/>
    <n v="1308"/>
    <n v="773"/>
    <n v="1.1020134228187919"/>
    <n v="31"/>
    <x v="85"/>
    <n v="2081"/>
    <n v="5.1417587698222002E-2"/>
    <n v="0"/>
    <n v="55"/>
  </r>
  <r>
    <x v="86"/>
    <s v="A.S. A CORUÑA E CEE"/>
    <n v="92"/>
    <n v="93"/>
    <n v="602"/>
    <n v="821"/>
    <n v="30384"/>
    <n v="15"/>
    <n v="3"/>
    <n v="545470"/>
    <n v="156019"/>
    <n v="602"/>
    <n v="62"/>
    <n v="19"/>
    <n v="3"/>
    <n v="1319"/>
    <n v="1204"/>
    <n v="1.0755176613885506"/>
    <n v="31"/>
    <x v="86"/>
    <n v="2523"/>
    <n v="3.6860879904875098E-2"/>
    <n v="0"/>
    <n v="107"/>
  </r>
  <r>
    <x v="87"/>
    <s v="A.S. A CORUÑA E CEE"/>
    <n v="90"/>
    <n v="105"/>
    <n v="602"/>
    <n v="883"/>
    <n v="30415"/>
    <n v="19"/>
    <n v="3"/>
    <n v="546789"/>
    <n v="157223"/>
    <n v="602"/>
    <n v="74"/>
    <n v="18"/>
    <n v="3"/>
    <n v="871"/>
    <n v="203"/>
    <n v="1.0838052095130237"/>
    <n v="31"/>
    <x v="87"/>
    <n v="1074"/>
    <n v="9.77653631284916E-2"/>
    <n v="0"/>
    <n v="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74" firstHeaderRow="0" firstDataRow="1" firstDataCol="1" rowPageCount="1" colPageCount="1"/>
  <pivotFields count="31">
    <pivotField axis="axisPage" numFmtId="14" multipleItemSelectionAllowed="1" showAll="0">
      <items count="219">
        <item m="1" x="114"/>
        <item m="1" x="211"/>
        <item m="1" x="178"/>
        <item m="1" x="145"/>
        <item m="1" x="112"/>
        <item m="1" x="209"/>
        <item m="1" x="175"/>
        <item m="1" x="142"/>
        <item m="1" x="109"/>
        <item m="1" x="206"/>
        <item m="1" x="172"/>
        <item m="1" x="139"/>
        <item m="1" x="106"/>
        <item m="1" x="203"/>
        <item m="1" x="169"/>
        <item m="1" x="136"/>
        <item m="1" x="103"/>
        <item m="1" x="200"/>
        <item m="1" x="166"/>
        <item m="1" x="134"/>
        <item m="1" x="101"/>
        <item m="1" x="198"/>
        <item m="1" x="164"/>
        <item m="1" x="132"/>
        <item m="1" x="99"/>
        <item m="1" x="195"/>
        <item m="1" x="161"/>
        <item m="1" x="130"/>
        <item m="1" x="97"/>
        <item m="1" x="193"/>
        <item m="1" x="159"/>
        <item m="1" x="127"/>
        <item m="1" x="94"/>
        <item m="1" x="190"/>
        <item m="1" x="156"/>
        <item m="1" x="124"/>
        <item m="1" x="91"/>
        <item m="1" x="187"/>
        <item m="1" x="154"/>
        <item m="1" x="122"/>
        <item m="1" x="89"/>
        <item m="1" x="186"/>
        <item m="1" x="153"/>
        <item m="1" x="121"/>
        <item m="1" x="88"/>
        <item m="1" x="185"/>
        <item m="1" x="151"/>
        <item m="1" x="119"/>
        <item m="1" x="216"/>
        <item m="1" x="183"/>
        <item m="1" x="149"/>
        <item m="1" x="117"/>
        <item m="1" x="214"/>
        <item m="1" x="181"/>
        <item m="1" x="147"/>
        <item m="1" x="115"/>
        <item m="1" x="212"/>
        <item m="1" x="179"/>
        <item m="1" x="152"/>
        <item m="1" x="120"/>
        <item m="1" x="217"/>
        <item m="1" x="184"/>
        <item m="1" x="150"/>
        <item m="1" x="118"/>
        <item m="1" x="215"/>
        <item m="1" x="182"/>
        <item m="1" x="148"/>
        <item m="1" x="116"/>
        <item m="1" x="213"/>
        <item m="1" x="180"/>
        <item m="1" x="146"/>
        <item m="1" x="113"/>
        <item m="1" x="210"/>
        <item m="1" x="177"/>
        <item m="1" x="144"/>
        <item m="1" x="111"/>
        <item m="1" x="208"/>
        <item m="1" x="174"/>
        <item m="1" x="141"/>
        <item m="1" x="108"/>
        <item m="1" x="205"/>
        <item m="1" x="171"/>
        <item m="1" x="138"/>
        <item m="1" x="105"/>
        <item m="1" x="202"/>
        <item m="1" x="168"/>
        <item m="1" x="176"/>
        <item m="1" x="143"/>
        <item m="1" x="110"/>
        <item m="1" x="207"/>
        <item m="1" x="173"/>
        <item m="1" x="140"/>
        <item m="1" x="107"/>
        <item m="1" x="204"/>
        <item m="1" x="170"/>
        <item m="1" x="137"/>
        <item m="1" x="104"/>
        <item m="1" x="201"/>
        <item m="1" x="167"/>
        <item m="1" x="135"/>
        <item m="1" x="102"/>
        <item m="1" x="199"/>
        <item m="1" x="165"/>
        <item m="1" x="133"/>
        <item m="1" x="100"/>
        <item m="1" x="196"/>
        <item m="1" x="162"/>
        <item m="1" x="129"/>
        <item m="1" x="96"/>
        <item m="1" x="192"/>
        <item m="1" x="158"/>
        <item m="1" x="126"/>
        <item m="1" x="93"/>
        <item m="1" x="189"/>
        <item m="1" x="155"/>
        <item m="1" x="123"/>
        <item m="1" x="90"/>
        <item m="1" x="197"/>
        <item m="1" x="163"/>
        <item m="1" x="131"/>
        <item m="1" x="98"/>
        <item m="1" x="194"/>
        <item m="1" x="160"/>
        <item m="1" x="128"/>
        <item m="1" x="95"/>
        <item m="1" x="191"/>
        <item m="1" x="157"/>
        <item m="1" x="125"/>
        <item m="1" x="92"/>
        <item m="1" x="188"/>
        <item x="0"/>
        <item x="1"/>
        <item x="2"/>
        <item x="3"/>
        <item x="4"/>
        <item x="5"/>
        <item x="6"/>
        <item x="7"/>
        <item x="8"/>
        <item x="9"/>
        <item x="10"/>
        <item x="11"/>
        <item x="12"/>
        <item x="13"/>
        <item x="14"/>
        <item x="15"/>
        <item x="16"/>
        <item x="17"/>
        <item x="18"/>
        <item x="19"/>
        <item x="20"/>
        <item x="21"/>
        <item x="22"/>
        <item x="23"/>
        <item x="24"/>
        <item x="25"/>
        <item x="26"/>
        <item x="27"/>
        <item x="29"/>
        <item x="2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19">
        <item m="1" x="198"/>
        <item m="1" x="119"/>
        <item m="1" x="169"/>
        <item m="1" x="92"/>
        <item m="1" x="143"/>
        <item m="1" x="197"/>
        <item m="1" x="118"/>
        <item m="1" x="168"/>
        <item m="1" x="91"/>
        <item m="1" x="142"/>
        <item m="1" x="196"/>
        <item m="1" x="117"/>
        <item m="1" x="167"/>
        <item m="1" x="90"/>
        <item m="1" x="141"/>
        <item m="1" x="195"/>
        <item m="1" x="116"/>
        <item m="1" x="166"/>
        <item m="1" x="89"/>
        <item m="1" x="140"/>
        <item m="1" x="194"/>
        <item m="1" x="115"/>
        <item m="1" x="165"/>
        <item m="1" x="88"/>
        <item m="1" x="139"/>
        <item m="1" x="193"/>
        <item m="1" x="114"/>
        <item m="1" x="183"/>
        <item m="1" x="104"/>
        <item m="1" x="155"/>
        <item m="1" x="209"/>
        <item m="1" x="132"/>
        <item m="1" x="182"/>
        <item m="1" x="103"/>
        <item m="1" x="154"/>
        <item m="1" x="208"/>
        <item m="1" x="127"/>
        <item m="1" x="177"/>
        <item m="1" x="98"/>
        <item m="1" x="149"/>
        <item m="1" x="203"/>
        <item m="1" x="126"/>
        <item m="1" x="176"/>
        <item m="1" x="97"/>
        <item m="1" x="148"/>
        <item m="1" x="202"/>
        <item m="1" x="122"/>
        <item m="1" x="172"/>
        <item m="1" x="94"/>
        <item m="1" x="145"/>
        <item m="1" x="200"/>
        <item m="1" x="121"/>
        <item m="1" x="171"/>
        <item m="1" x="93"/>
        <item m="1" x="144"/>
        <item m="1" x="199"/>
        <item m="1" x="120"/>
        <item m="1" x="170"/>
        <item m="1" x="187"/>
        <item m="1" x="108"/>
        <item m="1" x="159"/>
        <item m="1" x="213"/>
        <item m="1" x="135"/>
        <item m="1" x="186"/>
        <item m="1" x="107"/>
        <item m="1" x="158"/>
        <item m="1" x="212"/>
        <item m="1" x="131"/>
        <item m="1" x="181"/>
        <item m="1" x="102"/>
        <item m="1" x="153"/>
        <item m="1" x="207"/>
        <item m="1" x="130"/>
        <item m="1" x="180"/>
        <item m="1" x="101"/>
        <item m="1" x="152"/>
        <item m="1" x="206"/>
        <item m="1" x="125"/>
        <item m="1" x="175"/>
        <item m="1" x="96"/>
        <item m="1" x="147"/>
        <item m="1" x="201"/>
        <item m="1" x="124"/>
        <item m="1" x="174"/>
        <item m="1" x="95"/>
        <item m="1" x="146"/>
        <item m="1" x="190"/>
        <item m="1" x="111"/>
        <item m="1" x="162"/>
        <item m="1" x="215"/>
        <item m="1" x="137"/>
        <item m="1" x="189"/>
        <item m="1" x="110"/>
        <item m="1" x="161"/>
        <item m="1" x="214"/>
        <item m="1" x="134"/>
        <item m="1" x="185"/>
        <item m="1" x="106"/>
        <item m="1" x="157"/>
        <item m="1" x="211"/>
        <item m="1" x="133"/>
        <item m="1" x="184"/>
        <item m="1" x="105"/>
        <item m="1" x="156"/>
        <item m="1" x="210"/>
        <item m="1" x="129"/>
        <item m="1" x="179"/>
        <item m="1" x="100"/>
        <item m="1" x="151"/>
        <item m="1" x="205"/>
        <item m="1" x="128"/>
        <item m="1" x="178"/>
        <item m="1" x="99"/>
        <item m="1" x="150"/>
        <item m="1" x="204"/>
        <item m="1" x="123"/>
        <item m="1" x="173"/>
        <item m="1" x="192"/>
        <item m="1" x="113"/>
        <item m="1" x="164"/>
        <item m="1" x="217"/>
        <item m="1" x="138"/>
        <item m="1" x="191"/>
        <item m="1" x="112"/>
        <item m="1" x="163"/>
        <item m="1" x="216"/>
        <item m="1" x="136"/>
        <item m="1" x="188"/>
        <item m="1" x="109"/>
        <item m="1" x="160"/>
        <item x="0"/>
        <item x="1"/>
        <item x="2"/>
        <item x="3"/>
        <item x="4"/>
        <item x="5"/>
        <item x="6"/>
        <item x="7"/>
        <item x="8"/>
        <item x="9"/>
        <item x="10"/>
        <item x="11"/>
        <item x="12"/>
        <item x="13"/>
        <item x="14"/>
        <item x="15"/>
        <item x="16"/>
        <item x="17"/>
        <item x="18"/>
        <item x="19"/>
        <item x="20"/>
        <item x="21"/>
        <item x="22"/>
        <item x="23"/>
        <item x="24"/>
        <item x="25"/>
        <item x="26"/>
        <item x="27"/>
        <item x="29"/>
        <item x="2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48">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9"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50">
        <item m="1" x="223"/>
        <item m="1" x="251"/>
        <item m="1" x="261"/>
        <item m="1" x="346"/>
        <item m="1" x="96"/>
        <item m="1" x="99"/>
        <item m="1" x="114"/>
        <item m="1" x="138"/>
        <item m="1" x="148"/>
        <item m="1" x="200"/>
        <item m="1" x="208"/>
        <item m="1" x="212"/>
        <item m="1" x="221"/>
        <item m="1" x="237"/>
        <item m="1" x="248"/>
        <item m="1" x="342"/>
        <item m="1" x="90"/>
        <item m="1" x="93"/>
        <item m="1" x="110"/>
        <item m="1" x="125"/>
        <item m="1" x="135"/>
        <item m="1" x="198"/>
        <item m="1" x="202"/>
        <item m="1" x="205"/>
        <item m="1" x="219"/>
        <item m="1" x="228"/>
        <item m="1" x="234"/>
        <item m="1" x="88"/>
        <item m="1" x="101"/>
        <item m="1" x="104"/>
        <item m="1" x="119"/>
        <item m="1" x="150"/>
        <item m="1" x="160"/>
        <item m="1" x="201"/>
        <item m="1" x="214"/>
        <item m="1" x="216"/>
        <item m="1" x="222"/>
        <item m="1" x="250"/>
        <item m="1" x="260"/>
        <item m="1" x="345"/>
        <item m="1" x="95"/>
        <item m="1" x="98"/>
        <item m="1" x="113"/>
        <item m="1" x="137"/>
        <item m="1" x="147"/>
        <item m="1" x="199"/>
        <item m="1" x="207"/>
        <item m="1" x="211"/>
        <item m="1" x="220"/>
        <item m="1" x="236"/>
        <item m="1" x="247"/>
        <item m="1" x="341"/>
        <item m="1" x="89"/>
        <item m="1" x="92"/>
        <item m="1" x="109"/>
        <item m="1" x="124"/>
        <item m="1" x="134"/>
        <item m="1" x="203"/>
        <item m="1" x="217"/>
        <item m="1" x="218"/>
        <item m="1" x="262"/>
        <item m="1" x="272"/>
        <item m="1" x="100"/>
        <item m="1" x="103"/>
        <item m="1" x="149"/>
        <item m="1" x="159"/>
        <item m="1" x="209"/>
        <item m="1" x="213"/>
        <item m="1" x="215"/>
        <item m="1" x="238"/>
        <item m="1" x="249"/>
        <item m="1" x="259"/>
        <item m="1" x="91"/>
        <item m="1" x="94"/>
        <item m="1" x="97"/>
        <item m="1" x="126"/>
        <item m="1" x="136"/>
        <item m="1" x="146"/>
        <item m="1" x="204"/>
        <item m="1" x="206"/>
        <item m="1" x="210"/>
        <item m="1" x="229"/>
        <item m="1" x="235"/>
        <item m="1" x="246"/>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306"/>
        <item m="1" x="296"/>
        <item m="1" x="286"/>
        <item m="1" x="276"/>
        <item m="1" x="265"/>
        <item m="1" x="253"/>
        <item m="1" x="240"/>
        <item m="1" x="230"/>
        <item m="1" x="224"/>
        <item m="1" x="329"/>
        <item m="1" x="322"/>
        <item m="1" x="315"/>
        <item m="1" x="304"/>
        <item m="1" x="294"/>
        <item m="1" x="284"/>
        <item m="1" x="274"/>
        <item m="1" x="264"/>
        <item m="1" x="252"/>
        <item m="1" x="239"/>
        <item m="1" x="338"/>
        <item m="1" x="335"/>
        <item m="1" x="328"/>
        <item m="1" x="321"/>
        <item m="1" x="314"/>
        <item m="1" x="303"/>
        <item m="1" x="293"/>
        <item m="1" x="283"/>
        <item m="1" x="273"/>
        <item m="1" x="263"/>
        <item m="1" x="347"/>
        <item m="1" x="343"/>
        <item m="1" x="309"/>
        <item m="1" x="299"/>
        <item m="1" x="289"/>
        <item m="1" x="279"/>
        <item m="1" x="268"/>
        <item m="1" x="255"/>
        <item m="1" x="242"/>
        <item m="1" x="231"/>
        <item m="1" x="225"/>
        <item m="1" x="331"/>
        <item m="1" x="324"/>
        <item m="1" x="317"/>
        <item m="1" x="307"/>
        <item m="1" x="297"/>
        <item m="1" x="287"/>
        <item m="1" x="277"/>
        <item m="1" x="266"/>
        <item m="1" x="254"/>
        <item m="1" x="241"/>
        <item m="1" x="339"/>
        <item m="1" x="336"/>
        <item m="1" x="330"/>
        <item m="1" x="323"/>
        <item m="1" x="316"/>
        <item m="1" x="305"/>
        <item m="1" x="295"/>
        <item m="1" x="285"/>
        <item m="1" x="275"/>
        <item m="1" x="311"/>
        <item m="1" x="301"/>
        <item m="1" x="291"/>
        <item m="1" x="281"/>
        <item m="1" x="270"/>
        <item m="1" x="257"/>
        <item m="1" x="244"/>
        <item m="1" x="232"/>
        <item m="1" x="226"/>
        <item m="1" x="333"/>
        <item m="1" x="326"/>
        <item m="1" x="319"/>
        <item m="1" x="310"/>
        <item m="1" x="300"/>
        <item m="1" x="290"/>
        <item m="1" x="280"/>
        <item m="1" x="269"/>
        <item m="1" x="256"/>
        <item m="1" x="243"/>
        <item m="1" x="340"/>
        <item m="1" x="337"/>
        <item m="1" x="332"/>
        <item m="1" x="325"/>
        <item m="1" x="318"/>
        <item m="1" x="308"/>
        <item m="1" x="298"/>
        <item m="1" x="288"/>
        <item m="1" x="278"/>
        <item m="1" x="267"/>
        <item m="1" x="348"/>
        <item m="1" x="344"/>
        <item m="1" x="313"/>
        <item m="1" x="302"/>
        <item m="1" x="292"/>
        <item m="1" x="282"/>
        <item m="1" x="271"/>
        <item m="1" x="258"/>
        <item m="1" x="245"/>
        <item m="1" x="233"/>
        <item m="1" x="227"/>
        <item m="1" x="334"/>
        <item m="1" x="327"/>
        <item m="1" x="320"/>
        <item m="1" x="312"/>
        <item x="0"/>
        <item x="1"/>
        <item x="2"/>
        <item x="3"/>
        <item x="4"/>
        <item x="5"/>
        <item x="6"/>
        <item x="7"/>
        <item x="8"/>
        <item x="9"/>
        <item x="10"/>
        <item x="11"/>
        <item x="12"/>
        <item x="13"/>
        <item x="14"/>
        <item x="15"/>
        <item x="16"/>
        <item x="17"/>
        <item x="18"/>
        <item x="19"/>
        <item x="20"/>
        <item x="21"/>
        <item x="22"/>
        <item x="23"/>
        <item x="24"/>
        <item x="25"/>
        <item x="26"/>
        <item x="27"/>
        <item x="29"/>
        <item x="2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19">
        <item m="1" x="198"/>
        <item m="1" x="119"/>
        <item m="1" x="169"/>
        <item m="1" x="92"/>
        <item m="1" x="143"/>
        <item m="1" x="197"/>
        <item m="1" x="118"/>
        <item m="1" x="168"/>
        <item m="1" x="91"/>
        <item m="1" x="142"/>
        <item m="1" x="196"/>
        <item m="1" x="117"/>
        <item m="1" x="167"/>
        <item m="1" x="90"/>
        <item m="1" x="141"/>
        <item m="1" x="195"/>
        <item m="1" x="116"/>
        <item m="1" x="166"/>
        <item m="1" x="89"/>
        <item m="1" x="140"/>
        <item m="1" x="194"/>
        <item m="1" x="115"/>
        <item m="1" x="165"/>
        <item m="1" x="88"/>
        <item m="1" x="139"/>
        <item m="1" x="193"/>
        <item m="1" x="114"/>
        <item m="1" x="183"/>
        <item m="1" x="104"/>
        <item m="1" x="155"/>
        <item m="1" x="209"/>
        <item m="1" x="132"/>
        <item m="1" x="182"/>
        <item m="1" x="103"/>
        <item m="1" x="154"/>
        <item m="1" x="208"/>
        <item m="1" x="127"/>
        <item m="1" x="177"/>
        <item m="1" x="98"/>
        <item m="1" x="149"/>
        <item m="1" x="203"/>
        <item m="1" x="126"/>
        <item m="1" x="176"/>
        <item m="1" x="97"/>
        <item m="1" x="148"/>
        <item m="1" x="202"/>
        <item m="1" x="122"/>
        <item m="1" x="172"/>
        <item m="1" x="94"/>
        <item m="1" x="145"/>
        <item m="1" x="200"/>
        <item m="1" x="121"/>
        <item m="1" x="171"/>
        <item m="1" x="93"/>
        <item m="1" x="144"/>
        <item m="1" x="199"/>
        <item m="1" x="120"/>
        <item m="1" x="170"/>
        <item m="1" x="187"/>
        <item m="1" x="108"/>
        <item m="1" x="159"/>
        <item m="1" x="213"/>
        <item m="1" x="135"/>
        <item m="1" x="186"/>
        <item m="1" x="107"/>
        <item m="1" x="158"/>
        <item m="1" x="212"/>
        <item m="1" x="131"/>
        <item m="1" x="181"/>
        <item m="1" x="102"/>
        <item m="1" x="153"/>
        <item m="1" x="207"/>
        <item m="1" x="130"/>
        <item m="1" x="180"/>
        <item m="1" x="101"/>
        <item m="1" x="152"/>
        <item m="1" x="206"/>
        <item m="1" x="125"/>
        <item m="1" x="175"/>
        <item m="1" x="96"/>
        <item m="1" x="147"/>
        <item m="1" x="201"/>
        <item m="1" x="124"/>
        <item m="1" x="174"/>
        <item m="1" x="95"/>
        <item m="1" x="146"/>
        <item m="1" x="190"/>
        <item m="1" x="111"/>
        <item m="1" x="162"/>
        <item m="1" x="215"/>
        <item m="1" x="137"/>
        <item m="1" x="189"/>
        <item m="1" x="110"/>
        <item m="1" x="161"/>
        <item m="1" x="214"/>
        <item m="1" x="134"/>
        <item m="1" x="185"/>
        <item m="1" x="106"/>
        <item m="1" x="157"/>
        <item m="1" x="211"/>
        <item m="1" x="133"/>
        <item m="1" x="184"/>
        <item m="1" x="105"/>
        <item m="1" x="156"/>
        <item m="1" x="210"/>
        <item m="1" x="129"/>
        <item m="1" x="179"/>
        <item m="1" x="100"/>
        <item m="1" x="151"/>
        <item m="1" x="205"/>
        <item m="1" x="128"/>
        <item m="1" x="178"/>
        <item m="1" x="99"/>
        <item m="1" x="150"/>
        <item m="1" x="204"/>
        <item m="1" x="123"/>
        <item m="1" x="173"/>
        <item m="1" x="192"/>
        <item m="1" x="113"/>
        <item m="1" x="164"/>
        <item m="1" x="217"/>
        <item m="1" x="138"/>
        <item m="1" x="191"/>
        <item m="1" x="112"/>
        <item m="1" x="163"/>
        <item m="1" x="216"/>
        <item m="1" x="136"/>
        <item m="1" x="188"/>
        <item m="1" x="109"/>
        <item m="1" x="160"/>
        <item x="0"/>
        <item x="1"/>
        <item x="2"/>
        <item x="3"/>
        <item x="4"/>
        <item x="5"/>
        <item x="6"/>
        <item x="7"/>
        <item x="8"/>
        <item x="9"/>
        <item x="10"/>
        <item x="11"/>
        <item x="12"/>
        <item x="13"/>
        <item x="14"/>
        <item x="15"/>
        <item x="16"/>
        <item x="17"/>
        <item x="18"/>
        <item x="19"/>
        <item x="20"/>
        <item x="21"/>
        <item x="22"/>
        <item x="23"/>
        <item x="24"/>
        <item x="25"/>
        <item x="26"/>
        <item x="27"/>
        <item x="29"/>
        <item x="2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75">
        <item m="1" x="88"/>
        <item m="1" x="152"/>
        <item m="1" x="129"/>
        <item m="1" x="108"/>
        <item m="1" x="172"/>
        <item m="1" x="150"/>
        <item m="1" x="127"/>
        <item m="1" x="106"/>
        <item m="1" x="170"/>
        <item m="1" x="148"/>
        <item m="1" x="125"/>
        <item m="1" x="104"/>
        <item m="1" x="168"/>
        <item m="1" x="146"/>
        <item m="1" x="130"/>
        <item m="1" x="109"/>
        <item m="1" x="173"/>
        <item m="1" x="151"/>
        <item m="1" x="128"/>
        <item m="1" x="107"/>
        <item m="1" x="171"/>
        <item m="1" x="149"/>
        <item m="1" x="126"/>
        <item m="1" x="105"/>
        <item m="1" x="169"/>
        <item m="1" x="147"/>
        <item m="1" x="124"/>
        <item m="1" x="103"/>
        <item m="1" x="167"/>
        <item m="1" x="145"/>
        <item m="1" x="123"/>
        <item m="1" x="102"/>
        <item m="1" x="166"/>
        <item m="1" x="143"/>
        <item m="1" x="121"/>
        <item m="1" x="100"/>
        <item m="1" x="164"/>
        <item m="1" x="141"/>
        <item m="1" x="119"/>
        <item m="1" x="98"/>
        <item m="1" x="162"/>
        <item m="1" x="139"/>
        <item m="1" x="144"/>
        <item m="1" x="122"/>
        <item m="1" x="101"/>
        <item m="1" x="165"/>
        <item m="1" x="142"/>
        <item m="1" x="120"/>
        <item m="1" x="99"/>
        <item m="1" x="163"/>
        <item m="1" x="140"/>
        <item m="1" x="118"/>
        <item m="1" x="97"/>
        <item m="1" x="161"/>
        <item m="1" x="138"/>
        <item m="1" x="117"/>
        <item m="1" x="96"/>
        <item m="1" x="160"/>
        <item m="1" x="137"/>
        <item m="1" x="116"/>
        <item m="1" x="95"/>
        <item m="1" x="158"/>
        <item m="1" x="135"/>
        <item m="1" x="114"/>
        <item m="1" x="93"/>
        <item m="1" x="156"/>
        <item m="1" x="133"/>
        <item m="1" x="112"/>
        <item m="1" x="91"/>
        <item m="1" x="154"/>
        <item m="1" x="131"/>
        <item m="1" x="110"/>
        <item m="1" x="89"/>
        <item m="1" x="159"/>
        <item m="1" x="136"/>
        <item m="1" x="115"/>
        <item m="1" x="94"/>
        <item m="1" x="157"/>
        <item m="1" x="134"/>
        <item m="1" x="113"/>
        <item m="1" x="92"/>
        <item m="1" x="155"/>
        <item m="1" x="132"/>
        <item m="1" x="111"/>
        <item m="1" x="90"/>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74">
        <item m="1" x="112"/>
        <item m="1" x="129"/>
        <item m="1" x="143"/>
        <item m="1" x="158"/>
        <item m="1" x="176"/>
        <item m="1" x="195"/>
        <item m="1" x="210"/>
        <item m="1" x="224"/>
        <item m="1" x="241"/>
        <item m="1" x="228"/>
        <item m="1" x="244"/>
        <item m="1" x="259"/>
        <item m="1" x="88"/>
        <item m="1" x="102"/>
        <item m="1" x="119"/>
        <item m="1" x="135"/>
        <item m="1" x="148"/>
        <item m="1" x="163"/>
        <item m="1" x="181"/>
        <item m="1" x="168"/>
        <item m="1" x="186"/>
        <item m="1" x="182"/>
        <item m="1" x="200"/>
        <item m="1" x="215"/>
        <item m="1" x="230"/>
        <item m="1" x="246"/>
        <item m="1" x="261"/>
        <item m="1" x="90"/>
        <item m="1" x="105"/>
        <item m="1" x="123"/>
        <item m="1" x="107"/>
        <item m="1" x="124"/>
        <item m="1" x="139"/>
        <item m="1" x="153"/>
        <item m="1" x="170"/>
        <item m="1" x="187"/>
        <item m="1" x="204"/>
        <item m="1" x="219"/>
        <item m="1" x="235"/>
        <item m="1" x="252"/>
        <item m="1" x="239"/>
        <item m="1" x="255"/>
        <item m="1" x="268"/>
        <item m="1" x="97"/>
        <item m="1" x="113"/>
        <item m="1" x="130"/>
        <item m="1" x="144"/>
        <item m="1" x="159"/>
        <item m="1" x="177"/>
        <item m="1" x="196"/>
        <item m="1" x="180"/>
        <item m="1" x="197"/>
        <item m="1" x="211"/>
        <item m="1" x="225"/>
        <item m="1" x="242"/>
        <item m="1" x="257"/>
        <item m="1" x="271"/>
        <item m="1" x="100"/>
        <item m="1" x="117"/>
        <item m="1" x="134"/>
        <item m="1" x="120"/>
        <item m="1" x="136"/>
        <item m="1" x="149"/>
        <item m="1" x="164"/>
        <item m="1" x="183"/>
        <item m="1" x="201"/>
        <item m="1" x="216"/>
        <item m="1" x="231"/>
        <item m="1" x="247"/>
        <item m="1" x="262"/>
        <item m="1" x="250"/>
        <item m="1" x="264"/>
        <item m="1" x="92"/>
        <item m="1" x="108"/>
        <item m="1" x="125"/>
        <item m="1" x="140"/>
        <item m="1" x="154"/>
        <item m="1" x="171"/>
        <item m="1" x="188"/>
        <item m="1" x="205"/>
        <item m="1" x="193"/>
        <item m="1" x="209"/>
        <item m="1" x="155"/>
        <item m="1" x="172"/>
        <item m="1" x="189"/>
        <item m="1" x="206"/>
        <item m="1" x="220"/>
        <item m="1" x="236"/>
        <item m="1" x="253"/>
        <item m="1" x="266"/>
        <item m="1" x="95"/>
        <item m="1" x="269"/>
        <item m="1" x="98"/>
        <item m="1" x="114"/>
        <item m="1" x="131"/>
        <item m="1" x="145"/>
        <item m="1" x="160"/>
        <item m="1" x="178"/>
        <item m="1" x="198"/>
        <item m="1" x="212"/>
        <item m="1" x="226"/>
        <item m="1" x="214"/>
        <item m="1" x="229"/>
        <item m="1" x="245"/>
        <item m="1" x="260"/>
        <item m="1" x="89"/>
        <item m="1" x="103"/>
        <item m="1" x="121"/>
        <item m="1" x="137"/>
        <item m="1" x="150"/>
        <item m="1" x="165"/>
        <item m="1" x="152"/>
        <item m="1" x="169"/>
        <item m="1" x="166"/>
        <item m="1" x="184"/>
        <item m="1" x="202"/>
        <item m="1" x="217"/>
        <item m="1" x="232"/>
        <item m="1" x="248"/>
        <item m="1" x="263"/>
        <item m="1" x="91"/>
        <item m="1" x="106"/>
        <item m="1" x="93"/>
        <item m="1" x="109"/>
        <item m="1" x="126"/>
        <item m="1" x="141"/>
        <item m="1" x="156"/>
        <item m="1" x="173"/>
        <item m="1" x="190"/>
        <item m="1" x="207"/>
        <item m="1" x="221"/>
        <item m="1" x="237"/>
        <item m="1" x="223"/>
        <item m="1" x="240"/>
        <item m="1" x="256"/>
        <item m="1" x="270"/>
        <item m="1" x="99"/>
        <item m="1" x="115"/>
        <item m="1" x="132"/>
        <item m="1" x="146"/>
        <item m="1" x="161"/>
        <item m="1" x="179"/>
        <item m="1" x="199"/>
        <item m="1" x="213"/>
        <item m="1" x="227"/>
        <item m="1" x="243"/>
        <item m="1" x="258"/>
        <item m="1" x="272"/>
        <item m="1" x="101"/>
        <item m="1" x="118"/>
        <item m="1" x="104"/>
        <item m="1" x="122"/>
        <item m="1" x="138"/>
        <item m="1" x="151"/>
        <item m="1" x="167"/>
        <item m="1" x="185"/>
        <item m="1" x="203"/>
        <item m="1" x="218"/>
        <item m="1" x="233"/>
        <item m="1" x="249"/>
        <item m="1" x="234"/>
        <item m="1" x="251"/>
        <item m="1" x="265"/>
        <item m="1" x="94"/>
        <item m="1" x="110"/>
        <item m="1" x="127"/>
        <item m="1" x="142"/>
        <item m="1" x="157"/>
        <item m="1" x="174"/>
        <item m="1" x="191"/>
        <item m="1" x="175"/>
        <item m="1" x="194"/>
        <item m="1" x="192"/>
        <item m="1" x="208"/>
        <item m="1" x="222"/>
        <item m="1" x="238"/>
        <item m="1" x="254"/>
        <item m="1" x="267"/>
        <item m="1" x="96"/>
        <item m="1" x="111"/>
        <item m="1" x="128"/>
        <item m="1" x="116"/>
        <item m="1" x="133"/>
        <item m="1" x="147"/>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74">
        <item m="1" x="150"/>
        <item m="1" x="103"/>
        <item m="1" x="240"/>
        <item m="1" x="192"/>
        <item m="1" x="146"/>
        <item m="1" x="99"/>
        <item m="1" x="236"/>
        <item m="1" x="188"/>
        <item m="1" x="142"/>
        <item m="1" x="94"/>
        <item m="1" x="232"/>
        <item m="1" x="185"/>
        <item m="1" x="139"/>
        <item m="1" x="91"/>
        <item m="1" x="229"/>
        <item m="1" x="182"/>
        <item m="1" x="136"/>
        <item m="1" x="88"/>
        <item m="1" x="226"/>
        <item m="1" x="178"/>
        <item m="1" x="132"/>
        <item m="1" x="97"/>
        <item m="1" x="234"/>
        <item m="1" x="187"/>
        <item m="1" x="141"/>
        <item m="1" x="93"/>
        <item m="1" x="231"/>
        <item m="1" x="184"/>
        <item m="1" x="138"/>
        <item m="1" x="90"/>
        <item m="1" x="228"/>
        <item m="1" x="180"/>
        <item m="1" x="134"/>
        <item m="1" x="271"/>
        <item m="1" x="224"/>
        <item m="1" x="176"/>
        <item m="1" x="130"/>
        <item m="1" x="268"/>
        <item m="1" x="221"/>
        <item m="1" x="173"/>
        <item m="1" x="126"/>
        <item m="1" x="264"/>
        <item m="1" x="217"/>
        <item m="1" x="169"/>
        <item m="1" x="122"/>
        <item m="1" x="260"/>
        <item m="1" x="213"/>
        <item m="1" x="166"/>
        <item m="1" x="119"/>
        <item m="1" x="257"/>
        <item m="1" x="209"/>
        <item m="1" x="128"/>
        <item m="1" x="266"/>
        <item m="1" x="219"/>
        <item m="1" x="171"/>
        <item m="1" x="124"/>
        <item m="1" x="262"/>
        <item m="1" x="215"/>
        <item m="1" x="168"/>
        <item m="1" x="121"/>
        <item m="1" x="259"/>
        <item m="1" x="211"/>
        <item m="1" x="164"/>
        <item m="1" x="117"/>
        <item m="1" x="255"/>
        <item m="1" x="207"/>
        <item m="1" x="161"/>
        <item m="1" x="114"/>
        <item m="1" x="252"/>
        <item m="1" x="204"/>
        <item m="1" x="158"/>
        <item m="1" x="111"/>
        <item m="1" x="249"/>
        <item m="1" x="201"/>
        <item m="1" x="156"/>
        <item m="1" x="109"/>
        <item m="1" x="247"/>
        <item m="1" x="199"/>
        <item m="1" x="154"/>
        <item m="1" x="107"/>
        <item m="1" x="244"/>
        <item m="1" x="196"/>
        <item m="1" x="152"/>
        <item m="1" x="105"/>
        <item m="1" x="242"/>
        <item m="1" x="194"/>
        <item m="1" x="148"/>
        <item m="1" x="101"/>
        <item m="1" x="238"/>
        <item m="1" x="190"/>
        <item m="1" x="144"/>
        <item m="1" x="96"/>
        <item m="1" x="233"/>
        <item m="1" x="186"/>
        <item m="1" x="140"/>
        <item m="1" x="92"/>
        <item m="1" x="230"/>
        <item m="1" x="183"/>
        <item m="1" x="137"/>
        <item m="1" x="89"/>
        <item m="1" x="227"/>
        <item m="1" x="179"/>
        <item m="1" x="133"/>
        <item m="1" x="270"/>
        <item m="1" x="223"/>
        <item m="1" x="175"/>
        <item m="1" x="129"/>
        <item m="1" x="267"/>
        <item m="1" x="220"/>
        <item m="1" x="172"/>
        <item m="1" x="125"/>
        <item m="1" x="263"/>
        <item m="1" x="216"/>
        <item m="1" x="181"/>
        <item m="1" x="135"/>
        <item m="1" x="272"/>
        <item m="1" x="225"/>
        <item m="1" x="177"/>
        <item m="1" x="131"/>
        <item m="1" x="269"/>
        <item m="1" x="222"/>
        <item m="1" x="174"/>
        <item m="1" x="127"/>
        <item m="1" x="265"/>
        <item m="1" x="218"/>
        <item m="1" x="170"/>
        <item m="1" x="123"/>
        <item m="1" x="261"/>
        <item m="1" x="214"/>
        <item m="1" x="167"/>
        <item m="1" x="120"/>
        <item m="1" x="258"/>
        <item m="1" x="210"/>
        <item m="1" x="163"/>
        <item m="1" x="116"/>
        <item m="1" x="254"/>
        <item m="1" x="206"/>
        <item m="1" x="160"/>
        <item m="1" x="113"/>
        <item m="1" x="251"/>
        <item m="1" x="203"/>
        <item m="1" x="212"/>
        <item m="1" x="165"/>
        <item m="1" x="118"/>
        <item m="1" x="256"/>
        <item m="1" x="208"/>
        <item m="1" x="162"/>
        <item m="1" x="115"/>
        <item m="1" x="253"/>
        <item m="1" x="205"/>
        <item m="1" x="159"/>
        <item m="1" x="112"/>
        <item m="1" x="250"/>
        <item m="1" x="202"/>
        <item m="1" x="157"/>
        <item m="1" x="110"/>
        <item m="1" x="248"/>
        <item m="1" x="200"/>
        <item m="1" x="155"/>
        <item m="1" x="108"/>
        <item m="1" x="245"/>
        <item m="1" x="197"/>
        <item m="1" x="151"/>
        <item m="1" x="104"/>
        <item m="1" x="241"/>
        <item m="1" x="193"/>
        <item m="1" x="147"/>
        <item m="1" x="100"/>
        <item m="1" x="237"/>
        <item m="1" x="189"/>
        <item m="1" x="143"/>
        <item m="1" x="95"/>
        <item m="1" x="246"/>
        <item m="1" x="198"/>
        <item m="1" x="153"/>
        <item m="1" x="106"/>
        <item m="1" x="243"/>
        <item m="1" x="195"/>
        <item m="1" x="149"/>
        <item m="1" x="102"/>
        <item m="1" x="239"/>
        <item m="1" x="191"/>
        <item m="1" x="145"/>
        <item m="1" x="98"/>
        <item m="1" x="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74">
        <item m="1" x="150"/>
        <item m="1" x="103"/>
        <item m="1" x="240"/>
        <item m="1" x="192"/>
        <item m="1" x="146"/>
        <item m="1" x="99"/>
        <item m="1" x="236"/>
        <item m="1" x="188"/>
        <item m="1" x="142"/>
        <item m="1" x="94"/>
        <item m="1" x="232"/>
        <item m="1" x="185"/>
        <item m="1" x="139"/>
        <item m="1" x="91"/>
        <item m="1" x="229"/>
        <item m="1" x="182"/>
        <item m="1" x="136"/>
        <item m="1" x="88"/>
        <item m="1" x="226"/>
        <item m="1" x="178"/>
        <item m="1" x="132"/>
        <item m="1" x="97"/>
        <item m="1" x="234"/>
        <item m="1" x="187"/>
        <item m="1" x="141"/>
        <item m="1" x="93"/>
        <item m="1" x="231"/>
        <item m="1" x="184"/>
        <item m="1" x="138"/>
        <item m="1" x="90"/>
        <item m="1" x="228"/>
        <item m="1" x="180"/>
        <item m="1" x="134"/>
        <item m="1" x="271"/>
        <item m="1" x="224"/>
        <item m="1" x="176"/>
        <item m="1" x="130"/>
        <item m="1" x="268"/>
        <item m="1" x="221"/>
        <item m="1" x="173"/>
        <item m="1" x="126"/>
        <item m="1" x="264"/>
        <item m="1" x="217"/>
        <item m="1" x="169"/>
        <item m="1" x="122"/>
        <item m="1" x="260"/>
        <item m="1" x="213"/>
        <item m="1" x="166"/>
        <item m="1" x="119"/>
        <item m="1" x="257"/>
        <item m="1" x="209"/>
        <item m="1" x="128"/>
        <item m="1" x="266"/>
        <item m="1" x="219"/>
        <item m="1" x="171"/>
        <item m="1" x="124"/>
        <item m="1" x="262"/>
        <item m="1" x="215"/>
        <item m="1" x="168"/>
        <item m="1" x="121"/>
        <item m="1" x="259"/>
        <item m="1" x="211"/>
        <item m="1" x="164"/>
        <item m="1" x="117"/>
        <item m="1" x="255"/>
        <item m="1" x="207"/>
        <item m="1" x="161"/>
        <item m="1" x="114"/>
        <item m="1" x="252"/>
        <item m="1" x="204"/>
        <item m="1" x="158"/>
        <item m="1" x="111"/>
        <item m="1" x="249"/>
        <item m="1" x="201"/>
        <item m="1" x="156"/>
        <item m="1" x="109"/>
        <item m="1" x="247"/>
        <item m="1" x="199"/>
        <item m="1" x="154"/>
        <item m="1" x="107"/>
        <item m="1" x="244"/>
        <item m="1" x="196"/>
        <item m="1" x="152"/>
        <item m="1" x="105"/>
        <item m="1" x="242"/>
        <item m="1" x="194"/>
        <item m="1" x="148"/>
        <item m="1" x="101"/>
        <item m="1" x="238"/>
        <item m="1" x="190"/>
        <item m="1" x="144"/>
        <item m="1" x="96"/>
        <item m="1" x="233"/>
        <item m="1" x="186"/>
        <item m="1" x="140"/>
        <item m="1" x="92"/>
        <item m="1" x="230"/>
        <item m="1" x="183"/>
        <item m="1" x="137"/>
        <item m="1" x="89"/>
        <item m="1" x="227"/>
        <item m="1" x="179"/>
        <item m="1" x="133"/>
        <item m="1" x="270"/>
        <item m="1" x="223"/>
        <item m="1" x="175"/>
        <item m="1" x="129"/>
        <item m="1" x="267"/>
        <item m="1" x="220"/>
        <item m="1" x="172"/>
        <item m="1" x="125"/>
        <item m="1" x="263"/>
        <item m="1" x="216"/>
        <item m="1" x="181"/>
        <item m="1" x="135"/>
        <item m="1" x="272"/>
        <item m="1" x="225"/>
        <item m="1" x="177"/>
        <item m="1" x="131"/>
        <item m="1" x="269"/>
        <item m="1" x="222"/>
        <item m="1" x="174"/>
        <item m="1" x="127"/>
        <item m="1" x="265"/>
        <item m="1" x="218"/>
        <item m="1" x="170"/>
        <item m="1" x="123"/>
        <item m="1" x="261"/>
        <item m="1" x="214"/>
        <item m="1" x="167"/>
        <item m="1" x="120"/>
        <item m="1" x="258"/>
        <item m="1" x="210"/>
        <item m="1" x="163"/>
        <item m="1" x="116"/>
        <item m="1" x="254"/>
        <item m="1" x="206"/>
        <item m="1" x="160"/>
        <item m="1" x="113"/>
        <item m="1" x="251"/>
        <item m="1" x="203"/>
        <item m="1" x="212"/>
        <item m="1" x="165"/>
        <item m="1" x="118"/>
        <item m="1" x="256"/>
        <item m="1" x="208"/>
        <item m="1" x="162"/>
        <item m="1" x="115"/>
        <item m="1" x="253"/>
        <item m="1" x="205"/>
        <item m="1" x="159"/>
        <item m="1" x="112"/>
        <item m="1" x="250"/>
        <item m="1" x="202"/>
        <item m="1" x="157"/>
        <item m="1" x="110"/>
        <item m="1" x="248"/>
        <item m="1" x="200"/>
        <item m="1" x="155"/>
        <item m="1" x="108"/>
        <item m="1" x="245"/>
        <item m="1" x="197"/>
        <item m="1" x="151"/>
        <item m="1" x="104"/>
        <item m="1" x="241"/>
        <item m="1" x="193"/>
        <item m="1" x="147"/>
        <item m="1" x="100"/>
        <item m="1" x="237"/>
        <item m="1" x="189"/>
        <item m="1" x="143"/>
        <item m="1" x="95"/>
        <item m="1" x="246"/>
        <item m="1" x="198"/>
        <item m="1" x="153"/>
        <item m="1" x="106"/>
        <item m="1" x="243"/>
        <item m="1" x="195"/>
        <item m="1" x="149"/>
        <item m="1" x="102"/>
        <item m="1" x="239"/>
        <item m="1" x="191"/>
        <item m="1" x="145"/>
        <item m="1" x="98"/>
        <item m="1" x="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74">
        <item m="1" x="150"/>
        <item m="1" x="103"/>
        <item m="1" x="240"/>
        <item m="1" x="192"/>
        <item m="1" x="146"/>
        <item m="1" x="99"/>
        <item m="1" x="236"/>
        <item m="1" x="188"/>
        <item m="1" x="142"/>
        <item m="1" x="94"/>
        <item m="1" x="232"/>
        <item m="1" x="185"/>
        <item m="1" x="139"/>
        <item m="1" x="91"/>
        <item m="1" x="229"/>
        <item m="1" x="182"/>
        <item m="1" x="136"/>
        <item m="1" x="88"/>
        <item m="1" x="226"/>
        <item m="1" x="178"/>
        <item m="1" x="132"/>
        <item m="1" x="97"/>
        <item m="1" x="234"/>
        <item m="1" x="187"/>
        <item m="1" x="141"/>
        <item m="1" x="93"/>
        <item m="1" x="231"/>
        <item m="1" x="184"/>
        <item m="1" x="138"/>
        <item m="1" x="90"/>
        <item m="1" x="228"/>
        <item m="1" x="180"/>
        <item m="1" x="134"/>
        <item m="1" x="271"/>
        <item m="1" x="224"/>
        <item m="1" x="176"/>
        <item m="1" x="130"/>
        <item m="1" x="268"/>
        <item m="1" x="221"/>
        <item m="1" x="173"/>
        <item m="1" x="126"/>
        <item m="1" x="264"/>
        <item m="1" x="217"/>
        <item m="1" x="169"/>
        <item m="1" x="122"/>
        <item m="1" x="260"/>
        <item m="1" x="213"/>
        <item m="1" x="166"/>
        <item m="1" x="119"/>
        <item m="1" x="257"/>
        <item m="1" x="209"/>
        <item m="1" x="128"/>
        <item m="1" x="266"/>
        <item m="1" x="219"/>
        <item m="1" x="171"/>
        <item m="1" x="124"/>
        <item m="1" x="262"/>
        <item m="1" x="215"/>
        <item m="1" x="168"/>
        <item m="1" x="121"/>
        <item m="1" x="259"/>
        <item m="1" x="211"/>
        <item m="1" x="164"/>
        <item m="1" x="117"/>
        <item m="1" x="255"/>
        <item m="1" x="207"/>
        <item m="1" x="161"/>
        <item m="1" x="114"/>
        <item m="1" x="252"/>
        <item m="1" x="204"/>
        <item m="1" x="158"/>
        <item m="1" x="111"/>
        <item m="1" x="249"/>
        <item m="1" x="201"/>
        <item m="1" x="156"/>
        <item m="1" x="109"/>
        <item m="1" x="247"/>
        <item m="1" x="199"/>
        <item m="1" x="154"/>
        <item m="1" x="107"/>
        <item m="1" x="244"/>
        <item m="1" x="196"/>
        <item m="1" x="152"/>
        <item m="1" x="105"/>
        <item m="1" x="242"/>
        <item m="1" x="194"/>
        <item m="1" x="148"/>
        <item m="1" x="101"/>
        <item m="1" x="238"/>
        <item m="1" x="190"/>
        <item m="1" x="144"/>
        <item m="1" x="96"/>
        <item m="1" x="233"/>
        <item m="1" x="186"/>
        <item m="1" x="140"/>
        <item m="1" x="92"/>
        <item m="1" x="230"/>
        <item m="1" x="183"/>
        <item m="1" x="137"/>
        <item m="1" x="89"/>
        <item m="1" x="227"/>
        <item m="1" x="179"/>
        <item m="1" x="133"/>
        <item m="1" x="270"/>
        <item m="1" x="223"/>
        <item m="1" x="175"/>
        <item m="1" x="129"/>
        <item m="1" x="267"/>
        <item m="1" x="220"/>
        <item m="1" x="172"/>
        <item m="1" x="125"/>
        <item m="1" x="263"/>
        <item m="1" x="216"/>
        <item m="1" x="181"/>
        <item m="1" x="135"/>
        <item m="1" x="272"/>
        <item m="1" x="225"/>
        <item m="1" x="177"/>
        <item m="1" x="131"/>
        <item m="1" x="269"/>
        <item m="1" x="222"/>
        <item m="1" x="174"/>
        <item m="1" x="127"/>
        <item m="1" x="265"/>
        <item m="1" x="218"/>
        <item m="1" x="170"/>
        <item m="1" x="123"/>
        <item m="1" x="261"/>
        <item m="1" x="214"/>
        <item m="1" x="167"/>
        <item m="1" x="120"/>
        <item m="1" x="258"/>
        <item m="1" x="210"/>
        <item m="1" x="163"/>
        <item m="1" x="116"/>
        <item m="1" x="254"/>
        <item m="1" x="206"/>
        <item m="1" x="160"/>
        <item m="1" x="113"/>
        <item m="1" x="251"/>
        <item m="1" x="203"/>
        <item m="1" x="212"/>
        <item m="1" x="165"/>
        <item m="1" x="118"/>
        <item m="1" x="256"/>
        <item m="1" x="208"/>
        <item m="1" x="162"/>
        <item m="1" x="115"/>
        <item m="1" x="253"/>
        <item m="1" x="205"/>
        <item m="1" x="159"/>
        <item m="1" x="112"/>
        <item m="1" x="250"/>
        <item m="1" x="202"/>
        <item m="1" x="157"/>
        <item m="1" x="110"/>
        <item m="1" x="248"/>
        <item m="1" x="200"/>
        <item m="1" x="155"/>
        <item m="1" x="108"/>
        <item m="1" x="245"/>
        <item m="1" x="197"/>
        <item m="1" x="151"/>
        <item m="1" x="104"/>
        <item m="1" x="241"/>
        <item m="1" x="193"/>
        <item m="1" x="147"/>
        <item m="1" x="100"/>
        <item m="1" x="237"/>
        <item m="1" x="189"/>
        <item m="1" x="143"/>
        <item m="1" x="95"/>
        <item m="1" x="246"/>
        <item m="1" x="198"/>
        <item m="1" x="153"/>
        <item m="1" x="106"/>
        <item m="1" x="243"/>
        <item m="1" x="195"/>
        <item m="1" x="149"/>
        <item m="1" x="102"/>
        <item m="1" x="239"/>
        <item m="1" x="191"/>
        <item m="1" x="145"/>
        <item m="1" x="98"/>
        <item m="1" x="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74">
        <item m="1" x="150"/>
        <item m="1" x="103"/>
        <item m="1" x="240"/>
        <item m="1" x="192"/>
        <item m="1" x="146"/>
        <item m="1" x="99"/>
        <item m="1" x="236"/>
        <item m="1" x="188"/>
        <item m="1" x="142"/>
        <item m="1" x="94"/>
        <item m="1" x="232"/>
        <item m="1" x="185"/>
        <item m="1" x="139"/>
        <item m="1" x="91"/>
        <item m="1" x="229"/>
        <item m="1" x="182"/>
        <item m="1" x="136"/>
        <item m="1" x="88"/>
        <item m="1" x="226"/>
        <item m="1" x="178"/>
        <item m="1" x="132"/>
        <item m="1" x="97"/>
        <item m="1" x="234"/>
        <item m="1" x="187"/>
        <item m="1" x="141"/>
        <item m="1" x="93"/>
        <item m="1" x="231"/>
        <item m="1" x="184"/>
        <item m="1" x="138"/>
        <item m="1" x="90"/>
        <item m="1" x="228"/>
        <item m="1" x="180"/>
        <item m="1" x="134"/>
        <item m="1" x="271"/>
        <item m="1" x="224"/>
        <item m="1" x="176"/>
        <item m="1" x="130"/>
        <item m="1" x="268"/>
        <item m="1" x="221"/>
        <item m="1" x="173"/>
        <item m="1" x="126"/>
        <item m="1" x="264"/>
        <item m="1" x="217"/>
        <item m="1" x="169"/>
        <item m="1" x="122"/>
        <item m="1" x="260"/>
        <item m="1" x="213"/>
        <item m="1" x="166"/>
        <item m="1" x="119"/>
        <item m="1" x="257"/>
        <item m="1" x="209"/>
        <item m="1" x="128"/>
        <item m="1" x="266"/>
        <item m="1" x="219"/>
        <item m="1" x="171"/>
        <item m="1" x="124"/>
        <item m="1" x="262"/>
        <item m="1" x="215"/>
        <item m="1" x="168"/>
        <item m="1" x="121"/>
        <item m="1" x="259"/>
        <item m="1" x="211"/>
        <item m="1" x="164"/>
        <item m="1" x="117"/>
        <item m="1" x="255"/>
        <item m="1" x="207"/>
        <item m="1" x="161"/>
        <item m="1" x="114"/>
        <item m="1" x="252"/>
        <item m="1" x="204"/>
        <item m="1" x="158"/>
        <item m="1" x="111"/>
        <item m="1" x="249"/>
        <item m="1" x="201"/>
        <item m="1" x="156"/>
        <item m="1" x="109"/>
        <item m="1" x="247"/>
        <item m="1" x="199"/>
        <item m="1" x="154"/>
        <item m="1" x="107"/>
        <item m="1" x="244"/>
        <item m="1" x="196"/>
        <item m="1" x="152"/>
        <item m="1" x="105"/>
        <item m="1" x="242"/>
        <item m="1" x="194"/>
        <item m="1" x="148"/>
        <item m="1" x="101"/>
        <item m="1" x="238"/>
        <item m="1" x="190"/>
        <item m="1" x="144"/>
        <item m="1" x="96"/>
        <item m="1" x="233"/>
        <item m="1" x="186"/>
        <item m="1" x="140"/>
        <item m="1" x="92"/>
        <item m="1" x="230"/>
        <item m="1" x="183"/>
        <item m="1" x="137"/>
        <item m="1" x="89"/>
        <item m="1" x="227"/>
        <item m="1" x="179"/>
        <item m="1" x="133"/>
        <item m="1" x="270"/>
        <item m="1" x="223"/>
        <item m="1" x="175"/>
        <item m="1" x="129"/>
        <item m="1" x="267"/>
        <item m="1" x="220"/>
        <item m="1" x="172"/>
        <item m="1" x="125"/>
        <item m="1" x="263"/>
        <item m="1" x="216"/>
        <item m="1" x="181"/>
        <item m="1" x="135"/>
        <item m="1" x="272"/>
        <item m="1" x="225"/>
        <item m="1" x="177"/>
        <item m="1" x="131"/>
        <item m="1" x="269"/>
        <item m="1" x="222"/>
        <item m="1" x="174"/>
        <item m="1" x="127"/>
        <item m="1" x="265"/>
        <item m="1" x="218"/>
        <item m="1" x="170"/>
        <item m="1" x="123"/>
        <item m="1" x="261"/>
        <item m="1" x="214"/>
        <item m="1" x="167"/>
        <item m="1" x="120"/>
        <item m="1" x="258"/>
        <item m="1" x="210"/>
        <item m="1" x="163"/>
        <item m="1" x="116"/>
        <item m="1" x="254"/>
        <item m="1" x="206"/>
        <item m="1" x="160"/>
        <item m="1" x="113"/>
        <item m="1" x="251"/>
        <item m="1" x="203"/>
        <item m="1" x="212"/>
        <item m="1" x="165"/>
        <item m="1" x="118"/>
        <item m="1" x="256"/>
        <item m="1" x="208"/>
        <item m="1" x="162"/>
        <item m="1" x="115"/>
        <item m="1" x="253"/>
        <item m="1" x="205"/>
        <item m="1" x="159"/>
        <item m="1" x="112"/>
        <item m="1" x="250"/>
        <item m="1" x="202"/>
        <item m="1" x="157"/>
        <item m="1" x="110"/>
        <item m="1" x="248"/>
        <item m="1" x="200"/>
        <item m="1" x="155"/>
        <item m="1" x="108"/>
        <item m="1" x="245"/>
        <item m="1" x="197"/>
        <item m="1" x="151"/>
        <item m="1" x="104"/>
        <item m="1" x="241"/>
        <item m="1" x="193"/>
        <item m="1" x="147"/>
        <item m="1" x="100"/>
        <item m="1" x="237"/>
        <item m="1" x="189"/>
        <item m="1" x="143"/>
        <item m="1" x="95"/>
        <item m="1" x="246"/>
        <item m="1" x="198"/>
        <item m="1" x="153"/>
        <item m="1" x="106"/>
        <item m="1" x="243"/>
        <item m="1" x="195"/>
        <item m="1" x="149"/>
        <item m="1" x="102"/>
        <item m="1" x="239"/>
        <item m="1" x="191"/>
        <item m="1" x="145"/>
        <item m="1" x="98"/>
        <item m="1" x="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19">
        <item m="1" x="114"/>
        <item m="1" x="211"/>
        <item m="1" x="178"/>
        <item m="1" x="145"/>
        <item m="1" x="112"/>
        <item m="1" x="209"/>
        <item m="1" x="175"/>
        <item m="1" x="142"/>
        <item m="1" x="109"/>
        <item m="1" x="206"/>
        <item m="1" x="172"/>
        <item m="1" x="139"/>
        <item m="1" x="106"/>
        <item m="1" x="203"/>
        <item m="1" x="169"/>
        <item m="1" x="136"/>
        <item m="1" x="103"/>
        <item m="1" x="200"/>
        <item m="1" x="166"/>
        <item m="1" x="134"/>
        <item m="1" x="101"/>
        <item m="1" x="198"/>
        <item m="1" x="164"/>
        <item m="1" x="132"/>
        <item m="1" x="99"/>
        <item m="1" x="195"/>
        <item m="1" x="161"/>
        <item m="1" x="130"/>
        <item m="1" x="97"/>
        <item m="1" x="193"/>
        <item m="1" x="159"/>
        <item m="1" x="127"/>
        <item m="1" x="94"/>
        <item m="1" x="190"/>
        <item m="1" x="156"/>
        <item m="1" x="124"/>
        <item m="1" x="91"/>
        <item m="1" x="187"/>
        <item m="1" x="154"/>
        <item m="1" x="122"/>
        <item m="1" x="89"/>
        <item m="1" x="186"/>
        <item m="1" x="153"/>
        <item m="1" x="121"/>
        <item m="1" x="88"/>
        <item m="1" x="185"/>
        <item m="1" x="151"/>
        <item m="1" x="119"/>
        <item m="1" x="216"/>
        <item m="1" x="183"/>
        <item m="1" x="149"/>
        <item m="1" x="117"/>
        <item m="1" x="214"/>
        <item m="1" x="181"/>
        <item m="1" x="147"/>
        <item m="1" x="115"/>
        <item m="1" x="212"/>
        <item m="1" x="179"/>
        <item m="1" x="152"/>
        <item m="1" x="120"/>
        <item m="1" x="217"/>
        <item m="1" x="184"/>
        <item m="1" x="150"/>
        <item m="1" x="118"/>
        <item m="1" x="215"/>
        <item m="1" x="182"/>
        <item m="1" x="148"/>
        <item m="1" x="116"/>
        <item m="1" x="213"/>
        <item m="1" x="180"/>
        <item m="1" x="146"/>
        <item m="1" x="113"/>
        <item m="1" x="210"/>
        <item m="1" x="177"/>
        <item m="1" x="144"/>
        <item m="1" x="111"/>
        <item m="1" x="208"/>
        <item m="1" x="174"/>
        <item m="1" x="141"/>
        <item m="1" x="108"/>
        <item m="1" x="205"/>
        <item m="1" x="171"/>
        <item m="1" x="138"/>
        <item m="1" x="105"/>
        <item m="1" x="202"/>
        <item m="1" x="168"/>
        <item m="1" x="176"/>
        <item m="1" x="143"/>
        <item m="1" x="110"/>
        <item m="1" x="207"/>
        <item m="1" x="173"/>
        <item m="1" x="140"/>
        <item m="1" x="107"/>
        <item m="1" x="204"/>
        <item m="1" x="170"/>
        <item m="1" x="137"/>
        <item m="1" x="104"/>
        <item m="1" x="201"/>
        <item m="1" x="167"/>
        <item m="1" x="135"/>
        <item m="1" x="102"/>
        <item m="1" x="199"/>
        <item m="1" x="165"/>
        <item m="1" x="133"/>
        <item m="1" x="100"/>
        <item m="1" x="196"/>
        <item m="1" x="162"/>
        <item m="1" x="129"/>
        <item m="1" x="96"/>
        <item m="1" x="192"/>
        <item m="1" x="158"/>
        <item m="1" x="126"/>
        <item m="1" x="93"/>
        <item m="1" x="189"/>
        <item m="1" x="155"/>
        <item m="1" x="123"/>
        <item m="1" x="90"/>
        <item m="1" x="197"/>
        <item m="1" x="163"/>
        <item m="1" x="131"/>
        <item m="1" x="98"/>
        <item m="1" x="194"/>
        <item m="1" x="160"/>
        <item m="1" x="128"/>
        <item m="1" x="95"/>
        <item m="1" x="191"/>
        <item m="1" x="157"/>
        <item m="1" x="125"/>
        <item m="1" x="92"/>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74">
        <item m="1" x="150"/>
        <item m="1" x="103"/>
        <item m="1" x="240"/>
        <item m="1" x="192"/>
        <item m="1" x="146"/>
        <item m="1" x="99"/>
        <item m="1" x="236"/>
        <item m="1" x="188"/>
        <item m="1" x="142"/>
        <item m="1" x="94"/>
        <item m="1" x="232"/>
        <item m="1" x="185"/>
        <item m="1" x="139"/>
        <item m="1" x="91"/>
        <item m="1" x="229"/>
        <item m="1" x="182"/>
        <item m="1" x="136"/>
        <item m="1" x="88"/>
        <item m="1" x="226"/>
        <item m="1" x="178"/>
        <item m="1" x="132"/>
        <item m="1" x="97"/>
        <item m="1" x="234"/>
        <item m="1" x="187"/>
        <item m="1" x="141"/>
        <item m="1" x="93"/>
        <item m="1" x="231"/>
        <item m="1" x="184"/>
        <item m="1" x="138"/>
        <item m="1" x="90"/>
        <item m="1" x="228"/>
        <item m="1" x="180"/>
        <item m="1" x="134"/>
        <item m="1" x="271"/>
        <item m="1" x="224"/>
        <item m="1" x="176"/>
        <item m="1" x="130"/>
        <item m="1" x="268"/>
        <item m="1" x="221"/>
        <item m="1" x="173"/>
        <item m="1" x="126"/>
        <item m="1" x="264"/>
        <item m="1" x="217"/>
        <item m="1" x="169"/>
        <item m="1" x="122"/>
        <item m="1" x="260"/>
        <item m="1" x="213"/>
        <item m="1" x="166"/>
        <item m="1" x="119"/>
        <item m="1" x="257"/>
        <item m="1" x="209"/>
        <item m="1" x="128"/>
        <item m="1" x="266"/>
        <item m="1" x="219"/>
        <item m="1" x="171"/>
        <item m="1" x="124"/>
        <item m="1" x="262"/>
        <item m="1" x="215"/>
        <item m="1" x="168"/>
        <item m="1" x="121"/>
        <item m="1" x="259"/>
        <item m="1" x="211"/>
        <item m="1" x="164"/>
        <item m="1" x="117"/>
        <item m="1" x="255"/>
        <item m="1" x="207"/>
        <item m="1" x="161"/>
        <item m="1" x="114"/>
        <item m="1" x="252"/>
        <item m="1" x="204"/>
        <item m="1" x="158"/>
        <item m="1" x="111"/>
        <item m="1" x="249"/>
        <item m="1" x="201"/>
        <item m="1" x="156"/>
        <item m="1" x="109"/>
        <item m="1" x="247"/>
        <item m="1" x="199"/>
        <item m="1" x="154"/>
        <item m="1" x="107"/>
        <item m="1" x="244"/>
        <item m="1" x="196"/>
        <item m="1" x="152"/>
        <item m="1" x="105"/>
        <item m="1" x="242"/>
        <item m="1" x="194"/>
        <item m="1" x="148"/>
        <item m="1" x="101"/>
        <item m="1" x="238"/>
        <item m="1" x="190"/>
        <item m="1" x="144"/>
        <item m="1" x="96"/>
        <item m="1" x="233"/>
        <item m="1" x="186"/>
        <item m="1" x="140"/>
        <item m="1" x="92"/>
        <item m="1" x="230"/>
        <item m="1" x="183"/>
        <item m="1" x="137"/>
        <item m="1" x="89"/>
        <item m="1" x="227"/>
        <item m="1" x="179"/>
        <item m="1" x="133"/>
        <item m="1" x="270"/>
        <item m="1" x="223"/>
        <item m="1" x="175"/>
        <item m="1" x="129"/>
        <item m="1" x="267"/>
        <item m="1" x="220"/>
        <item m="1" x="172"/>
        <item m="1" x="125"/>
        <item m="1" x="263"/>
        <item m="1" x="216"/>
        <item m="1" x="181"/>
        <item m="1" x="135"/>
        <item m="1" x="272"/>
        <item m="1" x="225"/>
        <item m="1" x="177"/>
        <item m="1" x="131"/>
        <item m="1" x="269"/>
        <item m="1" x="222"/>
        <item m="1" x="174"/>
        <item m="1" x="127"/>
        <item m="1" x="265"/>
        <item m="1" x="218"/>
        <item m="1" x="170"/>
        <item m="1" x="123"/>
        <item m="1" x="261"/>
        <item m="1" x="214"/>
        <item m="1" x="167"/>
        <item m="1" x="120"/>
        <item m="1" x="258"/>
        <item m="1" x="210"/>
        <item m="1" x="163"/>
        <item m="1" x="116"/>
        <item m="1" x="254"/>
        <item m="1" x="206"/>
        <item m="1" x="160"/>
        <item m="1" x="113"/>
        <item m="1" x="251"/>
        <item m="1" x="203"/>
        <item m="1" x="212"/>
        <item m="1" x="165"/>
        <item m="1" x="118"/>
        <item m="1" x="256"/>
        <item m="1" x="208"/>
        <item m="1" x="162"/>
        <item m="1" x="115"/>
        <item m="1" x="253"/>
        <item m="1" x="205"/>
        <item m="1" x="159"/>
        <item m="1" x="112"/>
        <item m="1" x="250"/>
        <item m="1" x="202"/>
        <item m="1" x="157"/>
        <item m="1" x="110"/>
        <item m="1" x="248"/>
        <item m="1" x="200"/>
        <item m="1" x="155"/>
        <item m="1" x="108"/>
        <item m="1" x="245"/>
        <item m="1" x="197"/>
        <item m="1" x="151"/>
        <item m="1" x="104"/>
        <item m="1" x="241"/>
        <item m="1" x="193"/>
        <item m="1" x="147"/>
        <item m="1" x="100"/>
        <item m="1" x="237"/>
        <item m="1" x="189"/>
        <item m="1" x="143"/>
        <item m="1" x="95"/>
        <item m="1" x="246"/>
        <item m="1" x="198"/>
        <item m="1" x="153"/>
        <item m="1" x="106"/>
        <item m="1" x="243"/>
        <item m="1" x="195"/>
        <item m="1" x="149"/>
        <item m="1" x="102"/>
        <item m="1" x="239"/>
        <item m="1" x="191"/>
        <item m="1" x="145"/>
        <item m="1" x="98"/>
        <item m="1" x="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19">
        <item m="1" x="205"/>
        <item m="1" x="216"/>
        <item m="1" x="97"/>
        <item m="1" x="109"/>
        <item m="1" x="121"/>
        <item m="1" x="111"/>
        <item m="1" x="122"/>
        <item m="1" x="131"/>
        <item m="1" x="142"/>
        <item m="1" x="154"/>
        <item m="1" x="166"/>
        <item m="1" x="177"/>
        <item m="1" x="187"/>
        <item m="1" x="197"/>
        <item m="1" x="208"/>
        <item m="1" x="200"/>
        <item m="1" x="210"/>
        <item m="1" x="90"/>
        <item m="1" x="102"/>
        <item m="1" x="114"/>
        <item m="1" x="125"/>
        <item m="1" x="135"/>
        <item m="1" x="147"/>
        <item m="1" x="157"/>
        <item m="1" x="169"/>
        <item m="1" x="162"/>
        <item m="1" x="173"/>
        <item m="1" x="136"/>
        <item m="1" x="148"/>
        <item m="1" x="158"/>
        <item m="1" x="170"/>
        <item m="1" x="180"/>
        <item m="1" x="191"/>
        <item m="1" x="202"/>
        <item m="1" x="212"/>
        <item m="1" x="93"/>
        <item m="1" x="214"/>
        <item m="1" x="95"/>
        <item m="1" x="106"/>
        <item m="1" x="118"/>
        <item m="1" x="128"/>
        <item m="1" x="139"/>
        <item m="1" x="152"/>
        <item m="1" x="164"/>
        <item m="1" x="174"/>
        <item m="1" x="184"/>
        <item m="1" x="176"/>
        <item m="1" x="186"/>
        <item m="1" x="196"/>
        <item m="1" x="207"/>
        <item m="1" x="88"/>
        <item m="1" x="99"/>
        <item m="1" x="112"/>
        <item m="1" x="123"/>
        <item m="1" x="132"/>
        <item m="1" x="143"/>
        <item m="1" x="134"/>
        <item m="1" x="146"/>
        <item m="1" x="144"/>
        <item m="1" x="155"/>
        <item m="1" x="167"/>
        <item m="1" x="178"/>
        <item m="1" x="188"/>
        <item m="1" x="198"/>
        <item m="1" x="209"/>
        <item m="1" x="89"/>
        <item m="1" x="101"/>
        <item m="1" x="91"/>
        <item m="1" x="103"/>
        <item m="1" x="115"/>
        <item m="1" x="126"/>
        <item m="1" x="137"/>
        <item m="1" x="149"/>
        <item m="1" x="159"/>
        <item m="1" x="171"/>
        <item m="1" x="181"/>
        <item m="1" x="192"/>
        <item m="1" x="183"/>
        <item m="1" x="194"/>
        <item m="1" x="204"/>
        <item m="1" x="215"/>
        <item m="1" x="96"/>
        <item m="1" x="107"/>
        <item m="1" x="119"/>
        <item m="1" x="129"/>
        <item m="1" x="140"/>
        <item m="1" x="153"/>
        <item m="1" x="165"/>
        <item m="1" x="175"/>
        <item m="1" x="185"/>
        <item m="1" x="195"/>
        <item m="1" x="206"/>
        <item m="1" x="217"/>
        <item m="1" x="98"/>
        <item m="1" x="110"/>
        <item m="1" x="100"/>
        <item m="1" x="113"/>
        <item m="1" x="124"/>
        <item m="1" x="133"/>
        <item m="1" x="145"/>
        <item m="1" x="156"/>
        <item m="1" x="168"/>
        <item m="1" x="179"/>
        <item m="1" x="189"/>
        <item m="1" x="199"/>
        <item m="1" x="190"/>
        <item m="1" x="201"/>
        <item m="1" x="211"/>
        <item m="1" x="92"/>
        <item m="1" x="104"/>
        <item m="1" x="116"/>
        <item m="1" x="127"/>
        <item m="1" x="138"/>
        <item m="1" x="150"/>
        <item m="1" x="160"/>
        <item m="1" x="151"/>
        <item m="1" x="163"/>
        <item m="1" x="161"/>
        <item m="1" x="172"/>
        <item m="1" x="182"/>
        <item m="1" x="193"/>
        <item m="1" x="203"/>
        <item m="1" x="213"/>
        <item m="1" x="94"/>
        <item m="1" x="105"/>
        <item m="1" x="117"/>
        <item m="1" x="108"/>
        <item m="1" x="120"/>
        <item m="1" x="130"/>
        <item m="1" x="141"/>
        <item x="0"/>
        <item x="1"/>
        <item x="2"/>
        <item x="3"/>
        <item x="4"/>
        <item x="5"/>
        <item x="6"/>
        <item x="7"/>
        <item x="8"/>
        <item x="9"/>
        <item x="10"/>
        <item x="11"/>
        <item x="12"/>
        <item x="13"/>
        <item x="14"/>
        <item x="15"/>
        <item x="16"/>
        <item x="17"/>
        <item x="18"/>
        <item x="19"/>
        <item x="20"/>
        <item x="21"/>
        <item x="22"/>
        <item x="23"/>
        <item x="24"/>
        <item x="25"/>
        <item x="26"/>
        <item x="27"/>
        <item x="29"/>
        <item x="2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7"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44300</v>
      </c>
      <c r="H3" s="22" t="s">
        <v>401</v>
      </c>
      <c r="I3" s="23">
        <f>MAX(EvolucionIncidencia[Fecha])</f>
        <v>44388</v>
      </c>
      <c r="K3" s="17" t="s">
        <v>399</v>
      </c>
      <c r="L3" s="22"/>
      <c r="M3" s="22"/>
      <c r="N3" s="22"/>
      <c r="O3" s="22" t="s">
        <v>400</v>
      </c>
      <c r="P3" s="23">
        <f>R3-21</f>
        <v>44367</v>
      </c>
      <c r="Q3" s="22" t="s">
        <v>401</v>
      </c>
      <c r="R3" s="23">
        <f>MAX(EvolucionIncidencia[Fecha])</f>
        <v>44388</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44300</v>
      </c>
      <c r="H16" s="22" t="s">
        <v>401</v>
      </c>
      <c r="I16" s="23">
        <f>MAX(EvolucionIncidencia[Fecha])</f>
        <v>44388</v>
      </c>
      <c r="K16" s="17" t="s">
        <v>402</v>
      </c>
      <c r="L16" s="22"/>
      <c r="M16" s="22"/>
      <c r="N16" s="22"/>
      <c r="O16" s="22" t="s">
        <v>400</v>
      </c>
      <c r="P16" s="23">
        <f>R16-21</f>
        <v>44367</v>
      </c>
      <c r="Q16" s="22" t="s">
        <v>401</v>
      </c>
      <c r="R16" s="23">
        <f>MAX(EvolucionIncidencia[Fecha])</f>
        <v>44388</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74"/>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465</v>
      </c>
    </row>
    <row r="26" spans="2:5" x14ac:dyDescent="0.3">
      <c r="B26" s="11" t="s">
        <v>459</v>
      </c>
      <c r="C26" t="s">
        <v>409</v>
      </c>
      <c r="D26" t="s">
        <v>408</v>
      </c>
      <c r="E26" t="s">
        <v>418</v>
      </c>
    </row>
    <row r="27" spans="2:5" x14ac:dyDescent="0.3">
      <c r="B27" s="12" t="s">
        <v>432</v>
      </c>
      <c r="C27" s="2">
        <v>0</v>
      </c>
      <c r="D27" s="2">
        <v>0</v>
      </c>
      <c r="E27" s="2">
        <v>0</v>
      </c>
    </row>
    <row r="28" spans="2:5" x14ac:dyDescent="0.3">
      <c r="B28" s="12" t="s">
        <v>433</v>
      </c>
      <c r="C28" s="2">
        <v>0</v>
      </c>
      <c r="D28" s="2">
        <v>0</v>
      </c>
      <c r="E28" s="2">
        <v>0</v>
      </c>
    </row>
    <row r="29" spans="2:5" x14ac:dyDescent="0.3">
      <c r="B29" s="12" t="s">
        <v>435</v>
      </c>
      <c r="C29" s="2">
        <v>0</v>
      </c>
      <c r="D29" s="2">
        <v>0</v>
      </c>
      <c r="E29" s="2">
        <v>0</v>
      </c>
    </row>
    <row r="30" spans="2:5" x14ac:dyDescent="0.3">
      <c r="B30" s="12" t="s">
        <v>437</v>
      </c>
      <c r="C30" s="2">
        <v>0</v>
      </c>
      <c r="D30" s="2">
        <v>0</v>
      </c>
      <c r="E30" s="2">
        <v>0</v>
      </c>
    </row>
    <row r="31" spans="2:5" x14ac:dyDescent="0.3">
      <c r="B31" s="12" t="s">
        <v>438</v>
      </c>
      <c r="C31" s="2">
        <v>0</v>
      </c>
      <c r="D31" s="2">
        <v>0</v>
      </c>
      <c r="E31" s="2">
        <v>0</v>
      </c>
    </row>
    <row r="32" spans="2:5" x14ac:dyDescent="0.3">
      <c r="B32" s="12" t="s">
        <v>439</v>
      </c>
      <c r="C32" s="2">
        <v>0</v>
      </c>
      <c r="D32" s="2">
        <v>0</v>
      </c>
      <c r="E32" s="2">
        <v>0</v>
      </c>
    </row>
    <row r="33" spans="2:5" x14ac:dyDescent="0.3">
      <c r="B33" s="12" t="s">
        <v>440</v>
      </c>
      <c r="C33" s="2">
        <v>0.52117863720073665</v>
      </c>
      <c r="D33" s="2">
        <v>0</v>
      </c>
      <c r="E33" s="2">
        <v>0</v>
      </c>
    </row>
    <row r="34" spans="2:5" x14ac:dyDescent="0.3">
      <c r="B34" s="12" t="s">
        <v>441</v>
      </c>
      <c r="C34" s="2">
        <v>0.52854511970534068</v>
      </c>
      <c r="D34" s="2">
        <v>0</v>
      </c>
      <c r="E34" s="2">
        <v>4</v>
      </c>
    </row>
    <row r="35" spans="2:5" x14ac:dyDescent="0.3">
      <c r="B35" s="12" t="s">
        <v>442</v>
      </c>
      <c r="C35" s="2">
        <v>0.57826887661141801</v>
      </c>
      <c r="D35" s="2">
        <v>0</v>
      </c>
      <c r="E35" s="2">
        <v>27</v>
      </c>
    </row>
    <row r="36" spans="2:5" x14ac:dyDescent="0.3">
      <c r="B36" s="12" t="s">
        <v>443</v>
      </c>
      <c r="C36" s="2">
        <v>0.55064456721915289</v>
      </c>
      <c r="D36" s="2">
        <v>0</v>
      </c>
      <c r="E36" s="2">
        <v>-15</v>
      </c>
    </row>
    <row r="37" spans="2:5" x14ac:dyDescent="0.3">
      <c r="B37" s="12" t="s">
        <v>444</v>
      </c>
      <c r="C37" s="2">
        <v>0.5322283609576427</v>
      </c>
      <c r="D37" s="2">
        <v>0</v>
      </c>
      <c r="E37" s="2">
        <v>-10</v>
      </c>
    </row>
    <row r="38" spans="2:5" x14ac:dyDescent="0.3">
      <c r="B38" s="12" t="s">
        <v>445</v>
      </c>
      <c r="C38" s="2">
        <v>0.5524861878453039</v>
      </c>
      <c r="D38" s="2">
        <v>0</v>
      </c>
      <c r="E38" s="2">
        <v>11</v>
      </c>
    </row>
    <row r="39" spans="2:5" x14ac:dyDescent="0.3">
      <c r="B39" s="12" t="s">
        <v>446</v>
      </c>
      <c r="C39" s="2">
        <v>0.55616942909760592</v>
      </c>
      <c r="D39" s="2">
        <v>0</v>
      </c>
      <c r="E39" s="2">
        <v>2</v>
      </c>
    </row>
    <row r="40" spans="2:5" x14ac:dyDescent="0.3">
      <c r="B40" s="12" t="s">
        <v>447</v>
      </c>
      <c r="C40" s="2">
        <v>0.58011049723756902</v>
      </c>
      <c r="D40" s="2">
        <v>0.68656716417910446</v>
      </c>
      <c r="E40" s="2">
        <v>13</v>
      </c>
    </row>
    <row r="41" spans="2:5" x14ac:dyDescent="0.3">
      <c r="B41" s="12" t="s">
        <v>448</v>
      </c>
      <c r="C41" s="2">
        <v>0.5524861878453039</v>
      </c>
      <c r="D41" s="2">
        <v>0.67393800229621126</v>
      </c>
      <c r="E41" s="2">
        <v>-15</v>
      </c>
    </row>
    <row r="42" spans="2:5" x14ac:dyDescent="0.3">
      <c r="B42" s="12" t="s">
        <v>449</v>
      </c>
      <c r="C42" s="2">
        <v>0.5101289134438306</v>
      </c>
      <c r="D42" s="2">
        <v>0.67853042479908154</v>
      </c>
      <c r="E42" s="2">
        <v>-23</v>
      </c>
    </row>
    <row r="43" spans="2:5" x14ac:dyDescent="0.3">
      <c r="B43" s="12" t="s">
        <v>450</v>
      </c>
      <c r="C43" s="2">
        <v>0.5101289134438306</v>
      </c>
      <c r="D43" s="2">
        <v>0.66130884041331806</v>
      </c>
      <c r="E43" s="2">
        <v>0</v>
      </c>
    </row>
    <row r="44" spans="2:5" x14ac:dyDescent="0.3">
      <c r="B44" s="12" t="s">
        <v>451</v>
      </c>
      <c r="C44" s="2">
        <v>0.49723756906077349</v>
      </c>
      <c r="D44" s="2">
        <v>0.64179104477611937</v>
      </c>
      <c r="E44" s="2">
        <v>-7</v>
      </c>
    </row>
    <row r="45" spans="2:5" x14ac:dyDescent="0.3">
      <c r="B45" s="12" t="s">
        <v>452</v>
      </c>
      <c r="C45" s="2">
        <v>0.47513812154696133</v>
      </c>
      <c r="D45" s="2">
        <v>0.64064293915040182</v>
      </c>
      <c r="E45" s="2">
        <v>-12</v>
      </c>
    </row>
    <row r="46" spans="2:5" x14ac:dyDescent="0.3">
      <c r="B46" s="12" t="s">
        <v>453</v>
      </c>
      <c r="C46" s="2">
        <v>0.46593001841620624</v>
      </c>
      <c r="D46" s="2">
        <v>0.63719862227324919</v>
      </c>
      <c r="E46" s="2">
        <v>-5</v>
      </c>
    </row>
    <row r="47" spans="2:5" x14ac:dyDescent="0.3">
      <c r="B47" s="12" t="s">
        <v>454</v>
      </c>
      <c r="C47" s="2">
        <v>0.43830570902394106</v>
      </c>
      <c r="D47" s="2">
        <v>0.63490241102181399</v>
      </c>
      <c r="E47" s="2">
        <v>-15</v>
      </c>
    </row>
    <row r="48" spans="2:5" x14ac:dyDescent="0.3">
      <c r="B48" s="12" t="s">
        <v>455</v>
      </c>
      <c r="C48" s="2">
        <v>0.48066298342541436</v>
      </c>
      <c r="D48" s="2">
        <v>0.64408725602755457</v>
      </c>
      <c r="E48" s="2">
        <v>23</v>
      </c>
    </row>
    <row r="49" spans="2:5" x14ac:dyDescent="0.3">
      <c r="B49" s="12" t="s">
        <v>456</v>
      </c>
      <c r="C49" s="2">
        <v>0.48066298342541436</v>
      </c>
      <c r="D49" s="2">
        <v>0.61768082663605051</v>
      </c>
      <c r="E49" s="2">
        <v>0</v>
      </c>
    </row>
    <row r="50" spans="2:5" x14ac:dyDescent="0.3">
      <c r="B50" s="12" t="s">
        <v>457</v>
      </c>
      <c r="C50" s="2">
        <v>0.51749539594843463</v>
      </c>
      <c r="D50" s="2">
        <v>0.64064293915040182</v>
      </c>
      <c r="E50" s="2">
        <v>20</v>
      </c>
    </row>
    <row r="51" spans="2:5" x14ac:dyDescent="0.3">
      <c r="B51" s="12" t="s">
        <v>458</v>
      </c>
      <c r="C51" s="2">
        <v>0.5101289134438306</v>
      </c>
      <c r="D51" s="2">
        <v>0.62801377726750862</v>
      </c>
      <c r="E51" s="2">
        <v>-4</v>
      </c>
    </row>
    <row r="52" spans="2:5" x14ac:dyDescent="0.3">
      <c r="B52" s="12" t="s">
        <v>460</v>
      </c>
      <c r="C52" s="2">
        <v>0.55616942909760592</v>
      </c>
      <c r="D52" s="2">
        <v>0.64293915040183702</v>
      </c>
      <c r="E52" s="2">
        <v>25</v>
      </c>
    </row>
    <row r="53" spans="2:5" x14ac:dyDescent="0.3">
      <c r="B53" s="12" t="s">
        <v>461</v>
      </c>
      <c r="C53" s="2">
        <v>0.53775322283609572</v>
      </c>
      <c r="D53" s="2">
        <v>0.62571756601607353</v>
      </c>
      <c r="E53" s="2">
        <v>-10</v>
      </c>
    </row>
    <row r="54" spans="2:5" x14ac:dyDescent="0.3">
      <c r="B54" s="12" t="s">
        <v>462</v>
      </c>
      <c r="C54" s="2">
        <v>0.46593001841620624</v>
      </c>
      <c r="D54" s="2">
        <v>0.5901262916188289</v>
      </c>
      <c r="E54" s="2">
        <v>-8</v>
      </c>
    </row>
    <row r="55" spans="2:5" x14ac:dyDescent="0.3">
      <c r="B55" s="12" t="s">
        <v>463</v>
      </c>
      <c r="C55" s="2">
        <v>0.36279926335174956</v>
      </c>
      <c r="D55" s="2">
        <v>0.54879448909299655</v>
      </c>
      <c r="E55" s="2">
        <v>-28</v>
      </c>
    </row>
    <row r="56" spans="2:5" x14ac:dyDescent="0.3">
      <c r="B56" s="12" t="s">
        <v>466</v>
      </c>
      <c r="C56" s="2">
        <v>0.4143646408839779</v>
      </c>
      <c r="D56" s="2">
        <v>0.55797933409873712</v>
      </c>
      <c r="E56" s="2">
        <v>-28</v>
      </c>
    </row>
    <row r="57" spans="2:5" x14ac:dyDescent="0.3">
      <c r="B57" s="12" t="s">
        <v>467</v>
      </c>
      <c r="C57" s="2">
        <v>0.36464088397790057</v>
      </c>
      <c r="D57" s="2">
        <v>0.54535017221584381</v>
      </c>
      <c r="E57" s="2">
        <v>1</v>
      </c>
    </row>
    <row r="58" spans="2:5" x14ac:dyDescent="0.3">
      <c r="B58" s="12" t="s">
        <v>468</v>
      </c>
      <c r="C58" s="2">
        <v>0.31675874769797424</v>
      </c>
      <c r="D58" s="2">
        <v>0.54420206659012627</v>
      </c>
      <c r="E58" s="2">
        <v>-26</v>
      </c>
    </row>
    <row r="59" spans="2:5" x14ac:dyDescent="0.3">
      <c r="B59" s="12" t="s">
        <v>469</v>
      </c>
      <c r="C59" s="2">
        <v>0.30939226519337015</v>
      </c>
      <c r="D59" s="2">
        <v>0.52812858783008032</v>
      </c>
      <c r="E59" s="2">
        <v>-4</v>
      </c>
    </row>
    <row r="60" spans="2:5" x14ac:dyDescent="0.3">
      <c r="B60" s="12" t="s">
        <v>470</v>
      </c>
      <c r="C60" s="2">
        <v>0.36279926335174956</v>
      </c>
      <c r="D60" s="2">
        <v>0.52583237657864523</v>
      </c>
      <c r="E60" s="2">
        <v>29</v>
      </c>
    </row>
    <row r="61" spans="2:5" x14ac:dyDescent="0.3">
      <c r="B61" s="12" t="s">
        <v>471</v>
      </c>
      <c r="C61" s="2">
        <v>0.30018416206261511</v>
      </c>
      <c r="D61" s="2">
        <v>0.47761194029850745</v>
      </c>
      <c r="E61" s="2">
        <v>-34</v>
      </c>
    </row>
    <row r="62" spans="2:5" x14ac:dyDescent="0.3">
      <c r="B62" s="12" t="s">
        <v>472</v>
      </c>
      <c r="C62" s="2">
        <v>0.30939226519337015</v>
      </c>
      <c r="D62" s="2">
        <v>0.45120551090700345</v>
      </c>
      <c r="E62" s="2">
        <v>5</v>
      </c>
    </row>
    <row r="63" spans="2:5" x14ac:dyDescent="0.3">
      <c r="B63" s="12" t="s">
        <v>473</v>
      </c>
      <c r="C63" s="2">
        <v>0.3406998158379374</v>
      </c>
      <c r="D63" s="2">
        <v>0.43857634902411025</v>
      </c>
      <c r="E63" s="2">
        <v>17</v>
      </c>
    </row>
    <row r="64" spans="2:5" x14ac:dyDescent="0.3">
      <c r="B64" s="12" t="s">
        <v>474</v>
      </c>
      <c r="C64" s="2">
        <v>0.34990791896869244</v>
      </c>
      <c r="D64" s="2">
        <v>0.44546498277841562</v>
      </c>
      <c r="E64" s="2">
        <v>5</v>
      </c>
    </row>
    <row r="65" spans="2:5" x14ac:dyDescent="0.3">
      <c r="B65" s="12" t="s">
        <v>475</v>
      </c>
      <c r="C65" s="2">
        <v>0.32228360957642727</v>
      </c>
      <c r="D65" s="2">
        <v>0.39839265212399538</v>
      </c>
      <c r="E65" s="2">
        <v>-15</v>
      </c>
    </row>
    <row r="66" spans="2:5" x14ac:dyDescent="0.3">
      <c r="B66" s="12" t="s">
        <v>476</v>
      </c>
      <c r="C66" s="2">
        <v>0.31860036832412525</v>
      </c>
      <c r="D66" s="2">
        <v>0.39150401836969001</v>
      </c>
      <c r="E66" s="2">
        <v>-2</v>
      </c>
    </row>
    <row r="67" spans="2:5" x14ac:dyDescent="0.3">
      <c r="B67" s="12" t="s">
        <v>477</v>
      </c>
      <c r="C67" s="2">
        <v>0.29465930018416209</v>
      </c>
      <c r="D67" s="2">
        <v>0.40987370838117104</v>
      </c>
      <c r="E67" s="2">
        <v>-13</v>
      </c>
    </row>
    <row r="68" spans="2:5" x14ac:dyDescent="0.3">
      <c r="B68" s="12" t="s">
        <v>478</v>
      </c>
      <c r="C68" s="2">
        <v>0.28360957642725598</v>
      </c>
      <c r="D68" s="2">
        <v>0.36394948335246841</v>
      </c>
      <c r="E68" s="2">
        <v>-6</v>
      </c>
    </row>
    <row r="69" spans="2:5" x14ac:dyDescent="0.3">
      <c r="B69" s="12" t="s">
        <v>479</v>
      </c>
      <c r="C69" s="2">
        <v>0.25782688766114181</v>
      </c>
      <c r="D69" s="2">
        <v>0.35361653272101035</v>
      </c>
      <c r="E69" s="2">
        <v>-14</v>
      </c>
    </row>
    <row r="70" spans="2:5" x14ac:dyDescent="0.3">
      <c r="B70" s="12" t="s">
        <v>480</v>
      </c>
      <c r="C70" s="2">
        <v>0.20441988950276244</v>
      </c>
      <c r="D70" s="2">
        <v>0.33983926521239954</v>
      </c>
      <c r="E70" s="2">
        <v>-29</v>
      </c>
    </row>
    <row r="71" spans="2:5" x14ac:dyDescent="0.3">
      <c r="B71" s="12" t="s">
        <v>481</v>
      </c>
      <c r="C71" s="2">
        <v>0.18416206261510129</v>
      </c>
      <c r="D71" s="2">
        <v>0.33295063145809417</v>
      </c>
      <c r="E71" s="2">
        <v>-11</v>
      </c>
    </row>
    <row r="72" spans="2:5" x14ac:dyDescent="0.3">
      <c r="B72" s="12" t="s">
        <v>482</v>
      </c>
      <c r="C72" s="2">
        <v>0.17679558011049723</v>
      </c>
      <c r="D72" s="2">
        <v>0.3111366245694604</v>
      </c>
      <c r="E72" s="2">
        <v>-4</v>
      </c>
    </row>
    <row r="73" spans="2:5" x14ac:dyDescent="0.3">
      <c r="B73" s="12" t="s">
        <v>483</v>
      </c>
      <c r="C73" s="2">
        <v>0.17863720073664824</v>
      </c>
      <c r="D73" s="2">
        <v>0.3099885189437428</v>
      </c>
      <c r="E73" s="2">
        <v>1</v>
      </c>
    </row>
    <row r="74" spans="2:5" x14ac:dyDescent="0.3">
      <c r="B74" s="12" t="s">
        <v>464</v>
      </c>
      <c r="C74" s="2">
        <v>17.049723756906079</v>
      </c>
      <c r="D74" s="2">
        <v>17.918484500574053</v>
      </c>
      <c r="E74" s="2">
        <v>-155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44300</v>
      </c>
      <c r="B2" s="2" t="s">
        <v>4</v>
      </c>
      <c r="C2" s="15">
        <v>28908</v>
      </c>
      <c r="D2" s="15">
        <v>602</v>
      </c>
      <c r="E2" s="15">
        <v>27740</v>
      </c>
      <c r="F2">
        <v>52</v>
      </c>
      <c r="G2">
        <v>7</v>
      </c>
      <c r="H2" s="15">
        <v>420805</v>
      </c>
      <c r="I2" s="15">
        <v>579</v>
      </c>
      <c r="J2" s="15">
        <v>237545</v>
      </c>
      <c r="K2" s="15">
        <v>47</v>
      </c>
      <c r="L2">
        <v>3</v>
      </c>
      <c r="M2">
        <v>-5</v>
      </c>
      <c r="N2">
        <v>-2</v>
      </c>
      <c r="O2" s="15">
        <v>2023</v>
      </c>
      <c r="P2" s="15">
        <v>484</v>
      </c>
      <c r="Q2" s="15">
        <v>2507</v>
      </c>
      <c r="R2">
        <v>1.005008347245409</v>
      </c>
      <c r="S2" s="15">
        <v>43</v>
      </c>
      <c r="T2" t="s">
        <v>432</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44300</v>
      </c>
      <c r="B3" s="2" t="s">
        <v>5</v>
      </c>
      <c r="C3" s="15">
        <v>8337</v>
      </c>
      <c r="D3" s="15">
        <v>93</v>
      </c>
      <c r="E3" s="15">
        <v>8022</v>
      </c>
      <c r="F3">
        <v>9</v>
      </c>
      <c r="G3">
        <v>0</v>
      </c>
      <c r="H3" s="15">
        <v>131482</v>
      </c>
      <c r="I3" s="15">
        <v>216</v>
      </c>
      <c r="J3" s="15">
        <v>42645</v>
      </c>
      <c r="K3" s="15">
        <v>8</v>
      </c>
      <c r="L3">
        <v>1</v>
      </c>
      <c r="M3">
        <v>1</v>
      </c>
      <c r="N3">
        <v>0</v>
      </c>
      <c r="O3" s="15">
        <v>544</v>
      </c>
      <c r="P3" s="15">
        <v>66</v>
      </c>
      <c r="Q3" s="15">
        <v>610</v>
      </c>
      <c r="R3">
        <v>1.0108695652173914</v>
      </c>
      <c r="S3" s="15">
        <v>7</v>
      </c>
      <c r="T3" t="s">
        <v>432</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44300</v>
      </c>
      <c r="B4" s="2" t="s">
        <v>8</v>
      </c>
      <c r="C4" s="15">
        <v>12214</v>
      </c>
      <c r="D4" s="15">
        <v>176</v>
      </c>
      <c r="E4" s="15">
        <v>11821</v>
      </c>
      <c r="F4">
        <v>8</v>
      </c>
      <c r="G4">
        <v>3</v>
      </c>
      <c r="H4" s="15">
        <v>214043</v>
      </c>
      <c r="I4" s="15">
        <v>212</v>
      </c>
      <c r="J4" s="15">
        <v>103124</v>
      </c>
      <c r="K4" s="15">
        <v>14</v>
      </c>
      <c r="L4">
        <v>7</v>
      </c>
      <c r="M4">
        <v>1</v>
      </c>
      <c r="N4">
        <v>0</v>
      </c>
      <c r="O4" s="15">
        <v>1127</v>
      </c>
      <c r="P4" s="15">
        <v>223</v>
      </c>
      <c r="Q4" s="15">
        <v>1350</v>
      </c>
      <c r="R4">
        <v>1.0414201183431953</v>
      </c>
      <c r="S4" s="15">
        <v>7</v>
      </c>
      <c r="T4" t="s">
        <v>432</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44300</v>
      </c>
      <c r="B5" s="2" t="s">
        <v>9</v>
      </c>
      <c r="C5" s="15">
        <v>15060</v>
      </c>
      <c r="D5" s="15">
        <v>205</v>
      </c>
      <c r="E5" s="15">
        <v>14441</v>
      </c>
      <c r="F5">
        <v>15</v>
      </c>
      <c r="G5">
        <v>3</v>
      </c>
      <c r="H5" s="15">
        <v>226442</v>
      </c>
      <c r="I5" s="15">
        <v>415</v>
      </c>
      <c r="J5" s="15">
        <v>119211</v>
      </c>
      <c r="K5" s="15">
        <v>28</v>
      </c>
      <c r="L5">
        <v>13</v>
      </c>
      <c r="M5">
        <v>1</v>
      </c>
      <c r="N5">
        <v>0</v>
      </c>
      <c r="O5" s="15">
        <v>518</v>
      </c>
      <c r="P5" s="15">
        <v>331</v>
      </c>
      <c r="Q5" s="15">
        <v>849</v>
      </c>
      <c r="R5">
        <v>1.0677083333333333</v>
      </c>
      <c r="S5" s="15">
        <v>15</v>
      </c>
      <c r="T5" t="s">
        <v>432</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44300</v>
      </c>
      <c r="B6" s="2" t="s">
        <v>6</v>
      </c>
      <c r="C6" s="15">
        <v>13130</v>
      </c>
      <c r="D6" s="15">
        <v>375</v>
      </c>
      <c r="E6" s="15">
        <v>12589</v>
      </c>
      <c r="F6">
        <v>22</v>
      </c>
      <c r="G6">
        <v>4</v>
      </c>
      <c r="H6" s="15">
        <v>194609</v>
      </c>
      <c r="I6" s="15">
        <v>168</v>
      </c>
      <c r="J6" s="15">
        <v>101156</v>
      </c>
      <c r="K6" s="15">
        <v>24</v>
      </c>
      <c r="L6">
        <v>9</v>
      </c>
      <c r="M6">
        <v>-1</v>
      </c>
      <c r="N6">
        <v>1</v>
      </c>
      <c r="O6" s="15">
        <v>1293</v>
      </c>
      <c r="P6" s="15">
        <v>455</v>
      </c>
      <c r="Q6" s="15">
        <v>1748</v>
      </c>
      <c r="R6">
        <v>1.0245901639344261</v>
      </c>
      <c r="S6" s="15">
        <v>15</v>
      </c>
      <c r="T6" t="s">
        <v>432</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44300</v>
      </c>
      <c r="B7" s="2" t="s">
        <v>7</v>
      </c>
      <c r="C7" s="15">
        <v>18838</v>
      </c>
      <c r="D7" s="15">
        <v>363</v>
      </c>
      <c r="E7" s="15">
        <v>18127</v>
      </c>
      <c r="F7">
        <v>21</v>
      </c>
      <c r="G7">
        <v>4</v>
      </c>
      <c r="H7" s="15">
        <v>324411</v>
      </c>
      <c r="I7" s="15">
        <v>360</v>
      </c>
      <c r="J7" s="15">
        <v>161460</v>
      </c>
      <c r="K7" s="15">
        <v>22</v>
      </c>
      <c r="L7">
        <v>-4</v>
      </c>
      <c r="M7">
        <v>3</v>
      </c>
      <c r="N7">
        <v>0</v>
      </c>
      <c r="O7" s="15">
        <v>784</v>
      </c>
      <c r="P7" s="15">
        <v>653</v>
      </c>
      <c r="Q7" s="15">
        <v>1437</v>
      </c>
      <c r="R7">
        <v>0.98910081743869205</v>
      </c>
      <c r="S7" s="15">
        <v>26</v>
      </c>
      <c r="T7" t="s">
        <v>432</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44300</v>
      </c>
      <c r="B8" s="2" t="s">
        <v>2</v>
      </c>
      <c r="C8" s="15">
        <v>22767</v>
      </c>
      <c r="D8" s="15">
        <v>625</v>
      </c>
      <c r="E8" s="15">
        <v>21726</v>
      </c>
      <c r="F8">
        <v>30</v>
      </c>
      <c r="G8">
        <v>4</v>
      </c>
      <c r="H8" s="15">
        <v>424348</v>
      </c>
      <c r="I8" s="15">
        <v>421</v>
      </c>
      <c r="J8" s="15">
        <v>107523</v>
      </c>
      <c r="K8" s="15">
        <v>56</v>
      </c>
      <c r="L8">
        <v>10</v>
      </c>
      <c r="M8">
        <v>-1</v>
      </c>
      <c r="N8">
        <v>0</v>
      </c>
      <c r="O8" s="15">
        <v>795</v>
      </c>
      <c r="P8" s="15">
        <v>270</v>
      </c>
      <c r="Q8" s="15">
        <v>1065</v>
      </c>
      <c r="R8">
        <v>1.0162601626016261</v>
      </c>
      <c r="S8" s="15">
        <v>46</v>
      </c>
      <c r="T8" t="s">
        <v>432</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44300</v>
      </c>
      <c r="B9" s="2" t="s">
        <v>3</v>
      </c>
      <c r="C9" s="15">
        <v>119254</v>
      </c>
      <c r="D9" s="15">
        <v>2439</v>
      </c>
      <c r="E9" s="15">
        <v>114466</v>
      </c>
      <c r="F9">
        <v>157</v>
      </c>
      <c r="G9">
        <v>25</v>
      </c>
      <c r="H9" s="15">
        <v>1936140</v>
      </c>
      <c r="I9" s="15">
        <v>2371</v>
      </c>
      <c r="J9" s="15">
        <v>872664</v>
      </c>
      <c r="K9" s="15">
        <v>199</v>
      </c>
      <c r="L9">
        <v>39</v>
      </c>
      <c r="M9">
        <v>-1</v>
      </c>
      <c r="N9">
        <v>-1</v>
      </c>
      <c r="O9" s="15">
        <v>7084</v>
      </c>
      <c r="P9" s="15">
        <v>2482</v>
      </c>
      <c r="Q9" s="15">
        <v>9566</v>
      </c>
      <c r="R9">
        <v>1.0162500000000001</v>
      </c>
      <c r="S9" s="15">
        <v>159</v>
      </c>
      <c r="T9" t="s">
        <v>432</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44301</v>
      </c>
      <c r="B10" s="2" t="s">
        <v>4</v>
      </c>
      <c r="C10" s="15">
        <v>28953</v>
      </c>
      <c r="D10" s="15">
        <v>608</v>
      </c>
      <c r="E10" s="15">
        <v>27779</v>
      </c>
      <c r="F10">
        <v>56</v>
      </c>
      <c r="G10">
        <v>7</v>
      </c>
      <c r="H10" s="15">
        <v>422901</v>
      </c>
      <c r="I10" s="15">
        <v>579</v>
      </c>
      <c r="J10" s="15">
        <v>238004</v>
      </c>
      <c r="K10" s="15">
        <v>45</v>
      </c>
      <c r="L10">
        <v>6</v>
      </c>
      <c r="M10">
        <v>4</v>
      </c>
      <c r="N10">
        <v>0</v>
      </c>
      <c r="O10" s="15">
        <v>2096</v>
      </c>
      <c r="P10" s="15">
        <v>459</v>
      </c>
      <c r="Q10" s="15">
        <v>2555</v>
      </c>
      <c r="R10">
        <v>1.0099667774086378</v>
      </c>
      <c r="S10" s="15">
        <v>39</v>
      </c>
      <c r="T10" t="s">
        <v>433</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44301</v>
      </c>
      <c r="B11" s="2" t="s">
        <v>5</v>
      </c>
      <c r="C11" s="15">
        <v>8346</v>
      </c>
      <c r="D11" s="15">
        <v>97</v>
      </c>
      <c r="E11" s="15">
        <v>8027</v>
      </c>
      <c r="F11">
        <v>8</v>
      </c>
      <c r="G11">
        <v>0</v>
      </c>
      <c r="H11" s="15">
        <v>131919</v>
      </c>
      <c r="I11" s="15">
        <v>216</v>
      </c>
      <c r="J11" s="15">
        <v>42719</v>
      </c>
      <c r="K11" s="15">
        <v>9</v>
      </c>
      <c r="L11">
        <v>4</v>
      </c>
      <c r="M11">
        <v>-1</v>
      </c>
      <c r="N11">
        <v>0</v>
      </c>
      <c r="O11" s="15">
        <v>437</v>
      </c>
      <c r="P11" s="15">
        <v>74</v>
      </c>
      <c r="Q11" s="15">
        <v>511</v>
      </c>
      <c r="R11">
        <v>1.043010752688172</v>
      </c>
      <c r="S11" s="15">
        <v>5</v>
      </c>
      <c r="T11" t="s">
        <v>433</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44301</v>
      </c>
      <c r="B12" s="2" t="s">
        <v>8</v>
      </c>
      <c r="C12" s="15">
        <v>12229</v>
      </c>
      <c r="D12" s="15">
        <v>173</v>
      </c>
      <c r="E12" s="15">
        <v>11839</v>
      </c>
      <c r="F12">
        <v>8</v>
      </c>
      <c r="G12">
        <v>3</v>
      </c>
      <c r="H12" s="15">
        <v>215104</v>
      </c>
      <c r="I12" s="15">
        <v>212</v>
      </c>
      <c r="J12" s="15">
        <v>103312</v>
      </c>
      <c r="K12" s="15">
        <v>15</v>
      </c>
      <c r="L12">
        <v>-3</v>
      </c>
      <c r="M12">
        <v>0</v>
      </c>
      <c r="N12">
        <v>0</v>
      </c>
      <c r="O12" s="15">
        <v>1061</v>
      </c>
      <c r="P12" s="15">
        <v>188</v>
      </c>
      <c r="Q12" s="15">
        <v>1249</v>
      </c>
      <c r="R12">
        <v>0.98295454545454541</v>
      </c>
      <c r="S12" s="15">
        <v>18</v>
      </c>
      <c r="T12" t="s">
        <v>433</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44301</v>
      </c>
      <c r="B13" s="2" t="s">
        <v>9</v>
      </c>
      <c r="C13" s="15">
        <v>15083</v>
      </c>
      <c r="D13" s="15">
        <v>217</v>
      </c>
      <c r="E13" s="15">
        <v>14452</v>
      </c>
      <c r="F13">
        <v>16</v>
      </c>
      <c r="G13">
        <v>5</v>
      </c>
      <c r="H13" s="15">
        <v>226868</v>
      </c>
      <c r="I13" s="15">
        <v>415</v>
      </c>
      <c r="J13" s="15">
        <v>119522</v>
      </c>
      <c r="K13" s="15">
        <v>23</v>
      </c>
      <c r="L13">
        <v>12</v>
      </c>
      <c r="M13">
        <v>1</v>
      </c>
      <c r="N13">
        <v>2</v>
      </c>
      <c r="O13" s="15">
        <v>426</v>
      </c>
      <c r="P13" s="15">
        <v>311</v>
      </c>
      <c r="Q13" s="15">
        <v>737</v>
      </c>
      <c r="R13">
        <v>1.0585365853658537</v>
      </c>
      <c r="S13" s="15">
        <v>11</v>
      </c>
      <c r="T13" t="s">
        <v>433</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44301</v>
      </c>
      <c r="B14" s="2" t="s">
        <v>6</v>
      </c>
      <c r="C14" s="15">
        <v>13177</v>
      </c>
      <c r="D14" s="15">
        <v>407</v>
      </c>
      <c r="E14" s="15">
        <v>12604</v>
      </c>
      <c r="F14">
        <v>21</v>
      </c>
      <c r="G14">
        <v>4</v>
      </c>
      <c r="H14" s="15">
        <v>195887</v>
      </c>
      <c r="I14" s="15">
        <v>168</v>
      </c>
      <c r="J14" s="15">
        <v>101596</v>
      </c>
      <c r="K14" s="15">
        <v>47</v>
      </c>
      <c r="L14">
        <v>32</v>
      </c>
      <c r="M14">
        <v>-1</v>
      </c>
      <c r="N14">
        <v>0</v>
      </c>
      <c r="O14" s="15">
        <v>1278</v>
      </c>
      <c r="P14" s="15">
        <v>440</v>
      </c>
      <c r="Q14" s="15">
        <v>1718</v>
      </c>
      <c r="R14">
        <v>1.0853333333333333</v>
      </c>
      <c r="S14" s="15">
        <v>15</v>
      </c>
      <c r="T14" t="s">
        <v>433</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44301</v>
      </c>
      <c r="B15" s="2" t="s">
        <v>7</v>
      </c>
      <c r="C15" s="15">
        <v>18870</v>
      </c>
      <c r="D15" s="15">
        <v>379</v>
      </c>
      <c r="E15" s="15">
        <v>18143</v>
      </c>
      <c r="F15">
        <v>26</v>
      </c>
      <c r="G15">
        <v>3</v>
      </c>
      <c r="H15" s="15">
        <v>325493</v>
      </c>
      <c r="I15" s="15">
        <v>360</v>
      </c>
      <c r="J15" s="15">
        <v>162831</v>
      </c>
      <c r="K15" s="15">
        <v>32</v>
      </c>
      <c r="L15">
        <v>16</v>
      </c>
      <c r="M15">
        <v>5</v>
      </c>
      <c r="N15">
        <v>-1</v>
      </c>
      <c r="O15" s="15">
        <v>1082</v>
      </c>
      <c r="P15" s="15">
        <v>1371</v>
      </c>
      <c r="Q15" s="15">
        <v>2453</v>
      </c>
      <c r="R15">
        <v>1.0440771349862259</v>
      </c>
      <c r="S15" s="15">
        <v>16</v>
      </c>
      <c r="T15" t="s">
        <v>433</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44301</v>
      </c>
      <c r="B16" s="2" t="s">
        <v>2</v>
      </c>
      <c r="C16" s="15">
        <v>22825</v>
      </c>
      <c r="D16" s="15">
        <v>642</v>
      </c>
      <c r="E16" s="15">
        <v>21767</v>
      </c>
      <c r="F16">
        <v>34</v>
      </c>
      <c r="G16">
        <v>4</v>
      </c>
      <c r="H16" s="15">
        <v>425113</v>
      </c>
      <c r="I16" s="15">
        <v>421</v>
      </c>
      <c r="J16" s="15">
        <v>107695</v>
      </c>
      <c r="K16" s="15">
        <v>58</v>
      </c>
      <c r="L16">
        <v>17</v>
      </c>
      <c r="M16">
        <v>4</v>
      </c>
      <c r="N16">
        <v>0</v>
      </c>
      <c r="O16" s="15">
        <v>765</v>
      </c>
      <c r="P16" s="15">
        <v>172</v>
      </c>
      <c r="Q16" s="15">
        <v>937</v>
      </c>
      <c r="R16">
        <v>1.0271999999999999</v>
      </c>
      <c r="S16" s="15">
        <v>41</v>
      </c>
      <c r="T16" t="s">
        <v>433</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44301</v>
      </c>
      <c r="B17" s="2" t="s">
        <v>3</v>
      </c>
      <c r="C17" s="15">
        <v>119483</v>
      </c>
      <c r="D17" s="15">
        <v>2523</v>
      </c>
      <c r="E17" s="15">
        <v>114611</v>
      </c>
      <c r="F17">
        <v>169</v>
      </c>
      <c r="G17">
        <v>26</v>
      </c>
      <c r="H17" s="15">
        <v>1943285</v>
      </c>
      <c r="I17" s="15">
        <v>2371</v>
      </c>
      <c r="J17" s="15">
        <v>875679</v>
      </c>
      <c r="K17" s="15">
        <v>229</v>
      </c>
      <c r="L17">
        <v>84</v>
      </c>
      <c r="M17">
        <v>12</v>
      </c>
      <c r="N17">
        <v>1</v>
      </c>
      <c r="O17" s="15">
        <v>7145</v>
      </c>
      <c r="P17" s="15">
        <v>3015</v>
      </c>
      <c r="Q17" s="15">
        <v>10160</v>
      </c>
      <c r="R17">
        <v>1.034440344403444</v>
      </c>
      <c r="S17" s="15">
        <v>145</v>
      </c>
      <c r="T17" t="s">
        <v>433</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44302</v>
      </c>
      <c r="B18" s="2" t="s">
        <v>4</v>
      </c>
      <c r="C18" s="15">
        <v>29001</v>
      </c>
      <c r="D18" s="15">
        <v>628</v>
      </c>
      <c r="E18" s="15">
        <v>27807</v>
      </c>
      <c r="F18">
        <v>52</v>
      </c>
      <c r="G18">
        <v>8</v>
      </c>
      <c r="H18" s="15">
        <v>424705</v>
      </c>
      <c r="I18" s="15">
        <v>579</v>
      </c>
      <c r="J18" s="15">
        <v>238591</v>
      </c>
      <c r="K18" s="15">
        <v>48</v>
      </c>
      <c r="L18">
        <v>20</v>
      </c>
      <c r="M18">
        <v>-4</v>
      </c>
      <c r="N18">
        <v>1</v>
      </c>
      <c r="O18" s="15">
        <v>1804</v>
      </c>
      <c r="P18" s="15">
        <v>587</v>
      </c>
      <c r="Q18" s="15">
        <v>2391</v>
      </c>
      <c r="R18">
        <v>1.0328947368421053</v>
      </c>
      <c r="S18" s="15">
        <v>28</v>
      </c>
      <c r="T18" t="s">
        <v>435</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44302</v>
      </c>
      <c r="B19" s="2" t="s">
        <v>5</v>
      </c>
      <c r="C19" s="15">
        <v>8355</v>
      </c>
      <c r="D19" s="15">
        <v>101</v>
      </c>
      <c r="E19" s="15">
        <v>8032</v>
      </c>
      <c r="F19">
        <v>6</v>
      </c>
      <c r="G19">
        <v>0</v>
      </c>
      <c r="H19" s="15">
        <v>132412</v>
      </c>
      <c r="I19" s="15">
        <v>216</v>
      </c>
      <c r="J19" s="15">
        <v>42752</v>
      </c>
      <c r="K19" s="15">
        <v>9</v>
      </c>
      <c r="L19">
        <v>4</v>
      </c>
      <c r="M19">
        <v>-2</v>
      </c>
      <c r="N19">
        <v>0</v>
      </c>
      <c r="O19" s="15">
        <v>493</v>
      </c>
      <c r="P19" s="15">
        <v>33</v>
      </c>
      <c r="Q19" s="15">
        <v>526</v>
      </c>
      <c r="R19">
        <v>1.0412371134020619</v>
      </c>
      <c r="S19" s="15">
        <v>5</v>
      </c>
      <c r="T19" t="s">
        <v>435</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44302</v>
      </c>
      <c r="B20" s="2" t="s">
        <v>8</v>
      </c>
      <c r="C20" s="15">
        <v>12255</v>
      </c>
      <c r="D20" s="15">
        <v>189</v>
      </c>
      <c r="E20" s="15">
        <v>11849</v>
      </c>
      <c r="F20">
        <v>7</v>
      </c>
      <c r="G20">
        <v>3</v>
      </c>
      <c r="H20" s="15">
        <v>215742</v>
      </c>
      <c r="I20" s="15">
        <v>212</v>
      </c>
      <c r="J20" s="15">
        <v>103494</v>
      </c>
      <c r="K20" s="15">
        <v>26</v>
      </c>
      <c r="L20">
        <v>16</v>
      </c>
      <c r="M20">
        <v>-1</v>
      </c>
      <c r="N20">
        <v>0</v>
      </c>
      <c r="O20" s="15">
        <v>638</v>
      </c>
      <c r="P20" s="15">
        <v>182</v>
      </c>
      <c r="Q20" s="15">
        <v>820</v>
      </c>
      <c r="R20">
        <v>1.0924855491329479</v>
      </c>
      <c r="S20" s="15">
        <v>10</v>
      </c>
      <c r="T20" t="s">
        <v>435</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44302</v>
      </c>
      <c r="B21" s="2" t="s">
        <v>9</v>
      </c>
      <c r="C21" s="15">
        <v>15098</v>
      </c>
      <c r="D21" s="15">
        <v>224</v>
      </c>
      <c r="E21" s="15">
        <v>14460</v>
      </c>
      <c r="F21">
        <v>14</v>
      </c>
      <c r="G21">
        <v>6</v>
      </c>
      <c r="H21" s="15">
        <v>227258</v>
      </c>
      <c r="I21" s="15">
        <v>415</v>
      </c>
      <c r="J21" s="15">
        <v>119975</v>
      </c>
      <c r="K21" s="15">
        <v>15</v>
      </c>
      <c r="L21">
        <v>7</v>
      </c>
      <c r="M21">
        <v>-2</v>
      </c>
      <c r="N21">
        <v>1</v>
      </c>
      <c r="O21" s="15">
        <v>390</v>
      </c>
      <c r="P21" s="15">
        <v>453</v>
      </c>
      <c r="Q21" s="15">
        <v>843</v>
      </c>
      <c r="R21">
        <v>1.032258064516129</v>
      </c>
      <c r="S21" s="15">
        <v>8</v>
      </c>
      <c r="T21" t="s">
        <v>435</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44302</v>
      </c>
      <c r="B22" s="2" t="s">
        <v>6</v>
      </c>
      <c r="C22" s="15">
        <v>13209</v>
      </c>
      <c r="D22" s="15">
        <v>417</v>
      </c>
      <c r="E22" s="15">
        <v>12626</v>
      </c>
      <c r="F22">
        <v>23</v>
      </c>
      <c r="G22">
        <v>6</v>
      </c>
      <c r="H22" s="15">
        <v>196796</v>
      </c>
      <c r="I22" s="15">
        <v>168</v>
      </c>
      <c r="J22" s="15">
        <v>101988</v>
      </c>
      <c r="K22" s="15">
        <v>32</v>
      </c>
      <c r="L22">
        <v>10</v>
      </c>
      <c r="M22">
        <v>2</v>
      </c>
      <c r="N22">
        <v>2</v>
      </c>
      <c r="O22" s="15">
        <v>909</v>
      </c>
      <c r="P22" s="15">
        <v>392</v>
      </c>
      <c r="Q22" s="15">
        <v>1301</v>
      </c>
      <c r="R22">
        <v>1.0245700245700247</v>
      </c>
      <c r="S22" s="15">
        <v>22</v>
      </c>
      <c r="T22" t="s">
        <v>435</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44302</v>
      </c>
      <c r="B23" s="2" t="s">
        <v>7</v>
      </c>
      <c r="C23" s="15">
        <v>18888</v>
      </c>
      <c r="D23" s="15">
        <v>376</v>
      </c>
      <c r="E23" s="15">
        <v>18164</v>
      </c>
      <c r="F23">
        <v>21</v>
      </c>
      <c r="G23">
        <v>3</v>
      </c>
      <c r="H23" s="15">
        <v>325968</v>
      </c>
      <c r="I23" s="15">
        <v>360</v>
      </c>
      <c r="J23" s="15">
        <v>164098</v>
      </c>
      <c r="K23" s="15">
        <v>18</v>
      </c>
      <c r="L23">
        <v>-3</v>
      </c>
      <c r="M23">
        <v>-5</v>
      </c>
      <c r="N23">
        <v>0</v>
      </c>
      <c r="O23" s="15">
        <v>475</v>
      </c>
      <c r="P23" s="15">
        <v>1267</v>
      </c>
      <c r="Q23" s="15">
        <v>1742</v>
      </c>
      <c r="R23">
        <v>0.9920844327176781</v>
      </c>
      <c r="S23" s="15">
        <v>21</v>
      </c>
      <c r="T23" t="s">
        <v>435</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44302</v>
      </c>
      <c r="B24" s="2" t="s">
        <v>2</v>
      </c>
      <c r="C24" s="15">
        <v>22871</v>
      </c>
      <c r="D24" s="15">
        <v>655</v>
      </c>
      <c r="E24" s="15">
        <v>21800</v>
      </c>
      <c r="F24">
        <v>29</v>
      </c>
      <c r="G24">
        <v>5</v>
      </c>
      <c r="H24" s="15">
        <v>426211</v>
      </c>
      <c r="I24" s="15">
        <v>421</v>
      </c>
      <c r="J24" s="15">
        <v>108062</v>
      </c>
      <c r="K24" s="15">
        <v>46</v>
      </c>
      <c r="L24">
        <v>13</v>
      </c>
      <c r="M24">
        <v>-5</v>
      </c>
      <c r="N24">
        <v>1</v>
      </c>
      <c r="O24" s="15">
        <v>1098</v>
      </c>
      <c r="P24" s="15">
        <v>367</v>
      </c>
      <c r="Q24" s="15">
        <v>1465</v>
      </c>
      <c r="R24">
        <v>1.0202492211838006</v>
      </c>
      <c r="S24" s="15">
        <v>33</v>
      </c>
      <c r="T24" t="s">
        <v>435</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44302</v>
      </c>
      <c r="B25" s="2" t="s">
        <v>3</v>
      </c>
      <c r="C25" s="15">
        <v>119677</v>
      </c>
      <c r="D25" s="15">
        <v>2590</v>
      </c>
      <c r="E25" s="15">
        <v>114738</v>
      </c>
      <c r="F25">
        <v>152</v>
      </c>
      <c r="G25">
        <v>31</v>
      </c>
      <c r="H25" s="15">
        <v>1949092</v>
      </c>
      <c r="I25" s="15">
        <v>2371</v>
      </c>
      <c r="J25" s="15">
        <v>878960</v>
      </c>
      <c r="K25" s="15">
        <v>194</v>
      </c>
      <c r="L25">
        <v>67</v>
      </c>
      <c r="M25">
        <v>-17</v>
      </c>
      <c r="N25">
        <v>5</v>
      </c>
      <c r="O25" s="15">
        <v>5807</v>
      </c>
      <c r="P25" s="15">
        <v>3281</v>
      </c>
      <c r="Q25" s="15">
        <v>9088</v>
      </c>
      <c r="R25">
        <v>1.0265556876734048</v>
      </c>
      <c r="S25" s="15">
        <v>127</v>
      </c>
      <c r="T25" t="s">
        <v>435</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44303</v>
      </c>
      <c r="B26" s="2" t="s">
        <v>4</v>
      </c>
      <c r="C26" s="15">
        <v>29051</v>
      </c>
      <c r="D26" s="15">
        <v>673</v>
      </c>
      <c r="E26" s="15">
        <v>27812</v>
      </c>
      <c r="F26">
        <v>54</v>
      </c>
      <c r="G26">
        <v>8</v>
      </c>
      <c r="H26" s="15">
        <v>426640</v>
      </c>
      <c r="I26" s="15">
        <v>579</v>
      </c>
      <c r="J26" s="15">
        <v>238917</v>
      </c>
      <c r="K26" s="15">
        <v>50</v>
      </c>
      <c r="L26">
        <v>45</v>
      </c>
      <c r="M26">
        <v>2</v>
      </c>
      <c r="N26">
        <v>0</v>
      </c>
      <c r="O26" s="15">
        <v>1935</v>
      </c>
      <c r="P26" s="15">
        <v>326</v>
      </c>
      <c r="Q26" s="15">
        <v>2261</v>
      </c>
      <c r="R26">
        <v>1.0716560509554141</v>
      </c>
      <c r="S26" s="15">
        <v>5</v>
      </c>
      <c r="T26" t="s">
        <v>437</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44303</v>
      </c>
      <c r="B27" s="2" t="s">
        <v>5</v>
      </c>
      <c r="C27" s="15">
        <v>8361</v>
      </c>
      <c r="D27" s="15">
        <v>106</v>
      </c>
      <c r="E27" s="15">
        <v>8033</v>
      </c>
      <c r="F27">
        <v>8</v>
      </c>
      <c r="G27">
        <v>0</v>
      </c>
      <c r="H27" s="15">
        <v>132813</v>
      </c>
      <c r="I27" s="15">
        <v>216</v>
      </c>
      <c r="J27" s="15">
        <v>42792</v>
      </c>
      <c r="K27" s="15">
        <v>6</v>
      </c>
      <c r="L27">
        <v>5</v>
      </c>
      <c r="M27">
        <v>2</v>
      </c>
      <c r="N27">
        <v>0</v>
      </c>
      <c r="O27" s="15">
        <v>401</v>
      </c>
      <c r="P27" s="15">
        <v>40</v>
      </c>
      <c r="Q27" s="15">
        <v>441</v>
      </c>
      <c r="R27">
        <v>1.0495049504950495</v>
      </c>
      <c r="S27" s="15">
        <v>1</v>
      </c>
      <c r="T27" t="s">
        <v>437</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44303</v>
      </c>
      <c r="B28" s="2" t="s">
        <v>8</v>
      </c>
      <c r="C28" s="15">
        <v>12268</v>
      </c>
      <c r="D28" s="15">
        <v>192</v>
      </c>
      <c r="E28" s="15">
        <v>11859</v>
      </c>
      <c r="F28">
        <v>7</v>
      </c>
      <c r="G28">
        <v>3</v>
      </c>
      <c r="H28" s="15">
        <v>216174</v>
      </c>
      <c r="I28" s="15">
        <v>212</v>
      </c>
      <c r="J28" s="15">
        <v>103595</v>
      </c>
      <c r="K28" s="15">
        <v>13</v>
      </c>
      <c r="L28">
        <v>3</v>
      </c>
      <c r="M28">
        <v>0</v>
      </c>
      <c r="N28">
        <v>0</v>
      </c>
      <c r="O28" s="15">
        <v>432</v>
      </c>
      <c r="P28" s="15">
        <v>101</v>
      </c>
      <c r="Q28" s="15">
        <v>533</v>
      </c>
      <c r="R28">
        <v>1.0158730158730158</v>
      </c>
      <c r="S28" s="15">
        <v>10</v>
      </c>
      <c r="T28" t="s">
        <v>437</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44303</v>
      </c>
      <c r="B29" s="2" t="s">
        <v>9</v>
      </c>
      <c r="C29" s="15">
        <v>15104</v>
      </c>
      <c r="D29" s="15">
        <v>220</v>
      </c>
      <c r="E29" s="15">
        <v>14470</v>
      </c>
      <c r="F29">
        <v>14</v>
      </c>
      <c r="G29">
        <v>6</v>
      </c>
      <c r="H29" s="15">
        <v>227671</v>
      </c>
      <c r="I29" s="15">
        <v>415</v>
      </c>
      <c r="J29" s="15">
        <v>120278</v>
      </c>
      <c r="K29" s="15">
        <v>6</v>
      </c>
      <c r="L29">
        <v>-4</v>
      </c>
      <c r="M29">
        <v>0</v>
      </c>
      <c r="N29">
        <v>0</v>
      </c>
      <c r="O29" s="15">
        <v>413</v>
      </c>
      <c r="P29" s="15">
        <v>303</v>
      </c>
      <c r="Q29" s="15">
        <v>716</v>
      </c>
      <c r="R29">
        <v>0.9821428571428571</v>
      </c>
      <c r="S29" s="15">
        <v>10</v>
      </c>
      <c r="T29" t="s">
        <v>437</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44303</v>
      </c>
      <c r="B30" s="2" t="s">
        <v>6</v>
      </c>
      <c r="C30" s="15">
        <v>13236</v>
      </c>
      <c r="D30" s="15">
        <v>428</v>
      </c>
      <c r="E30" s="15">
        <v>12642</v>
      </c>
      <c r="F30">
        <v>26</v>
      </c>
      <c r="G30">
        <v>5</v>
      </c>
      <c r="H30" s="15">
        <v>198060</v>
      </c>
      <c r="I30" s="15">
        <v>168</v>
      </c>
      <c r="J30" s="15">
        <v>102272</v>
      </c>
      <c r="K30" s="15">
        <v>27</v>
      </c>
      <c r="L30">
        <v>11</v>
      </c>
      <c r="M30">
        <v>3</v>
      </c>
      <c r="N30">
        <v>-1</v>
      </c>
      <c r="O30" s="15">
        <v>1264</v>
      </c>
      <c r="P30" s="15">
        <v>284</v>
      </c>
      <c r="Q30" s="15">
        <v>1548</v>
      </c>
      <c r="R30">
        <v>1.0263788968824941</v>
      </c>
      <c r="S30" s="15">
        <v>16</v>
      </c>
      <c r="T30" t="s">
        <v>437</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44303</v>
      </c>
      <c r="B31" s="2" t="s">
        <v>7</v>
      </c>
      <c r="C31" s="15">
        <v>18904</v>
      </c>
      <c r="D31" s="15">
        <v>368</v>
      </c>
      <c r="E31" s="15">
        <v>18188</v>
      </c>
      <c r="F31">
        <v>21</v>
      </c>
      <c r="G31">
        <v>4</v>
      </c>
      <c r="H31" s="15">
        <v>326481</v>
      </c>
      <c r="I31" s="15">
        <v>360</v>
      </c>
      <c r="J31" s="15">
        <v>165921</v>
      </c>
      <c r="K31" s="15">
        <v>16</v>
      </c>
      <c r="L31">
        <v>-8</v>
      </c>
      <c r="M31">
        <v>0</v>
      </c>
      <c r="N31">
        <v>1</v>
      </c>
      <c r="O31" s="15">
        <v>513</v>
      </c>
      <c r="P31" s="15">
        <v>1823</v>
      </c>
      <c r="Q31" s="15">
        <v>2336</v>
      </c>
      <c r="R31">
        <v>0.97872340425531912</v>
      </c>
      <c r="S31" s="15">
        <v>24</v>
      </c>
      <c r="T31" t="s">
        <v>437</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44303</v>
      </c>
      <c r="B32" s="2" t="s">
        <v>2</v>
      </c>
      <c r="C32" s="15">
        <v>22941</v>
      </c>
      <c r="D32" s="15">
        <v>706</v>
      </c>
      <c r="E32" s="15">
        <v>21819</v>
      </c>
      <c r="F32">
        <v>32</v>
      </c>
      <c r="G32">
        <v>4</v>
      </c>
      <c r="H32" s="15">
        <v>427359</v>
      </c>
      <c r="I32" s="15">
        <v>421</v>
      </c>
      <c r="J32" s="15">
        <v>108223</v>
      </c>
      <c r="K32" s="15">
        <v>70</v>
      </c>
      <c r="L32">
        <v>51</v>
      </c>
      <c r="M32">
        <v>3</v>
      </c>
      <c r="N32">
        <v>-1</v>
      </c>
      <c r="O32" s="15">
        <v>1148</v>
      </c>
      <c r="P32" s="15">
        <v>161</v>
      </c>
      <c r="Q32" s="15">
        <v>1309</v>
      </c>
      <c r="R32">
        <v>1.0778625954198473</v>
      </c>
      <c r="S32" s="15">
        <v>19</v>
      </c>
      <c r="T32" t="s">
        <v>437</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44303</v>
      </c>
      <c r="B33" s="2" t="s">
        <v>3</v>
      </c>
      <c r="C33" s="15">
        <v>119865</v>
      </c>
      <c r="D33" s="15">
        <v>2693</v>
      </c>
      <c r="E33" s="15">
        <v>114823</v>
      </c>
      <c r="F33">
        <v>162</v>
      </c>
      <c r="G33">
        <v>30</v>
      </c>
      <c r="H33" s="15">
        <v>1955198</v>
      </c>
      <c r="I33" s="15">
        <v>2371</v>
      </c>
      <c r="J33" s="15">
        <v>881998</v>
      </c>
      <c r="K33" s="15">
        <v>188</v>
      </c>
      <c r="L33">
        <v>103</v>
      </c>
      <c r="M33">
        <v>10</v>
      </c>
      <c r="N33">
        <v>-1</v>
      </c>
      <c r="O33" s="15">
        <v>6106</v>
      </c>
      <c r="P33" s="15">
        <v>3038</v>
      </c>
      <c r="Q33" s="15">
        <v>9144</v>
      </c>
      <c r="R33">
        <v>1.0397683397683397</v>
      </c>
      <c r="S33" s="15">
        <v>85</v>
      </c>
      <c r="T33" t="s">
        <v>437</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44304</v>
      </c>
      <c r="B34" s="2" t="s">
        <v>4</v>
      </c>
      <c r="C34" s="15">
        <v>29081</v>
      </c>
      <c r="D34" s="15">
        <v>677</v>
      </c>
      <c r="E34" s="15">
        <v>27836</v>
      </c>
      <c r="F34">
        <v>52</v>
      </c>
      <c r="G34">
        <v>8</v>
      </c>
      <c r="H34" s="15">
        <v>428969</v>
      </c>
      <c r="I34" s="15">
        <v>581</v>
      </c>
      <c r="J34" s="15">
        <v>239173</v>
      </c>
      <c r="K34" s="15">
        <v>30</v>
      </c>
      <c r="L34">
        <v>4</v>
      </c>
      <c r="M34">
        <v>-2</v>
      </c>
      <c r="N34">
        <v>0</v>
      </c>
      <c r="O34" s="15">
        <v>2329</v>
      </c>
      <c r="P34" s="15">
        <v>256</v>
      </c>
      <c r="Q34" s="15">
        <v>2585</v>
      </c>
      <c r="R34">
        <v>1.0059435364041605</v>
      </c>
      <c r="S34" s="15">
        <v>24</v>
      </c>
      <c r="T34" t="s">
        <v>438</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44304</v>
      </c>
      <c r="B35" s="2" t="s">
        <v>5</v>
      </c>
      <c r="C35" s="15">
        <v>8367</v>
      </c>
      <c r="D35" s="15">
        <v>109</v>
      </c>
      <c r="E35" s="15">
        <v>8036</v>
      </c>
      <c r="F35">
        <v>9</v>
      </c>
      <c r="G35">
        <v>1</v>
      </c>
      <c r="H35" s="15">
        <v>133122</v>
      </c>
      <c r="I35" s="15">
        <v>216</v>
      </c>
      <c r="J35" s="15">
        <v>42812</v>
      </c>
      <c r="K35" s="15">
        <v>6</v>
      </c>
      <c r="L35">
        <v>3</v>
      </c>
      <c r="M35">
        <v>1</v>
      </c>
      <c r="N35">
        <v>1</v>
      </c>
      <c r="O35" s="15">
        <v>309</v>
      </c>
      <c r="P35" s="15">
        <v>20</v>
      </c>
      <c r="Q35" s="15">
        <v>329</v>
      </c>
      <c r="R35">
        <v>1.0283018867924529</v>
      </c>
      <c r="S35" s="15">
        <v>3</v>
      </c>
      <c r="T35" t="s">
        <v>438</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44304</v>
      </c>
      <c r="B36" s="2" t="s">
        <v>8</v>
      </c>
      <c r="C36" s="15">
        <v>12284</v>
      </c>
      <c r="D36" s="15">
        <v>205</v>
      </c>
      <c r="E36" s="15">
        <v>11862</v>
      </c>
      <c r="F36">
        <v>8</v>
      </c>
      <c r="G36">
        <v>3</v>
      </c>
      <c r="H36" s="15">
        <v>216970</v>
      </c>
      <c r="I36" s="15">
        <v>212</v>
      </c>
      <c r="J36" s="15">
        <v>103672</v>
      </c>
      <c r="K36" s="15">
        <v>16</v>
      </c>
      <c r="L36">
        <v>13</v>
      </c>
      <c r="M36">
        <v>1</v>
      </c>
      <c r="N36">
        <v>0</v>
      </c>
      <c r="O36" s="15">
        <v>796</v>
      </c>
      <c r="P36" s="15">
        <v>77</v>
      </c>
      <c r="Q36" s="15">
        <v>873</v>
      </c>
      <c r="R36">
        <v>1.0677083333333333</v>
      </c>
      <c r="S36" s="15">
        <v>3</v>
      </c>
      <c r="T36" t="s">
        <v>438</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44304</v>
      </c>
      <c r="B37" s="2" t="s">
        <v>9</v>
      </c>
      <c r="C37" s="15">
        <v>15116</v>
      </c>
      <c r="D37" s="15">
        <v>226</v>
      </c>
      <c r="E37" s="15">
        <v>14476</v>
      </c>
      <c r="F37">
        <v>15</v>
      </c>
      <c r="G37">
        <v>6</v>
      </c>
      <c r="H37" s="15">
        <v>229859</v>
      </c>
      <c r="I37" s="15">
        <v>415</v>
      </c>
      <c r="J37" s="15">
        <v>120547</v>
      </c>
      <c r="K37" s="15">
        <v>12</v>
      </c>
      <c r="L37">
        <v>6</v>
      </c>
      <c r="M37">
        <v>1</v>
      </c>
      <c r="N37">
        <v>0</v>
      </c>
      <c r="O37" s="15">
        <v>2188</v>
      </c>
      <c r="P37" s="15">
        <v>269</v>
      </c>
      <c r="Q37" s="15">
        <v>2457</v>
      </c>
      <c r="R37">
        <v>1.0272727272727273</v>
      </c>
      <c r="S37" s="15">
        <v>6</v>
      </c>
      <c r="T37" t="s">
        <v>438</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44304</v>
      </c>
      <c r="B38" s="2" t="s">
        <v>6</v>
      </c>
      <c r="C38" s="15">
        <v>13270</v>
      </c>
      <c r="D38" s="15">
        <v>448</v>
      </c>
      <c r="E38" s="15">
        <v>12656</v>
      </c>
      <c r="F38">
        <v>27</v>
      </c>
      <c r="G38">
        <v>5</v>
      </c>
      <c r="H38" s="15">
        <v>199237</v>
      </c>
      <c r="I38" s="15">
        <v>168</v>
      </c>
      <c r="J38" s="15">
        <v>102606</v>
      </c>
      <c r="K38" s="15">
        <v>34</v>
      </c>
      <c r="L38">
        <v>20</v>
      </c>
      <c r="M38">
        <v>1</v>
      </c>
      <c r="N38">
        <v>0</v>
      </c>
      <c r="O38" s="15">
        <v>1177</v>
      </c>
      <c r="P38" s="15">
        <v>334</v>
      </c>
      <c r="Q38" s="15">
        <v>1511</v>
      </c>
      <c r="R38">
        <v>1.0467289719626167</v>
      </c>
      <c r="S38" s="15">
        <v>14</v>
      </c>
      <c r="T38" t="s">
        <v>438</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44304</v>
      </c>
      <c r="B39" s="2" t="s">
        <v>7</v>
      </c>
      <c r="C39" s="15">
        <v>18919</v>
      </c>
      <c r="D39" s="15">
        <v>370</v>
      </c>
      <c r="E39" s="15">
        <v>18201</v>
      </c>
      <c r="F39">
        <v>22</v>
      </c>
      <c r="G39">
        <v>5</v>
      </c>
      <c r="H39" s="15">
        <v>327173</v>
      </c>
      <c r="I39" s="15">
        <v>360</v>
      </c>
      <c r="J39" s="15">
        <v>166342</v>
      </c>
      <c r="K39" s="15">
        <v>15</v>
      </c>
      <c r="L39">
        <v>2</v>
      </c>
      <c r="M39">
        <v>1</v>
      </c>
      <c r="N39">
        <v>1</v>
      </c>
      <c r="O39" s="15">
        <v>692</v>
      </c>
      <c r="P39" s="15">
        <v>421</v>
      </c>
      <c r="Q39" s="15">
        <v>1113</v>
      </c>
      <c r="R39">
        <v>1.0054347826086956</v>
      </c>
      <c r="S39" s="15">
        <v>13</v>
      </c>
      <c r="T39" t="s">
        <v>438</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44304</v>
      </c>
      <c r="B40" s="2" t="s">
        <v>2</v>
      </c>
      <c r="C40" s="15">
        <v>22982</v>
      </c>
      <c r="D40" s="15">
        <v>732</v>
      </c>
      <c r="E40" s="15">
        <v>21834</v>
      </c>
      <c r="F40">
        <v>33</v>
      </c>
      <c r="G40">
        <v>5</v>
      </c>
      <c r="H40" s="15">
        <v>428109</v>
      </c>
      <c r="I40" s="15">
        <v>421</v>
      </c>
      <c r="J40" s="15">
        <v>108422</v>
      </c>
      <c r="K40" s="15">
        <v>41</v>
      </c>
      <c r="L40">
        <v>26</v>
      </c>
      <c r="M40">
        <v>1</v>
      </c>
      <c r="N40">
        <v>1</v>
      </c>
      <c r="O40" s="15">
        <v>750</v>
      </c>
      <c r="P40" s="15">
        <v>199</v>
      </c>
      <c r="Q40" s="15">
        <v>949</v>
      </c>
      <c r="R40">
        <v>1.0368271954674222</v>
      </c>
      <c r="S40" s="15">
        <v>15</v>
      </c>
      <c r="T40" t="s">
        <v>438</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44304</v>
      </c>
      <c r="B41" s="2" t="s">
        <v>3</v>
      </c>
      <c r="C41" s="15">
        <v>120019</v>
      </c>
      <c r="D41" s="15">
        <v>2767</v>
      </c>
      <c r="E41" s="15">
        <v>114901</v>
      </c>
      <c r="F41">
        <v>166</v>
      </c>
      <c r="G41">
        <v>33</v>
      </c>
      <c r="H41" s="15">
        <v>1963439</v>
      </c>
      <c r="I41" s="15">
        <v>2373</v>
      </c>
      <c r="J41" s="15">
        <v>883574</v>
      </c>
      <c r="K41" s="15">
        <v>154</v>
      </c>
      <c r="L41">
        <v>74</v>
      </c>
      <c r="M41">
        <v>4</v>
      </c>
      <c r="N41">
        <v>3</v>
      </c>
      <c r="O41" s="15">
        <v>8241</v>
      </c>
      <c r="P41" s="15">
        <v>1576</v>
      </c>
      <c r="Q41" s="15">
        <v>9817</v>
      </c>
      <c r="R41">
        <v>1.0274786483475677</v>
      </c>
      <c r="S41" s="15">
        <v>78</v>
      </c>
      <c r="T41" t="s">
        <v>438</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44305</v>
      </c>
      <c r="B42" s="2" t="s">
        <v>4</v>
      </c>
      <c r="C42" s="15">
        <v>29111</v>
      </c>
      <c r="D42" s="15">
        <v>689</v>
      </c>
      <c r="E42" s="15">
        <v>27853</v>
      </c>
      <c r="F42">
        <v>57</v>
      </c>
      <c r="G42">
        <v>9</v>
      </c>
      <c r="H42" s="15">
        <v>430945</v>
      </c>
      <c r="I42" s="15">
        <v>582</v>
      </c>
      <c r="J42" s="15">
        <v>239615</v>
      </c>
      <c r="K42" s="15">
        <v>30</v>
      </c>
      <c r="L42">
        <v>12</v>
      </c>
      <c r="M42">
        <v>5</v>
      </c>
      <c r="N42">
        <v>1</v>
      </c>
      <c r="O42" s="15">
        <v>1976</v>
      </c>
      <c r="P42" s="15">
        <v>442</v>
      </c>
      <c r="Q42" s="15">
        <v>2418</v>
      </c>
      <c r="R42">
        <v>1.0177252584933529</v>
      </c>
      <c r="S42" s="15">
        <v>17</v>
      </c>
      <c r="T42" t="s">
        <v>439</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44305</v>
      </c>
      <c r="B43" s="2" t="s">
        <v>5</v>
      </c>
      <c r="C43" s="15">
        <v>8371</v>
      </c>
      <c r="D43" s="15">
        <v>107</v>
      </c>
      <c r="E43" s="15">
        <v>8042</v>
      </c>
      <c r="F43">
        <v>10</v>
      </c>
      <c r="G43">
        <v>1</v>
      </c>
      <c r="H43" s="15">
        <v>133265</v>
      </c>
      <c r="I43" s="15">
        <v>216</v>
      </c>
      <c r="J43" s="15">
        <v>42889</v>
      </c>
      <c r="K43" s="15">
        <v>4</v>
      </c>
      <c r="L43">
        <v>-2</v>
      </c>
      <c r="M43">
        <v>1</v>
      </c>
      <c r="N43">
        <v>0</v>
      </c>
      <c r="O43" s="15">
        <v>143</v>
      </c>
      <c r="P43" s="15">
        <v>77</v>
      </c>
      <c r="Q43" s="15">
        <v>220</v>
      </c>
      <c r="R43">
        <v>0.98165137614678899</v>
      </c>
      <c r="S43" s="15">
        <v>6</v>
      </c>
      <c r="T43" t="s">
        <v>439</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44305</v>
      </c>
      <c r="B44" s="2" t="s">
        <v>8</v>
      </c>
      <c r="C44" s="15">
        <v>12292</v>
      </c>
      <c r="D44" s="15">
        <v>203</v>
      </c>
      <c r="E44" s="15">
        <v>11872</v>
      </c>
      <c r="F44">
        <v>8</v>
      </c>
      <c r="G44">
        <v>4</v>
      </c>
      <c r="H44" s="15">
        <v>217476</v>
      </c>
      <c r="I44" s="15">
        <v>212</v>
      </c>
      <c r="J44" s="15">
        <v>103971</v>
      </c>
      <c r="K44" s="15">
        <v>8</v>
      </c>
      <c r="L44">
        <v>-2</v>
      </c>
      <c r="M44">
        <v>0</v>
      </c>
      <c r="N44">
        <v>1</v>
      </c>
      <c r="O44" s="15">
        <v>506</v>
      </c>
      <c r="P44" s="15">
        <v>299</v>
      </c>
      <c r="Q44" s="15">
        <v>805</v>
      </c>
      <c r="R44">
        <v>0.99024390243902438</v>
      </c>
      <c r="S44" s="15">
        <v>10</v>
      </c>
      <c r="T44" t="s">
        <v>439</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44305</v>
      </c>
      <c r="B45" s="2" t="s">
        <v>9</v>
      </c>
      <c r="C45" s="15">
        <v>15133</v>
      </c>
      <c r="D45" s="15">
        <v>235</v>
      </c>
      <c r="E45" s="15">
        <v>14484</v>
      </c>
      <c r="F45">
        <v>14</v>
      </c>
      <c r="G45">
        <v>7</v>
      </c>
      <c r="H45" s="15">
        <v>230354</v>
      </c>
      <c r="I45" s="15">
        <v>415</v>
      </c>
      <c r="J45" s="15">
        <v>121046</v>
      </c>
      <c r="K45" s="15">
        <v>17</v>
      </c>
      <c r="L45">
        <v>9</v>
      </c>
      <c r="M45">
        <v>-1</v>
      </c>
      <c r="N45">
        <v>1</v>
      </c>
      <c r="O45" s="15">
        <v>495</v>
      </c>
      <c r="P45" s="15">
        <v>499</v>
      </c>
      <c r="Q45" s="15">
        <v>994</v>
      </c>
      <c r="R45">
        <v>1.0398230088495575</v>
      </c>
      <c r="S45" s="15">
        <v>8</v>
      </c>
      <c r="T45" t="s">
        <v>439</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44305</v>
      </c>
      <c r="B46" s="2" t="s">
        <v>6</v>
      </c>
      <c r="C46" s="15">
        <v>13299</v>
      </c>
      <c r="D46" s="15">
        <v>440</v>
      </c>
      <c r="E46" s="15">
        <v>12693</v>
      </c>
      <c r="F46">
        <v>24</v>
      </c>
      <c r="G46">
        <v>5</v>
      </c>
      <c r="H46" s="15">
        <v>200130</v>
      </c>
      <c r="I46" s="15">
        <v>168</v>
      </c>
      <c r="J46" s="15">
        <v>103152</v>
      </c>
      <c r="K46" s="15">
        <v>29</v>
      </c>
      <c r="L46">
        <v>-8</v>
      </c>
      <c r="M46">
        <v>-3</v>
      </c>
      <c r="N46">
        <v>0</v>
      </c>
      <c r="O46" s="15">
        <v>893</v>
      </c>
      <c r="P46" s="15">
        <v>546</v>
      </c>
      <c r="Q46" s="15">
        <v>1439</v>
      </c>
      <c r="R46">
        <v>0.9821428571428571</v>
      </c>
      <c r="S46" s="15">
        <v>37</v>
      </c>
      <c r="T46" t="s">
        <v>439</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44305</v>
      </c>
      <c r="B47" s="2" t="s">
        <v>7</v>
      </c>
      <c r="C47" s="15">
        <v>18933</v>
      </c>
      <c r="D47" s="15">
        <v>355</v>
      </c>
      <c r="E47" s="15">
        <v>18230</v>
      </c>
      <c r="F47">
        <v>17</v>
      </c>
      <c r="G47">
        <v>5</v>
      </c>
      <c r="H47" s="15">
        <v>327666</v>
      </c>
      <c r="I47" s="15">
        <v>360</v>
      </c>
      <c r="J47" s="15">
        <v>166702</v>
      </c>
      <c r="K47" s="15">
        <v>14</v>
      </c>
      <c r="L47">
        <v>-15</v>
      </c>
      <c r="M47">
        <v>-5</v>
      </c>
      <c r="N47">
        <v>0</v>
      </c>
      <c r="O47" s="15">
        <v>493</v>
      </c>
      <c r="P47" s="15">
        <v>360</v>
      </c>
      <c r="Q47" s="15">
        <v>853</v>
      </c>
      <c r="R47">
        <v>0.95945945945945943</v>
      </c>
      <c r="S47" s="15">
        <v>29</v>
      </c>
      <c r="T47" t="s">
        <v>439</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44305</v>
      </c>
      <c r="B48" s="2" t="s">
        <v>2</v>
      </c>
      <c r="C48" s="15">
        <v>23011</v>
      </c>
      <c r="D48" s="15">
        <v>734</v>
      </c>
      <c r="E48" s="15">
        <v>21861</v>
      </c>
      <c r="F48">
        <v>31</v>
      </c>
      <c r="G48">
        <v>6</v>
      </c>
      <c r="H48" s="15">
        <v>428783</v>
      </c>
      <c r="I48" s="15">
        <v>422</v>
      </c>
      <c r="J48" s="15">
        <v>108847</v>
      </c>
      <c r="K48" s="15">
        <v>29</v>
      </c>
      <c r="L48">
        <v>2</v>
      </c>
      <c r="M48">
        <v>-2</v>
      </c>
      <c r="N48">
        <v>1</v>
      </c>
      <c r="O48" s="15">
        <v>674</v>
      </c>
      <c r="P48" s="15">
        <v>425</v>
      </c>
      <c r="Q48" s="15">
        <v>1099</v>
      </c>
      <c r="R48">
        <v>1.0027322404371584</v>
      </c>
      <c r="S48" s="15">
        <v>27</v>
      </c>
      <c r="T48" t="s">
        <v>439</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44305</v>
      </c>
      <c r="B49" s="2" t="s">
        <v>3</v>
      </c>
      <c r="C49" s="15">
        <v>120150</v>
      </c>
      <c r="D49" s="15">
        <v>2763</v>
      </c>
      <c r="E49" s="15">
        <v>115035</v>
      </c>
      <c r="F49">
        <v>161</v>
      </c>
      <c r="G49">
        <v>37</v>
      </c>
      <c r="H49" s="15">
        <v>1968619</v>
      </c>
      <c r="I49" s="15">
        <v>2375</v>
      </c>
      <c r="J49" s="15">
        <v>886222</v>
      </c>
      <c r="K49" s="15">
        <v>131</v>
      </c>
      <c r="L49">
        <v>-4</v>
      </c>
      <c r="M49">
        <v>-5</v>
      </c>
      <c r="N49">
        <v>4</v>
      </c>
      <c r="O49" s="15">
        <v>5180</v>
      </c>
      <c r="P49" s="15">
        <v>2648</v>
      </c>
      <c r="Q49" s="15">
        <v>7828</v>
      </c>
      <c r="R49">
        <v>0.99855439103722443</v>
      </c>
      <c r="S49" s="15">
        <v>134</v>
      </c>
      <c r="T49" t="s">
        <v>439</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44306</v>
      </c>
      <c r="B50" s="2" t="s">
        <v>4</v>
      </c>
      <c r="C50" s="15">
        <v>29144</v>
      </c>
      <c r="D50" s="15">
        <v>681</v>
      </c>
      <c r="E50" s="15">
        <v>27894</v>
      </c>
      <c r="F50">
        <v>55</v>
      </c>
      <c r="G50">
        <v>10</v>
      </c>
      <c r="H50" s="15">
        <v>432469</v>
      </c>
      <c r="I50" s="15">
        <v>582</v>
      </c>
      <c r="J50" s="15">
        <v>240175</v>
      </c>
      <c r="K50" s="15">
        <v>33</v>
      </c>
      <c r="L50">
        <v>-8</v>
      </c>
      <c r="M50">
        <v>-2</v>
      </c>
      <c r="N50">
        <v>1</v>
      </c>
      <c r="O50" s="15">
        <v>1524</v>
      </c>
      <c r="P50" s="15">
        <v>560</v>
      </c>
      <c r="Q50" s="15">
        <v>2084</v>
      </c>
      <c r="R50">
        <v>0.98838896952104505</v>
      </c>
      <c r="S50" s="15">
        <v>41</v>
      </c>
      <c r="T50" t="s">
        <v>440</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0.52117863720073665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44306</v>
      </c>
      <c r="B51" s="2" t="s">
        <v>5</v>
      </c>
      <c r="C51" s="15">
        <v>8375</v>
      </c>
      <c r="D51" s="15">
        <v>105</v>
      </c>
      <c r="E51" s="15">
        <v>8048</v>
      </c>
      <c r="F51">
        <v>10</v>
      </c>
      <c r="G51">
        <v>1</v>
      </c>
      <c r="H51" s="15">
        <v>133584</v>
      </c>
      <c r="I51" s="15">
        <v>216</v>
      </c>
      <c r="J51" s="15">
        <v>42964</v>
      </c>
      <c r="K51" s="15">
        <v>4</v>
      </c>
      <c r="L51">
        <v>-2</v>
      </c>
      <c r="M51">
        <v>0</v>
      </c>
      <c r="N51">
        <v>0</v>
      </c>
      <c r="O51" s="15">
        <v>319</v>
      </c>
      <c r="P51" s="15">
        <v>75</v>
      </c>
      <c r="Q51" s="15">
        <v>394</v>
      </c>
      <c r="R51">
        <v>0.98130841121495327</v>
      </c>
      <c r="S51" s="15">
        <v>6</v>
      </c>
      <c r="T51" t="s">
        <v>440</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0.36799999999999999</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44306</v>
      </c>
      <c r="B52" s="2" t="s">
        <v>8</v>
      </c>
      <c r="C52" s="15">
        <v>12311</v>
      </c>
      <c r="D52" s="15">
        <v>207</v>
      </c>
      <c r="E52" s="15">
        <v>11887</v>
      </c>
      <c r="F52">
        <v>7</v>
      </c>
      <c r="G52">
        <v>4</v>
      </c>
      <c r="H52" s="15">
        <v>218332</v>
      </c>
      <c r="I52" s="15">
        <v>212</v>
      </c>
      <c r="J52" s="15">
        <v>104154</v>
      </c>
      <c r="K52" s="15">
        <v>19</v>
      </c>
      <c r="L52">
        <v>4</v>
      </c>
      <c r="M52">
        <v>-1</v>
      </c>
      <c r="N52">
        <v>0</v>
      </c>
      <c r="O52" s="15">
        <v>856</v>
      </c>
      <c r="P52" s="15">
        <v>183</v>
      </c>
      <c r="Q52" s="15">
        <v>1039</v>
      </c>
      <c r="R52">
        <v>1.0197044334975369</v>
      </c>
      <c r="S52" s="15">
        <v>15</v>
      </c>
      <c r="T52" t="s">
        <v>440</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0.35576923076923078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44306</v>
      </c>
      <c r="B53" s="2" t="s">
        <v>9</v>
      </c>
      <c r="C53" s="15">
        <v>15154</v>
      </c>
      <c r="D53" s="15">
        <v>245</v>
      </c>
      <c r="E53" s="15">
        <v>14495</v>
      </c>
      <c r="F53">
        <v>18</v>
      </c>
      <c r="G53">
        <v>8</v>
      </c>
      <c r="H53" s="15">
        <v>231242</v>
      </c>
      <c r="I53" s="15">
        <v>415</v>
      </c>
      <c r="J53" s="15">
        <v>121387</v>
      </c>
      <c r="K53" s="15">
        <v>21</v>
      </c>
      <c r="L53">
        <v>10</v>
      </c>
      <c r="M53">
        <v>4</v>
      </c>
      <c r="N53">
        <v>1</v>
      </c>
      <c r="O53" s="15">
        <v>888</v>
      </c>
      <c r="P53" s="15">
        <v>341</v>
      </c>
      <c r="Q53" s="15">
        <v>1229</v>
      </c>
      <c r="R53">
        <v>1.0425531914893618</v>
      </c>
      <c r="S53" s="15">
        <v>11</v>
      </c>
      <c r="T53" t="s">
        <v>440</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0.16052631578947368</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44306</v>
      </c>
      <c r="B54" s="2" t="s">
        <v>6</v>
      </c>
      <c r="C54" s="15">
        <v>13320</v>
      </c>
      <c r="D54" s="15">
        <v>452</v>
      </c>
      <c r="E54" s="15">
        <v>12701</v>
      </c>
      <c r="F54">
        <v>24</v>
      </c>
      <c r="G54">
        <v>6</v>
      </c>
      <c r="H54" s="15">
        <v>201162</v>
      </c>
      <c r="I54" s="15">
        <v>169</v>
      </c>
      <c r="J54" s="15">
        <v>103632</v>
      </c>
      <c r="K54" s="15">
        <v>21</v>
      </c>
      <c r="L54">
        <v>12</v>
      </c>
      <c r="M54">
        <v>0</v>
      </c>
      <c r="N54">
        <v>1</v>
      </c>
      <c r="O54" s="15">
        <v>1032</v>
      </c>
      <c r="P54" s="15">
        <v>480</v>
      </c>
      <c r="Q54" s="15">
        <v>1512</v>
      </c>
      <c r="R54">
        <v>1.0272727272727273</v>
      </c>
      <c r="S54" s="15">
        <v>8</v>
      </c>
      <c r="T54" t="s">
        <v>440</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0.42544731610337971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44306</v>
      </c>
      <c r="B55" s="2" t="s">
        <v>7</v>
      </c>
      <c r="C55" s="15">
        <v>18956</v>
      </c>
      <c r="D55" s="15">
        <v>361</v>
      </c>
      <c r="E55" s="15">
        <v>18247</v>
      </c>
      <c r="F55">
        <v>17</v>
      </c>
      <c r="G55">
        <v>5</v>
      </c>
      <c r="H55" s="15">
        <v>328406</v>
      </c>
      <c r="I55" s="15">
        <v>360</v>
      </c>
      <c r="J55" s="15">
        <v>167086</v>
      </c>
      <c r="K55" s="15">
        <v>23</v>
      </c>
      <c r="L55">
        <v>6</v>
      </c>
      <c r="M55">
        <v>0</v>
      </c>
      <c r="N55">
        <v>0</v>
      </c>
      <c r="O55" s="15">
        <v>740</v>
      </c>
      <c r="P55" s="15">
        <v>384</v>
      </c>
      <c r="Q55" s="15">
        <v>1124</v>
      </c>
      <c r="R55">
        <v>1.0169014084507042</v>
      </c>
      <c r="S55" s="15">
        <v>17</v>
      </c>
      <c r="T55" t="s">
        <v>440</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0.36553524804177545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44306</v>
      </c>
      <c r="B56" s="2" t="s">
        <v>2</v>
      </c>
      <c r="C56" s="15">
        <v>23078</v>
      </c>
      <c r="D56" s="15">
        <v>760</v>
      </c>
      <c r="E56" s="15">
        <v>21902</v>
      </c>
      <c r="F56">
        <v>31</v>
      </c>
      <c r="G56">
        <v>6</v>
      </c>
      <c r="H56" s="15">
        <v>431163</v>
      </c>
      <c r="I56" s="15">
        <v>422</v>
      </c>
      <c r="J56" s="15">
        <v>109089</v>
      </c>
      <c r="K56" s="15">
        <v>67</v>
      </c>
      <c r="L56">
        <v>26</v>
      </c>
      <c r="M56">
        <v>0</v>
      </c>
      <c r="N56">
        <v>0</v>
      </c>
      <c r="O56" s="15">
        <v>2380</v>
      </c>
      <c r="P56" s="15">
        <v>242</v>
      </c>
      <c r="Q56" s="15">
        <v>2622</v>
      </c>
      <c r="R56">
        <v>1.0354223433242506</v>
      </c>
      <c r="S56" s="15">
        <v>41</v>
      </c>
      <c r="T56" t="s">
        <v>440</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0.48803191489361702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44306</v>
      </c>
      <c r="B57" s="2" t="s">
        <v>3</v>
      </c>
      <c r="C57" s="15">
        <v>120338</v>
      </c>
      <c r="D57" s="15">
        <v>2811</v>
      </c>
      <c r="E57" s="15">
        <v>115174</v>
      </c>
      <c r="F57">
        <v>162</v>
      </c>
      <c r="G57">
        <v>40</v>
      </c>
      <c r="H57" s="15">
        <v>1976358</v>
      </c>
      <c r="I57" s="15">
        <v>2376</v>
      </c>
      <c r="J57" s="15">
        <v>888487</v>
      </c>
      <c r="K57" s="15">
        <v>188</v>
      </c>
      <c r="L57">
        <v>48</v>
      </c>
      <c r="M57">
        <v>1</v>
      </c>
      <c r="N57">
        <v>3</v>
      </c>
      <c r="O57" s="15">
        <v>7739</v>
      </c>
      <c r="P57" s="15">
        <v>2265</v>
      </c>
      <c r="Q57" s="15">
        <v>10004</v>
      </c>
      <c r="R57">
        <v>1.0173724212812161</v>
      </c>
      <c r="S57" s="15">
        <v>139</v>
      </c>
      <c r="T57" t="s">
        <v>440</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0.37992300858750372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44307</v>
      </c>
      <c r="B58" s="2" t="s">
        <v>4</v>
      </c>
      <c r="C58" s="15">
        <v>29195</v>
      </c>
      <c r="D58" s="15">
        <v>699</v>
      </c>
      <c r="E58" s="15">
        <v>27926</v>
      </c>
      <c r="F58">
        <v>54</v>
      </c>
      <c r="G58">
        <v>9</v>
      </c>
      <c r="H58" s="15">
        <v>433673</v>
      </c>
      <c r="I58" s="15">
        <v>583</v>
      </c>
      <c r="J58" s="15">
        <v>240624</v>
      </c>
      <c r="K58" s="15">
        <v>51</v>
      </c>
      <c r="L58">
        <v>18</v>
      </c>
      <c r="M58">
        <v>-1</v>
      </c>
      <c r="N58">
        <v>-1</v>
      </c>
      <c r="O58" s="15">
        <v>1204</v>
      </c>
      <c r="P58" s="15">
        <v>449</v>
      </c>
      <c r="Q58" s="15">
        <v>1653</v>
      </c>
      <c r="R58">
        <v>1.026431718061674</v>
      </c>
      <c r="S58" s="15">
        <v>32</v>
      </c>
      <c r="T58" t="s">
        <v>441</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0.52854511970534068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44307</v>
      </c>
      <c r="B59" s="2" t="s">
        <v>5</v>
      </c>
      <c r="C59" s="15">
        <v>8378</v>
      </c>
      <c r="D59" s="15">
        <v>104</v>
      </c>
      <c r="E59" s="15">
        <v>8052</v>
      </c>
      <c r="F59">
        <v>9</v>
      </c>
      <c r="G59">
        <v>2</v>
      </c>
      <c r="H59" s="15">
        <v>133878</v>
      </c>
      <c r="I59" s="15">
        <v>216</v>
      </c>
      <c r="J59" s="15">
        <v>43019</v>
      </c>
      <c r="K59" s="15">
        <v>3</v>
      </c>
      <c r="L59">
        <v>-1</v>
      </c>
      <c r="M59">
        <v>-1</v>
      </c>
      <c r="N59">
        <v>1</v>
      </c>
      <c r="O59" s="15">
        <v>294</v>
      </c>
      <c r="P59" s="15">
        <v>55</v>
      </c>
      <c r="Q59" s="15">
        <v>349</v>
      </c>
      <c r="R59">
        <v>0.99047619047619051</v>
      </c>
      <c r="S59" s="15">
        <v>4</v>
      </c>
      <c r="T59" t="s">
        <v>441</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0.32800000000000001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44307</v>
      </c>
      <c r="B60" s="2" t="s">
        <v>8</v>
      </c>
      <c r="C60" s="15">
        <v>12320</v>
      </c>
      <c r="D60" s="15">
        <v>211</v>
      </c>
      <c r="E60" s="15">
        <v>11892</v>
      </c>
      <c r="F60">
        <v>9</v>
      </c>
      <c r="G60">
        <v>4</v>
      </c>
      <c r="H60" s="15">
        <v>218996</v>
      </c>
      <c r="I60" s="15">
        <v>212</v>
      </c>
      <c r="J60" s="15">
        <v>104328</v>
      </c>
      <c r="K60" s="15">
        <v>9</v>
      </c>
      <c r="L60">
        <v>4</v>
      </c>
      <c r="M60">
        <v>2</v>
      </c>
      <c r="N60">
        <v>0</v>
      </c>
      <c r="O60" s="15">
        <v>664</v>
      </c>
      <c r="P60" s="15">
        <v>174</v>
      </c>
      <c r="Q60" s="15">
        <v>838</v>
      </c>
      <c r="R60">
        <v>1.0193236714975846</v>
      </c>
      <c r="S60" s="15">
        <v>5</v>
      </c>
      <c r="T60" t="s">
        <v>441</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0.33974358974358976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44307</v>
      </c>
      <c r="B61" s="2" t="s">
        <v>9</v>
      </c>
      <c r="C61" s="15">
        <v>15179</v>
      </c>
      <c r="D61" s="15">
        <v>261</v>
      </c>
      <c r="E61" s="15">
        <v>14504</v>
      </c>
      <c r="F61">
        <v>16</v>
      </c>
      <c r="G61">
        <v>9</v>
      </c>
      <c r="H61" s="15">
        <v>231825</v>
      </c>
      <c r="I61" s="15">
        <v>415</v>
      </c>
      <c r="J61" s="15">
        <v>121725</v>
      </c>
      <c r="K61" s="15">
        <v>25</v>
      </c>
      <c r="L61">
        <v>16</v>
      </c>
      <c r="M61">
        <v>-2</v>
      </c>
      <c r="N61">
        <v>1</v>
      </c>
      <c r="O61" s="15">
        <v>583</v>
      </c>
      <c r="P61" s="15">
        <v>338</v>
      </c>
      <c r="Q61" s="15">
        <v>921</v>
      </c>
      <c r="R61">
        <v>1.0653061224489795</v>
      </c>
      <c r="S61" s="15">
        <v>9</v>
      </c>
      <c r="T61" t="s">
        <v>441</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0.15657894736842104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44307</v>
      </c>
      <c r="B62" s="2" t="s">
        <v>6</v>
      </c>
      <c r="C62" s="15">
        <v>13355</v>
      </c>
      <c r="D62" s="15">
        <v>461</v>
      </c>
      <c r="E62" s="15">
        <v>12726</v>
      </c>
      <c r="F62">
        <v>23</v>
      </c>
      <c r="G62">
        <v>5</v>
      </c>
      <c r="H62" s="15">
        <v>202202</v>
      </c>
      <c r="I62" s="15">
        <v>170</v>
      </c>
      <c r="J62" s="15">
        <v>104106</v>
      </c>
      <c r="K62" s="15">
        <v>35</v>
      </c>
      <c r="L62">
        <v>9</v>
      </c>
      <c r="M62">
        <v>-1</v>
      </c>
      <c r="N62">
        <v>-1</v>
      </c>
      <c r="O62" s="15">
        <v>1040</v>
      </c>
      <c r="P62" s="15">
        <v>474</v>
      </c>
      <c r="Q62" s="15">
        <v>1514</v>
      </c>
      <c r="R62">
        <v>1.0199115044247788</v>
      </c>
      <c r="S62" s="15">
        <v>25</v>
      </c>
      <c r="T62" t="s">
        <v>441</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0.44731610337972166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44307</v>
      </c>
      <c r="B63" s="2" t="s">
        <v>7</v>
      </c>
      <c r="C63" s="15">
        <v>18966</v>
      </c>
      <c r="D63" s="15">
        <v>350</v>
      </c>
      <c r="E63" s="15">
        <v>18268</v>
      </c>
      <c r="F63">
        <v>19</v>
      </c>
      <c r="G63">
        <v>4</v>
      </c>
      <c r="H63" s="15">
        <v>328978</v>
      </c>
      <c r="I63" s="15">
        <v>360</v>
      </c>
      <c r="J63" s="15">
        <v>167428</v>
      </c>
      <c r="K63" s="15">
        <v>10</v>
      </c>
      <c r="L63">
        <v>-11</v>
      </c>
      <c r="M63">
        <v>2</v>
      </c>
      <c r="N63">
        <v>-1</v>
      </c>
      <c r="O63" s="15">
        <v>572</v>
      </c>
      <c r="P63" s="15">
        <v>342</v>
      </c>
      <c r="Q63" s="15">
        <v>914</v>
      </c>
      <c r="R63">
        <v>0.96952908587257614</v>
      </c>
      <c r="S63" s="15">
        <v>21</v>
      </c>
      <c r="T63" t="s">
        <v>441</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0.33420365535248042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44307</v>
      </c>
      <c r="B64" s="2" t="s">
        <v>2</v>
      </c>
      <c r="C64" s="15">
        <v>23165</v>
      </c>
      <c r="D64" s="15">
        <v>789</v>
      </c>
      <c r="E64" s="15">
        <v>21960</v>
      </c>
      <c r="F64">
        <v>33</v>
      </c>
      <c r="G64">
        <v>8</v>
      </c>
      <c r="H64" s="15">
        <v>433987</v>
      </c>
      <c r="I64" s="15">
        <v>422</v>
      </c>
      <c r="J64" s="15">
        <v>109373</v>
      </c>
      <c r="K64" s="15">
        <v>87</v>
      </c>
      <c r="L64">
        <v>29</v>
      </c>
      <c r="M64">
        <v>2</v>
      </c>
      <c r="N64">
        <v>2</v>
      </c>
      <c r="O64" s="15">
        <v>2824</v>
      </c>
      <c r="P64" s="15">
        <v>284</v>
      </c>
      <c r="Q64" s="15">
        <v>3108</v>
      </c>
      <c r="R64">
        <v>1.0381578947368422</v>
      </c>
      <c r="S64" s="15">
        <v>58</v>
      </c>
      <c r="T64" t="s">
        <v>441</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0.5292553191489362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44307</v>
      </c>
      <c r="B65" s="2" t="s">
        <v>3</v>
      </c>
      <c r="C65" s="15">
        <v>120558</v>
      </c>
      <c r="D65" s="15">
        <v>2875</v>
      </c>
      <c r="E65" s="15">
        <v>115328</v>
      </c>
      <c r="F65">
        <v>163</v>
      </c>
      <c r="G65">
        <v>41</v>
      </c>
      <c r="H65" s="15">
        <v>1983539</v>
      </c>
      <c r="I65" s="15">
        <v>2378</v>
      </c>
      <c r="J65" s="15">
        <v>890603</v>
      </c>
      <c r="K65" s="15">
        <v>220</v>
      </c>
      <c r="L65">
        <v>64</v>
      </c>
      <c r="M65">
        <v>1</v>
      </c>
      <c r="N65">
        <v>1</v>
      </c>
      <c r="O65" s="15">
        <v>7181</v>
      </c>
      <c r="P65" s="15">
        <v>2116</v>
      </c>
      <c r="Q65" s="15">
        <v>9297</v>
      </c>
      <c r="R65">
        <v>1.0227676983279972</v>
      </c>
      <c r="S65" s="15">
        <v>154</v>
      </c>
      <c r="T65" t="s">
        <v>441</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0.38614154575066628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44308</v>
      </c>
      <c r="B66" s="2" t="s">
        <v>4</v>
      </c>
      <c r="C66" s="15">
        <v>29267</v>
      </c>
      <c r="D66" s="15">
        <v>728</v>
      </c>
      <c r="E66" s="15">
        <v>27969</v>
      </c>
      <c r="F66">
        <v>54</v>
      </c>
      <c r="G66">
        <v>10</v>
      </c>
      <c r="H66" s="15">
        <v>435584</v>
      </c>
      <c r="I66" s="15">
        <v>583</v>
      </c>
      <c r="J66" s="15">
        <v>241119</v>
      </c>
      <c r="K66" s="15">
        <v>72</v>
      </c>
      <c r="L66">
        <v>29</v>
      </c>
      <c r="M66">
        <v>0</v>
      </c>
      <c r="N66">
        <v>1</v>
      </c>
      <c r="O66" s="15">
        <v>1911</v>
      </c>
      <c r="P66" s="15">
        <v>495</v>
      </c>
      <c r="Q66" s="15">
        <v>2406</v>
      </c>
      <c r="R66">
        <v>1.0414878397711016</v>
      </c>
      <c r="S66" s="15">
        <v>43</v>
      </c>
      <c r="T66" t="s">
        <v>442</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0.57826887661141801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44308</v>
      </c>
      <c r="B67" s="2" t="s">
        <v>5</v>
      </c>
      <c r="C67" s="15">
        <v>8388</v>
      </c>
      <c r="D67" s="15">
        <v>110</v>
      </c>
      <c r="E67" s="15">
        <v>8056</v>
      </c>
      <c r="F67">
        <v>9</v>
      </c>
      <c r="G67">
        <v>2</v>
      </c>
      <c r="H67" s="15">
        <v>134103</v>
      </c>
      <c r="I67" s="15">
        <v>216</v>
      </c>
      <c r="J67" s="15">
        <v>43085</v>
      </c>
      <c r="K67" s="15">
        <v>10</v>
      </c>
      <c r="L67">
        <v>6</v>
      </c>
      <c r="M67">
        <v>0</v>
      </c>
      <c r="N67">
        <v>0</v>
      </c>
      <c r="O67" s="15">
        <v>225</v>
      </c>
      <c r="P67" s="15">
        <v>66</v>
      </c>
      <c r="Q67" s="15">
        <v>291</v>
      </c>
      <c r="R67">
        <v>1.0576923076923077</v>
      </c>
      <c r="S67" s="15">
        <v>4</v>
      </c>
      <c r="T67" t="s">
        <v>442</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0.33600000000000002</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44308</v>
      </c>
      <c r="B68" s="2" t="s">
        <v>8</v>
      </c>
      <c r="C68" s="15">
        <v>12335</v>
      </c>
      <c r="D68" s="15">
        <v>210</v>
      </c>
      <c r="E68" s="15">
        <v>11907</v>
      </c>
      <c r="F68">
        <v>8</v>
      </c>
      <c r="G68">
        <v>4</v>
      </c>
      <c r="H68" s="15">
        <v>219817</v>
      </c>
      <c r="I68" s="15">
        <v>213</v>
      </c>
      <c r="J68" s="15">
        <v>104512</v>
      </c>
      <c r="K68" s="15">
        <v>15</v>
      </c>
      <c r="L68">
        <v>-1</v>
      </c>
      <c r="M68">
        <v>-1</v>
      </c>
      <c r="N68">
        <v>0</v>
      </c>
      <c r="O68" s="15">
        <v>821</v>
      </c>
      <c r="P68" s="15">
        <v>184</v>
      </c>
      <c r="Q68" s="15">
        <v>1005</v>
      </c>
      <c r="R68">
        <v>0.99526066350710896</v>
      </c>
      <c r="S68" s="15">
        <v>15</v>
      </c>
      <c r="T68" t="s">
        <v>442</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0.33974358974358976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44308</v>
      </c>
      <c r="B69" s="2" t="s">
        <v>9</v>
      </c>
      <c r="C69" s="15">
        <v>15197</v>
      </c>
      <c r="D69" s="15">
        <v>263</v>
      </c>
      <c r="E69" s="15">
        <v>14520</v>
      </c>
      <c r="F69">
        <v>17</v>
      </c>
      <c r="G69">
        <v>10</v>
      </c>
      <c r="H69" s="15">
        <v>232289</v>
      </c>
      <c r="I69" s="15">
        <v>415</v>
      </c>
      <c r="J69" s="15">
        <v>122105</v>
      </c>
      <c r="K69" s="15">
        <v>18</v>
      </c>
      <c r="L69">
        <v>2</v>
      </c>
      <c r="M69">
        <v>1</v>
      </c>
      <c r="N69">
        <v>1</v>
      </c>
      <c r="O69" s="15">
        <v>464</v>
      </c>
      <c r="P69" s="15">
        <v>380</v>
      </c>
      <c r="Q69" s="15">
        <v>844</v>
      </c>
      <c r="R69">
        <v>1.0076628352490422</v>
      </c>
      <c r="S69" s="15">
        <v>16</v>
      </c>
      <c r="T69" t="s">
        <v>442</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44308</v>
      </c>
      <c r="B70" s="2" t="s">
        <v>6</v>
      </c>
      <c r="C70" s="15">
        <v>13392</v>
      </c>
      <c r="D70" s="15">
        <v>466</v>
      </c>
      <c r="E70" s="15">
        <v>12758</v>
      </c>
      <c r="F70">
        <v>20</v>
      </c>
      <c r="G70">
        <v>5</v>
      </c>
      <c r="H70" s="15">
        <v>203513</v>
      </c>
      <c r="I70" s="15">
        <v>170</v>
      </c>
      <c r="J70" s="15">
        <v>104557</v>
      </c>
      <c r="K70" s="15">
        <v>37</v>
      </c>
      <c r="L70">
        <v>5</v>
      </c>
      <c r="M70">
        <v>-3</v>
      </c>
      <c r="N70">
        <v>0</v>
      </c>
      <c r="O70" s="15">
        <v>1311</v>
      </c>
      <c r="P70" s="15">
        <v>451</v>
      </c>
      <c r="Q70" s="15">
        <v>1762</v>
      </c>
      <c r="R70">
        <v>1.0108459869848156</v>
      </c>
      <c r="S70" s="15">
        <v>32</v>
      </c>
      <c r="T70" t="s">
        <v>442</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0.42743538767395628</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44308</v>
      </c>
      <c r="B71" s="2" t="s">
        <v>7</v>
      </c>
      <c r="C71" s="15">
        <v>18982</v>
      </c>
      <c r="D71" s="15">
        <v>339</v>
      </c>
      <c r="E71" s="15">
        <v>18295</v>
      </c>
      <c r="F71">
        <v>19</v>
      </c>
      <c r="G71">
        <v>4</v>
      </c>
      <c r="H71" s="15">
        <v>329529</v>
      </c>
      <c r="I71" s="15">
        <v>360</v>
      </c>
      <c r="J71" s="15">
        <v>167896</v>
      </c>
      <c r="K71" s="15">
        <v>16</v>
      </c>
      <c r="L71">
        <v>-11</v>
      </c>
      <c r="M71">
        <v>0</v>
      </c>
      <c r="N71">
        <v>0</v>
      </c>
      <c r="O71" s="15">
        <v>551</v>
      </c>
      <c r="P71" s="15">
        <v>468</v>
      </c>
      <c r="Q71" s="15">
        <v>1019</v>
      </c>
      <c r="R71">
        <v>0.96857142857142853</v>
      </c>
      <c r="S71" s="15">
        <v>27</v>
      </c>
      <c r="T71" t="s">
        <v>442</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0.29242819843342038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44308</v>
      </c>
      <c r="B72" s="2" t="s">
        <v>2</v>
      </c>
      <c r="C72" s="15">
        <v>23250</v>
      </c>
      <c r="D72" s="15">
        <v>823</v>
      </c>
      <c r="E72" s="15">
        <v>22011</v>
      </c>
      <c r="F72">
        <v>29</v>
      </c>
      <c r="G72">
        <v>8</v>
      </c>
      <c r="H72" s="15">
        <v>437056</v>
      </c>
      <c r="I72" s="15">
        <v>422</v>
      </c>
      <c r="J72" s="15">
        <v>109570</v>
      </c>
      <c r="K72" s="15">
        <v>85</v>
      </c>
      <c r="L72">
        <v>34</v>
      </c>
      <c r="M72">
        <v>-4</v>
      </c>
      <c r="N72">
        <v>0</v>
      </c>
      <c r="O72" s="15">
        <v>3069</v>
      </c>
      <c r="P72" s="15">
        <v>197</v>
      </c>
      <c r="Q72" s="15">
        <v>3266</v>
      </c>
      <c r="R72">
        <v>1.0430925221799747</v>
      </c>
      <c r="S72" s="15">
        <v>51</v>
      </c>
      <c r="T72" t="s">
        <v>442</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0.56515957446808507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44308</v>
      </c>
      <c r="B73" s="2" t="s">
        <v>3</v>
      </c>
      <c r="C73" s="15">
        <v>120811</v>
      </c>
      <c r="D73" s="15">
        <v>2939</v>
      </c>
      <c r="E73" s="15">
        <v>115516</v>
      </c>
      <c r="F73">
        <v>156</v>
      </c>
      <c r="G73">
        <v>43</v>
      </c>
      <c r="H73" s="15">
        <v>1991891</v>
      </c>
      <c r="I73" s="15">
        <v>2379</v>
      </c>
      <c r="J73" s="15">
        <v>892844</v>
      </c>
      <c r="K73" s="15">
        <v>253</v>
      </c>
      <c r="L73">
        <v>64</v>
      </c>
      <c r="M73">
        <v>-7</v>
      </c>
      <c r="N73">
        <v>2</v>
      </c>
      <c r="O73" s="15">
        <v>8352</v>
      </c>
      <c r="P73" s="15">
        <v>2241</v>
      </c>
      <c r="Q73" s="15">
        <v>10593</v>
      </c>
      <c r="R73">
        <v>1.0222608695652173</v>
      </c>
      <c r="S73" s="15">
        <v>188</v>
      </c>
      <c r="T73" t="s">
        <v>442</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0.39324844536570919</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44309</v>
      </c>
      <c r="B74" s="2" t="s">
        <v>4</v>
      </c>
      <c r="C74" s="15">
        <v>29300</v>
      </c>
      <c r="D74" s="15">
        <v>729</v>
      </c>
      <c r="E74" s="15">
        <v>28000</v>
      </c>
      <c r="F74">
        <v>46</v>
      </c>
      <c r="G74">
        <v>9</v>
      </c>
      <c r="H74" s="15">
        <v>437541</v>
      </c>
      <c r="I74" s="15">
        <v>584</v>
      </c>
      <c r="J74" s="15">
        <v>241575</v>
      </c>
      <c r="K74" s="15">
        <v>33</v>
      </c>
      <c r="L74">
        <v>1</v>
      </c>
      <c r="M74">
        <v>-8</v>
      </c>
      <c r="N74">
        <v>-1</v>
      </c>
      <c r="O74" s="15">
        <v>1957</v>
      </c>
      <c r="P74" s="15">
        <v>456</v>
      </c>
      <c r="Q74" s="15">
        <v>2413</v>
      </c>
      <c r="R74">
        <v>1.0013736263736264</v>
      </c>
      <c r="S74" s="15">
        <v>31</v>
      </c>
      <c r="T74" t="s">
        <v>443</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0.55064456721915289</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44309</v>
      </c>
      <c r="B75" s="2" t="s">
        <v>5</v>
      </c>
      <c r="C75" s="15">
        <v>8401</v>
      </c>
      <c r="D75" s="15">
        <v>120</v>
      </c>
      <c r="E75" s="15">
        <v>8059</v>
      </c>
      <c r="F75">
        <v>9</v>
      </c>
      <c r="G75">
        <v>2</v>
      </c>
      <c r="H75" s="15">
        <v>134370</v>
      </c>
      <c r="I75" s="15">
        <v>216</v>
      </c>
      <c r="J75" s="15">
        <v>43145</v>
      </c>
      <c r="K75" s="15">
        <v>13</v>
      </c>
      <c r="L75">
        <v>10</v>
      </c>
      <c r="M75">
        <v>0</v>
      </c>
      <c r="N75">
        <v>0</v>
      </c>
      <c r="O75" s="15">
        <v>267</v>
      </c>
      <c r="P75" s="15">
        <v>60</v>
      </c>
      <c r="Q75" s="15">
        <v>327</v>
      </c>
      <c r="R75">
        <v>1.0909090909090908</v>
      </c>
      <c r="S75" s="15">
        <v>3</v>
      </c>
      <c r="T75" t="s">
        <v>443</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0.36799999999999999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44309</v>
      </c>
      <c r="B76" s="2" t="s">
        <v>8</v>
      </c>
      <c r="C76" s="15">
        <v>12350</v>
      </c>
      <c r="D76" s="15">
        <v>205</v>
      </c>
      <c r="E76" s="15">
        <v>11927</v>
      </c>
      <c r="F76">
        <v>7</v>
      </c>
      <c r="G76">
        <v>4</v>
      </c>
      <c r="H76" s="15">
        <v>220494</v>
      </c>
      <c r="I76" s="15">
        <v>213</v>
      </c>
      <c r="J76" s="15">
        <v>104756</v>
      </c>
      <c r="K76" s="15">
        <v>15</v>
      </c>
      <c r="L76">
        <v>-5</v>
      </c>
      <c r="M76">
        <v>-1</v>
      </c>
      <c r="N76">
        <v>0</v>
      </c>
      <c r="O76" s="15">
        <v>677</v>
      </c>
      <c r="P76" s="15">
        <v>244</v>
      </c>
      <c r="Q76" s="15">
        <v>921</v>
      </c>
      <c r="R76">
        <v>0.97619047619047616</v>
      </c>
      <c r="S76" s="15">
        <v>20</v>
      </c>
      <c r="T76" t="s">
        <v>443</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0.30448717948717946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44309</v>
      </c>
      <c r="B77" s="2" t="s">
        <v>9</v>
      </c>
      <c r="C77" s="15">
        <v>15215</v>
      </c>
      <c r="D77" s="15">
        <v>265</v>
      </c>
      <c r="E77" s="15">
        <v>14536</v>
      </c>
      <c r="F77">
        <v>17</v>
      </c>
      <c r="G77">
        <v>10</v>
      </c>
      <c r="H77" s="15">
        <v>232802</v>
      </c>
      <c r="I77" s="15">
        <v>415</v>
      </c>
      <c r="J77" s="15">
        <v>122519</v>
      </c>
      <c r="K77" s="15">
        <v>18</v>
      </c>
      <c r="L77">
        <v>2</v>
      </c>
      <c r="M77">
        <v>0</v>
      </c>
      <c r="N77">
        <v>0</v>
      </c>
      <c r="O77" s="15">
        <v>513</v>
      </c>
      <c r="P77" s="15">
        <v>414</v>
      </c>
      <c r="Q77" s="15">
        <v>927</v>
      </c>
      <c r="R77">
        <v>1.0076045627376427</v>
      </c>
      <c r="S77" s="15">
        <v>16</v>
      </c>
      <c r="T77" t="s">
        <v>443</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0.15394736842105264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44309</v>
      </c>
      <c r="B78" s="2" t="s">
        <v>6</v>
      </c>
      <c r="C78" s="15">
        <v>13414</v>
      </c>
      <c r="D78" s="15">
        <v>469</v>
      </c>
      <c r="E78" s="15">
        <v>12776</v>
      </c>
      <c r="F78">
        <v>16</v>
      </c>
      <c r="G78">
        <v>5</v>
      </c>
      <c r="H78" s="15">
        <v>204925</v>
      </c>
      <c r="I78" s="15">
        <v>171</v>
      </c>
      <c r="J78" s="15">
        <v>104987</v>
      </c>
      <c r="K78" s="15">
        <v>22</v>
      </c>
      <c r="L78">
        <v>3</v>
      </c>
      <c r="M78">
        <v>-4</v>
      </c>
      <c r="N78">
        <v>0</v>
      </c>
      <c r="O78" s="15">
        <v>1412</v>
      </c>
      <c r="P78" s="15">
        <v>430</v>
      </c>
      <c r="Q78" s="15">
        <v>1842</v>
      </c>
      <c r="R78">
        <v>1.0064377682403434</v>
      </c>
      <c r="S78" s="15">
        <v>18</v>
      </c>
      <c r="T78" t="s">
        <v>443</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0.40755467196819084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44309</v>
      </c>
      <c r="B79" s="2" t="s">
        <v>7</v>
      </c>
      <c r="C79" s="15">
        <v>19009</v>
      </c>
      <c r="D79" s="15">
        <v>346</v>
      </c>
      <c r="E79" s="15">
        <v>18315</v>
      </c>
      <c r="F79">
        <v>19</v>
      </c>
      <c r="G79">
        <v>5</v>
      </c>
      <c r="H79" s="15">
        <v>329884</v>
      </c>
      <c r="I79" s="15">
        <v>360</v>
      </c>
      <c r="J79" s="15">
        <v>168410</v>
      </c>
      <c r="K79" s="15">
        <v>27</v>
      </c>
      <c r="L79">
        <v>7</v>
      </c>
      <c r="M79">
        <v>0</v>
      </c>
      <c r="N79">
        <v>1</v>
      </c>
      <c r="O79" s="15">
        <v>355</v>
      </c>
      <c r="P79" s="15">
        <v>514</v>
      </c>
      <c r="Q79" s="15">
        <v>869</v>
      </c>
      <c r="R79">
        <v>1.0206489675516224</v>
      </c>
      <c r="S79" s="15">
        <v>20</v>
      </c>
      <c r="T79" t="s">
        <v>443</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0.31592689295039167</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44309</v>
      </c>
      <c r="B80" s="2" t="s">
        <v>2</v>
      </c>
      <c r="C80" s="15">
        <v>23326</v>
      </c>
      <c r="D80" s="15">
        <v>843</v>
      </c>
      <c r="E80" s="15">
        <v>22067</v>
      </c>
      <c r="F80">
        <v>32</v>
      </c>
      <c r="G80">
        <v>8</v>
      </c>
      <c r="H80" s="15">
        <v>440064</v>
      </c>
      <c r="I80" s="15">
        <v>422</v>
      </c>
      <c r="J80" s="15">
        <v>109991</v>
      </c>
      <c r="K80" s="15">
        <v>76</v>
      </c>
      <c r="L80">
        <v>20</v>
      </c>
      <c r="M80">
        <v>3</v>
      </c>
      <c r="N80">
        <v>0</v>
      </c>
      <c r="O80" s="15">
        <v>3008</v>
      </c>
      <c r="P80" s="15">
        <v>421</v>
      </c>
      <c r="Q80" s="15">
        <v>3429</v>
      </c>
      <c r="R80">
        <v>1.0243013365735116</v>
      </c>
      <c r="S80" s="15">
        <v>56</v>
      </c>
      <c r="T80" t="s">
        <v>443</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0.60505319148936165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44309</v>
      </c>
      <c r="B81" s="2" t="s">
        <v>3</v>
      </c>
      <c r="C81" s="15">
        <v>121015</v>
      </c>
      <c r="D81" s="15">
        <v>2977</v>
      </c>
      <c r="E81" s="15">
        <v>115680</v>
      </c>
      <c r="F81">
        <v>146</v>
      </c>
      <c r="G81">
        <v>43</v>
      </c>
      <c r="H81" s="15">
        <v>2000080</v>
      </c>
      <c r="I81" s="15">
        <v>2381</v>
      </c>
      <c r="J81" s="15">
        <v>895383</v>
      </c>
      <c r="K81" s="15">
        <v>204</v>
      </c>
      <c r="L81">
        <v>38</v>
      </c>
      <c r="M81">
        <v>-10</v>
      </c>
      <c r="N81">
        <v>0</v>
      </c>
      <c r="O81" s="15">
        <v>8189</v>
      </c>
      <c r="P81" s="15">
        <v>2539</v>
      </c>
      <c r="Q81" s="15">
        <v>10728</v>
      </c>
      <c r="R81">
        <v>1.0129295678802315</v>
      </c>
      <c r="S81" s="15">
        <v>164</v>
      </c>
      <c r="T81" t="s">
        <v>443</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0.39620965353864379</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44310</v>
      </c>
      <c r="B82" s="2" t="s">
        <v>4</v>
      </c>
      <c r="C82" s="15">
        <v>29340</v>
      </c>
      <c r="D82" s="15">
        <v>738</v>
      </c>
      <c r="E82" s="15">
        <v>28030</v>
      </c>
      <c r="F82">
        <v>47</v>
      </c>
      <c r="G82">
        <v>12</v>
      </c>
      <c r="H82" s="15">
        <v>438907</v>
      </c>
      <c r="I82" s="15">
        <v>585</v>
      </c>
      <c r="J82" s="15">
        <v>242024</v>
      </c>
      <c r="K82" s="15">
        <v>40</v>
      </c>
      <c r="L82">
        <v>9</v>
      </c>
      <c r="M82">
        <v>1</v>
      </c>
      <c r="N82">
        <v>3</v>
      </c>
      <c r="O82" s="15">
        <v>1366</v>
      </c>
      <c r="P82" s="15">
        <v>449</v>
      </c>
      <c r="Q82" s="15">
        <v>1815</v>
      </c>
      <c r="R82">
        <v>1.0123456790123457</v>
      </c>
      <c r="S82" s="15">
        <v>30</v>
      </c>
      <c r="T82" t="s">
        <v>444</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0.5322283609576427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44310</v>
      </c>
      <c r="B83" s="2" t="s">
        <v>5</v>
      </c>
      <c r="C83" s="15">
        <v>8404</v>
      </c>
      <c r="D83" s="15">
        <v>119</v>
      </c>
      <c r="E83" s="15">
        <v>8063</v>
      </c>
      <c r="F83">
        <v>11</v>
      </c>
      <c r="G83">
        <v>2</v>
      </c>
      <c r="H83" s="15">
        <v>134634</v>
      </c>
      <c r="I83" s="15">
        <v>216</v>
      </c>
      <c r="J83" s="15">
        <v>43196</v>
      </c>
      <c r="K83" s="15">
        <v>3</v>
      </c>
      <c r="L83">
        <v>-1</v>
      </c>
      <c r="M83">
        <v>2</v>
      </c>
      <c r="N83">
        <v>0</v>
      </c>
      <c r="O83" s="15">
        <v>264</v>
      </c>
      <c r="P83" s="15">
        <v>51</v>
      </c>
      <c r="Q83" s="15">
        <v>315</v>
      </c>
      <c r="R83">
        <v>0.9916666666666667</v>
      </c>
      <c r="S83" s="15">
        <v>4</v>
      </c>
      <c r="T83" t="s">
        <v>444</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0.34399999999999997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44310</v>
      </c>
      <c r="B84" s="2" t="s">
        <v>8</v>
      </c>
      <c r="C84" s="15">
        <v>12363</v>
      </c>
      <c r="D84" s="15">
        <v>206</v>
      </c>
      <c r="E84" s="15">
        <v>11939</v>
      </c>
      <c r="F84">
        <v>9</v>
      </c>
      <c r="G84">
        <v>4</v>
      </c>
      <c r="H84" s="15">
        <v>221279</v>
      </c>
      <c r="I84" s="15">
        <v>213</v>
      </c>
      <c r="J84" s="15">
        <v>104872</v>
      </c>
      <c r="K84" s="15">
        <v>13</v>
      </c>
      <c r="L84">
        <v>1</v>
      </c>
      <c r="M84">
        <v>2</v>
      </c>
      <c r="N84">
        <v>0</v>
      </c>
      <c r="O84" s="15">
        <v>785</v>
      </c>
      <c r="P84" s="15">
        <v>116</v>
      </c>
      <c r="Q84" s="15">
        <v>901</v>
      </c>
      <c r="R84">
        <v>1.0048780487804878</v>
      </c>
      <c r="S84" s="15">
        <v>12</v>
      </c>
      <c r="T84" t="s">
        <v>444</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0.30448717948717946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44310</v>
      </c>
      <c r="B85" s="2" t="s">
        <v>9</v>
      </c>
      <c r="C85" s="15">
        <v>15233</v>
      </c>
      <c r="D85" s="15">
        <v>255</v>
      </c>
      <c r="E85" s="15">
        <v>14564</v>
      </c>
      <c r="F85">
        <v>18</v>
      </c>
      <c r="G85">
        <v>11</v>
      </c>
      <c r="H85" s="15">
        <v>233797</v>
      </c>
      <c r="I85" s="15">
        <v>415</v>
      </c>
      <c r="J85" s="15">
        <v>122787</v>
      </c>
      <c r="K85" s="15">
        <v>18</v>
      </c>
      <c r="L85">
        <v>-10</v>
      </c>
      <c r="M85">
        <v>1</v>
      </c>
      <c r="N85">
        <v>1</v>
      </c>
      <c r="O85" s="15">
        <v>995</v>
      </c>
      <c r="P85" s="15">
        <v>268</v>
      </c>
      <c r="Q85" s="15">
        <v>1263</v>
      </c>
      <c r="R85">
        <v>0.96226415094339623</v>
      </c>
      <c r="S85" s="15">
        <v>28</v>
      </c>
      <c r="T85" t="s">
        <v>444</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0.16973684210526316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44310</v>
      </c>
      <c r="B86" s="2" t="s">
        <v>6</v>
      </c>
      <c r="C86" s="15">
        <v>13449</v>
      </c>
      <c r="D86" s="15">
        <v>481</v>
      </c>
      <c r="E86" s="15">
        <v>12799</v>
      </c>
      <c r="F86">
        <v>19</v>
      </c>
      <c r="G86">
        <v>5</v>
      </c>
      <c r="H86" s="15">
        <v>205934</v>
      </c>
      <c r="I86" s="15">
        <v>171</v>
      </c>
      <c r="J86" s="15">
        <v>105298</v>
      </c>
      <c r="K86" s="15">
        <v>35</v>
      </c>
      <c r="L86">
        <v>12</v>
      </c>
      <c r="M86">
        <v>3</v>
      </c>
      <c r="N86">
        <v>0</v>
      </c>
      <c r="O86" s="15">
        <v>1009</v>
      </c>
      <c r="P86" s="15">
        <v>311</v>
      </c>
      <c r="Q86" s="15">
        <v>1320</v>
      </c>
      <c r="R86">
        <v>1.0255863539445629</v>
      </c>
      <c r="S86" s="15">
        <v>23</v>
      </c>
      <c r="T86" t="s">
        <v>444</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0.4234592445328032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44310</v>
      </c>
      <c r="B87" s="2" t="s">
        <v>7</v>
      </c>
      <c r="C87" s="15">
        <v>19039</v>
      </c>
      <c r="D87" s="15">
        <v>343</v>
      </c>
      <c r="E87" s="15">
        <v>18348</v>
      </c>
      <c r="F87">
        <v>19</v>
      </c>
      <c r="G87">
        <v>4</v>
      </c>
      <c r="H87" s="15">
        <v>330636</v>
      </c>
      <c r="I87" s="15">
        <v>360</v>
      </c>
      <c r="J87" s="15">
        <v>168647</v>
      </c>
      <c r="K87" s="15">
        <v>30</v>
      </c>
      <c r="L87">
        <v>-3</v>
      </c>
      <c r="M87">
        <v>0</v>
      </c>
      <c r="N87">
        <v>-1</v>
      </c>
      <c r="O87" s="15">
        <v>752</v>
      </c>
      <c r="P87" s="15">
        <v>237</v>
      </c>
      <c r="Q87" s="15">
        <v>989</v>
      </c>
      <c r="R87">
        <v>0.99132947976878616</v>
      </c>
      <c r="S87" s="15">
        <v>33</v>
      </c>
      <c r="T87" t="s">
        <v>444</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0.35248041775456918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44310</v>
      </c>
      <c r="B88" s="2" t="s">
        <v>2</v>
      </c>
      <c r="C88" s="15">
        <v>23398</v>
      </c>
      <c r="D88" s="15">
        <v>874</v>
      </c>
      <c r="E88" s="15">
        <v>22108</v>
      </c>
      <c r="F88">
        <v>35</v>
      </c>
      <c r="G88">
        <v>8</v>
      </c>
      <c r="H88" s="15">
        <v>443915</v>
      </c>
      <c r="I88" s="15">
        <v>422</v>
      </c>
      <c r="J88" s="15">
        <v>110222</v>
      </c>
      <c r="K88" s="15">
        <v>72</v>
      </c>
      <c r="L88">
        <v>31</v>
      </c>
      <c r="M88">
        <v>3</v>
      </c>
      <c r="N88">
        <v>0</v>
      </c>
      <c r="O88" s="15">
        <v>3851</v>
      </c>
      <c r="P88" s="15">
        <v>231</v>
      </c>
      <c r="Q88" s="15">
        <v>4082</v>
      </c>
      <c r="R88">
        <v>1.036773428232503</v>
      </c>
      <c r="S88" s="15">
        <v>41</v>
      </c>
      <c r="T88" t="s">
        <v>444</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0.60771276595744683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44310</v>
      </c>
      <c r="B89" s="2" t="s">
        <v>3</v>
      </c>
      <c r="C89" s="15">
        <v>121226</v>
      </c>
      <c r="D89" s="15">
        <v>3016</v>
      </c>
      <c r="E89" s="15">
        <v>115851</v>
      </c>
      <c r="F89">
        <v>158</v>
      </c>
      <c r="G89">
        <v>46</v>
      </c>
      <c r="H89" s="15">
        <v>2009102</v>
      </c>
      <c r="I89" s="15">
        <v>2382</v>
      </c>
      <c r="J89" s="15">
        <v>897046</v>
      </c>
      <c r="K89" s="15">
        <v>211</v>
      </c>
      <c r="L89">
        <v>39</v>
      </c>
      <c r="M89">
        <v>12</v>
      </c>
      <c r="N89">
        <v>3</v>
      </c>
      <c r="O89" s="15">
        <v>9022</v>
      </c>
      <c r="P89" s="15">
        <v>1663</v>
      </c>
      <c r="Q89" s="15">
        <v>10685</v>
      </c>
      <c r="R89">
        <v>1.0131004366812226</v>
      </c>
      <c r="S89" s="15">
        <v>171</v>
      </c>
      <c r="T89" t="s">
        <v>444</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0.40302043233639323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44311</v>
      </c>
      <c r="B90" s="2" t="s">
        <v>4</v>
      </c>
      <c r="C90" s="15">
        <v>29381</v>
      </c>
      <c r="D90" s="15">
        <v>733</v>
      </c>
      <c r="E90" s="15">
        <v>28076</v>
      </c>
      <c r="F90">
        <v>48</v>
      </c>
      <c r="G90">
        <v>13</v>
      </c>
      <c r="H90" s="15">
        <v>441019</v>
      </c>
      <c r="I90" s="15">
        <v>585</v>
      </c>
      <c r="J90" s="15">
        <v>242311</v>
      </c>
      <c r="K90" s="15">
        <v>41</v>
      </c>
      <c r="L90">
        <v>-5</v>
      </c>
      <c r="M90">
        <v>1</v>
      </c>
      <c r="N90">
        <v>1</v>
      </c>
      <c r="O90" s="15">
        <v>2112</v>
      </c>
      <c r="P90" s="15">
        <v>287</v>
      </c>
      <c r="Q90" s="15">
        <v>2399</v>
      </c>
      <c r="R90">
        <v>0.99322493224932251</v>
      </c>
      <c r="S90" s="15">
        <v>46</v>
      </c>
      <c r="T90" t="s">
        <v>445</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0.5524861878453039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44311</v>
      </c>
      <c r="B91" s="2" t="s">
        <v>5</v>
      </c>
      <c r="C91" s="15">
        <v>8409</v>
      </c>
      <c r="D91" s="15">
        <v>117</v>
      </c>
      <c r="E91" s="15">
        <v>8070</v>
      </c>
      <c r="F91">
        <v>11</v>
      </c>
      <c r="G91">
        <v>2</v>
      </c>
      <c r="H91" s="15">
        <v>134776</v>
      </c>
      <c r="I91" s="15">
        <v>216</v>
      </c>
      <c r="J91" s="15">
        <v>43222</v>
      </c>
      <c r="K91" s="15">
        <v>5</v>
      </c>
      <c r="L91">
        <v>-2</v>
      </c>
      <c r="M91">
        <v>0</v>
      </c>
      <c r="N91">
        <v>0</v>
      </c>
      <c r="O91" s="15">
        <v>142</v>
      </c>
      <c r="P91" s="15">
        <v>26</v>
      </c>
      <c r="Q91" s="15">
        <v>168</v>
      </c>
      <c r="R91">
        <v>0.98319327731092432</v>
      </c>
      <c r="S91" s="15">
        <v>7</v>
      </c>
      <c r="T91" t="s">
        <v>445</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0.33600000000000002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44311</v>
      </c>
      <c r="B92" s="2" t="s">
        <v>8</v>
      </c>
      <c r="C92" s="15">
        <v>12373</v>
      </c>
      <c r="D92" s="15">
        <v>204</v>
      </c>
      <c r="E92" s="15">
        <v>11951</v>
      </c>
      <c r="F92">
        <v>11</v>
      </c>
      <c r="G92">
        <v>4</v>
      </c>
      <c r="H92" s="15">
        <v>221745</v>
      </c>
      <c r="I92" s="15">
        <v>213</v>
      </c>
      <c r="J92" s="15">
        <v>104946</v>
      </c>
      <c r="K92" s="15">
        <v>10</v>
      </c>
      <c r="L92">
        <v>-2</v>
      </c>
      <c r="M92">
        <v>2</v>
      </c>
      <c r="N92">
        <v>0</v>
      </c>
      <c r="O92" s="15">
        <v>466</v>
      </c>
      <c r="P92" s="15">
        <v>74</v>
      </c>
      <c r="Q92" s="15">
        <v>540</v>
      </c>
      <c r="R92">
        <v>0.99029126213592233</v>
      </c>
      <c r="S92" s="15">
        <v>12</v>
      </c>
      <c r="T92" t="s">
        <v>445</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0.28525641025641024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44311</v>
      </c>
      <c r="B93" s="2" t="s">
        <v>9</v>
      </c>
      <c r="C93" s="15">
        <v>15247</v>
      </c>
      <c r="D93" s="15">
        <v>257</v>
      </c>
      <c r="E93" s="15">
        <v>14576</v>
      </c>
      <c r="F93">
        <v>20</v>
      </c>
      <c r="G93">
        <v>9</v>
      </c>
      <c r="H93" s="15">
        <v>235297</v>
      </c>
      <c r="I93" s="15">
        <v>415</v>
      </c>
      <c r="J93" s="15">
        <v>123090</v>
      </c>
      <c r="K93" s="15">
        <v>14</v>
      </c>
      <c r="L93">
        <v>2</v>
      </c>
      <c r="M93">
        <v>2</v>
      </c>
      <c r="N93">
        <v>-2</v>
      </c>
      <c r="O93" s="15">
        <v>1500</v>
      </c>
      <c r="P93" s="15">
        <v>303</v>
      </c>
      <c r="Q93" s="15">
        <v>1803</v>
      </c>
      <c r="R93">
        <v>1.0078431372549019</v>
      </c>
      <c r="S93" s="15">
        <v>12</v>
      </c>
      <c r="T93" t="s">
        <v>445</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0.17236842105263159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44311</v>
      </c>
      <c r="B94" s="2" t="s">
        <v>6</v>
      </c>
      <c r="C94" s="15">
        <v>13477</v>
      </c>
      <c r="D94" s="15">
        <v>485</v>
      </c>
      <c r="E94" s="15">
        <v>12823</v>
      </c>
      <c r="F94">
        <v>18</v>
      </c>
      <c r="G94">
        <v>5</v>
      </c>
      <c r="H94" s="15">
        <v>206207</v>
      </c>
      <c r="I94" s="15">
        <v>171</v>
      </c>
      <c r="J94" s="15">
        <v>105590</v>
      </c>
      <c r="K94" s="15">
        <v>28</v>
      </c>
      <c r="L94">
        <v>4</v>
      </c>
      <c r="M94">
        <v>-1</v>
      </c>
      <c r="N94">
        <v>0</v>
      </c>
      <c r="O94" s="15">
        <v>273</v>
      </c>
      <c r="P94" s="15">
        <v>292</v>
      </c>
      <c r="Q94" s="15">
        <v>565</v>
      </c>
      <c r="R94">
        <v>1.0083160083160083</v>
      </c>
      <c r="S94" s="15">
        <v>24</v>
      </c>
      <c r="T94" t="s">
        <v>445</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0.41153081510934392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44311</v>
      </c>
      <c r="B95" s="2" t="s">
        <v>7</v>
      </c>
      <c r="C95" s="15">
        <v>19064</v>
      </c>
      <c r="D95" s="15">
        <v>341</v>
      </c>
      <c r="E95" s="15">
        <v>18375</v>
      </c>
      <c r="F95">
        <v>22</v>
      </c>
      <c r="G95">
        <v>4</v>
      </c>
      <c r="H95" s="15">
        <v>331246</v>
      </c>
      <c r="I95" s="15">
        <v>360</v>
      </c>
      <c r="J95" s="15">
        <v>168838</v>
      </c>
      <c r="K95" s="15">
        <v>25</v>
      </c>
      <c r="L95">
        <v>-2</v>
      </c>
      <c r="M95">
        <v>3</v>
      </c>
      <c r="N95">
        <v>0</v>
      </c>
      <c r="O95" s="15">
        <v>610</v>
      </c>
      <c r="P95" s="15">
        <v>191</v>
      </c>
      <c r="Q95" s="15">
        <v>801</v>
      </c>
      <c r="R95">
        <v>0.99416909620991256</v>
      </c>
      <c r="S95" s="15">
        <v>27</v>
      </c>
      <c r="T95" t="s">
        <v>445</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0.37859007832898173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44311</v>
      </c>
      <c r="B96" s="2" t="s">
        <v>2</v>
      </c>
      <c r="C96" s="15">
        <v>23434</v>
      </c>
      <c r="D96" s="15">
        <v>878</v>
      </c>
      <c r="E96" s="15">
        <v>22140</v>
      </c>
      <c r="F96">
        <v>39</v>
      </c>
      <c r="G96">
        <v>8</v>
      </c>
      <c r="H96" s="15">
        <v>445942</v>
      </c>
      <c r="I96" s="15">
        <v>422</v>
      </c>
      <c r="J96" s="15">
        <v>110364</v>
      </c>
      <c r="K96" s="15">
        <v>36</v>
      </c>
      <c r="L96">
        <v>4</v>
      </c>
      <c r="M96">
        <v>4</v>
      </c>
      <c r="N96">
        <v>0</v>
      </c>
      <c r="O96" s="15">
        <v>2027</v>
      </c>
      <c r="P96" s="15">
        <v>142</v>
      </c>
      <c r="Q96" s="15">
        <v>2169</v>
      </c>
      <c r="R96">
        <v>1.0045766590389016</v>
      </c>
      <c r="S96" s="15">
        <v>32</v>
      </c>
      <c r="T96" t="s">
        <v>445</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0.60106382978723405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44311</v>
      </c>
      <c r="B97" s="2" t="s">
        <v>3</v>
      </c>
      <c r="C97" s="15">
        <v>121385</v>
      </c>
      <c r="D97" s="15">
        <v>3015</v>
      </c>
      <c r="E97" s="15">
        <v>116011</v>
      </c>
      <c r="F97">
        <v>169</v>
      </c>
      <c r="G97">
        <v>45</v>
      </c>
      <c r="H97" s="15">
        <v>2016232</v>
      </c>
      <c r="I97" s="15">
        <v>2382</v>
      </c>
      <c r="J97" s="15">
        <v>898361</v>
      </c>
      <c r="K97" s="15">
        <v>159</v>
      </c>
      <c r="L97">
        <v>-1</v>
      </c>
      <c r="M97">
        <v>11</v>
      </c>
      <c r="N97">
        <v>-1</v>
      </c>
      <c r="O97" s="15">
        <v>7130</v>
      </c>
      <c r="P97" s="15">
        <v>1315</v>
      </c>
      <c r="Q97" s="15">
        <v>8445</v>
      </c>
      <c r="R97">
        <v>0.99966843501326264</v>
      </c>
      <c r="S97" s="15">
        <v>160</v>
      </c>
      <c r="T97" t="s">
        <v>445</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0.4045010364228605</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44312</v>
      </c>
      <c r="B98" s="2" t="s">
        <v>4</v>
      </c>
      <c r="C98" s="15">
        <v>29413</v>
      </c>
      <c r="D98" s="15">
        <v>741</v>
      </c>
      <c r="E98" s="15">
        <v>28100</v>
      </c>
      <c r="F98">
        <v>50</v>
      </c>
      <c r="G98">
        <v>13</v>
      </c>
      <c r="H98" s="15">
        <v>441875</v>
      </c>
      <c r="I98" s="15">
        <v>585</v>
      </c>
      <c r="J98" s="15">
        <v>242748</v>
      </c>
      <c r="K98" s="15">
        <v>32</v>
      </c>
      <c r="L98">
        <v>8</v>
      </c>
      <c r="M98">
        <v>2</v>
      </c>
      <c r="N98">
        <v>0</v>
      </c>
      <c r="O98" s="15">
        <v>856</v>
      </c>
      <c r="P98" s="15">
        <v>437</v>
      </c>
      <c r="Q98" s="15">
        <v>1293</v>
      </c>
      <c r="R98">
        <v>1.0109140518417463</v>
      </c>
      <c r="S98" s="15">
        <v>24</v>
      </c>
      <c r="T98" t="s">
        <v>446</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0.55616942909760592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44312</v>
      </c>
      <c r="B99" s="2" t="s">
        <v>5</v>
      </c>
      <c r="C99" s="15">
        <v>8410</v>
      </c>
      <c r="D99" s="15">
        <v>114</v>
      </c>
      <c r="E99" s="15">
        <v>8074</v>
      </c>
      <c r="F99">
        <v>11</v>
      </c>
      <c r="G99">
        <v>1</v>
      </c>
      <c r="H99" s="15">
        <v>135009</v>
      </c>
      <c r="I99" s="15">
        <v>216</v>
      </c>
      <c r="J99" s="15">
        <v>43282</v>
      </c>
      <c r="K99" s="15">
        <v>1</v>
      </c>
      <c r="L99">
        <v>-3</v>
      </c>
      <c r="M99">
        <v>0</v>
      </c>
      <c r="N99">
        <v>-1</v>
      </c>
      <c r="O99" s="15">
        <v>233</v>
      </c>
      <c r="P99" s="15">
        <v>60</v>
      </c>
      <c r="Q99" s="15">
        <v>293</v>
      </c>
      <c r="R99">
        <v>0.97435897435897434</v>
      </c>
      <c r="S99" s="15">
        <v>4</v>
      </c>
      <c r="T99" t="s">
        <v>446</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0.312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44312</v>
      </c>
      <c r="B100" s="2" t="s">
        <v>8</v>
      </c>
      <c r="C100" s="15">
        <v>12387</v>
      </c>
      <c r="D100" s="15">
        <v>204</v>
      </c>
      <c r="E100" s="15">
        <v>11965</v>
      </c>
      <c r="F100">
        <v>12</v>
      </c>
      <c r="G100">
        <v>4</v>
      </c>
      <c r="H100" s="15">
        <v>222226</v>
      </c>
      <c r="I100" s="15">
        <v>213</v>
      </c>
      <c r="J100" s="15">
        <v>105194</v>
      </c>
      <c r="K100" s="15">
        <v>14</v>
      </c>
      <c r="L100">
        <v>0</v>
      </c>
      <c r="M100">
        <v>1</v>
      </c>
      <c r="N100">
        <v>0</v>
      </c>
      <c r="O100" s="15">
        <v>481</v>
      </c>
      <c r="P100" s="15">
        <v>248</v>
      </c>
      <c r="Q100" s="15">
        <v>729</v>
      </c>
      <c r="R100">
        <v>1</v>
      </c>
      <c r="S100" s="15">
        <v>14</v>
      </c>
      <c r="T100" t="s">
        <v>446</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0.30448717948717946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44312</v>
      </c>
      <c r="B101" s="2" t="s">
        <v>9</v>
      </c>
      <c r="C101" s="15">
        <v>15262</v>
      </c>
      <c r="D101" s="15">
        <v>264</v>
      </c>
      <c r="E101" s="15">
        <v>14583</v>
      </c>
      <c r="F101">
        <v>23</v>
      </c>
      <c r="G101">
        <v>9</v>
      </c>
      <c r="H101" s="15">
        <v>235914</v>
      </c>
      <c r="I101" s="15">
        <v>416</v>
      </c>
      <c r="J101" s="15">
        <v>123460</v>
      </c>
      <c r="K101" s="15">
        <v>15</v>
      </c>
      <c r="L101">
        <v>7</v>
      </c>
      <c r="M101">
        <v>3</v>
      </c>
      <c r="N101">
        <v>0</v>
      </c>
      <c r="O101" s="15">
        <v>617</v>
      </c>
      <c r="P101" s="15">
        <v>370</v>
      </c>
      <c r="Q101" s="15">
        <v>987</v>
      </c>
      <c r="R101">
        <v>1.027237354085603</v>
      </c>
      <c r="S101" s="15">
        <v>7</v>
      </c>
      <c r="T101" t="s">
        <v>446</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0.16973684210526316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44312</v>
      </c>
      <c r="B102" s="2" t="s">
        <v>6</v>
      </c>
      <c r="C102" s="15">
        <v>13493</v>
      </c>
      <c r="D102" s="15">
        <v>458</v>
      </c>
      <c r="E102" s="15">
        <v>12866</v>
      </c>
      <c r="F102">
        <v>22</v>
      </c>
      <c r="G102">
        <v>5</v>
      </c>
      <c r="H102" s="15">
        <v>207262</v>
      </c>
      <c r="I102" s="15">
        <v>171</v>
      </c>
      <c r="J102" s="15">
        <v>106103</v>
      </c>
      <c r="K102" s="15">
        <v>16</v>
      </c>
      <c r="L102">
        <v>-27</v>
      </c>
      <c r="M102">
        <v>4</v>
      </c>
      <c r="N102">
        <v>0</v>
      </c>
      <c r="O102" s="15">
        <v>1055</v>
      </c>
      <c r="P102" s="15">
        <v>513</v>
      </c>
      <c r="Q102" s="15">
        <v>1568</v>
      </c>
      <c r="R102">
        <v>0.94432989690721647</v>
      </c>
      <c r="S102" s="15">
        <v>43</v>
      </c>
      <c r="T102" t="s">
        <v>446</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0.38568588469184889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44312</v>
      </c>
      <c r="B103" s="2" t="s">
        <v>7</v>
      </c>
      <c r="C103" s="15">
        <v>19085</v>
      </c>
      <c r="D103" s="15">
        <v>347</v>
      </c>
      <c r="E103" s="15">
        <v>18390</v>
      </c>
      <c r="F103">
        <v>19</v>
      </c>
      <c r="G103">
        <v>5</v>
      </c>
      <c r="H103" s="15">
        <v>332577</v>
      </c>
      <c r="I103" s="15">
        <v>360</v>
      </c>
      <c r="J103" s="15">
        <v>169267</v>
      </c>
      <c r="K103" s="15">
        <v>21</v>
      </c>
      <c r="L103">
        <v>6</v>
      </c>
      <c r="M103">
        <v>-3</v>
      </c>
      <c r="N103">
        <v>1</v>
      </c>
      <c r="O103" s="15">
        <v>1331</v>
      </c>
      <c r="P103" s="15">
        <v>429</v>
      </c>
      <c r="Q103" s="15">
        <v>1760</v>
      </c>
      <c r="R103">
        <v>1.0175953079178885</v>
      </c>
      <c r="S103" s="15">
        <v>15</v>
      </c>
      <c r="T103" t="s">
        <v>446</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0.39686684073107048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44312</v>
      </c>
      <c r="B104" s="2" t="s">
        <v>2</v>
      </c>
      <c r="C104" s="15">
        <v>23462</v>
      </c>
      <c r="D104" s="15">
        <v>894</v>
      </c>
      <c r="E104" s="15">
        <v>22151</v>
      </c>
      <c r="F104">
        <v>37</v>
      </c>
      <c r="G104">
        <v>9</v>
      </c>
      <c r="H104" s="15">
        <v>448847</v>
      </c>
      <c r="I104" s="15">
        <v>423</v>
      </c>
      <c r="J104" s="15">
        <v>110682</v>
      </c>
      <c r="K104" s="15">
        <v>28</v>
      </c>
      <c r="L104">
        <v>16</v>
      </c>
      <c r="M104">
        <v>-2</v>
      </c>
      <c r="N104">
        <v>1</v>
      </c>
      <c r="O104" s="15">
        <v>2905</v>
      </c>
      <c r="P104" s="15">
        <v>318</v>
      </c>
      <c r="Q104" s="15">
        <v>3223</v>
      </c>
      <c r="R104">
        <v>1.0182232346241458</v>
      </c>
      <c r="S104" s="15">
        <v>11</v>
      </c>
      <c r="T104" t="s">
        <v>446</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0.59973404255319152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44312</v>
      </c>
      <c r="B105" s="2" t="s">
        <v>3</v>
      </c>
      <c r="C105" s="15">
        <v>121512</v>
      </c>
      <c r="D105" s="15">
        <v>3022</v>
      </c>
      <c r="E105" s="15">
        <v>116129</v>
      </c>
      <c r="F105">
        <v>174</v>
      </c>
      <c r="G105">
        <v>46</v>
      </c>
      <c r="H105" s="15">
        <v>2023710</v>
      </c>
      <c r="I105" s="15">
        <v>2384</v>
      </c>
      <c r="J105" s="15">
        <v>900736</v>
      </c>
      <c r="K105" s="15">
        <v>127</v>
      </c>
      <c r="L105">
        <v>7</v>
      </c>
      <c r="M105">
        <v>5</v>
      </c>
      <c r="N105">
        <v>1</v>
      </c>
      <c r="O105" s="15">
        <v>7478</v>
      </c>
      <c r="P105" s="15">
        <v>2375</v>
      </c>
      <c r="Q105" s="15">
        <v>9853</v>
      </c>
      <c r="R105">
        <v>1.0023217247097844</v>
      </c>
      <c r="S105" s="15">
        <v>118</v>
      </c>
      <c r="T105" t="s">
        <v>446</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0.4033165531536867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44313</v>
      </c>
      <c r="B106" s="2" t="s">
        <v>4</v>
      </c>
      <c r="C106" s="15">
        <v>29459</v>
      </c>
      <c r="D106" s="15">
        <v>750</v>
      </c>
      <c r="E106" s="15">
        <v>28137</v>
      </c>
      <c r="F106">
        <v>52</v>
      </c>
      <c r="G106">
        <v>11</v>
      </c>
      <c r="H106" s="15">
        <v>443199</v>
      </c>
      <c r="I106" s="15">
        <v>585</v>
      </c>
      <c r="J106" s="15">
        <v>243254</v>
      </c>
      <c r="K106" s="15">
        <v>46</v>
      </c>
      <c r="L106">
        <v>9</v>
      </c>
      <c r="M106">
        <v>2</v>
      </c>
      <c r="N106">
        <v>-2</v>
      </c>
      <c r="O106" s="15">
        <v>1324</v>
      </c>
      <c r="P106" s="15">
        <v>506</v>
      </c>
      <c r="Q106" s="15">
        <v>1830</v>
      </c>
      <c r="R106">
        <v>1.0121457489878543</v>
      </c>
      <c r="S106" s="15">
        <v>37</v>
      </c>
      <c r="T106" t="s">
        <v>447</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06" s="2">
        <f>IF(LEN(EvolucionIncidencia[[#This Row],[IA7]])=0,"",EvolucionIncidencia[[#This Row],[IA7]]/_xlfn.MAXIFS(EvolucionIncidencia[IA7],EvolucionIncidencia[Area_Sanitaria],EvolucionIncidencia[[#This Row],[Area_Sanitaria]]))</f>
        <v>0.58011049723756902</v>
      </c>
      <c r="AB106" s="2">
        <f>IF(LEN(EvolucionIncidencia[[#This Row],[IA14]])=0,"",EvolucionIncidencia[[#This Row],[IA14]]/_xlfn.MAXIFS(EvolucionIncidencia[IA14],EvolucionIncidencia[Area_Sanitaria],EvolucionIncidencia[[#This Row],[Area_Sanitaria]]))</f>
        <v>0.68656716417910446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44313</v>
      </c>
      <c r="B107" s="2" t="s">
        <v>5</v>
      </c>
      <c r="C107" s="15">
        <v>8413</v>
      </c>
      <c r="D107" s="15">
        <v>98</v>
      </c>
      <c r="E107" s="15">
        <v>8093</v>
      </c>
      <c r="F107">
        <v>8</v>
      </c>
      <c r="G107">
        <v>2</v>
      </c>
      <c r="H107" s="15">
        <v>135375</v>
      </c>
      <c r="I107" s="15">
        <v>216</v>
      </c>
      <c r="J107" s="15">
        <v>43345</v>
      </c>
      <c r="K107" s="15">
        <v>3</v>
      </c>
      <c r="L107">
        <v>-16</v>
      </c>
      <c r="M107">
        <v>-3</v>
      </c>
      <c r="N107">
        <v>1</v>
      </c>
      <c r="O107" s="15">
        <v>366</v>
      </c>
      <c r="P107" s="15">
        <v>63</v>
      </c>
      <c r="Q107" s="15">
        <v>429</v>
      </c>
      <c r="R107">
        <v>0.85964912280701755</v>
      </c>
      <c r="S107" s="15">
        <v>19</v>
      </c>
      <c r="T107" t="s">
        <v>447</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07" s="2">
        <f>IF(LEN(EvolucionIncidencia[[#This Row],[IA7]])=0,"",EvolucionIncidencia[[#This Row],[IA7]]/_xlfn.MAXIFS(EvolucionIncidencia[IA7],EvolucionIncidencia[Area_Sanitaria],EvolucionIncidencia[[#This Row],[Area_Sanitaria]]))</f>
        <v>0.30399999999999999</v>
      </c>
      <c r="AB107" s="2">
        <f>IF(LEN(EvolucionIncidencia[[#This Row],[IA14]])=0,"",EvolucionIncidencia[[#This Row],[IA14]]/_xlfn.MAXIFS(EvolucionIncidencia[IA14],EvolucionIncidencia[Area_Sanitaria],EvolucionIncidencia[[#This Row],[Area_Sanitaria]]))</f>
        <v>0.45405405405405408</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44313</v>
      </c>
      <c r="B108" s="2" t="s">
        <v>8</v>
      </c>
      <c r="C108" s="15">
        <v>12407</v>
      </c>
      <c r="D108" s="15">
        <v>215</v>
      </c>
      <c r="E108" s="15">
        <v>11974</v>
      </c>
      <c r="F108">
        <v>11</v>
      </c>
      <c r="G108">
        <v>4</v>
      </c>
      <c r="H108" s="15">
        <v>222962</v>
      </c>
      <c r="I108" s="15">
        <v>213</v>
      </c>
      <c r="J108" s="15">
        <v>105427</v>
      </c>
      <c r="K108" s="15">
        <v>20</v>
      </c>
      <c r="L108">
        <v>11</v>
      </c>
      <c r="M108">
        <v>-1</v>
      </c>
      <c r="N108">
        <v>0</v>
      </c>
      <c r="O108" s="15">
        <v>736</v>
      </c>
      <c r="P108" s="15">
        <v>233</v>
      </c>
      <c r="Q108" s="15">
        <v>969</v>
      </c>
      <c r="R108">
        <v>1.053921568627451</v>
      </c>
      <c r="S108" s="15">
        <v>9</v>
      </c>
      <c r="T108" t="s">
        <v>447</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08" s="2">
        <f>IF(LEN(EvolucionIncidencia[[#This Row],[IA7]])=0,"",EvolucionIncidencia[[#This Row],[IA7]]/_xlfn.MAXIFS(EvolucionIncidencia[IA7],EvolucionIncidencia[Area_Sanitaria],EvolucionIncidencia[[#This Row],[Area_Sanitaria]]))</f>
        <v>0.30769230769230771</v>
      </c>
      <c r="AB108" s="2">
        <f>IF(LEN(EvolucionIncidencia[[#This Row],[IA14]])=0,"",EvolucionIncidencia[[#This Row],[IA14]]/_xlfn.MAXIFS(EvolucionIncidencia[IA14],EvolucionIncidencia[Area_Sanitaria],EvolucionIncidencia[[#This Row],[Area_Sanitaria]]))</f>
        <v>0.45594713656387664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44313</v>
      </c>
      <c r="B109" s="2" t="s">
        <v>9</v>
      </c>
      <c r="C109" s="15">
        <v>15275</v>
      </c>
      <c r="D109" s="15">
        <v>254</v>
      </c>
      <c r="E109" s="15">
        <v>14606</v>
      </c>
      <c r="F109">
        <v>19</v>
      </c>
      <c r="G109">
        <v>10</v>
      </c>
      <c r="H109" s="15">
        <v>236350</v>
      </c>
      <c r="I109" s="15">
        <v>416</v>
      </c>
      <c r="J109" s="15">
        <v>123767</v>
      </c>
      <c r="K109" s="15">
        <v>13</v>
      </c>
      <c r="L109">
        <v>-10</v>
      </c>
      <c r="M109">
        <v>-4</v>
      </c>
      <c r="N109">
        <v>1</v>
      </c>
      <c r="O109" s="15">
        <v>436</v>
      </c>
      <c r="P109" s="15">
        <v>307</v>
      </c>
      <c r="Q109" s="15">
        <v>743</v>
      </c>
      <c r="R109">
        <v>0.96212121212121215</v>
      </c>
      <c r="S109" s="15">
        <v>23</v>
      </c>
      <c r="T109" t="s">
        <v>447</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09" s="2">
        <f>IF(LEN(EvolucionIncidencia[[#This Row],[IA7]])=0,"",EvolucionIncidencia[[#This Row],[IA7]]/_xlfn.MAXIFS(EvolucionIncidencia[IA7],EvolucionIncidencia[Area_Sanitaria],EvolucionIncidencia[[#This Row],[Area_Sanitaria]]))</f>
        <v>0.15921052631578947</v>
      </c>
      <c r="AB109" s="2">
        <f>IF(LEN(EvolucionIncidencia[[#This Row],[IA14]])=0,"",EvolucionIncidencia[[#This Row],[IA14]]/_xlfn.MAXIFS(EvolucionIncidencia[IA14],EvolucionIncidencia[Area_Sanitaria],EvolucionIncidencia[[#This Row],[Area_Sanitaria]]))</f>
        <v>0.25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44313</v>
      </c>
      <c r="B110" s="2" t="s">
        <v>6</v>
      </c>
      <c r="C110" s="15">
        <v>13532</v>
      </c>
      <c r="D110" s="15">
        <v>478</v>
      </c>
      <c r="E110" s="15">
        <v>12885</v>
      </c>
      <c r="F110">
        <v>20</v>
      </c>
      <c r="G110">
        <v>4</v>
      </c>
      <c r="H110" s="15">
        <v>208572</v>
      </c>
      <c r="I110" s="15">
        <v>171</v>
      </c>
      <c r="J110" s="15">
        <v>106626</v>
      </c>
      <c r="K110" s="15">
        <v>39</v>
      </c>
      <c r="L110">
        <v>20</v>
      </c>
      <c r="M110">
        <v>-2</v>
      </c>
      <c r="N110">
        <v>-1</v>
      </c>
      <c r="O110" s="15">
        <v>1310</v>
      </c>
      <c r="P110" s="15">
        <v>523</v>
      </c>
      <c r="Q110" s="15">
        <v>1833</v>
      </c>
      <c r="R110">
        <v>1.0436681222707425</v>
      </c>
      <c r="S110" s="15">
        <v>19</v>
      </c>
      <c r="T110" t="s">
        <v>447</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10" s="2">
        <f>IF(LEN(EvolucionIncidencia[[#This Row],[IA7]])=0,"",EvolucionIncidencia[[#This Row],[IA7]]/_xlfn.MAXIFS(EvolucionIncidencia[IA7],EvolucionIncidencia[Area_Sanitaria],EvolucionIncidencia[[#This Row],[Area_Sanitaria]]))</f>
        <v>0.42147117296222664</v>
      </c>
      <c r="AB110" s="2">
        <f>IF(LEN(EvolucionIncidencia[[#This Row],[IA14]])=0,"",EvolucionIncidencia[[#This Row],[IA14]]/_xlfn.MAXIFS(EvolucionIncidencia[IA14],EvolucionIncidencia[Area_Sanitaria],EvolucionIncidencia[[#This Row],[Area_Sanitaria]]))</f>
        <v>0.50354609929078009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44313</v>
      </c>
      <c r="B111" s="2" t="s">
        <v>7</v>
      </c>
      <c r="C111" s="15">
        <v>19108</v>
      </c>
      <c r="D111" s="15">
        <v>347</v>
      </c>
      <c r="E111" s="15">
        <v>18413</v>
      </c>
      <c r="F111">
        <v>20</v>
      </c>
      <c r="G111">
        <v>4</v>
      </c>
      <c r="H111" s="15">
        <v>333256</v>
      </c>
      <c r="I111" s="15">
        <v>360</v>
      </c>
      <c r="J111" s="15">
        <v>169732</v>
      </c>
      <c r="K111" s="15">
        <v>23</v>
      </c>
      <c r="L111">
        <v>0</v>
      </c>
      <c r="M111">
        <v>1</v>
      </c>
      <c r="N111">
        <v>-1</v>
      </c>
      <c r="O111" s="15">
        <v>679</v>
      </c>
      <c r="P111" s="15">
        <v>465</v>
      </c>
      <c r="Q111" s="15">
        <v>1144</v>
      </c>
      <c r="R111">
        <v>1</v>
      </c>
      <c r="S111" s="15">
        <v>23</v>
      </c>
      <c r="T111" t="s">
        <v>447</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11" s="2">
        <f>IF(LEN(EvolucionIncidencia[[#This Row],[IA7]])=0,"",EvolucionIncidencia[[#This Row],[IA7]]/_xlfn.MAXIFS(EvolucionIncidencia[IA7],EvolucionIncidencia[Area_Sanitaria],EvolucionIncidencia[[#This Row],[Area_Sanitaria]]))</f>
        <v>0.39686684073107048</v>
      </c>
      <c r="AB111" s="2">
        <f>IF(LEN(EvolucionIncidencia[[#This Row],[IA14]])=0,"",EvolucionIncidencia[[#This Row],[IA14]]/_xlfn.MAXIFS(EvolucionIncidencia[IA14],EvolucionIncidencia[Area_Sanitaria],EvolucionIncidencia[[#This Row],[Area_Sanitaria]]))</f>
        <v>0.56262042389210021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44313</v>
      </c>
      <c r="B112" s="2" t="s">
        <v>2</v>
      </c>
      <c r="C112" s="15">
        <v>23514</v>
      </c>
      <c r="D112" s="15">
        <v>906</v>
      </c>
      <c r="E112" s="15">
        <v>22190</v>
      </c>
      <c r="F112">
        <v>33</v>
      </c>
      <c r="G112">
        <v>9</v>
      </c>
      <c r="H112" s="15">
        <v>450723</v>
      </c>
      <c r="I112" s="15">
        <v>424</v>
      </c>
      <c r="J112" s="15">
        <v>110978</v>
      </c>
      <c r="K112" s="15">
        <v>52</v>
      </c>
      <c r="L112">
        <v>12</v>
      </c>
      <c r="M112">
        <v>-4</v>
      </c>
      <c r="N112">
        <v>0</v>
      </c>
      <c r="O112" s="15">
        <v>1876</v>
      </c>
      <c r="P112" s="15">
        <v>296</v>
      </c>
      <c r="Q112" s="15">
        <v>2172</v>
      </c>
      <c r="R112">
        <v>1.0134228187919463</v>
      </c>
      <c r="S112" s="15">
        <v>39</v>
      </c>
      <c r="T112" t="s">
        <v>447</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112" s="2">
        <f>IF(LEN(EvolucionIncidencia[[#This Row],[IA7]])=0,"",EvolucionIncidencia[[#This Row],[IA7]]/_xlfn.MAXIFS(EvolucionIncidencia[IA7],EvolucionIncidencia[Area_Sanitaria],EvolucionIncidencia[[#This Row],[Area_Sanitaria]]))</f>
        <v>0.57978723404255317</v>
      </c>
      <c r="AB112" s="2">
        <f>IF(LEN(EvolucionIncidencia[[#This Row],[IA14]])=0,"",EvolucionIncidencia[[#This Row],[IA14]]/_xlfn.MAXIFS(EvolucionIncidencia[IA14],EvolucionIncidencia[Area_Sanitaria],EvolucionIncidencia[[#This Row],[Area_Sanitaria]]))</f>
        <v>0.76842105263157889</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44313</v>
      </c>
      <c r="B113" s="2" t="s">
        <v>3</v>
      </c>
      <c r="C113" s="15">
        <v>121708</v>
      </c>
      <c r="D113" s="15">
        <v>3048</v>
      </c>
      <c r="E113" s="15">
        <v>116298</v>
      </c>
      <c r="F113">
        <v>163</v>
      </c>
      <c r="G113">
        <v>44</v>
      </c>
      <c r="H113" s="15">
        <v>2030437</v>
      </c>
      <c r="I113" s="15">
        <v>2385</v>
      </c>
      <c r="J113" s="15">
        <v>903129</v>
      </c>
      <c r="K113" s="15">
        <v>196</v>
      </c>
      <c r="L113">
        <v>26</v>
      </c>
      <c r="M113">
        <v>-11</v>
      </c>
      <c r="N113">
        <v>-2</v>
      </c>
      <c r="O113" s="15">
        <v>6727</v>
      </c>
      <c r="P113" s="15">
        <v>2393</v>
      </c>
      <c r="Q113" s="15">
        <v>9120</v>
      </c>
      <c r="R113">
        <v>1.0086035737921906</v>
      </c>
      <c r="S113" s="15">
        <v>169</v>
      </c>
      <c r="T113" t="s">
        <v>447</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13" s="2">
        <f>IF(LEN(EvolucionIncidencia[[#This Row],[IA7]])=0,"",EvolucionIncidencia[[#This Row],[IA7]]/_xlfn.MAXIFS(EvolucionIncidencia[IA7],EvolucionIncidencia[Area_Sanitaria],EvolucionIncidencia[[#This Row],[Area_Sanitaria]]))</f>
        <v>0.40568551969203437</v>
      </c>
      <c r="AB113" s="2">
        <f>IF(LEN(EvolucionIncidencia[[#This Row],[IA14]])=0,"",EvolucionIncidencia[[#This Row],[IA14]]/_xlfn.MAXIFS(EvolucionIncidencia[IA14],EvolucionIncidencia[Area_Sanitaria],EvolucionIncidencia[[#This Row],[Area_Sanitaria]]))</f>
        <v>0.54231398201144732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44314</v>
      </c>
      <c r="B114" s="2" t="s">
        <v>4</v>
      </c>
      <c r="C114" s="15">
        <v>29495</v>
      </c>
      <c r="D114" s="15">
        <v>743</v>
      </c>
      <c r="E114" s="15">
        <v>28180</v>
      </c>
      <c r="F114">
        <v>50</v>
      </c>
      <c r="G114">
        <v>14</v>
      </c>
      <c r="H114" s="15">
        <v>446077</v>
      </c>
      <c r="I114" s="15">
        <v>585</v>
      </c>
      <c r="J114" s="15">
        <v>243740</v>
      </c>
      <c r="K114" s="15">
        <v>36</v>
      </c>
      <c r="L114">
        <v>-7</v>
      </c>
      <c r="M114">
        <v>-2</v>
      </c>
      <c r="N114">
        <v>3</v>
      </c>
      <c r="O114" s="15">
        <v>2878</v>
      </c>
      <c r="P114" s="15">
        <v>486</v>
      </c>
      <c r="Q114" s="15">
        <v>3364</v>
      </c>
      <c r="R114">
        <v>0.9906666666666667</v>
      </c>
      <c r="S114" s="15">
        <v>43</v>
      </c>
      <c r="T114" t="s">
        <v>448</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114" s="2">
        <f>IF(LEN(EvolucionIncidencia[[#This Row],[IA7]])=0,"",EvolucionIncidencia[[#This Row],[IA7]]/_xlfn.MAXIFS(EvolucionIncidencia[IA7],EvolucionIncidencia[Area_Sanitaria],EvolucionIncidencia[[#This Row],[Area_Sanitaria]]))</f>
        <v>0.5524861878453039</v>
      </c>
      <c r="AB114" s="2">
        <f>IF(LEN(EvolucionIncidencia[[#This Row],[IA14]])=0,"",EvolucionIncidencia[[#This Row],[IA14]]/_xlfn.MAXIFS(EvolucionIncidencia[IA14],EvolucionIncidencia[Area_Sanitaria],EvolucionIncidencia[[#This Row],[Area_Sanitaria]]))</f>
        <v>0.67393800229621126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44314</v>
      </c>
      <c r="B115" s="2" t="s">
        <v>5</v>
      </c>
      <c r="C115" s="15">
        <v>8421</v>
      </c>
      <c r="D115" s="15">
        <v>105</v>
      </c>
      <c r="E115" s="15">
        <v>8094</v>
      </c>
      <c r="F115">
        <v>8</v>
      </c>
      <c r="G115">
        <v>2</v>
      </c>
      <c r="H115" s="15">
        <v>135750</v>
      </c>
      <c r="I115" s="15">
        <v>216</v>
      </c>
      <c r="J115" s="15">
        <v>43414</v>
      </c>
      <c r="K115" s="15">
        <v>8</v>
      </c>
      <c r="L115">
        <v>7</v>
      </c>
      <c r="M115">
        <v>0</v>
      </c>
      <c r="N115">
        <v>0</v>
      </c>
      <c r="O115" s="15">
        <v>375</v>
      </c>
      <c r="P115" s="15">
        <v>69</v>
      </c>
      <c r="Q115" s="15">
        <v>444</v>
      </c>
      <c r="R115">
        <v>1.0714285714285714</v>
      </c>
      <c r="S115" s="15">
        <v>1</v>
      </c>
      <c r="T115" t="s">
        <v>448</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15" s="2">
        <f>IF(LEN(EvolucionIncidencia[[#This Row],[IA7]])=0,"",EvolucionIncidencia[[#This Row],[IA7]]/_xlfn.MAXIFS(EvolucionIncidencia[IA7],EvolucionIncidencia[Area_Sanitaria],EvolucionIncidencia[[#This Row],[Area_Sanitaria]]))</f>
        <v>0.34399999999999997</v>
      </c>
      <c r="AB115" s="2">
        <f>IF(LEN(EvolucionIncidencia[[#This Row],[IA14]])=0,"",EvolucionIncidencia[[#This Row],[IA14]]/_xlfn.MAXIFS(EvolucionIncidencia[IA14],EvolucionIncidencia[Area_Sanitaria],EvolucionIncidencia[[#This Row],[Area_Sanitaria]]))</f>
        <v>0.45405405405405408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44314</v>
      </c>
      <c r="B116" s="2" t="s">
        <v>8</v>
      </c>
      <c r="C116" s="15">
        <v>12428</v>
      </c>
      <c r="D116" s="15">
        <v>219</v>
      </c>
      <c r="E116" s="15">
        <v>11991</v>
      </c>
      <c r="F116">
        <v>11</v>
      </c>
      <c r="G116">
        <v>4</v>
      </c>
      <c r="H116" s="15">
        <v>223812</v>
      </c>
      <c r="I116" s="15">
        <v>213</v>
      </c>
      <c r="J116" s="15">
        <v>105614</v>
      </c>
      <c r="K116" s="15">
        <v>21</v>
      </c>
      <c r="L116">
        <v>4</v>
      </c>
      <c r="M116">
        <v>0</v>
      </c>
      <c r="N116">
        <v>0</v>
      </c>
      <c r="O116" s="15">
        <v>850</v>
      </c>
      <c r="P116" s="15">
        <v>187</v>
      </c>
      <c r="Q116" s="15">
        <v>1037</v>
      </c>
      <c r="R116">
        <v>1.0186046511627906</v>
      </c>
      <c r="S116" s="15">
        <v>17</v>
      </c>
      <c r="T116" t="s">
        <v>448</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16" s="2">
        <f>IF(LEN(EvolucionIncidencia[[#This Row],[IA7]])=0,"",EvolucionIncidencia[[#This Row],[IA7]]/_xlfn.MAXIFS(EvolucionIncidencia[IA7],EvolucionIncidencia[Area_Sanitaria],EvolucionIncidencia[[#This Row],[Area_Sanitaria]]))</f>
        <v>0.34615384615384615</v>
      </c>
      <c r="AB116" s="2">
        <f>IF(LEN(EvolucionIncidencia[[#This Row],[IA14]])=0,"",EvolucionIncidencia[[#This Row],[IA14]]/_xlfn.MAXIFS(EvolucionIncidencia[IA14],EvolucionIncidencia[Area_Sanitaria],EvolucionIncidencia[[#This Row],[Area_Sanitaria]]))</f>
        <v>0.47136563876651982</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44314</v>
      </c>
      <c r="B117" s="2" t="s">
        <v>9</v>
      </c>
      <c r="C117" s="15">
        <v>15302</v>
      </c>
      <c r="D117" s="15">
        <v>264</v>
      </c>
      <c r="E117" s="15">
        <v>14623</v>
      </c>
      <c r="F117">
        <v>20</v>
      </c>
      <c r="G117">
        <v>11</v>
      </c>
      <c r="H117" s="15">
        <v>236815</v>
      </c>
      <c r="I117" s="15">
        <v>416</v>
      </c>
      <c r="J117" s="15">
        <v>124097</v>
      </c>
      <c r="K117" s="15">
        <v>27</v>
      </c>
      <c r="L117">
        <v>10</v>
      </c>
      <c r="M117">
        <v>1</v>
      </c>
      <c r="N117">
        <v>1</v>
      </c>
      <c r="O117" s="15">
        <v>465</v>
      </c>
      <c r="P117" s="15">
        <v>330</v>
      </c>
      <c r="Q117" s="15">
        <v>795</v>
      </c>
      <c r="R117">
        <v>1.0393700787401574</v>
      </c>
      <c r="S117" s="15">
        <v>17</v>
      </c>
      <c r="T117" t="s">
        <v>448</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17" s="2">
        <f>IF(LEN(EvolucionIncidencia[[#This Row],[IA7]])=0,"",EvolucionIncidencia[[#This Row],[IA7]]/_xlfn.MAXIFS(EvolucionIncidencia[IA7],EvolucionIncidencia[Area_Sanitaria],EvolucionIncidencia[[#This Row],[Area_Sanitaria]]))</f>
        <v>0.1618421052631579</v>
      </c>
      <c r="AB117" s="2">
        <f>IF(LEN(EvolucionIncidencia[[#This Row],[IA14]])=0,"",EvolucionIncidencia[[#This Row],[IA14]]/_xlfn.MAXIFS(EvolucionIncidencia[IA14],EvolucionIncidencia[Area_Sanitaria],EvolucionIncidencia[[#This Row],[Area_Sanitaria]]))</f>
        <v>0.24897119341563786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44314</v>
      </c>
      <c r="B118" s="2" t="s">
        <v>6</v>
      </c>
      <c r="C118" s="15">
        <v>13563</v>
      </c>
      <c r="D118" s="15">
        <v>499</v>
      </c>
      <c r="E118" s="15">
        <v>12895</v>
      </c>
      <c r="F118">
        <v>21</v>
      </c>
      <c r="G118">
        <v>3</v>
      </c>
      <c r="H118" s="15">
        <v>209809</v>
      </c>
      <c r="I118" s="15">
        <v>171</v>
      </c>
      <c r="J118" s="15">
        <v>107078</v>
      </c>
      <c r="K118" s="15">
        <v>31</v>
      </c>
      <c r="L118">
        <v>21</v>
      </c>
      <c r="M118">
        <v>1</v>
      </c>
      <c r="N118">
        <v>-1</v>
      </c>
      <c r="O118" s="15">
        <v>1237</v>
      </c>
      <c r="P118" s="15">
        <v>452</v>
      </c>
      <c r="Q118" s="15">
        <v>1689</v>
      </c>
      <c r="R118">
        <v>1.0439330543933054</v>
      </c>
      <c r="S118" s="15">
        <v>10</v>
      </c>
      <c r="T118" t="s">
        <v>448</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118" s="2">
        <f>IF(LEN(EvolucionIncidencia[[#This Row],[IA7]])=0,"",EvolucionIncidencia[[#This Row],[IA7]]/_xlfn.MAXIFS(EvolucionIncidencia[IA7],EvolucionIncidencia[Area_Sanitaria],EvolucionIncidencia[[#This Row],[Area_Sanitaria]]))</f>
        <v>0.41351888667992048</v>
      </c>
      <c r="AB118" s="2">
        <f>IF(LEN(EvolucionIncidencia[[#This Row],[IA14]])=0,"",EvolucionIncidencia[[#This Row],[IA14]]/_xlfn.MAXIFS(EvolucionIncidencia[IA14],EvolucionIncidencia[Area_Sanitaria],EvolucionIncidencia[[#This Row],[Area_Sanitaria]]))</f>
        <v>0.51182033096926716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44314</v>
      </c>
      <c r="B119" s="2" t="s">
        <v>7</v>
      </c>
      <c r="C119" s="15">
        <v>19141</v>
      </c>
      <c r="D119" s="15">
        <v>358</v>
      </c>
      <c r="E119" s="15">
        <v>18435</v>
      </c>
      <c r="F119">
        <v>21</v>
      </c>
      <c r="G119">
        <v>3</v>
      </c>
      <c r="H119" s="15">
        <v>333963</v>
      </c>
      <c r="I119" s="15">
        <v>360</v>
      </c>
      <c r="J119" s="15">
        <v>170164</v>
      </c>
      <c r="K119" s="15">
        <v>33</v>
      </c>
      <c r="L119">
        <v>11</v>
      </c>
      <c r="M119">
        <v>1</v>
      </c>
      <c r="N119">
        <v>-1</v>
      </c>
      <c r="O119" s="15">
        <v>707</v>
      </c>
      <c r="P119" s="15">
        <v>432</v>
      </c>
      <c r="Q119" s="15">
        <v>1139</v>
      </c>
      <c r="R119">
        <v>1.0317002881844379</v>
      </c>
      <c r="S119" s="15">
        <v>22</v>
      </c>
      <c r="T119" t="s">
        <v>448</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119" s="2">
        <f>IF(LEN(EvolucionIncidencia[[#This Row],[IA7]])=0,"",EvolucionIncidencia[[#This Row],[IA7]]/_xlfn.MAXIFS(EvolucionIncidencia[IA7],EvolucionIncidencia[Area_Sanitaria],EvolucionIncidencia[[#This Row],[Area_Sanitaria]]))</f>
        <v>0.45691906005221933</v>
      </c>
      <c r="AB119" s="2">
        <f>IF(LEN(EvolucionIncidencia[[#This Row],[IA14]])=0,"",EvolucionIncidencia[[#This Row],[IA14]]/_xlfn.MAXIFS(EvolucionIncidencia[IA14],EvolucionIncidencia[Area_Sanitaria],EvolucionIncidencia[[#This Row],[Area_Sanitaria]]))</f>
        <v>0.58381502890173409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44314</v>
      </c>
      <c r="B120" s="2" t="s">
        <v>2</v>
      </c>
      <c r="C120" s="15">
        <v>23588</v>
      </c>
      <c r="D120" s="15">
        <v>934</v>
      </c>
      <c r="E120" s="15">
        <v>22235</v>
      </c>
      <c r="F120">
        <v>33</v>
      </c>
      <c r="G120">
        <v>10</v>
      </c>
      <c r="H120" s="15">
        <v>453510</v>
      </c>
      <c r="I120" s="15">
        <v>425</v>
      </c>
      <c r="J120" s="15">
        <v>111226</v>
      </c>
      <c r="K120" s="15">
        <v>74</v>
      </c>
      <c r="L120">
        <v>28</v>
      </c>
      <c r="M120">
        <v>0</v>
      </c>
      <c r="N120">
        <v>1</v>
      </c>
      <c r="O120" s="15">
        <v>2787</v>
      </c>
      <c r="P120" s="15">
        <v>248</v>
      </c>
      <c r="Q120" s="15">
        <v>3035</v>
      </c>
      <c r="R120">
        <v>1.0309050772626931</v>
      </c>
      <c r="S120" s="15">
        <v>45</v>
      </c>
      <c r="T120" t="s">
        <v>448</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120" s="2">
        <f>IF(LEN(EvolucionIncidencia[[#This Row],[IA7]])=0,"",EvolucionIncidencia[[#This Row],[IA7]]/_xlfn.MAXIFS(EvolucionIncidencia[IA7],EvolucionIncidencia[Area_Sanitaria],EvolucionIncidencia[[#This Row],[Area_Sanitaria]]))</f>
        <v>0.5625</v>
      </c>
      <c r="AB120" s="2">
        <f>IF(LEN(EvolucionIncidencia[[#This Row],[IA14]])=0,"",EvolucionIncidencia[[#This Row],[IA14]]/_xlfn.MAXIFS(EvolucionIncidencia[IA14],EvolucionIncidencia[Area_Sanitaria],EvolucionIncidencia[[#This Row],[Area_Sanitaria]]))</f>
        <v>0.78564593301435404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44314</v>
      </c>
      <c r="B121" s="2" t="s">
        <v>3</v>
      </c>
      <c r="C121" s="15">
        <v>121938</v>
      </c>
      <c r="D121" s="15">
        <v>3122</v>
      </c>
      <c r="E121" s="15">
        <v>116453</v>
      </c>
      <c r="F121">
        <v>164</v>
      </c>
      <c r="G121">
        <v>47</v>
      </c>
      <c r="H121" s="15">
        <v>2039736</v>
      </c>
      <c r="I121" s="15">
        <v>2386</v>
      </c>
      <c r="J121" s="15">
        <v>905333</v>
      </c>
      <c r="K121" s="15">
        <v>230</v>
      </c>
      <c r="L121">
        <v>74</v>
      </c>
      <c r="M121">
        <v>1</v>
      </c>
      <c r="N121">
        <v>3</v>
      </c>
      <c r="O121" s="15">
        <v>9299</v>
      </c>
      <c r="P121" s="15">
        <v>2204</v>
      </c>
      <c r="Q121" s="15">
        <v>11503</v>
      </c>
      <c r="R121">
        <v>1.0242782152230971</v>
      </c>
      <c r="S121" s="15">
        <v>155</v>
      </c>
      <c r="T121" t="s">
        <v>448</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121" s="2">
        <f>IF(LEN(EvolucionIncidencia[[#This Row],[IA7]])=0,"",EvolucionIncidencia[[#This Row],[IA7]]/_xlfn.MAXIFS(EvolucionIncidencia[IA7],EvolucionIncidencia[Area_Sanitaria],EvolucionIncidencia[[#This Row],[Area_Sanitaria]]))</f>
        <v>0.40864672786496892</v>
      </c>
      <c r="AB121" s="2">
        <f>IF(LEN(EvolucionIncidencia[[#This Row],[IA14]])=0,"",EvolucionIncidencia[[#This Row],[IA14]]/_xlfn.MAXIFS(EvolucionIncidencia[IA14],EvolucionIncidencia[Area_Sanitaria],EvolucionIncidencia[[#This Row],[Area_Sanitaria]]))</f>
        <v>0.54865085854456253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44315</v>
      </c>
      <c r="B122" s="2" t="s">
        <v>4</v>
      </c>
      <c r="C122" s="15">
        <v>29544</v>
      </c>
      <c r="D122" s="15">
        <v>744</v>
      </c>
      <c r="E122" s="15">
        <v>28228</v>
      </c>
      <c r="F122">
        <v>57</v>
      </c>
      <c r="G122">
        <v>12</v>
      </c>
      <c r="H122" s="15">
        <v>448651</v>
      </c>
      <c r="I122" s="15">
        <v>585</v>
      </c>
      <c r="J122" s="15">
        <v>244177</v>
      </c>
      <c r="K122" s="15">
        <v>49</v>
      </c>
      <c r="L122">
        <v>1</v>
      </c>
      <c r="M122">
        <v>7</v>
      </c>
      <c r="N122">
        <v>-2</v>
      </c>
      <c r="O122" s="15">
        <v>2574</v>
      </c>
      <c r="P122" s="15">
        <v>437</v>
      </c>
      <c r="Q122" s="15">
        <v>3011</v>
      </c>
      <c r="R122">
        <v>1.0013458950201883</v>
      </c>
      <c r="S122" s="15">
        <v>48</v>
      </c>
      <c r="T122" t="s">
        <v>449</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41.170212765957444</v>
      </c>
      <c r="X122" s="2">
        <f>IF(EvolucionIncidencia[[#This Row],[Fecha]]&lt;=MIN(EvolucionIncidencia[Fecha])+14,"",EvolucionIncidencia[[#This Row],[NuevasAltas]]-EvolucionIncidencia[[#This Row],[Previsión Altas]])</f>
        <v>6.8297872340425556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22" s="2">
        <f>IF(LEN(EvolucionIncidencia[[#This Row],[IA7]])=0,"",EvolucionIncidencia[[#This Row],[IA7]]/_xlfn.MAXIFS(EvolucionIncidencia[IA7],EvolucionIncidencia[Area_Sanitaria],EvolucionIncidencia[[#This Row],[Area_Sanitaria]]))</f>
        <v>0.5101289134438306</v>
      </c>
      <c r="AB122" s="2">
        <f>IF(LEN(EvolucionIncidencia[[#This Row],[IA14]])=0,"",EvolucionIncidencia[[#This Row],[IA14]]/_xlfn.MAXIFS(EvolucionIncidencia[IA14],EvolucionIncidencia[Area_Sanitaria],EvolucionIncidencia[[#This Row],[Area_Sanitaria]]))</f>
        <v>0.67853042479908154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44315</v>
      </c>
      <c r="B123" s="2" t="s">
        <v>5</v>
      </c>
      <c r="C123" s="15">
        <v>8426</v>
      </c>
      <c r="D123" s="15">
        <v>97</v>
      </c>
      <c r="E123" s="15">
        <v>8107</v>
      </c>
      <c r="F123">
        <v>8</v>
      </c>
      <c r="G123">
        <v>2</v>
      </c>
      <c r="H123" s="15">
        <v>135966</v>
      </c>
      <c r="I123" s="15">
        <v>216</v>
      </c>
      <c r="J123" s="15">
        <v>43474</v>
      </c>
      <c r="K123" s="15">
        <v>5</v>
      </c>
      <c r="L123">
        <v>-8</v>
      </c>
      <c r="M123">
        <v>0</v>
      </c>
      <c r="N123">
        <v>0</v>
      </c>
      <c r="O123" s="15">
        <v>216</v>
      </c>
      <c r="P123" s="15">
        <v>60</v>
      </c>
      <c r="Q123" s="15">
        <v>276</v>
      </c>
      <c r="R123">
        <v>0.92380952380952386</v>
      </c>
      <c r="S123" s="15">
        <v>13</v>
      </c>
      <c r="T123" t="s">
        <v>449</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1.125</v>
      </c>
      <c r="X123" s="2">
        <f>IF(EvolucionIncidencia[[#This Row],[Fecha]]&lt;=MIN(EvolucionIncidencia[Fecha])+14,"",EvolucionIncidencia[[#This Row],[NuevasAltas]]-EvolucionIncidencia[[#This Row],[Previsión Altas]])</f>
        <v>11.875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23" s="2">
        <f>IF(LEN(EvolucionIncidencia[[#This Row],[IA7]])=0,"",EvolucionIncidencia[[#This Row],[IA7]]/_xlfn.MAXIFS(EvolucionIncidencia[IA7],EvolucionIncidencia[Area_Sanitaria],EvolucionIncidencia[[#This Row],[Area_Sanitaria]]))</f>
        <v>0.30399999999999999</v>
      </c>
      <c r="AB123" s="2">
        <f>IF(LEN(EvolucionIncidencia[[#This Row],[IA14]])=0,"",EvolucionIncidencia[[#This Row],[IA14]]/_xlfn.MAXIFS(EvolucionIncidencia[IA14],EvolucionIncidencia[Area_Sanitaria],EvolucionIncidencia[[#This Row],[Area_Sanitaria]]))</f>
        <v>0.43243243243243246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44315</v>
      </c>
      <c r="B124" s="2" t="s">
        <v>8</v>
      </c>
      <c r="C124" s="15">
        <v>12451</v>
      </c>
      <c r="D124" s="15">
        <v>236</v>
      </c>
      <c r="E124" s="15">
        <v>11997</v>
      </c>
      <c r="F124">
        <v>15</v>
      </c>
      <c r="G124">
        <v>4</v>
      </c>
      <c r="H124" s="15">
        <v>224913</v>
      </c>
      <c r="I124" s="15">
        <v>213</v>
      </c>
      <c r="J124" s="15">
        <v>105847</v>
      </c>
      <c r="K124" s="15">
        <v>23</v>
      </c>
      <c r="L124">
        <v>17</v>
      </c>
      <c r="M124">
        <v>4</v>
      </c>
      <c r="N124">
        <v>0</v>
      </c>
      <c r="O124" s="15">
        <v>1101</v>
      </c>
      <c r="P124" s="15">
        <v>233</v>
      </c>
      <c r="Q124" s="15">
        <v>1334</v>
      </c>
      <c r="R124">
        <v>1.0776255707762556</v>
      </c>
      <c r="S124" s="15">
        <v>6</v>
      </c>
      <c r="T124" t="s">
        <v>449</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18.214285714285712</v>
      </c>
      <c r="X124" s="2">
        <f>IF(EvolucionIncidencia[[#This Row],[Fecha]]&lt;=MIN(EvolucionIncidencia[Fecha])+14,"",EvolucionIncidencia[[#This Row],[NuevasAltas]]-EvolucionIncidencia[[#This Row],[Previsión Altas]])</f>
        <v>-12.214285714285712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24" s="2">
        <f>IF(LEN(EvolucionIncidencia[[#This Row],[IA7]])=0,"",EvolucionIncidencia[[#This Row],[IA7]]/_xlfn.MAXIFS(EvolucionIncidencia[IA7],EvolucionIncidencia[Area_Sanitaria],EvolucionIncidencia[[#This Row],[Area_Sanitaria]]))</f>
        <v>0.37179487179487181</v>
      </c>
      <c r="AB124" s="2">
        <f>IF(LEN(EvolucionIncidencia[[#This Row],[IA14]])=0,"",EvolucionIncidencia[[#This Row],[IA14]]/_xlfn.MAXIFS(EvolucionIncidencia[IA14],EvolucionIncidencia[Area_Sanitaria],EvolucionIncidencia[[#This Row],[Area_Sanitaria]]))</f>
        <v>0.48898678414096919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44315</v>
      </c>
      <c r="B125" s="2" t="s">
        <v>9</v>
      </c>
      <c r="C125" s="15">
        <v>15328</v>
      </c>
      <c r="D125" s="15">
        <v>271</v>
      </c>
      <c r="E125" s="15">
        <v>14642</v>
      </c>
      <c r="F125">
        <v>18</v>
      </c>
      <c r="G125">
        <v>11</v>
      </c>
      <c r="H125" s="15">
        <v>237412</v>
      </c>
      <c r="I125" s="15">
        <v>416</v>
      </c>
      <c r="J125" s="15">
        <v>124597</v>
      </c>
      <c r="K125" s="15">
        <v>26</v>
      </c>
      <c r="L125">
        <v>7</v>
      </c>
      <c r="M125">
        <v>-2</v>
      </c>
      <c r="N125">
        <v>0</v>
      </c>
      <c r="O125" s="15">
        <v>597</v>
      </c>
      <c r="P125" s="15">
        <v>500</v>
      </c>
      <c r="Q125" s="15">
        <v>1097</v>
      </c>
      <c r="R125">
        <v>1.0265151515151516</v>
      </c>
      <c r="S125" s="15">
        <v>19</v>
      </c>
      <c r="T125" t="s">
        <v>449</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13.964285714285714</v>
      </c>
      <c r="X125" s="2">
        <f>IF(EvolucionIncidencia[[#This Row],[Fecha]]&lt;=MIN(EvolucionIncidencia[Fecha])+14,"",EvolucionIncidencia[[#This Row],[NuevasAltas]]-EvolucionIncidencia[[#This Row],[Previsión Altas]])</f>
        <v>5.0357142857142865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25" s="2">
        <f>IF(LEN(EvolucionIncidencia[[#This Row],[IA7]])=0,"",EvolucionIncidencia[[#This Row],[IA7]]/_xlfn.MAXIFS(EvolucionIncidencia[IA7],EvolucionIncidencia[Area_Sanitaria],EvolucionIncidencia[[#This Row],[Area_Sanitaria]]))</f>
        <v>0.17236842105263159</v>
      </c>
      <c r="AB125" s="2">
        <f>IF(LEN(EvolucionIncidencia[[#This Row],[IA14]])=0,"",EvolucionIncidencia[[#This Row],[IA14]]/_xlfn.MAXIFS(EvolucionIncidencia[IA14],EvolucionIncidencia[Area_Sanitaria],EvolucionIncidencia[[#This Row],[Area_Sanitaria]]))</f>
        <v>0.25205761316872427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44315</v>
      </c>
      <c r="B126" s="2" t="s">
        <v>6</v>
      </c>
      <c r="C126" s="15">
        <v>13590</v>
      </c>
      <c r="D126" s="15">
        <v>474</v>
      </c>
      <c r="E126" s="15">
        <v>12945</v>
      </c>
      <c r="F126">
        <v>19</v>
      </c>
      <c r="G126">
        <v>4</v>
      </c>
      <c r="H126" s="15">
        <v>211091</v>
      </c>
      <c r="I126" s="15">
        <v>173</v>
      </c>
      <c r="J126" s="15">
        <v>107595</v>
      </c>
      <c r="K126" s="15">
        <v>27</v>
      </c>
      <c r="L126">
        <v>-25</v>
      </c>
      <c r="M126">
        <v>-2</v>
      </c>
      <c r="N126">
        <v>1</v>
      </c>
      <c r="O126" s="15">
        <v>1282</v>
      </c>
      <c r="P126" s="15">
        <v>517</v>
      </c>
      <c r="Q126" s="15">
        <v>1799</v>
      </c>
      <c r="R126">
        <v>0.94989979959919835</v>
      </c>
      <c r="S126" s="15">
        <v>50</v>
      </c>
      <c r="T126" t="s">
        <v>449</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19.583333333333336</v>
      </c>
      <c r="X126" s="2">
        <f>IF(EvolucionIncidencia[[#This Row],[Fecha]]&lt;=MIN(EvolucionIncidencia[Fecha])+14,"",EvolucionIncidencia[[#This Row],[NuevasAltas]]-EvolucionIncidencia[[#This Row],[Previsión Altas]])</f>
        <v>30.416666666666664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26" s="2">
        <f>IF(LEN(EvolucionIncidencia[[#This Row],[IA7]])=0,"",EvolucionIncidencia[[#This Row],[IA7]]/_xlfn.MAXIFS(EvolucionIncidencia[IA7],EvolucionIncidencia[Area_Sanitaria],EvolucionIncidencia[[#This Row],[Area_Sanitaria]]))</f>
        <v>0.39363817097415504</v>
      </c>
      <c r="AB126" s="2">
        <f>IF(LEN(EvolucionIncidencia[[#This Row],[IA14]])=0,"",EvolucionIncidencia[[#This Row],[IA14]]/_xlfn.MAXIFS(EvolucionIncidencia[IA14],EvolucionIncidencia[Area_Sanitaria],EvolucionIncidencia[[#This Row],[Area_Sanitaria]]))</f>
        <v>0.48817966903073284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44315</v>
      </c>
      <c r="B127" s="2" t="s">
        <v>7</v>
      </c>
      <c r="C127" s="15">
        <v>19170</v>
      </c>
      <c r="D127" s="15">
        <v>358</v>
      </c>
      <c r="E127" s="15">
        <v>18464</v>
      </c>
      <c r="F127">
        <v>19</v>
      </c>
      <c r="G127">
        <v>5</v>
      </c>
      <c r="H127" s="15">
        <v>334864</v>
      </c>
      <c r="I127" s="15">
        <v>360</v>
      </c>
      <c r="J127" s="15">
        <v>170503</v>
      </c>
      <c r="K127" s="15">
        <v>29</v>
      </c>
      <c r="L127">
        <v>0</v>
      </c>
      <c r="M127">
        <v>-2</v>
      </c>
      <c r="N127">
        <v>2</v>
      </c>
      <c r="O127" s="15">
        <v>901</v>
      </c>
      <c r="P127" s="15">
        <v>339</v>
      </c>
      <c r="Q127" s="15">
        <v>1240</v>
      </c>
      <c r="R127">
        <v>1</v>
      </c>
      <c r="S127" s="15">
        <v>29</v>
      </c>
      <c r="T127" t="s">
        <v>449</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v>
      </c>
      <c r="X127" s="2">
        <f>IF(EvolucionIncidencia[[#This Row],[Fecha]]&lt;=MIN(EvolucionIncidencia[Fecha])+14,"",EvolucionIncidencia[[#This Row],[NuevasAltas]]-EvolucionIncidencia[[#This Row],[Previsión Altas]])</f>
        <v>-3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27" s="2">
        <f>IF(LEN(EvolucionIncidencia[[#This Row],[IA7]])=0,"",EvolucionIncidencia[[#This Row],[IA7]]/_xlfn.MAXIFS(EvolucionIncidencia[IA7],EvolucionIncidencia[Area_Sanitaria],EvolucionIncidencia[[#This Row],[Area_Sanitaria]]))</f>
        <v>0.49086161879895562</v>
      </c>
      <c r="AB127" s="2">
        <f>IF(LEN(EvolucionIncidencia[[#This Row],[IA14]])=0,"",EvolucionIncidencia[[#This Row],[IA14]]/_xlfn.MAXIFS(EvolucionIncidencia[IA14],EvolucionIncidencia[Area_Sanitaria],EvolucionIncidencia[[#This Row],[Area_Sanitaria]]))</f>
        <v>0.5780346820809249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44315</v>
      </c>
      <c r="B128" s="2" t="s">
        <v>2</v>
      </c>
      <c r="C128" s="15">
        <v>23640</v>
      </c>
      <c r="D128" s="15">
        <v>933</v>
      </c>
      <c r="E128" s="15">
        <v>22288</v>
      </c>
      <c r="F128">
        <v>29</v>
      </c>
      <c r="G128">
        <v>11</v>
      </c>
      <c r="H128" s="15">
        <v>455422</v>
      </c>
      <c r="I128" s="15">
        <v>425</v>
      </c>
      <c r="J128" s="15">
        <v>111460</v>
      </c>
      <c r="K128" s="15">
        <v>52</v>
      </c>
      <c r="L128">
        <v>-1</v>
      </c>
      <c r="M128">
        <v>-4</v>
      </c>
      <c r="N128">
        <v>1</v>
      </c>
      <c r="O128" s="15">
        <v>1912</v>
      </c>
      <c r="P128" s="15">
        <v>234</v>
      </c>
      <c r="Q128" s="15">
        <v>2146</v>
      </c>
      <c r="R128">
        <v>0.99892933618843682</v>
      </c>
      <c r="S128" s="15">
        <v>53</v>
      </c>
      <c r="T128" t="s">
        <v>449</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46.607142857142861</v>
      </c>
      <c r="X128" s="2">
        <f>IF(EvolucionIncidencia[[#This Row],[Fecha]]&lt;=MIN(EvolucionIncidencia[Fecha])+14,"",EvolucionIncidencia[[#This Row],[NuevasAltas]]-EvolucionIncidencia[[#This Row],[Previsión Altas]])</f>
        <v>6.3928571428571388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128" s="2">
        <f>IF(LEN(EvolucionIncidencia[[#This Row],[IA7]])=0,"",EvolucionIncidencia[[#This Row],[IA7]]/_xlfn.MAXIFS(EvolucionIncidencia[IA7],EvolucionIncidencia[Area_Sanitaria],EvolucionIncidencia[[#This Row],[Area_Sanitaria]]))</f>
        <v>0.5186170212765957</v>
      </c>
      <c r="AB128" s="2">
        <f>IF(LEN(EvolucionIncidencia[[#This Row],[IA14]])=0,"",EvolucionIncidencia[[#This Row],[IA14]]/_xlfn.MAXIFS(EvolucionIncidencia[IA14],EvolucionIncidencia[Area_Sanitaria],EvolucionIncidencia[[#This Row],[Area_Sanitaria]]))</f>
        <v>0.77990430622009566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44315</v>
      </c>
      <c r="B129" s="2" t="s">
        <v>3</v>
      </c>
      <c r="C129" s="15">
        <v>122149</v>
      </c>
      <c r="D129" s="15">
        <v>3113</v>
      </c>
      <c r="E129" s="15">
        <v>116671</v>
      </c>
      <c r="F129">
        <v>165</v>
      </c>
      <c r="G129">
        <v>49</v>
      </c>
      <c r="H129" s="15">
        <v>2048319</v>
      </c>
      <c r="I129" s="15">
        <v>2388</v>
      </c>
      <c r="J129" s="15">
        <v>907653</v>
      </c>
      <c r="K129" s="15">
        <v>211</v>
      </c>
      <c r="L129">
        <v>-9</v>
      </c>
      <c r="M129">
        <v>1</v>
      </c>
      <c r="N129">
        <v>2</v>
      </c>
      <c r="O129" s="15">
        <v>8583</v>
      </c>
      <c r="P129" s="15">
        <v>2320</v>
      </c>
      <c r="Q129" s="15">
        <v>10903</v>
      </c>
      <c r="R129">
        <v>0.99711723254324147</v>
      </c>
      <c r="S129" s="15">
        <v>218</v>
      </c>
      <c r="T129" t="s">
        <v>449</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178.36683417085428</v>
      </c>
      <c r="X129" s="2">
        <f>IF(EvolucionIncidencia[[#This Row],[Fecha]]&lt;=MIN(EvolucionIncidencia[Fecha])+14,"",EvolucionIncidencia[[#This Row],[NuevasAltas]]-EvolucionIncidencia[[#This Row],[Previsión Altas]])</f>
        <v>39.633165829145725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129" s="2">
        <f>IF(LEN(EvolucionIncidencia[[#This Row],[IA7]])=0,"",EvolucionIncidencia[[#This Row],[IA7]]/_xlfn.MAXIFS(EvolucionIncidencia[IA7],EvolucionIncidencia[Area_Sanitaria],EvolucionIncidencia[[#This Row],[Area_Sanitaria]]))</f>
        <v>0.39620965353864379</v>
      </c>
      <c r="AB129" s="2">
        <f>IF(LEN(EvolucionIncidencia[[#This Row],[IA14]])=0,"",EvolucionIncidencia[[#This Row],[IA14]]/_xlfn.MAXIFS(EvolucionIncidencia[IA14],EvolucionIncidencia[Area_Sanitaria],EvolucionIncidencia[[#This Row],[Area_Sanitaria]]))</f>
        <v>0.54497138184791494</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44316</v>
      </c>
      <c r="B130" s="2" t="s">
        <v>4</v>
      </c>
      <c r="C130" s="15">
        <v>29577</v>
      </c>
      <c r="D130" s="15">
        <v>721</v>
      </c>
      <c r="E130" s="15">
        <v>28283</v>
      </c>
      <c r="F130">
        <v>54</v>
      </c>
      <c r="G130">
        <v>13</v>
      </c>
      <c r="H130" s="15">
        <v>451063</v>
      </c>
      <c r="I130" s="15">
        <v>586</v>
      </c>
      <c r="J130" s="15">
        <v>244618</v>
      </c>
      <c r="K130" s="15">
        <v>33</v>
      </c>
      <c r="L130">
        <v>-23</v>
      </c>
      <c r="M130">
        <v>-3</v>
      </c>
      <c r="N130">
        <v>1</v>
      </c>
      <c r="O130" s="15">
        <v>2412</v>
      </c>
      <c r="P130" s="15">
        <v>441</v>
      </c>
      <c r="Q130" s="15">
        <v>2853</v>
      </c>
      <c r="R130">
        <v>0.96908602150537637</v>
      </c>
      <c r="S130" s="15">
        <v>55</v>
      </c>
      <c r="T130" t="s">
        <v>450</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47.55744680851064</v>
      </c>
      <c r="X130" s="2">
        <f>IF(EvolucionIncidencia[[#This Row],[Fecha]]&lt;=MIN(EvolucionIncidencia[Fecha])+14,"",EvolucionIncidencia[[#This Row],[NuevasAltas]]-EvolucionIncidencia[[#This Row],[Previsión Altas]])</f>
        <v>7.4425531914893597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30" s="2">
        <f>IF(LEN(EvolucionIncidencia[[#This Row],[IA7]])=0,"",EvolucionIncidencia[[#This Row],[IA7]]/_xlfn.MAXIFS(EvolucionIncidencia[IA7],EvolucionIncidencia[Area_Sanitaria],EvolucionIncidencia[[#This Row],[Area_Sanitaria]]))</f>
        <v>0.5101289134438306</v>
      </c>
      <c r="AB130" s="2">
        <f>IF(LEN(EvolucionIncidencia[[#This Row],[IA14]])=0,"",EvolucionIncidencia[[#This Row],[IA14]]/_xlfn.MAXIFS(EvolucionIncidencia[IA14],EvolucionIncidencia[Area_Sanitaria],EvolucionIncidencia[[#This Row],[Area_Sanitaria]]))</f>
        <v>0.66130884041331806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44316</v>
      </c>
      <c r="B131" s="2" t="s">
        <v>5</v>
      </c>
      <c r="C131" s="15">
        <v>8437</v>
      </c>
      <c r="D131" s="15">
        <v>102</v>
      </c>
      <c r="E131" s="15">
        <v>8113</v>
      </c>
      <c r="F131">
        <v>7</v>
      </c>
      <c r="G131">
        <v>2</v>
      </c>
      <c r="H131" s="15">
        <v>136299</v>
      </c>
      <c r="I131" s="15">
        <v>216</v>
      </c>
      <c r="J131" s="15">
        <v>43556</v>
      </c>
      <c r="K131" s="15">
        <v>11</v>
      </c>
      <c r="L131">
        <v>5</v>
      </c>
      <c r="M131">
        <v>-1</v>
      </c>
      <c r="N131">
        <v>0</v>
      </c>
      <c r="O131" s="15">
        <v>333</v>
      </c>
      <c r="P131" s="15">
        <v>82</v>
      </c>
      <c r="Q131" s="15">
        <v>415</v>
      </c>
      <c r="R131">
        <v>1.0515463917525774</v>
      </c>
      <c r="S131" s="15">
        <v>6</v>
      </c>
      <c r="T131" t="s">
        <v>450</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7.0625</v>
      </c>
      <c r="X131" s="2">
        <f>IF(EvolucionIncidencia[[#This Row],[Fecha]]&lt;=MIN(EvolucionIncidencia[Fecha])+14,"",EvolucionIncidencia[[#This Row],[NuevasAltas]]-EvolucionIncidencia[[#This Row],[Previsión Altas]])</f>
        <v>-1.0625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131" s="2">
        <f>IF(LEN(EvolucionIncidencia[[#This Row],[IA7]])=0,"",EvolucionIncidencia[[#This Row],[IA7]]/_xlfn.MAXIFS(EvolucionIncidencia[IA7],EvolucionIncidencia[Area_Sanitaria],EvolucionIncidencia[[#This Row],[Area_Sanitaria]]))</f>
        <v>0.28799999999999998</v>
      </c>
      <c r="AB131" s="2">
        <f>IF(LEN(EvolucionIncidencia[[#This Row],[IA14]])=0,"",EvolucionIncidencia[[#This Row],[IA14]]/_xlfn.MAXIFS(EvolucionIncidencia[IA14],EvolucionIncidencia[Area_Sanitaria],EvolucionIncidencia[[#This Row],[Area_Sanitaria]]))</f>
        <v>0.44324324324324327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44316</v>
      </c>
      <c r="B132" s="2" t="s">
        <v>8</v>
      </c>
      <c r="C132" s="15">
        <v>12469</v>
      </c>
      <c r="D132" s="15">
        <v>239</v>
      </c>
      <c r="E132" s="15">
        <v>12012</v>
      </c>
      <c r="F132">
        <v>15</v>
      </c>
      <c r="G132">
        <v>4</v>
      </c>
      <c r="H132" s="15">
        <v>225798</v>
      </c>
      <c r="I132" s="15">
        <v>213</v>
      </c>
      <c r="J132" s="15">
        <v>106127</v>
      </c>
      <c r="K132" s="15">
        <v>18</v>
      </c>
      <c r="L132">
        <v>3</v>
      </c>
      <c r="M132">
        <v>0</v>
      </c>
      <c r="N132">
        <v>0</v>
      </c>
      <c r="O132" s="15">
        <v>885</v>
      </c>
      <c r="P132" s="15">
        <v>280</v>
      </c>
      <c r="Q132" s="15">
        <v>1165</v>
      </c>
      <c r="R132">
        <v>1.0127118644067796</v>
      </c>
      <c r="S132" s="15">
        <v>15</v>
      </c>
      <c r="T132" t="s">
        <v>450</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20.985714285714288</v>
      </c>
      <c r="X132" s="2">
        <f>IF(EvolucionIncidencia[[#This Row],[Fecha]]&lt;=MIN(EvolucionIncidencia[Fecha])+14,"",EvolucionIncidencia[[#This Row],[NuevasAltas]]-EvolucionIncidencia[[#This Row],[Previsión Altas]])</f>
        <v>-5.9857142857142875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32" s="2">
        <f>IF(LEN(EvolucionIncidencia[[#This Row],[IA7]])=0,"",EvolucionIncidencia[[#This Row],[IA7]]/_xlfn.MAXIFS(EvolucionIncidencia[IA7],EvolucionIncidencia[Area_Sanitaria],EvolucionIncidencia[[#This Row],[Area_Sanitaria]]))</f>
        <v>0.38141025641025639</v>
      </c>
      <c r="AB132" s="2">
        <f>IF(LEN(EvolucionIncidencia[[#This Row],[IA14]])=0,"",EvolucionIncidencia[[#This Row],[IA14]]/_xlfn.MAXIFS(EvolucionIncidencia[IA14],EvolucionIncidencia[Area_Sanitaria],EvolucionIncidencia[[#This Row],[Area_Sanitaria]]))</f>
        <v>0.47136563876651982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44316</v>
      </c>
      <c r="B133" s="2" t="s">
        <v>9</v>
      </c>
      <c r="C133" s="15">
        <v>15347</v>
      </c>
      <c r="D133" s="15">
        <v>267</v>
      </c>
      <c r="E133" s="15">
        <v>14665</v>
      </c>
      <c r="F133">
        <v>16</v>
      </c>
      <c r="G133">
        <v>10</v>
      </c>
      <c r="H133" s="15">
        <v>238223</v>
      </c>
      <c r="I133" s="15">
        <v>416</v>
      </c>
      <c r="J133" s="15">
        <v>124996</v>
      </c>
      <c r="K133" s="15">
        <v>19</v>
      </c>
      <c r="L133">
        <v>-4</v>
      </c>
      <c r="M133">
        <v>-2</v>
      </c>
      <c r="N133">
        <v>-1</v>
      </c>
      <c r="O133" s="15">
        <v>811</v>
      </c>
      <c r="P133" s="15">
        <v>399</v>
      </c>
      <c r="Q133" s="15">
        <v>1210</v>
      </c>
      <c r="R133">
        <v>0.98523985239852396</v>
      </c>
      <c r="S133" s="15">
        <v>23</v>
      </c>
      <c r="T133" t="s">
        <v>450</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10.749223602484472</v>
      </c>
      <c r="X133" s="2">
        <f>IF(EvolucionIncidencia[[#This Row],[Fecha]]&lt;=MIN(EvolucionIncidencia[Fecha])+14,"",EvolucionIncidencia[[#This Row],[NuevasAltas]]-EvolucionIncidencia[[#This Row],[Previsión Altas]])</f>
        <v>12.250776397515528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33" s="2">
        <f>IF(LEN(EvolucionIncidencia[[#This Row],[IA7]])=0,"",EvolucionIncidencia[[#This Row],[IA7]]/_xlfn.MAXIFS(EvolucionIncidencia[IA7],EvolucionIncidencia[Area_Sanitaria],EvolucionIncidencia[[#This Row],[Area_Sanitaria]]))</f>
        <v>0.1736842105263158</v>
      </c>
      <c r="AB133" s="2">
        <f>IF(LEN(EvolucionIncidencia[[#This Row],[IA14]])=0,"",EvolucionIncidencia[[#This Row],[IA14]]/_xlfn.MAXIFS(EvolucionIncidencia[IA14],EvolucionIncidencia[Area_Sanitaria],EvolucionIncidencia[[#This Row],[Area_Sanitaria]]))</f>
        <v>0.25617283950617287</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44316</v>
      </c>
      <c r="B134" s="2" t="s">
        <v>6</v>
      </c>
      <c r="C134" s="15">
        <v>13620</v>
      </c>
      <c r="D134" s="15">
        <v>477</v>
      </c>
      <c r="E134" s="15">
        <v>12972</v>
      </c>
      <c r="F134">
        <v>20</v>
      </c>
      <c r="G134">
        <v>5</v>
      </c>
      <c r="H134" s="15">
        <v>212264</v>
      </c>
      <c r="I134" s="15">
        <v>173</v>
      </c>
      <c r="J134" s="15">
        <v>107985</v>
      </c>
      <c r="K134" s="15">
        <v>30</v>
      </c>
      <c r="L134">
        <v>3</v>
      </c>
      <c r="M134">
        <v>1</v>
      </c>
      <c r="N134">
        <v>1</v>
      </c>
      <c r="O134" s="15">
        <v>1173</v>
      </c>
      <c r="P134" s="15">
        <v>390</v>
      </c>
      <c r="Q134" s="15">
        <v>1563</v>
      </c>
      <c r="R134">
        <v>1.0063291139240507</v>
      </c>
      <c r="S134" s="15">
        <v>27</v>
      </c>
      <c r="T134" t="s">
        <v>450</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23.687943262411348</v>
      </c>
      <c r="X134" s="2">
        <f>IF(EvolucionIncidencia[[#This Row],[Fecha]]&lt;=MIN(EvolucionIncidencia[Fecha])+14,"",EvolucionIncidencia[[#This Row],[NuevasAltas]]-EvolucionIncidencia[[#This Row],[Previsión Altas]])</f>
        <v>3.3120567375886516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34" s="2">
        <f>IF(LEN(EvolucionIncidencia[[#This Row],[IA7]])=0,"",EvolucionIncidencia[[#This Row],[IA7]]/_xlfn.MAXIFS(EvolucionIncidencia[IA7],EvolucionIncidencia[Area_Sanitaria],EvolucionIncidencia[[#This Row],[Area_Sanitaria]]))</f>
        <v>0.40954274353876741</v>
      </c>
      <c r="AB134" s="2">
        <f>IF(LEN(EvolucionIncidencia[[#This Row],[IA14]])=0,"",EvolucionIncidencia[[#This Row],[IA14]]/_xlfn.MAXIFS(EvolucionIncidencia[IA14],EvolucionIncidencia[Area_Sanitaria],EvolucionIncidencia[[#This Row],[Area_Sanitaria]]))</f>
        <v>0.48581560283687941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44316</v>
      </c>
      <c r="B135" s="2" t="s">
        <v>7</v>
      </c>
      <c r="C135" s="15">
        <v>19196</v>
      </c>
      <c r="D135" s="15">
        <v>354</v>
      </c>
      <c r="E135" s="15">
        <v>18494</v>
      </c>
      <c r="F135">
        <v>19</v>
      </c>
      <c r="G135">
        <v>4</v>
      </c>
      <c r="H135" s="15">
        <v>335825</v>
      </c>
      <c r="I135" s="15">
        <v>360</v>
      </c>
      <c r="J135" s="15">
        <v>170904</v>
      </c>
      <c r="K135" s="15">
        <v>26</v>
      </c>
      <c r="L135">
        <v>-4</v>
      </c>
      <c r="M135">
        <v>0</v>
      </c>
      <c r="N135">
        <v>-1</v>
      </c>
      <c r="O135" s="15">
        <v>961</v>
      </c>
      <c r="P135" s="15">
        <v>401</v>
      </c>
      <c r="Q135" s="15">
        <v>1362</v>
      </c>
      <c r="R135">
        <v>0.98882681564245811</v>
      </c>
      <c r="S135" s="15">
        <v>30</v>
      </c>
      <c r="T135" t="s">
        <v>450</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17.15625</v>
      </c>
      <c r="X135" s="2">
        <f>IF(EvolucionIncidencia[[#This Row],[Fecha]]&lt;=MIN(EvolucionIncidencia[Fecha])+14,"",EvolucionIncidencia[[#This Row],[NuevasAltas]]-EvolucionIncidencia[[#This Row],[Previsión Altas]])</f>
        <v>12.84375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35" s="2">
        <f>IF(LEN(EvolucionIncidencia[[#This Row],[IA7]])=0,"",EvolucionIncidencia[[#This Row],[IA7]]/_xlfn.MAXIFS(EvolucionIncidencia[IA7],EvolucionIncidencia[Area_Sanitaria],EvolucionIncidencia[[#This Row],[Area_Sanitaria]]))</f>
        <v>0.48825065274151436</v>
      </c>
      <c r="AB135" s="2">
        <f>IF(LEN(EvolucionIncidencia[[#This Row],[IA14]])=0,"",EvolucionIncidencia[[#This Row],[IA14]]/_xlfn.MAXIFS(EvolucionIncidencia[IA14],EvolucionIncidencia[Area_Sanitaria],EvolucionIncidencia[[#This Row],[Area_Sanitaria]]))</f>
        <v>0.59344894026974948</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44316</v>
      </c>
      <c r="B136" s="2" t="s">
        <v>2</v>
      </c>
      <c r="C136" s="15">
        <v>23694</v>
      </c>
      <c r="D136" s="15">
        <v>939</v>
      </c>
      <c r="E136" s="15">
        <v>22335</v>
      </c>
      <c r="F136">
        <v>29</v>
      </c>
      <c r="G136">
        <v>12</v>
      </c>
      <c r="H136" s="15">
        <v>457894</v>
      </c>
      <c r="I136" s="15">
        <v>426</v>
      </c>
      <c r="J136" s="15">
        <v>111931</v>
      </c>
      <c r="K136" s="15">
        <v>54</v>
      </c>
      <c r="L136">
        <v>6</v>
      </c>
      <c r="M136">
        <v>0</v>
      </c>
      <c r="N136">
        <v>1</v>
      </c>
      <c r="O136" s="15">
        <v>2472</v>
      </c>
      <c r="P136" s="15">
        <v>471</v>
      </c>
      <c r="Q136" s="15">
        <v>2943</v>
      </c>
      <c r="R136">
        <v>1.0064308681672025</v>
      </c>
      <c r="S136" s="15">
        <v>47</v>
      </c>
      <c r="T136" t="s">
        <v>450</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39.49938423645321</v>
      </c>
      <c r="X136" s="2">
        <f>IF(EvolucionIncidencia[[#This Row],[Fecha]]&lt;=MIN(EvolucionIncidencia[Fecha])+14,"",EvolucionIncidencia[[#This Row],[NuevasAltas]]-EvolucionIncidencia[[#This Row],[Previsión Altas]])</f>
        <v>7.50061576354679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136" s="2">
        <f>IF(LEN(EvolucionIncidencia[[#This Row],[IA7]])=0,"",EvolucionIncidencia[[#This Row],[IA7]]/_xlfn.MAXIFS(EvolucionIncidencia[IA7],EvolucionIncidencia[Area_Sanitaria],EvolucionIncidencia[[#This Row],[Area_Sanitaria]]))</f>
        <v>0.48936170212765956</v>
      </c>
      <c r="AB136" s="2">
        <f>IF(LEN(EvolucionIncidencia[[#This Row],[IA14]])=0,"",EvolucionIncidencia[[#This Row],[IA14]]/_xlfn.MAXIFS(EvolucionIncidencia[IA14],EvolucionIncidencia[Area_Sanitaria],EvolucionIncidencia[[#This Row],[Area_Sanitaria]]))</f>
        <v>0.78755980861244024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44316</v>
      </c>
      <c r="B137" s="2" t="s">
        <v>3</v>
      </c>
      <c r="C137" s="15">
        <v>122340</v>
      </c>
      <c r="D137" s="15">
        <v>3099</v>
      </c>
      <c r="E137" s="15">
        <v>116874</v>
      </c>
      <c r="F137">
        <v>160</v>
      </c>
      <c r="G137">
        <v>50</v>
      </c>
      <c r="H137" s="15">
        <v>2057366</v>
      </c>
      <c r="I137" s="15">
        <v>2390</v>
      </c>
      <c r="J137" s="15">
        <v>910117</v>
      </c>
      <c r="K137" s="15">
        <v>191</v>
      </c>
      <c r="L137">
        <v>-14</v>
      </c>
      <c r="M137">
        <v>-5</v>
      </c>
      <c r="N137">
        <v>1</v>
      </c>
      <c r="O137" s="15">
        <v>9047</v>
      </c>
      <c r="P137" s="15">
        <v>2464</v>
      </c>
      <c r="Q137" s="15">
        <v>11511</v>
      </c>
      <c r="R137">
        <v>0.99550273048506266</v>
      </c>
      <c r="S137" s="15">
        <v>203</v>
      </c>
      <c r="T137" t="s">
        <v>450</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167.89337517280728</v>
      </c>
      <c r="X137" s="2">
        <f>IF(EvolucionIncidencia[[#This Row],[Fecha]]&lt;=MIN(EvolucionIncidencia[Fecha])+14,"",EvolucionIncidencia[[#This Row],[NuevasAltas]]-EvolucionIncidencia[[#This Row],[Previsión Altas]])</f>
        <v>35.106624827192718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137" s="2">
        <f>IF(LEN(EvolucionIncidencia[[#This Row],[IA7]])=0,"",EvolucionIncidencia[[#This Row],[IA7]]/_xlfn.MAXIFS(EvolucionIncidencia[IA7],EvolucionIncidencia[Area_Sanitaria],EvolucionIncidencia[[#This Row],[Area_Sanitaria]]))</f>
        <v>0.39236008291382884</v>
      </c>
      <c r="AB137" s="2">
        <f>IF(LEN(EvolucionIncidencia[[#This Row],[IA14]])=0,"",EvolucionIncidencia[[#This Row],[IA14]]/_xlfn.MAXIFS(EvolucionIncidencia[IA14],EvolucionIncidencia[Area_Sanitaria],EvolucionIncidencia[[#This Row],[Area_Sanitaria]]))</f>
        <v>0.54435813573180702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44317</v>
      </c>
      <c r="B138" s="2" t="s">
        <v>4</v>
      </c>
      <c r="C138" s="15">
        <v>29610</v>
      </c>
      <c r="D138" s="15">
        <v>710</v>
      </c>
      <c r="E138" s="15">
        <v>28327</v>
      </c>
      <c r="F138">
        <v>56</v>
      </c>
      <c r="G138">
        <v>12</v>
      </c>
      <c r="H138" s="15">
        <v>452629</v>
      </c>
      <c r="I138" s="15">
        <v>586</v>
      </c>
      <c r="J138" s="15">
        <v>245125</v>
      </c>
      <c r="K138" s="15">
        <v>33</v>
      </c>
      <c r="L138">
        <v>-11</v>
      </c>
      <c r="M138">
        <v>2</v>
      </c>
      <c r="N138">
        <v>-1</v>
      </c>
      <c r="O138" s="15">
        <v>1566</v>
      </c>
      <c r="P138" s="15">
        <v>507</v>
      </c>
      <c r="Q138" s="15">
        <v>2073</v>
      </c>
      <c r="R138">
        <v>0.98474341192787795</v>
      </c>
      <c r="S138" s="15">
        <v>44</v>
      </c>
      <c r="T138" t="s">
        <v>451</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52.123226950354606</v>
      </c>
      <c r="X138" s="2">
        <f>IF(EvolucionIncidencia[[#This Row],[Fecha]]&lt;=MIN(EvolucionIncidencia[Fecha])+14,"",EvolucionIncidencia[[#This Row],[NuevasAltas]]-EvolucionIncidencia[[#This Row],[Previsión Altas]])</f>
        <v>-8.1232269503546064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38" s="2">
        <f>IF(LEN(EvolucionIncidencia[[#This Row],[IA7]])=0,"",EvolucionIncidencia[[#This Row],[IA7]]/_xlfn.MAXIFS(EvolucionIncidencia[IA7],EvolucionIncidencia[Area_Sanitaria],EvolucionIncidencia[[#This Row],[Area_Sanitaria]]))</f>
        <v>0.49723756906077349</v>
      </c>
      <c r="AB138" s="2">
        <f>IF(LEN(EvolucionIncidencia[[#This Row],[IA14]])=0,"",EvolucionIncidencia[[#This Row],[IA14]]/_xlfn.MAXIFS(EvolucionIncidencia[IA14],EvolucionIncidencia[Area_Sanitaria],EvolucionIncidencia[[#This Row],[Area_Sanitaria]]))</f>
        <v>0.64179104477611937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44317</v>
      </c>
      <c r="B139" s="2" t="s">
        <v>5</v>
      </c>
      <c r="C139" s="15">
        <v>8441</v>
      </c>
      <c r="D139" s="15">
        <v>99</v>
      </c>
      <c r="E139" s="15">
        <v>8120</v>
      </c>
      <c r="F139">
        <v>8</v>
      </c>
      <c r="G139">
        <v>2</v>
      </c>
      <c r="H139" s="15">
        <v>136443</v>
      </c>
      <c r="I139" s="15">
        <v>216</v>
      </c>
      <c r="J139" s="15">
        <v>43594</v>
      </c>
      <c r="K139" s="15">
        <v>4</v>
      </c>
      <c r="L139">
        <v>-3</v>
      </c>
      <c r="M139">
        <v>1</v>
      </c>
      <c r="N139">
        <v>0</v>
      </c>
      <c r="O139" s="15">
        <v>144</v>
      </c>
      <c r="P139" s="15">
        <v>38</v>
      </c>
      <c r="Q139" s="15">
        <v>182</v>
      </c>
      <c r="R139">
        <v>0.97058823529411764</v>
      </c>
      <c r="S139" s="15">
        <v>7</v>
      </c>
      <c r="T139" t="s">
        <v>451</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4.4722222222222223</v>
      </c>
      <c r="X139" s="2">
        <f>IF(EvolucionIncidencia[[#This Row],[Fecha]]&lt;=MIN(EvolucionIncidencia[Fecha])+14,"",EvolucionIncidencia[[#This Row],[NuevasAltas]]-EvolucionIncidencia[[#This Row],[Previsión Altas]])</f>
        <v>2.5277777777777777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39" s="2">
        <f>IF(LEN(EvolucionIncidencia[[#This Row],[IA7]])=0,"",EvolucionIncidencia[[#This Row],[IA7]]/_xlfn.MAXIFS(EvolucionIncidencia[IA7],EvolucionIncidencia[Area_Sanitaria],EvolucionIncidencia[[#This Row],[Area_Sanitaria]]))</f>
        <v>0.29599999999999999</v>
      </c>
      <c r="AB139" s="2">
        <f>IF(LEN(EvolucionIncidencia[[#This Row],[IA14]])=0,"",EvolucionIncidencia[[#This Row],[IA14]]/_xlfn.MAXIFS(EvolucionIncidencia[IA14],EvolucionIncidencia[Area_Sanitaria],EvolucionIncidencia[[#This Row],[Area_Sanitaria]]))</f>
        <v>0.43243243243243246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44317</v>
      </c>
      <c r="B140" s="2" t="s">
        <v>8</v>
      </c>
      <c r="C140" s="15">
        <v>12480</v>
      </c>
      <c r="D140" s="15">
        <v>228</v>
      </c>
      <c r="E140" s="15">
        <v>12034</v>
      </c>
      <c r="F140">
        <v>13</v>
      </c>
      <c r="G140">
        <v>4</v>
      </c>
      <c r="H140" s="15">
        <v>226597</v>
      </c>
      <c r="I140" s="15">
        <v>213</v>
      </c>
      <c r="J140" s="15">
        <v>106206</v>
      </c>
      <c r="K140" s="15">
        <v>11</v>
      </c>
      <c r="L140">
        <v>-11</v>
      </c>
      <c r="M140">
        <v>-2</v>
      </c>
      <c r="N140">
        <v>0</v>
      </c>
      <c r="O140" s="15">
        <v>799</v>
      </c>
      <c r="P140" s="15">
        <v>79</v>
      </c>
      <c r="Q140" s="15">
        <v>878</v>
      </c>
      <c r="R140">
        <v>0.95397489539748959</v>
      </c>
      <c r="S140" s="15">
        <v>22</v>
      </c>
      <c r="T140" t="s">
        <v>451</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9.495238095238097</v>
      </c>
      <c r="X140" s="2">
        <f>IF(EvolucionIncidencia[[#This Row],[Fecha]]&lt;=MIN(EvolucionIncidencia[Fecha])+14,"",EvolucionIncidencia[[#This Row],[NuevasAltas]]-EvolucionIncidencia[[#This Row],[Previsión Altas]])</f>
        <v>12.504761904761903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40" s="2">
        <f>IF(LEN(EvolucionIncidencia[[#This Row],[IA7]])=0,"",EvolucionIncidencia[[#This Row],[IA7]]/_xlfn.MAXIFS(EvolucionIncidencia[IA7],EvolucionIncidencia[Area_Sanitaria],EvolucionIncidencia[[#This Row],[Area_Sanitaria]]))</f>
        <v>0.375</v>
      </c>
      <c r="AB140" s="2">
        <f>IF(LEN(EvolucionIncidencia[[#This Row],[IA14]])=0,"",EvolucionIncidencia[[#This Row],[IA14]]/_xlfn.MAXIFS(EvolucionIncidencia[IA14],EvolucionIncidencia[Area_Sanitaria],EvolucionIncidencia[[#This Row],[Area_Sanitaria]]))</f>
        <v>0.46696035242290751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44317</v>
      </c>
      <c r="B141" s="2" t="s">
        <v>9</v>
      </c>
      <c r="C141" s="15">
        <v>15359</v>
      </c>
      <c r="D141" s="15">
        <v>269</v>
      </c>
      <c r="E141" s="15">
        <v>14675</v>
      </c>
      <c r="F141">
        <v>16</v>
      </c>
      <c r="G141">
        <v>12</v>
      </c>
      <c r="H141" s="15">
        <v>239110</v>
      </c>
      <c r="I141" s="15">
        <v>416</v>
      </c>
      <c r="J141" s="15">
        <v>125236</v>
      </c>
      <c r="K141" s="15">
        <v>12</v>
      </c>
      <c r="L141">
        <v>2</v>
      </c>
      <c r="M141">
        <v>0</v>
      </c>
      <c r="N141">
        <v>2</v>
      </c>
      <c r="O141" s="15">
        <v>887</v>
      </c>
      <c r="P141" s="15">
        <v>240</v>
      </c>
      <c r="Q141" s="15">
        <v>1127</v>
      </c>
      <c r="R141">
        <v>1.0074906367041199</v>
      </c>
      <c r="S141" s="15">
        <v>10</v>
      </c>
      <c r="T141" t="s">
        <v>451</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5.9331262939958593</v>
      </c>
      <c r="X141" s="2">
        <f>IF(EvolucionIncidencia[[#This Row],[Fecha]]&lt;=MIN(EvolucionIncidencia[Fecha])+14,"",EvolucionIncidencia[[#This Row],[NuevasAltas]]-EvolucionIncidencia[[#This Row],[Previsión Altas]])</f>
        <v>4.0668737060041407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41" s="2">
        <f>IF(LEN(EvolucionIncidencia[[#This Row],[IA7]])=0,"",EvolucionIncidencia[[#This Row],[IA7]]/_xlfn.MAXIFS(EvolucionIncidencia[IA7],EvolucionIncidencia[Area_Sanitaria],EvolucionIncidencia[[#This Row],[Area_Sanitaria]]))</f>
        <v>0.16578947368421051</v>
      </c>
      <c r="AB141" s="2">
        <f>IF(LEN(EvolucionIncidencia[[#This Row],[IA14]])=0,"",EvolucionIncidencia[[#This Row],[IA14]]/_xlfn.MAXIFS(EvolucionIncidencia[IA14],EvolucionIncidencia[Area_Sanitaria],EvolucionIncidencia[[#This Row],[Area_Sanitaria]]))</f>
        <v>0.26234567901234568</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44317</v>
      </c>
      <c r="B142" s="2" t="s">
        <v>6</v>
      </c>
      <c r="C142" s="15">
        <v>13662</v>
      </c>
      <c r="D142" s="15">
        <v>491</v>
      </c>
      <c r="E142" s="15">
        <v>13000</v>
      </c>
      <c r="F142">
        <v>21</v>
      </c>
      <c r="G142">
        <v>5</v>
      </c>
      <c r="H142" s="15">
        <v>213486</v>
      </c>
      <c r="I142" s="15">
        <v>173</v>
      </c>
      <c r="J142" s="15">
        <v>108385</v>
      </c>
      <c r="K142" s="15">
        <v>42</v>
      </c>
      <c r="L142">
        <v>14</v>
      </c>
      <c r="M142">
        <v>1</v>
      </c>
      <c r="N142">
        <v>0</v>
      </c>
      <c r="O142" s="15">
        <v>1222</v>
      </c>
      <c r="P142" s="15">
        <v>400</v>
      </c>
      <c r="Q142" s="15">
        <v>1622</v>
      </c>
      <c r="R142">
        <v>1.029350104821803</v>
      </c>
      <c r="S142" s="15">
        <v>28</v>
      </c>
      <c r="T142" t="s">
        <v>451</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20.918218085106385</v>
      </c>
      <c r="X142" s="2">
        <f>IF(EvolucionIncidencia[[#This Row],[Fecha]]&lt;=MIN(EvolucionIncidencia[Fecha])+14,"",EvolucionIncidencia[[#This Row],[NuevasAltas]]-EvolucionIncidencia[[#This Row],[Previsión Altas]])</f>
        <v>7.0817819148936145</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42" s="2">
        <f>IF(LEN(EvolucionIncidencia[[#This Row],[IA7]])=0,"",EvolucionIncidencia[[#This Row],[IA7]]/_xlfn.MAXIFS(EvolucionIncidencia[IA7],EvolucionIncidencia[Area_Sanitaria],EvolucionIncidencia[[#This Row],[Area_Sanitaria]]))</f>
        <v>0.4234592445328032</v>
      </c>
      <c r="AB142" s="2">
        <f>IF(LEN(EvolucionIncidencia[[#This Row],[IA14]])=0,"",EvolucionIncidencia[[#This Row],[IA14]]/_xlfn.MAXIFS(EvolucionIncidencia[IA14],EvolucionIncidencia[Area_Sanitaria],EvolucionIncidencia[[#This Row],[Area_Sanitaria]]))</f>
        <v>0.50354609929078009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0</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44317</v>
      </c>
      <c r="B143" s="2" t="s">
        <v>7</v>
      </c>
      <c r="C143" s="15">
        <v>19222</v>
      </c>
      <c r="D143" s="15">
        <v>364</v>
      </c>
      <c r="E143" s="15">
        <v>18510</v>
      </c>
      <c r="F143">
        <v>20</v>
      </c>
      <c r="G143">
        <v>4</v>
      </c>
      <c r="H143" s="15">
        <v>336698</v>
      </c>
      <c r="I143" s="15">
        <v>360</v>
      </c>
      <c r="J143" s="15">
        <v>171181</v>
      </c>
      <c r="K143" s="15">
        <v>26</v>
      </c>
      <c r="L143">
        <v>10</v>
      </c>
      <c r="M143">
        <v>1</v>
      </c>
      <c r="N143">
        <v>0</v>
      </c>
      <c r="O143" s="15">
        <v>873</v>
      </c>
      <c r="P143" s="15">
        <v>277</v>
      </c>
      <c r="Q143" s="15">
        <v>1150</v>
      </c>
      <c r="R143">
        <v>1.0282485875706215</v>
      </c>
      <c r="S143" s="15">
        <v>16</v>
      </c>
      <c r="T143" t="s">
        <v>451</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19.055555555555557</v>
      </c>
      <c r="X143" s="2">
        <f>IF(EvolucionIncidencia[[#This Row],[Fecha]]&lt;=MIN(EvolucionIncidencia[Fecha])+14,"",EvolucionIncidencia[[#This Row],[NuevasAltas]]-EvolucionIncidencia[[#This Row],[Previsión Altas]])</f>
        <v>-3.0555555555555571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143" s="2">
        <f>IF(LEN(EvolucionIncidencia[[#This Row],[IA7]])=0,"",EvolucionIncidencia[[#This Row],[IA7]]/_xlfn.MAXIFS(EvolucionIncidencia[IA7],EvolucionIncidencia[Area_Sanitaria],EvolucionIncidencia[[#This Row],[Area_Sanitaria]]))</f>
        <v>0.47780678851174935</v>
      </c>
      <c r="AB143" s="2">
        <f>IF(LEN(EvolucionIncidencia[[#This Row],[IA14]])=0,"",EvolucionIncidencia[[#This Row],[IA14]]/_xlfn.MAXIFS(EvolucionIncidencia[IA14],EvolucionIncidencia[Area_Sanitaria],EvolucionIncidencia[[#This Row],[Area_Sanitaria]]))</f>
        <v>0.61271676300578037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44317</v>
      </c>
      <c r="B144" s="2" t="s">
        <v>2</v>
      </c>
      <c r="C144" s="15">
        <v>23740</v>
      </c>
      <c r="D144" s="15">
        <v>945</v>
      </c>
      <c r="E144" s="15">
        <v>22375</v>
      </c>
      <c r="F144">
        <v>29</v>
      </c>
      <c r="G144">
        <v>12</v>
      </c>
      <c r="H144" s="15">
        <v>460833</v>
      </c>
      <c r="I144" s="15">
        <v>426</v>
      </c>
      <c r="J144" s="15">
        <v>112260</v>
      </c>
      <c r="K144" s="15">
        <v>46</v>
      </c>
      <c r="L144">
        <v>6</v>
      </c>
      <c r="M144">
        <v>0</v>
      </c>
      <c r="N144">
        <v>0</v>
      </c>
      <c r="O144" s="15">
        <v>2939</v>
      </c>
      <c r="P144" s="15">
        <v>329</v>
      </c>
      <c r="Q144" s="15">
        <v>3268</v>
      </c>
      <c r="R144">
        <v>1.0063897763578276</v>
      </c>
      <c r="S144" s="15">
        <v>40</v>
      </c>
      <c r="T144" t="s">
        <v>451</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63.912418790604704</v>
      </c>
      <c r="X144" s="2">
        <f>IF(EvolucionIncidencia[[#This Row],[Fecha]]&lt;=MIN(EvolucionIncidencia[Fecha])+14,"",EvolucionIncidencia[[#This Row],[NuevasAltas]]-EvolucionIncidencia[[#This Row],[Previsión Altas]])</f>
        <v>-23.912418790604704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144" s="2">
        <f>IF(LEN(EvolucionIncidencia[[#This Row],[IA7]])=0,"",EvolucionIncidencia[[#This Row],[IA7]]/_xlfn.MAXIFS(EvolucionIncidencia[IA7],EvolucionIncidencia[Area_Sanitaria],EvolucionIncidencia[[#This Row],[Area_Sanitaria]]))</f>
        <v>0.45478723404255317</v>
      </c>
      <c r="AB144" s="2">
        <f>IF(LEN(EvolucionIncidencia[[#This Row],[IA14]])=0,"",EvolucionIncidencia[[#This Row],[IA14]]/_xlfn.MAXIFS(EvolucionIncidencia[IA14],EvolucionIncidencia[Area_Sanitaria],EvolucionIncidencia[[#This Row],[Area_Sanitaria]]))</f>
        <v>0.76459330143540671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44317</v>
      </c>
      <c r="B145" s="2" t="s">
        <v>3</v>
      </c>
      <c r="C145" s="15">
        <v>122514</v>
      </c>
      <c r="D145" s="15">
        <v>3106</v>
      </c>
      <c r="E145" s="15">
        <v>117041</v>
      </c>
      <c r="F145">
        <v>163</v>
      </c>
      <c r="G145">
        <v>51</v>
      </c>
      <c r="H145" s="15">
        <v>2065796</v>
      </c>
      <c r="I145" s="15">
        <v>2390</v>
      </c>
      <c r="J145" s="15">
        <v>911987</v>
      </c>
      <c r="K145" s="15">
        <v>174</v>
      </c>
      <c r="L145">
        <v>7</v>
      </c>
      <c r="M145">
        <v>3</v>
      </c>
      <c r="N145">
        <v>1</v>
      </c>
      <c r="O145" s="15">
        <v>8430</v>
      </c>
      <c r="P145" s="15">
        <v>1870</v>
      </c>
      <c r="Q145" s="15">
        <v>10300</v>
      </c>
      <c r="R145">
        <v>1.0022587931590836</v>
      </c>
      <c r="S145" s="15">
        <v>167</v>
      </c>
      <c r="T145" t="s">
        <v>451</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174.04108086765558</v>
      </c>
      <c r="X145" s="2">
        <f>IF(EvolucionIncidencia[[#This Row],[Fecha]]&lt;=MIN(EvolucionIncidencia[Fecha])+14,"",EvolucionIncidencia[[#This Row],[NuevasAltas]]-EvolucionIncidencia[[#This Row],[Previsión Altas]])</f>
        <v>-7.0410808676555803</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145" s="2">
        <f>IF(LEN(EvolucionIncidencia[[#This Row],[IA7]])=0,"",EvolucionIncidencia[[#This Row],[IA7]]/_xlfn.MAXIFS(EvolucionIncidencia[IA7],EvolucionIncidencia[Area_Sanitaria],EvolucionIncidencia[[#This Row],[Area_Sanitaria]]))</f>
        <v>0.38140361267397099</v>
      </c>
      <c r="AB145" s="2">
        <f>IF(LEN(EvolucionIncidencia[[#This Row],[IA14]])=0,"",EvolucionIncidencia[[#This Row],[IA14]]/_xlfn.MAXIFS(EvolucionIncidencia[IA14],EvolucionIncidencia[Area_Sanitaria],EvolucionIncidencia[[#This Row],[Area_Sanitaria]]))</f>
        <v>0.54149632052330332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44318</v>
      </c>
      <c r="B146" s="2" t="s">
        <v>4</v>
      </c>
      <c r="C146" s="15">
        <v>29639</v>
      </c>
      <c r="D146" s="15">
        <v>695</v>
      </c>
      <c r="E146" s="15">
        <v>28371</v>
      </c>
      <c r="F146">
        <v>51</v>
      </c>
      <c r="G146">
        <v>13</v>
      </c>
      <c r="H146" s="15">
        <v>453868</v>
      </c>
      <c r="I146" s="15">
        <v>586</v>
      </c>
      <c r="J146" s="15">
        <v>245418</v>
      </c>
      <c r="K146" s="15">
        <v>29</v>
      </c>
      <c r="L146">
        <v>-15</v>
      </c>
      <c r="M146">
        <v>-5</v>
      </c>
      <c r="N146">
        <v>1</v>
      </c>
      <c r="O146" s="15">
        <v>1239</v>
      </c>
      <c r="P146" s="15">
        <v>293</v>
      </c>
      <c r="Q146" s="15">
        <v>1532</v>
      </c>
      <c r="R146">
        <v>0.97887323943661975</v>
      </c>
      <c r="S146" s="15">
        <v>44</v>
      </c>
      <c r="T146" t="s">
        <v>452</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30.055452127659571</v>
      </c>
      <c r="X146" s="2">
        <f>IF(EvolucionIncidencia[[#This Row],[Fecha]]&lt;=MIN(EvolucionIncidencia[Fecha])+14,"",EvolucionIncidencia[[#This Row],[NuevasAltas]]-EvolucionIncidencia[[#This Row],[Previsión Altas]])</f>
        <v>13.944547872340429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46" s="2">
        <f>IF(LEN(EvolucionIncidencia[[#This Row],[IA7]])=0,"",EvolucionIncidencia[[#This Row],[IA7]]/_xlfn.MAXIFS(EvolucionIncidencia[IA7],EvolucionIncidencia[Area_Sanitaria],EvolucionIncidencia[[#This Row],[Area_Sanitaria]]))</f>
        <v>0.47513812154696133</v>
      </c>
      <c r="AB146" s="2">
        <f>IF(LEN(EvolucionIncidencia[[#This Row],[IA14]])=0,"",EvolucionIncidencia[[#This Row],[IA14]]/_xlfn.MAXIFS(EvolucionIncidencia[IA14],EvolucionIncidencia[Area_Sanitaria],EvolucionIncidencia[[#This Row],[Area_Sanitaria]]))</f>
        <v>0.64064293915040182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44318</v>
      </c>
      <c r="B147" s="2" t="s">
        <v>5</v>
      </c>
      <c r="C147" s="15">
        <v>8443</v>
      </c>
      <c r="D147" s="15">
        <v>95</v>
      </c>
      <c r="E147" s="15">
        <v>8126</v>
      </c>
      <c r="F147">
        <v>9</v>
      </c>
      <c r="G147">
        <v>2</v>
      </c>
      <c r="H147" s="15">
        <v>136654</v>
      </c>
      <c r="I147" s="15">
        <v>216</v>
      </c>
      <c r="J147" s="15">
        <v>43642</v>
      </c>
      <c r="K147" s="15">
        <v>2</v>
      </c>
      <c r="L147">
        <v>-4</v>
      </c>
      <c r="M147">
        <v>1</v>
      </c>
      <c r="N147">
        <v>0</v>
      </c>
      <c r="O147" s="15">
        <v>211</v>
      </c>
      <c r="P147" s="15">
        <v>48</v>
      </c>
      <c r="Q147" s="15">
        <v>259</v>
      </c>
      <c r="R147">
        <v>0.95959595959595956</v>
      </c>
      <c r="S147" s="15">
        <v>6</v>
      </c>
      <c r="T147" t="s">
        <v>452</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5.1041666666666661</v>
      </c>
      <c r="X147" s="2">
        <f>IF(EvolucionIncidencia[[#This Row],[Fecha]]&lt;=MIN(EvolucionIncidencia[Fecha])+14,"",EvolucionIncidencia[[#This Row],[NuevasAltas]]-EvolucionIncidencia[[#This Row],[Previsión Altas]])</f>
        <v>0.89583333333333393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47" s="2">
        <f>IF(LEN(EvolucionIncidencia[[#This Row],[IA7]])=0,"",EvolucionIncidencia[[#This Row],[IA7]]/_xlfn.MAXIFS(EvolucionIncidencia[IA7],EvolucionIncidencia[Area_Sanitaria],EvolucionIncidencia[[#This Row],[Area_Sanitaria]]))</f>
        <v>0.27200000000000002</v>
      </c>
      <c r="AB147" s="2">
        <f>IF(LEN(EvolucionIncidencia[[#This Row],[IA14]])=0,"",EvolucionIncidencia[[#This Row],[IA14]]/_xlfn.MAXIFS(EvolucionIncidencia[IA14],EvolucionIncidencia[Area_Sanitaria],EvolucionIncidencia[[#This Row],[Area_Sanitaria]]))</f>
        <v>0.41081081081081083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44318</v>
      </c>
      <c r="B148" s="2" t="s">
        <v>8</v>
      </c>
      <c r="C148" s="15">
        <v>12482</v>
      </c>
      <c r="D148" s="15">
        <v>214</v>
      </c>
      <c r="E148" s="15">
        <v>12050</v>
      </c>
      <c r="F148">
        <v>12</v>
      </c>
      <c r="G148">
        <v>4</v>
      </c>
      <c r="H148" s="15">
        <v>227024</v>
      </c>
      <c r="I148" s="15">
        <v>213</v>
      </c>
      <c r="J148" s="15">
        <v>106303</v>
      </c>
      <c r="K148" s="15">
        <v>2</v>
      </c>
      <c r="L148">
        <v>-14</v>
      </c>
      <c r="M148">
        <v>-1</v>
      </c>
      <c r="N148">
        <v>0</v>
      </c>
      <c r="O148" s="15">
        <v>427</v>
      </c>
      <c r="P148" s="15">
        <v>97</v>
      </c>
      <c r="Q148" s="15">
        <v>524</v>
      </c>
      <c r="R148">
        <v>0.93859649122807021</v>
      </c>
      <c r="S148" s="15">
        <v>16</v>
      </c>
      <c r="T148" t="s">
        <v>452</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15.534065934065936</v>
      </c>
      <c r="X148" s="2">
        <f>IF(EvolucionIncidencia[[#This Row],[Fecha]]&lt;=MIN(EvolucionIncidencia[Fecha])+14,"",EvolucionIncidencia[[#This Row],[NuevasAltas]]-EvolucionIncidencia[[#This Row],[Previsión Altas]])</f>
        <v>0.46593406593406428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48" s="2">
        <f>IF(LEN(EvolucionIncidencia[[#This Row],[IA7]])=0,"",EvolucionIncidencia[[#This Row],[IA7]]/_xlfn.MAXIFS(EvolucionIncidencia[IA7],EvolucionIncidencia[Area_Sanitaria],EvolucionIncidencia[[#This Row],[Area_Sanitaria]]))</f>
        <v>0.34935897435897434</v>
      </c>
      <c r="AB148" s="2">
        <f>IF(LEN(EvolucionIncidencia[[#This Row],[IA14]])=0,"",EvolucionIncidencia[[#This Row],[IA14]]/_xlfn.MAXIFS(EvolucionIncidencia[IA14],EvolucionIncidencia[Area_Sanitaria],EvolucionIncidencia[[#This Row],[Area_Sanitaria]]))</f>
        <v>0.43612334801762115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44318</v>
      </c>
      <c r="B149" s="2" t="s">
        <v>9</v>
      </c>
      <c r="C149" s="15">
        <v>15366</v>
      </c>
      <c r="D149" s="15">
        <v>266</v>
      </c>
      <c r="E149" s="15">
        <v>14685</v>
      </c>
      <c r="F149">
        <v>18</v>
      </c>
      <c r="G149">
        <v>9</v>
      </c>
      <c r="H149" s="15">
        <v>241171</v>
      </c>
      <c r="I149" s="15">
        <v>416</v>
      </c>
      <c r="J149" s="15">
        <v>125493</v>
      </c>
      <c r="K149" s="15">
        <v>7</v>
      </c>
      <c r="L149">
        <v>-3</v>
      </c>
      <c r="M149">
        <v>2</v>
      </c>
      <c r="N149">
        <v>-3</v>
      </c>
      <c r="O149" s="15">
        <v>2061</v>
      </c>
      <c r="P149" s="15">
        <v>257</v>
      </c>
      <c r="Q149" s="15">
        <v>2318</v>
      </c>
      <c r="R149">
        <v>0.98884758364312264</v>
      </c>
      <c r="S149" s="15">
        <v>10</v>
      </c>
      <c r="T149" t="s">
        <v>452</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13.899689440993789</v>
      </c>
      <c r="X149" s="2">
        <f>IF(EvolucionIncidencia[[#This Row],[Fecha]]&lt;=MIN(EvolucionIncidencia[Fecha])+14,"",EvolucionIncidencia[[#This Row],[NuevasAltas]]-EvolucionIncidencia[[#This Row],[Previsión Altas]])</f>
        <v>-3.8996894409937894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49" s="2">
        <f>IF(LEN(EvolucionIncidencia[[#This Row],[IA7]])=0,"",EvolucionIncidencia[[#This Row],[IA7]]/_xlfn.MAXIFS(EvolucionIncidencia[IA7],EvolucionIncidencia[Area_Sanitaria],EvolucionIncidencia[[#This Row],[Area_Sanitaria]]))</f>
        <v>0.15657894736842104</v>
      </c>
      <c r="AB149" s="2">
        <f>IF(LEN(EvolucionIncidencia[[#This Row],[IA14]])=0,"",EvolucionIncidencia[[#This Row],[IA14]]/_xlfn.MAXIFS(EvolucionIncidencia[IA14],EvolucionIncidencia[Area_Sanitaria],EvolucionIncidencia[[#This Row],[Area_Sanitaria]]))</f>
        <v>0.25720164609053497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44318</v>
      </c>
      <c r="B150" s="2" t="s">
        <v>6</v>
      </c>
      <c r="C150" s="15">
        <v>13687</v>
      </c>
      <c r="D150" s="15">
        <v>491</v>
      </c>
      <c r="E150" s="15">
        <v>13025</v>
      </c>
      <c r="F150">
        <v>24</v>
      </c>
      <c r="G150">
        <v>5</v>
      </c>
      <c r="H150" s="15">
        <v>213883</v>
      </c>
      <c r="I150" s="15">
        <v>173</v>
      </c>
      <c r="J150" s="15">
        <v>108718</v>
      </c>
      <c r="K150" s="15">
        <v>25</v>
      </c>
      <c r="L150">
        <v>0</v>
      </c>
      <c r="M150">
        <v>3</v>
      </c>
      <c r="N150">
        <v>0</v>
      </c>
      <c r="O150" s="15">
        <v>397</v>
      </c>
      <c r="P150" s="15">
        <v>333</v>
      </c>
      <c r="Q150" s="15">
        <v>730</v>
      </c>
      <c r="R150">
        <v>1</v>
      </c>
      <c r="S150" s="15">
        <v>25</v>
      </c>
      <c r="T150" t="s">
        <v>452</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28.570909672970846</v>
      </c>
      <c r="X150" s="2">
        <f>IF(EvolucionIncidencia[[#This Row],[Fecha]]&lt;=MIN(EvolucionIncidencia[Fecha])+14,"",EvolucionIncidencia[[#This Row],[NuevasAltas]]-EvolucionIncidencia[[#This Row],[Previsión Altas]])</f>
        <v>-3.5709096729708456</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50" s="2">
        <f>IF(LEN(EvolucionIncidencia[[#This Row],[IA7]])=0,"",EvolucionIncidencia[[#This Row],[IA7]]/_xlfn.MAXIFS(EvolucionIncidencia[IA7],EvolucionIncidencia[Area_Sanitaria],EvolucionIncidencia[[#This Row],[Area_Sanitaria]]))</f>
        <v>0.41749502982107356</v>
      </c>
      <c r="AB150" s="2">
        <f>IF(LEN(EvolucionIncidencia[[#This Row],[IA14]])=0,"",EvolucionIncidencia[[#This Row],[IA14]]/_xlfn.MAXIFS(EvolucionIncidencia[IA14],EvolucionIncidencia[Area_Sanitaria],EvolucionIncidencia[[#This Row],[Area_Sanitaria]]))</f>
        <v>0.49290780141843971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44318</v>
      </c>
      <c r="B151" s="2" t="s">
        <v>7</v>
      </c>
      <c r="C151" s="15">
        <v>19236</v>
      </c>
      <c r="D151" s="15">
        <v>363</v>
      </c>
      <c r="E151" s="15">
        <v>18525</v>
      </c>
      <c r="F151">
        <v>22</v>
      </c>
      <c r="G151">
        <v>5</v>
      </c>
      <c r="H151" s="15">
        <v>337506</v>
      </c>
      <c r="I151" s="15">
        <v>360</v>
      </c>
      <c r="J151" s="15">
        <v>171441</v>
      </c>
      <c r="K151" s="15">
        <v>14</v>
      </c>
      <c r="L151">
        <v>-1</v>
      </c>
      <c r="M151">
        <v>2</v>
      </c>
      <c r="N151">
        <v>1</v>
      </c>
      <c r="O151" s="15">
        <v>808</v>
      </c>
      <c r="P151" s="15">
        <v>260</v>
      </c>
      <c r="Q151" s="15">
        <v>1068</v>
      </c>
      <c r="R151">
        <v>0.99725274725274726</v>
      </c>
      <c r="S151" s="15">
        <v>15</v>
      </c>
      <c r="T151" t="s">
        <v>452</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17.1484375</v>
      </c>
      <c r="X151" s="2">
        <f>IF(EvolucionIncidencia[[#This Row],[Fecha]]&lt;=MIN(EvolucionIncidencia[Fecha])+14,"",EvolucionIncidencia[[#This Row],[NuevasAltas]]-EvolucionIncidencia[[#This Row],[Previsión Altas]])</f>
        <v>-2.1484375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51" s="2">
        <f>IF(LEN(EvolucionIncidencia[[#This Row],[IA7]])=0,"",EvolucionIncidencia[[#This Row],[IA7]]/_xlfn.MAXIFS(EvolucionIncidencia[IA7],EvolucionIncidencia[Area_Sanitaria],EvolucionIncidencia[[#This Row],[Area_Sanitaria]]))</f>
        <v>0.44908616187989558</v>
      </c>
      <c r="AB151" s="2">
        <f>IF(LEN(EvolucionIncidencia[[#This Row],[IA14]])=0,"",EvolucionIncidencia[[#This Row],[IA14]]/_xlfn.MAXIFS(EvolucionIncidencia[IA14],EvolucionIncidencia[Area_Sanitaria],EvolucionIncidencia[[#This Row],[Area_Sanitaria]]))</f>
        <v>0.61078998073217727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44318</v>
      </c>
      <c r="B152" s="2" t="s">
        <v>2</v>
      </c>
      <c r="C152" s="15">
        <v>23764</v>
      </c>
      <c r="D152" s="15">
        <v>906</v>
      </c>
      <c r="E152" s="15">
        <v>22438</v>
      </c>
      <c r="F152">
        <v>28</v>
      </c>
      <c r="G152">
        <v>12</v>
      </c>
      <c r="H152" s="15">
        <v>462108</v>
      </c>
      <c r="I152" s="15">
        <v>426</v>
      </c>
      <c r="J152" s="15">
        <v>112397</v>
      </c>
      <c r="K152" s="15">
        <v>24</v>
      </c>
      <c r="L152">
        <v>-39</v>
      </c>
      <c r="M152">
        <v>-1</v>
      </c>
      <c r="N152">
        <v>0</v>
      </c>
      <c r="O152" s="15">
        <v>1275</v>
      </c>
      <c r="P152" s="15">
        <v>137</v>
      </c>
      <c r="Q152" s="15">
        <v>1412</v>
      </c>
      <c r="R152">
        <v>0.95873015873015877</v>
      </c>
      <c r="S152" s="15">
        <v>63</v>
      </c>
      <c r="T152" t="s">
        <v>452</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33.932955397301356</v>
      </c>
      <c r="X152" s="2">
        <f>IF(EvolucionIncidencia[[#This Row],[Fecha]]&lt;=MIN(EvolucionIncidencia[Fecha])+14,"",EvolucionIncidencia[[#This Row],[NuevasAltas]]-EvolucionIncidencia[[#This Row],[Previsión Altas]])</f>
        <v>29.067044602698644</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152" s="2">
        <f>IF(LEN(EvolucionIncidencia[[#This Row],[IA7]])=0,"",EvolucionIncidencia[[#This Row],[IA7]]/_xlfn.MAXIFS(EvolucionIncidencia[IA7],EvolucionIncidencia[Area_Sanitaria],EvolucionIncidencia[[#This Row],[Area_Sanitaria]]))</f>
        <v>0.43882978723404253</v>
      </c>
      <c r="AB152" s="2">
        <f>IF(LEN(EvolucionIncidencia[[#This Row],[IA14]])=0,"",EvolucionIncidencia[[#This Row],[IA14]]/_xlfn.MAXIFS(EvolucionIncidencia[IA14],EvolucionIncidencia[Area_Sanitaria],EvolucionIncidencia[[#This Row],[Area_Sanitaria]]))</f>
        <v>0.74832535885167462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44318</v>
      </c>
      <c r="B153" s="2" t="s">
        <v>3</v>
      </c>
      <c r="C153" s="15">
        <v>122617</v>
      </c>
      <c r="D153" s="15">
        <v>3030</v>
      </c>
      <c r="E153" s="15">
        <v>117220</v>
      </c>
      <c r="F153">
        <v>164</v>
      </c>
      <c r="G153">
        <v>50</v>
      </c>
      <c r="H153" s="15">
        <v>2072214</v>
      </c>
      <c r="I153" s="15">
        <v>2390</v>
      </c>
      <c r="J153" s="15">
        <v>913412</v>
      </c>
      <c r="K153" s="15">
        <v>103</v>
      </c>
      <c r="L153">
        <v>-76</v>
      </c>
      <c r="M153">
        <v>1</v>
      </c>
      <c r="N153">
        <v>-1</v>
      </c>
      <c r="O153" s="15">
        <v>6418</v>
      </c>
      <c r="P153" s="15">
        <v>1425</v>
      </c>
      <c r="Q153" s="15">
        <v>7843</v>
      </c>
      <c r="R153">
        <v>0.97553122987765617</v>
      </c>
      <c r="S153" s="15">
        <v>179</v>
      </c>
      <c r="T153" t="s">
        <v>452</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141.1236427670969</v>
      </c>
      <c r="X153" s="2">
        <f>IF(EvolucionIncidencia[[#This Row],[Fecha]]&lt;=MIN(EvolucionIncidencia[Fecha])+14,"",EvolucionIncidencia[[#This Row],[NuevasAltas]]-EvolucionIncidencia[[#This Row],[Previsión Altas]])</f>
        <v>37.876357232903104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53" s="2">
        <f>IF(LEN(EvolucionIncidencia[[#This Row],[IA7]])=0,"",EvolucionIncidencia[[#This Row],[IA7]]/_xlfn.MAXIFS(EvolucionIncidencia[IA7],EvolucionIncidencia[Area_Sanitaria],EvolucionIncidencia[[#This Row],[Area_Sanitaria]]))</f>
        <v>0.36482084690553745</v>
      </c>
      <c r="AB153" s="2">
        <f>IF(LEN(EvolucionIncidencia[[#This Row],[IA14]])=0,"",EvolucionIncidencia[[#This Row],[IA14]]/_xlfn.MAXIFS(EvolucionIncidencia[IA14],EvolucionIncidencia[Area_Sanitaria],EvolucionIncidencia[[#This Row],[Area_Sanitaria]]))</f>
        <v>0.53107113654946847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44319</v>
      </c>
      <c r="B154" s="2" t="s">
        <v>4</v>
      </c>
      <c r="C154" s="15">
        <v>29666</v>
      </c>
      <c r="D154" s="15">
        <v>687</v>
      </c>
      <c r="E154" s="15">
        <v>28406</v>
      </c>
      <c r="F154">
        <v>46</v>
      </c>
      <c r="G154">
        <v>11</v>
      </c>
      <c r="H154" s="15">
        <v>454869</v>
      </c>
      <c r="I154" s="15">
        <v>586</v>
      </c>
      <c r="J154" s="15">
        <v>245830</v>
      </c>
      <c r="K154" s="15">
        <v>27</v>
      </c>
      <c r="L154">
        <v>-8</v>
      </c>
      <c r="M154">
        <v>-5</v>
      </c>
      <c r="N154">
        <v>-2</v>
      </c>
      <c r="O154" s="15">
        <v>1001</v>
      </c>
      <c r="P154" s="15">
        <v>412</v>
      </c>
      <c r="Q154" s="15">
        <v>1413</v>
      </c>
      <c r="R154">
        <v>0.98848920863309353</v>
      </c>
      <c r="S154" s="15">
        <v>35</v>
      </c>
      <c r="T154" t="s">
        <v>453</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32.844361702127657</v>
      </c>
      <c r="X154" s="2">
        <f>IF(EvolucionIncidencia[[#This Row],[Fecha]]&lt;=MIN(EvolucionIncidencia[Fecha])+14,"",EvolucionIncidencia[[#This Row],[NuevasAltas]]-EvolucionIncidencia[[#This Row],[Previsión Altas]])</f>
        <v>2.1556382978723434</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54" s="2">
        <f>IF(LEN(EvolucionIncidencia[[#This Row],[IA7]])=0,"",EvolucionIncidencia[[#This Row],[IA7]]/_xlfn.MAXIFS(EvolucionIncidencia[IA7],EvolucionIncidencia[Area_Sanitaria],EvolucionIncidencia[[#This Row],[Area_Sanitaria]]))</f>
        <v>0.46593001841620624</v>
      </c>
      <c r="AB154" s="2">
        <f>IF(LEN(EvolucionIncidencia[[#This Row],[IA14]])=0,"",EvolucionIncidencia[[#This Row],[IA14]]/_xlfn.MAXIFS(EvolucionIncidencia[IA14],EvolucionIncidencia[Area_Sanitaria],EvolucionIncidencia[[#This Row],[Area_Sanitaria]]))</f>
        <v>0.63719862227324919</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44319</v>
      </c>
      <c r="B155" s="2" t="s">
        <v>5</v>
      </c>
      <c r="C155" s="15">
        <v>8445</v>
      </c>
      <c r="D155" s="15">
        <v>95</v>
      </c>
      <c r="E155" s="15">
        <v>8128</v>
      </c>
      <c r="F155">
        <v>7</v>
      </c>
      <c r="G155">
        <v>2</v>
      </c>
      <c r="H155" s="15">
        <v>136864</v>
      </c>
      <c r="I155" s="15">
        <v>216</v>
      </c>
      <c r="J155" s="15">
        <v>43743</v>
      </c>
      <c r="K155" s="15">
        <v>2</v>
      </c>
      <c r="L155">
        <v>0</v>
      </c>
      <c r="M155">
        <v>-2</v>
      </c>
      <c r="N155">
        <v>0</v>
      </c>
      <c r="O155" s="15">
        <v>210</v>
      </c>
      <c r="P155" s="15">
        <v>101</v>
      </c>
      <c r="Q155" s="15">
        <v>311</v>
      </c>
      <c r="R155">
        <v>1</v>
      </c>
      <c r="S155" s="15">
        <v>2</v>
      </c>
      <c r="T155" t="s">
        <v>453</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3.5222222222222221</v>
      </c>
      <c r="X155" s="2">
        <f>IF(EvolucionIncidencia[[#This Row],[Fecha]]&lt;=MIN(EvolucionIncidencia[Fecha])+14,"",EvolucionIncidencia[[#This Row],[NuevasAltas]]-EvolucionIncidencia[[#This Row],[Previsión Altas]])</f>
        <v>-1.5222222222222221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155" s="2">
        <f>IF(LEN(EvolucionIncidencia[[#This Row],[IA7]])=0,"",EvolucionIncidencia[[#This Row],[IA7]]/_xlfn.MAXIFS(EvolucionIncidencia[IA7],EvolucionIncidencia[Area_Sanitaria],EvolucionIncidencia[[#This Row],[Area_Sanitaria]]))</f>
        <v>0.28000000000000003</v>
      </c>
      <c r="AB155" s="2">
        <f>IF(LEN(EvolucionIncidencia[[#This Row],[IA14]])=0,"",EvolucionIncidencia[[#This Row],[IA14]]/_xlfn.MAXIFS(EvolucionIncidencia[IA14],EvolucionIncidencia[Area_Sanitaria],EvolucionIncidencia[[#This Row],[Area_Sanitaria]]))</f>
        <v>0.4</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44319</v>
      </c>
      <c r="B156" s="2" t="s">
        <v>8</v>
      </c>
      <c r="C156" s="15">
        <v>12496</v>
      </c>
      <c r="D156" s="15">
        <v>224</v>
      </c>
      <c r="E156" s="15">
        <v>12054</v>
      </c>
      <c r="F156">
        <v>10</v>
      </c>
      <c r="G156">
        <v>3</v>
      </c>
      <c r="H156" s="15">
        <v>227477</v>
      </c>
      <c r="I156" s="15">
        <v>213</v>
      </c>
      <c r="J156" s="15">
        <v>106597</v>
      </c>
      <c r="K156" s="15">
        <v>14</v>
      </c>
      <c r="L156">
        <v>10</v>
      </c>
      <c r="M156">
        <v>-2</v>
      </c>
      <c r="N156">
        <v>-1</v>
      </c>
      <c r="O156" s="15">
        <v>453</v>
      </c>
      <c r="P156" s="15">
        <v>294</v>
      </c>
      <c r="Q156" s="15">
        <v>747</v>
      </c>
      <c r="R156">
        <v>1.0467289719626167</v>
      </c>
      <c r="S156" s="15">
        <v>4</v>
      </c>
      <c r="T156" t="s">
        <v>453</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7.8136263736263745</v>
      </c>
      <c r="X156" s="2">
        <f>IF(EvolucionIncidencia[[#This Row],[Fecha]]&lt;=MIN(EvolucionIncidencia[Fecha])+14,"",EvolucionIncidencia[[#This Row],[NuevasAltas]]-EvolucionIncidencia[[#This Row],[Previsión Altas]])</f>
        <v>-3.8136263736263745</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56" s="2">
        <f>IF(LEN(EvolucionIncidencia[[#This Row],[IA7]])=0,"",EvolucionIncidencia[[#This Row],[IA7]]/_xlfn.MAXIFS(EvolucionIncidencia[IA7],EvolucionIncidencia[Area_Sanitaria],EvolucionIncidencia[[#This Row],[Area_Sanitaria]]))</f>
        <v>0.34935897435897434</v>
      </c>
      <c r="AB156" s="2">
        <f>IF(LEN(EvolucionIncidencia[[#This Row],[IA14]])=0,"",EvolucionIncidencia[[#This Row],[IA14]]/_xlfn.MAXIFS(EvolucionIncidencia[IA14],EvolucionIncidencia[Area_Sanitaria],EvolucionIncidencia[[#This Row],[Area_Sanitaria]]))</f>
        <v>0.44933920704845814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44319</v>
      </c>
      <c r="B157" s="2" t="s">
        <v>9</v>
      </c>
      <c r="C157" s="15">
        <v>15376</v>
      </c>
      <c r="D157" s="15">
        <v>262</v>
      </c>
      <c r="E157" s="15">
        <v>14699</v>
      </c>
      <c r="F157">
        <v>18</v>
      </c>
      <c r="G157">
        <v>7</v>
      </c>
      <c r="H157" s="15">
        <v>241578</v>
      </c>
      <c r="I157" s="15">
        <v>416</v>
      </c>
      <c r="J157" s="15">
        <v>125937</v>
      </c>
      <c r="K157" s="15">
        <v>10</v>
      </c>
      <c r="L157">
        <v>-4</v>
      </c>
      <c r="M157">
        <v>0</v>
      </c>
      <c r="N157">
        <v>-2</v>
      </c>
      <c r="O157" s="15">
        <v>407</v>
      </c>
      <c r="P157" s="15">
        <v>444</v>
      </c>
      <c r="Q157" s="15">
        <v>851</v>
      </c>
      <c r="R157">
        <v>0.98496240601503759</v>
      </c>
      <c r="S157" s="15">
        <v>14</v>
      </c>
      <c r="T157" t="s">
        <v>453</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18.586314699792958</v>
      </c>
      <c r="X157" s="2">
        <f>IF(EvolucionIncidencia[[#This Row],[Fecha]]&lt;=MIN(EvolucionIncidencia[Fecha])+14,"",EvolucionIncidencia[[#This Row],[NuevasAltas]]-EvolucionIncidencia[[#This Row],[Previsión Altas]])</f>
        <v>-4.5863146997929576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57" s="2">
        <f>IF(LEN(EvolucionIncidencia[[#This Row],[IA7]])=0,"",EvolucionIncidencia[[#This Row],[IA7]]/_xlfn.MAXIFS(EvolucionIncidencia[IA7],EvolucionIncidencia[Area_Sanitaria],EvolucionIncidencia[[#This Row],[Area_Sanitaria]]))</f>
        <v>0.15</v>
      </c>
      <c r="AB157" s="2">
        <f>IF(LEN(EvolucionIncidencia[[#This Row],[IA14]])=0,"",EvolucionIncidencia[[#This Row],[IA14]]/_xlfn.MAXIFS(EvolucionIncidencia[IA14],EvolucionIncidencia[Area_Sanitaria],EvolucionIncidencia[[#This Row],[Area_Sanitaria]]))</f>
        <v>0.25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44319</v>
      </c>
      <c r="B158" s="2" t="s">
        <v>6</v>
      </c>
      <c r="C158" s="15">
        <v>13710</v>
      </c>
      <c r="D158" s="15">
        <v>478</v>
      </c>
      <c r="E158" s="15">
        <v>13060</v>
      </c>
      <c r="F158">
        <v>27</v>
      </c>
      <c r="G158">
        <v>7</v>
      </c>
      <c r="H158" s="15">
        <v>215171</v>
      </c>
      <c r="I158" s="15">
        <v>173</v>
      </c>
      <c r="J158" s="15">
        <v>109184</v>
      </c>
      <c r="K158" s="15">
        <v>23</v>
      </c>
      <c r="L158">
        <v>-13</v>
      </c>
      <c r="M158">
        <v>3</v>
      </c>
      <c r="N158">
        <v>2</v>
      </c>
      <c r="O158" s="15">
        <v>1288</v>
      </c>
      <c r="P158" s="15">
        <v>466</v>
      </c>
      <c r="Q158" s="15">
        <v>1754</v>
      </c>
      <c r="R158">
        <v>0.97352342158859473</v>
      </c>
      <c r="S158" s="15">
        <v>35</v>
      </c>
      <c r="T158" t="s">
        <v>453</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23.760150129791871</v>
      </c>
      <c r="X158" s="2">
        <f>IF(EvolucionIncidencia[[#This Row],[Fecha]]&lt;=MIN(EvolucionIncidencia[Fecha])+14,"",EvolucionIncidencia[[#This Row],[NuevasAltas]]-EvolucionIncidencia[[#This Row],[Previsión Altas]])</f>
        <v>11.239849870208129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58" s="2">
        <f>IF(LEN(EvolucionIncidencia[[#This Row],[IA7]])=0,"",EvolucionIncidencia[[#This Row],[IA7]]/_xlfn.MAXIFS(EvolucionIncidencia[IA7],EvolucionIncidencia[Area_Sanitaria],EvolucionIncidencia[[#This Row],[Area_Sanitaria]]))</f>
        <v>0.43141153081510936</v>
      </c>
      <c r="AB158" s="2">
        <f>IF(LEN(EvolucionIncidencia[[#This Row],[IA14]])=0,"",EvolucionIncidencia[[#This Row],[IA14]]/_xlfn.MAXIFS(EvolucionIncidencia[IA14],EvolucionIncidencia[Area_Sanitaria],EvolucionIncidencia[[#This Row],[Area_Sanitaria]]))</f>
        <v>0.48581560283687941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44319</v>
      </c>
      <c r="B159" s="2" t="s">
        <v>7</v>
      </c>
      <c r="C159" s="15">
        <v>19260</v>
      </c>
      <c r="D159" s="15">
        <v>383</v>
      </c>
      <c r="E159" s="15">
        <v>18529</v>
      </c>
      <c r="F159">
        <v>25</v>
      </c>
      <c r="G159">
        <v>5</v>
      </c>
      <c r="H159" s="15">
        <v>338242</v>
      </c>
      <c r="I159" s="15">
        <v>360</v>
      </c>
      <c r="J159" s="15">
        <v>171820</v>
      </c>
      <c r="K159" s="15">
        <v>24</v>
      </c>
      <c r="L159">
        <v>20</v>
      </c>
      <c r="M159">
        <v>3</v>
      </c>
      <c r="N159">
        <v>0</v>
      </c>
      <c r="O159" s="15">
        <v>736</v>
      </c>
      <c r="P159" s="15">
        <v>379</v>
      </c>
      <c r="Q159" s="15">
        <v>1115</v>
      </c>
      <c r="R159">
        <v>1.0550964187327823</v>
      </c>
      <c r="S159" s="15">
        <v>4</v>
      </c>
      <c r="T159" t="s">
        <v>453</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15.604166666666668</v>
      </c>
      <c r="X159" s="2">
        <f>IF(EvolucionIncidencia[[#This Row],[Fecha]]&lt;=MIN(EvolucionIncidencia[Fecha])+14,"",EvolucionIncidencia[[#This Row],[NuevasAltas]]-EvolucionIncidencia[[#This Row],[Previsión Altas]])</f>
        <v>-11.604166666666668</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9" s="2">
        <f>IF(LEN(EvolucionIncidencia[[#This Row],[IA7]])=0,"",EvolucionIncidencia[[#This Row],[IA7]]/_xlfn.MAXIFS(EvolucionIncidencia[IA7],EvolucionIncidencia[Area_Sanitaria],EvolucionIncidencia[[#This Row],[Area_Sanitaria]]))</f>
        <v>0.45691906005221933</v>
      </c>
      <c r="AB159" s="2">
        <f>IF(LEN(EvolucionIncidencia[[#This Row],[IA14]])=0,"",EvolucionIncidencia[[#This Row],[IA14]]/_xlfn.MAXIFS(EvolucionIncidencia[IA14],EvolucionIncidencia[Area_Sanitaria],EvolucionIncidencia[[#This Row],[Area_Sanitaria]]))</f>
        <v>0.63005780346820806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44319</v>
      </c>
      <c r="B160" s="2" t="s">
        <v>2</v>
      </c>
      <c r="C160" s="15">
        <v>23789</v>
      </c>
      <c r="D160" s="15">
        <v>898</v>
      </c>
      <c r="E160" s="15">
        <v>22471</v>
      </c>
      <c r="F160">
        <v>32</v>
      </c>
      <c r="G160">
        <v>12</v>
      </c>
      <c r="H160" s="15">
        <v>463353</v>
      </c>
      <c r="I160" s="15">
        <v>427</v>
      </c>
      <c r="J160" s="15">
        <v>112747</v>
      </c>
      <c r="K160" s="15">
        <v>25</v>
      </c>
      <c r="L160">
        <v>-8</v>
      </c>
      <c r="M160">
        <v>4</v>
      </c>
      <c r="N160">
        <v>0</v>
      </c>
      <c r="O160" s="15">
        <v>1245</v>
      </c>
      <c r="P160" s="15">
        <v>350</v>
      </c>
      <c r="Q160" s="15">
        <v>1595</v>
      </c>
      <c r="R160">
        <v>0.99116997792494477</v>
      </c>
      <c r="S160" s="15">
        <v>33</v>
      </c>
      <c r="T160" t="s">
        <v>453</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28.113282078472963</v>
      </c>
      <c r="X160" s="2">
        <f>IF(EvolucionIncidencia[[#This Row],[Fecha]]&lt;=MIN(EvolucionIncidencia[Fecha])+14,"",EvolucionIncidencia[[#This Row],[NuevasAltas]]-EvolucionIncidencia[[#This Row],[Previsión Altas]])</f>
        <v>4.8867179215270369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160" s="2">
        <f>IF(LEN(EvolucionIncidencia[[#This Row],[IA7]])=0,"",EvolucionIncidencia[[#This Row],[IA7]]/_xlfn.MAXIFS(EvolucionIncidencia[IA7],EvolucionIncidencia[Area_Sanitaria],EvolucionIncidencia[[#This Row],[Area_Sanitaria]]))</f>
        <v>0.43484042553191488</v>
      </c>
      <c r="AB160" s="2">
        <f>IF(LEN(EvolucionIncidencia[[#This Row],[IA14]])=0,"",EvolucionIncidencia[[#This Row],[IA14]]/_xlfn.MAXIFS(EvolucionIncidencia[IA14],EvolucionIncidencia[Area_Sanitaria],EvolucionIncidencia[[#This Row],[Area_Sanitaria]]))</f>
        <v>0.74449760765550244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44319</v>
      </c>
      <c r="B161" s="2" t="s">
        <v>3</v>
      </c>
      <c r="C161" s="15">
        <v>122742</v>
      </c>
      <c r="D161" s="15">
        <v>3027</v>
      </c>
      <c r="E161" s="15">
        <v>117347</v>
      </c>
      <c r="F161">
        <v>165</v>
      </c>
      <c r="G161">
        <v>47</v>
      </c>
      <c r="H161" s="15">
        <v>2077554</v>
      </c>
      <c r="I161" s="15">
        <v>2391</v>
      </c>
      <c r="J161" s="15">
        <v>915858</v>
      </c>
      <c r="K161" s="15">
        <v>125</v>
      </c>
      <c r="L161">
        <v>-3</v>
      </c>
      <c r="M161">
        <v>1</v>
      </c>
      <c r="N161">
        <v>-3</v>
      </c>
      <c r="O161" s="15">
        <v>5340</v>
      </c>
      <c r="P161" s="15">
        <v>2446</v>
      </c>
      <c r="Q161" s="15">
        <v>7786</v>
      </c>
      <c r="R161">
        <v>0.99900990099009901</v>
      </c>
      <c r="S161" s="15">
        <v>127</v>
      </c>
      <c r="T161" t="s">
        <v>453</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126.49063481812827</v>
      </c>
      <c r="X161" s="2">
        <f>IF(EvolucionIncidencia[[#This Row],[Fecha]]&lt;=MIN(EvolucionIncidencia[Fecha])+14,"",EvolucionIncidencia[[#This Row],[NuevasAltas]]-EvolucionIncidencia[[#This Row],[Previsión Altas]])</f>
        <v>0.50936518187172908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161" s="2">
        <f>IF(LEN(EvolucionIncidencia[[#This Row],[IA7]])=0,"",EvolucionIncidencia[[#This Row],[IA7]]/_xlfn.MAXIFS(EvolucionIncidencia[IA7],EvolucionIncidencia[Area_Sanitaria],EvolucionIncidencia[[#This Row],[Area_Sanitaria]]))</f>
        <v>0.36422860527095052</v>
      </c>
      <c r="AB161" s="2">
        <f>IF(LEN(EvolucionIncidencia[[#This Row],[IA14]])=0,"",EvolucionIncidencia[[#This Row],[IA14]]/_xlfn.MAXIFS(EvolucionIncidencia[IA14],EvolucionIncidencia[Area_Sanitaria],EvolucionIncidencia[[#This Row],[Area_Sanitaria]]))</f>
        <v>0.52984464431725264</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44320</v>
      </c>
      <c r="B162" s="2" t="s">
        <v>4</v>
      </c>
      <c r="C162" s="15">
        <v>29697</v>
      </c>
      <c r="D162" s="15">
        <v>685</v>
      </c>
      <c r="E162" s="15">
        <v>28439</v>
      </c>
      <c r="F162">
        <v>46</v>
      </c>
      <c r="G162">
        <v>10</v>
      </c>
      <c r="H162" s="15">
        <v>456686</v>
      </c>
      <c r="I162" s="15">
        <v>586</v>
      </c>
      <c r="J162" s="15">
        <v>246271</v>
      </c>
      <c r="K162" s="15">
        <v>31</v>
      </c>
      <c r="L162">
        <v>-2</v>
      </c>
      <c r="M162">
        <v>0</v>
      </c>
      <c r="N162">
        <v>-1</v>
      </c>
      <c r="O162" s="15">
        <v>1817</v>
      </c>
      <c r="P162" s="15">
        <v>441</v>
      </c>
      <c r="Q162" s="15">
        <v>2258</v>
      </c>
      <c r="R162">
        <v>0.99708879184861721</v>
      </c>
      <c r="S162" s="15">
        <v>33</v>
      </c>
      <c r="T162" t="s">
        <v>454</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36.523998226950354</v>
      </c>
      <c r="X162" s="2">
        <f>IF(EvolucionIncidencia[[#This Row],[Fecha]]&lt;=MIN(EvolucionIncidencia[Fecha])+14,"",EvolucionIncidencia[[#This Row],[NuevasAltas]]-EvolucionIncidencia[[#This Row],[Previsión Altas]])</f>
        <v>-3.5239982269503543</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62" s="2">
        <f>IF(LEN(EvolucionIncidencia[[#This Row],[IA7]])=0,"",EvolucionIncidencia[[#This Row],[IA7]]/_xlfn.MAXIFS(EvolucionIncidencia[IA7],EvolucionIncidencia[Area_Sanitaria],EvolucionIncidencia[[#This Row],[Area_Sanitaria]]))</f>
        <v>0.43830570902394106</v>
      </c>
      <c r="AB162" s="2">
        <f>IF(LEN(EvolucionIncidencia[[#This Row],[IA14]])=0,"",EvolucionIncidencia[[#This Row],[IA14]]/_xlfn.MAXIFS(EvolucionIncidencia[IA14],EvolucionIncidencia[Area_Sanitaria],EvolucionIncidencia[[#This Row],[Area_Sanitaria]]))</f>
        <v>0.63490241102181399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44320</v>
      </c>
      <c r="B163" s="2" t="s">
        <v>5</v>
      </c>
      <c r="C163" s="15">
        <v>8450</v>
      </c>
      <c r="D163" s="15">
        <v>92</v>
      </c>
      <c r="E163" s="15">
        <v>8136</v>
      </c>
      <c r="F163">
        <v>8</v>
      </c>
      <c r="G163">
        <v>2</v>
      </c>
      <c r="H163" s="15">
        <v>137095</v>
      </c>
      <c r="I163" s="15">
        <v>216</v>
      </c>
      <c r="J163" s="15">
        <v>43811</v>
      </c>
      <c r="K163" s="15">
        <v>5</v>
      </c>
      <c r="L163">
        <v>-3</v>
      </c>
      <c r="M163">
        <v>1</v>
      </c>
      <c r="N163">
        <v>0</v>
      </c>
      <c r="O163" s="15">
        <v>231</v>
      </c>
      <c r="P163" s="15">
        <v>68</v>
      </c>
      <c r="Q163" s="15">
        <v>299</v>
      </c>
      <c r="R163">
        <v>0.96842105263157896</v>
      </c>
      <c r="S163" s="15">
        <v>8</v>
      </c>
      <c r="T163" t="s">
        <v>454</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3.2685185185185186</v>
      </c>
      <c r="X163" s="2">
        <f>IF(EvolucionIncidencia[[#This Row],[Fecha]]&lt;=MIN(EvolucionIncidencia[Fecha])+14,"",EvolucionIncidencia[[#This Row],[NuevasAltas]]-EvolucionIncidencia[[#This Row],[Previsión Altas]])</f>
        <v>4.731481481481481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63" s="2">
        <f>IF(LEN(EvolucionIncidencia[[#This Row],[IA7]])=0,"",EvolucionIncidencia[[#This Row],[IA7]]/_xlfn.MAXIFS(EvolucionIncidencia[IA7],EvolucionIncidencia[Area_Sanitaria],EvolucionIncidencia[[#This Row],[Area_Sanitaria]]))</f>
        <v>0.29599999999999999</v>
      </c>
      <c r="AB163" s="2">
        <f>IF(LEN(EvolucionIncidencia[[#This Row],[IA14]])=0,"",EvolucionIncidencia[[#This Row],[IA14]]/_xlfn.MAXIFS(EvolucionIncidencia[IA14],EvolucionIncidencia[Area_Sanitaria],EvolucionIncidencia[[#This Row],[Area_Sanitaria]]))</f>
        <v>0.40540540540540543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44320</v>
      </c>
      <c r="B164" s="2" t="s">
        <v>8</v>
      </c>
      <c r="C164" s="15">
        <v>12511</v>
      </c>
      <c r="D164" s="15">
        <v>233</v>
      </c>
      <c r="E164" s="15">
        <v>12060</v>
      </c>
      <c r="F164">
        <v>7</v>
      </c>
      <c r="G164">
        <v>3</v>
      </c>
      <c r="H164" s="15">
        <v>228321</v>
      </c>
      <c r="I164" s="15">
        <v>213</v>
      </c>
      <c r="J164" s="15">
        <v>106881</v>
      </c>
      <c r="K164" s="15">
        <v>15</v>
      </c>
      <c r="L164">
        <v>9</v>
      </c>
      <c r="M164">
        <v>-3</v>
      </c>
      <c r="N164">
        <v>0</v>
      </c>
      <c r="O164" s="15">
        <v>844</v>
      </c>
      <c r="P164" s="15">
        <v>284</v>
      </c>
      <c r="Q164" s="15">
        <v>1128</v>
      </c>
      <c r="R164">
        <v>1.0401785714285714</v>
      </c>
      <c r="S164" s="15">
        <v>6</v>
      </c>
      <c r="T164" t="s">
        <v>454</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17.047802197802199</v>
      </c>
      <c r="X164" s="2">
        <f>IF(EvolucionIncidencia[[#This Row],[Fecha]]&lt;=MIN(EvolucionIncidencia[Fecha])+14,"",EvolucionIncidencia[[#This Row],[NuevasAltas]]-EvolucionIncidencia[[#This Row],[Previsión Altas]])</f>
        <v>-11.047802197802199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64" s="2">
        <f>IF(LEN(EvolucionIncidencia[[#This Row],[IA7]])=0,"",EvolucionIncidencia[[#This Row],[IA7]]/_xlfn.MAXIFS(EvolucionIncidencia[IA7],EvolucionIncidencia[Area_Sanitaria],EvolucionIncidencia[[#This Row],[Area_Sanitaria]]))</f>
        <v>0.33333333333333331</v>
      </c>
      <c r="AB164" s="2">
        <f>IF(LEN(EvolucionIncidencia[[#This Row],[IA14]])=0,"",EvolucionIncidencia[[#This Row],[IA14]]/_xlfn.MAXIFS(EvolucionIncidencia[IA14],EvolucionIncidencia[Area_Sanitaria],EvolucionIncidencia[[#This Row],[Area_Sanitaria]]))</f>
        <v>0.44052863436123346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44320</v>
      </c>
      <c r="B165" s="2" t="s">
        <v>9</v>
      </c>
      <c r="C165" s="15">
        <v>15404</v>
      </c>
      <c r="D165" s="15">
        <v>279</v>
      </c>
      <c r="E165" s="15">
        <v>14710</v>
      </c>
      <c r="F165">
        <v>17</v>
      </c>
      <c r="G165">
        <v>8</v>
      </c>
      <c r="H165" s="15">
        <v>242444</v>
      </c>
      <c r="I165" s="15">
        <v>416</v>
      </c>
      <c r="J165" s="15">
        <v>126300</v>
      </c>
      <c r="K165" s="15">
        <v>28</v>
      </c>
      <c r="L165">
        <v>17</v>
      </c>
      <c r="M165">
        <v>-1</v>
      </c>
      <c r="N165">
        <v>1</v>
      </c>
      <c r="O165" s="15">
        <v>866</v>
      </c>
      <c r="P165" s="15">
        <v>363</v>
      </c>
      <c r="Q165" s="15">
        <v>1229</v>
      </c>
      <c r="R165">
        <v>1.0648854961832062</v>
      </c>
      <c r="S165" s="15">
        <v>11</v>
      </c>
      <c r="T165" t="s">
        <v>454</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22.015323955669221</v>
      </c>
      <c r="X165" s="2">
        <f>IF(EvolucionIncidencia[[#This Row],[Fecha]]&lt;=MIN(EvolucionIncidencia[Fecha])+14,"",EvolucionIncidencia[[#This Row],[NuevasAltas]]-EvolucionIncidencia[[#This Row],[Previsión Altas]])</f>
        <v>-11.015323955669221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65" s="2">
        <f>IF(LEN(EvolucionIncidencia[[#This Row],[IA7]])=0,"",EvolucionIncidencia[[#This Row],[IA7]]/_xlfn.MAXIFS(EvolucionIncidencia[IA7],EvolucionIncidencia[Area_Sanitaria],EvolucionIncidencia[[#This Row],[Area_Sanitaria]]))</f>
        <v>0.16973684210526316</v>
      </c>
      <c r="AB165" s="2">
        <f>IF(LEN(EvolucionIncidencia[[#This Row],[IA14]])=0,"",EvolucionIncidencia[[#This Row],[IA14]]/_xlfn.MAXIFS(EvolucionIncidencia[IA14],EvolucionIncidencia[Area_Sanitaria],EvolucionIncidencia[[#This Row],[Area_Sanitaria]]))</f>
        <v>0.25720164609053497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44320</v>
      </c>
      <c r="B166" s="2" t="s">
        <v>6</v>
      </c>
      <c r="C166" s="15">
        <v>13734</v>
      </c>
      <c r="D166" s="15">
        <v>473</v>
      </c>
      <c r="E166" s="15">
        <v>13089</v>
      </c>
      <c r="F166">
        <v>20</v>
      </c>
      <c r="G166">
        <v>8</v>
      </c>
      <c r="H166" s="15">
        <v>216372</v>
      </c>
      <c r="I166" s="15">
        <v>173</v>
      </c>
      <c r="J166" s="15">
        <v>109720</v>
      </c>
      <c r="K166" s="15">
        <v>24</v>
      </c>
      <c r="L166">
        <v>-5</v>
      </c>
      <c r="M166">
        <v>-7</v>
      </c>
      <c r="N166">
        <v>1</v>
      </c>
      <c r="O166" s="15">
        <v>1201</v>
      </c>
      <c r="P166" s="15">
        <v>536</v>
      </c>
      <c r="Q166" s="15">
        <v>1737</v>
      </c>
      <c r="R166">
        <v>0.9895397489539749</v>
      </c>
      <c r="S166" s="15">
        <v>29</v>
      </c>
      <c r="T166" t="s">
        <v>454</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18.562159561081302</v>
      </c>
      <c r="X166" s="2">
        <f>IF(EvolucionIncidencia[[#This Row],[Fecha]]&lt;=MIN(EvolucionIncidencia[Fecha])+14,"",EvolucionIncidencia[[#This Row],[NuevasAltas]]-EvolucionIncidencia[[#This Row],[Previsión Altas]])</f>
        <v>10.437840438918698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66" s="2">
        <f>IF(LEN(EvolucionIncidencia[[#This Row],[IA7]])=0,"",EvolucionIncidencia[[#This Row],[IA7]]/_xlfn.MAXIFS(EvolucionIncidencia[IA7],EvolucionIncidencia[Area_Sanitaria],EvolucionIncidencia[[#This Row],[Area_Sanitaria]]))</f>
        <v>0.40159045725646125</v>
      </c>
      <c r="AB166" s="2">
        <f>IF(LEN(EvolucionIncidencia[[#This Row],[IA14]])=0,"",EvolucionIncidencia[[#This Row],[IA14]]/_xlfn.MAXIFS(EvolucionIncidencia[IA14],EvolucionIncidencia[Area_Sanitaria],EvolucionIncidencia[[#This Row],[Area_Sanitaria]]))</f>
        <v>0.48936170212765956</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44320</v>
      </c>
      <c r="B167" s="2" t="s">
        <v>7</v>
      </c>
      <c r="C167" s="15">
        <v>19284</v>
      </c>
      <c r="D167" s="15">
        <v>386</v>
      </c>
      <c r="E167" s="15">
        <v>18550</v>
      </c>
      <c r="F167">
        <v>24</v>
      </c>
      <c r="G167">
        <v>4</v>
      </c>
      <c r="H167" s="15">
        <v>338982</v>
      </c>
      <c r="I167" s="15">
        <v>360</v>
      </c>
      <c r="J167" s="15">
        <v>172271</v>
      </c>
      <c r="K167" s="15">
        <v>24</v>
      </c>
      <c r="L167">
        <v>3</v>
      </c>
      <c r="M167">
        <v>-1</v>
      </c>
      <c r="N167">
        <v>-1</v>
      </c>
      <c r="O167" s="15">
        <v>740</v>
      </c>
      <c r="P167" s="15">
        <v>451</v>
      </c>
      <c r="Q167" s="15">
        <v>1191</v>
      </c>
      <c r="R167">
        <v>1.0078328981723237</v>
      </c>
      <c r="S167" s="15">
        <v>21</v>
      </c>
      <c r="T167" t="s">
        <v>454</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22.458085317460316</v>
      </c>
      <c r="X167" s="2">
        <f>IF(EvolucionIncidencia[[#This Row],[Fecha]]&lt;=MIN(EvolucionIncidencia[Fecha])+14,"",EvolucionIncidencia[[#This Row],[NuevasAltas]]-EvolucionIncidencia[[#This Row],[Previsión Altas]])</f>
        <v>-1.4580853174603163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67" s="2">
        <f>IF(LEN(EvolucionIncidencia[[#This Row],[IA7]])=0,"",EvolucionIncidencia[[#This Row],[IA7]]/_xlfn.MAXIFS(EvolucionIncidencia[IA7],EvolucionIncidencia[Area_Sanitaria],EvolucionIncidencia[[#This Row],[Area_Sanitaria]]))</f>
        <v>0.45953002610966059</v>
      </c>
      <c r="AB167" s="2">
        <f>IF(LEN(EvolucionIncidencia[[#This Row],[IA14]])=0,"",EvolucionIncidencia[[#This Row],[IA14]]/_xlfn.MAXIFS(EvolucionIncidencia[IA14],EvolucionIncidencia[Area_Sanitaria],EvolucionIncidencia[[#This Row],[Area_Sanitaria]]))</f>
        <v>0.63198458574181116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44320</v>
      </c>
      <c r="B168" s="2" t="s">
        <v>2</v>
      </c>
      <c r="C168" s="15">
        <v>23851</v>
      </c>
      <c r="D168" s="15">
        <v>913</v>
      </c>
      <c r="E168" s="15">
        <v>22518</v>
      </c>
      <c r="F168">
        <v>30</v>
      </c>
      <c r="G168">
        <v>13</v>
      </c>
      <c r="H168" s="15">
        <v>465435</v>
      </c>
      <c r="I168" s="15">
        <v>427</v>
      </c>
      <c r="J168" s="15">
        <v>113090</v>
      </c>
      <c r="K168" s="15">
        <v>62</v>
      </c>
      <c r="L168">
        <v>15</v>
      </c>
      <c r="M168">
        <v>-2</v>
      </c>
      <c r="N168">
        <v>1</v>
      </c>
      <c r="O168" s="15">
        <v>2082</v>
      </c>
      <c r="P168" s="15">
        <v>343</v>
      </c>
      <c r="Q168" s="15">
        <v>2425</v>
      </c>
      <c r="R168">
        <v>1.0167037861915367</v>
      </c>
      <c r="S168" s="15">
        <v>47</v>
      </c>
      <c r="T168" t="s">
        <v>454</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66.833043082117484</v>
      </c>
      <c r="X168" s="2">
        <f>IF(EvolucionIncidencia[[#This Row],[Fecha]]&lt;=MIN(EvolucionIncidencia[Fecha])+14,"",EvolucionIncidencia[[#This Row],[NuevasAltas]]-EvolucionIncidencia[[#This Row],[Previsión Altas]])</f>
        <v>-19.833043082117484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168" s="2">
        <f>IF(LEN(EvolucionIncidencia[[#This Row],[IA7]])=0,"",EvolucionIncidencia[[#This Row],[IA7]]/_xlfn.MAXIFS(EvolucionIncidencia[IA7],EvolucionIncidencia[Area_Sanitaria],EvolucionIncidencia[[#This Row],[Area_Sanitaria]]))</f>
        <v>0.44813829787234044</v>
      </c>
      <c r="AB168" s="2">
        <f>IF(LEN(EvolucionIncidencia[[#This Row],[IA14]])=0,"",EvolucionIncidencia[[#This Row],[IA14]]/_xlfn.MAXIFS(EvolucionIncidencia[IA14],EvolucionIncidencia[Area_Sanitaria],EvolucionIncidencia[[#This Row],[Area_Sanitaria]]))</f>
        <v>0.7397129186602871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44320</v>
      </c>
      <c r="B169" s="2" t="s">
        <v>3</v>
      </c>
      <c r="C169" s="15">
        <v>122931</v>
      </c>
      <c r="D169" s="15">
        <v>3061</v>
      </c>
      <c r="E169" s="15">
        <v>117502</v>
      </c>
      <c r="F169">
        <v>152</v>
      </c>
      <c r="G169">
        <v>48</v>
      </c>
      <c r="H169" s="15">
        <v>2085335</v>
      </c>
      <c r="I169" s="15">
        <v>2391</v>
      </c>
      <c r="J169" s="15">
        <v>918344</v>
      </c>
      <c r="K169" s="15">
        <v>189</v>
      </c>
      <c r="L169">
        <v>34</v>
      </c>
      <c r="M169">
        <v>-13</v>
      </c>
      <c r="N169">
        <v>1</v>
      </c>
      <c r="O169" s="15">
        <v>7781</v>
      </c>
      <c r="P169" s="15">
        <v>2486</v>
      </c>
      <c r="Q169" s="15">
        <v>10267</v>
      </c>
      <c r="R169">
        <v>1.011232243145028</v>
      </c>
      <c r="S169" s="15">
        <v>155</v>
      </c>
      <c r="T169" t="s">
        <v>454</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181.65037751786335</v>
      </c>
      <c r="X169" s="2">
        <f>IF(EvolucionIncidencia[[#This Row],[Fecha]]&lt;=MIN(EvolucionIncidencia[Fecha])+14,"",EvolucionIncidencia[[#This Row],[NuevasAltas]]-EvolucionIncidencia[[#This Row],[Previsión Altas]])</f>
        <v>-26.650377517863348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169" s="2">
        <f>IF(LEN(EvolucionIncidencia[[#This Row],[IA7]])=0,"",EvolucionIncidencia[[#This Row],[IA7]]/_xlfn.MAXIFS(EvolucionIncidencia[IA7],EvolucionIncidencia[Area_Sanitaria],EvolucionIncidencia[[#This Row],[Area_Sanitaria]]))</f>
        <v>0.36215575954989637</v>
      </c>
      <c r="AB169" s="2">
        <f>IF(LEN(EvolucionIncidencia[[#This Row],[IA14]])=0,"",EvolucionIncidencia[[#This Row],[IA14]]/_xlfn.MAXIFS(EvolucionIncidencia[IA14],EvolucionIncidencia[Area_Sanitaria],EvolucionIncidencia[[#This Row],[Area_Sanitaria]]))</f>
        <v>0.53004905968928862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44321</v>
      </c>
      <c r="B170" s="2" t="s">
        <v>4</v>
      </c>
      <c r="C170" s="15">
        <v>29756</v>
      </c>
      <c r="D170" s="15">
        <v>702</v>
      </c>
      <c r="E170" s="15">
        <v>28481</v>
      </c>
      <c r="F170">
        <v>43</v>
      </c>
      <c r="G170">
        <v>13</v>
      </c>
      <c r="H170" s="15">
        <v>458302</v>
      </c>
      <c r="I170" s="15">
        <v>586</v>
      </c>
      <c r="J170" s="15">
        <v>246738</v>
      </c>
      <c r="K170" s="15">
        <v>59</v>
      </c>
      <c r="L170">
        <v>17</v>
      </c>
      <c r="M170">
        <v>-3</v>
      </c>
      <c r="N170">
        <v>3</v>
      </c>
      <c r="O170" s="15">
        <v>1616</v>
      </c>
      <c r="P170" s="15">
        <v>467</v>
      </c>
      <c r="Q170" s="15">
        <v>2083</v>
      </c>
      <c r="R170">
        <v>1.0248175182481751</v>
      </c>
      <c r="S170" s="15">
        <v>42</v>
      </c>
      <c r="T170" t="s">
        <v>455</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55.668153495440727</v>
      </c>
      <c r="X170" s="2">
        <f>IF(EvolucionIncidencia[[#This Row],[Fecha]]&lt;=MIN(EvolucionIncidencia[Fecha])+14,"",EvolucionIncidencia[[#This Row],[NuevasAltas]]-EvolucionIncidencia[[#This Row],[Previsión Altas]])</f>
        <v>-13.668153495440727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70" s="2">
        <f>IF(LEN(EvolucionIncidencia[[#This Row],[IA7]])=0,"",EvolucionIncidencia[[#This Row],[IA7]]/_xlfn.MAXIFS(EvolucionIncidencia[IA7],EvolucionIncidencia[Area_Sanitaria],EvolucionIncidencia[[#This Row],[Area_Sanitaria]]))</f>
        <v>0.48066298342541436</v>
      </c>
      <c r="AB170" s="2">
        <f>IF(LEN(EvolucionIncidencia[[#This Row],[IA14]])=0,"",EvolucionIncidencia[[#This Row],[IA14]]/_xlfn.MAXIFS(EvolucionIncidencia[IA14],EvolucionIncidencia[Area_Sanitaria],EvolucionIncidencia[[#This Row],[Area_Sanitaria]]))</f>
        <v>0.64408725602755457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44321</v>
      </c>
      <c r="B171" s="2" t="s">
        <v>5</v>
      </c>
      <c r="C171" s="15">
        <v>8453</v>
      </c>
      <c r="D171" s="15">
        <v>93</v>
      </c>
      <c r="E171" s="15">
        <v>8137</v>
      </c>
      <c r="F171">
        <v>8</v>
      </c>
      <c r="G171">
        <v>2</v>
      </c>
      <c r="H171" s="15">
        <v>137302</v>
      </c>
      <c r="I171" s="15">
        <v>217</v>
      </c>
      <c r="J171" s="15">
        <v>43868</v>
      </c>
      <c r="K171" s="15">
        <v>3</v>
      </c>
      <c r="L171">
        <v>1</v>
      </c>
      <c r="M171">
        <v>0</v>
      </c>
      <c r="N171">
        <v>0</v>
      </c>
      <c r="O171" s="15">
        <v>207</v>
      </c>
      <c r="P171" s="15">
        <v>57</v>
      </c>
      <c r="Q171" s="15">
        <v>264</v>
      </c>
      <c r="R171">
        <v>1.0108695652173914</v>
      </c>
      <c r="S171" s="15">
        <v>1</v>
      </c>
      <c r="T171" t="s">
        <v>455</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2.958333333333333</v>
      </c>
      <c r="X171" s="2">
        <f>IF(EvolucionIncidencia[[#This Row],[Fecha]]&lt;=MIN(EvolucionIncidencia[Fecha])+14,"",EvolucionIncidencia[[#This Row],[NuevasAltas]]-EvolucionIncidencia[[#This Row],[Previsión Altas]])</f>
        <v>-1.958333333333333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71" s="2">
        <f>IF(LEN(EvolucionIncidencia[[#This Row],[IA7]])=0,"",EvolucionIncidencia[[#This Row],[IA7]]/_xlfn.MAXIFS(EvolucionIncidencia[IA7],EvolucionIncidencia[Area_Sanitaria],EvolucionIncidencia[[#This Row],[Area_Sanitaria]]))</f>
        <v>0.25600000000000001</v>
      </c>
      <c r="AB171" s="2">
        <f>IF(LEN(EvolucionIncidencia[[#This Row],[IA14]])=0,"",EvolucionIncidencia[[#This Row],[IA14]]/_xlfn.MAXIFS(EvolucionIncidencia[IA14],EvolucionIncidencia[Area_Sanitaria],EvolucionIncidencia[[#This Row],[Area_Sanitaria]]))</f>
        <v>0.40540540540540543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44321</v>
      </c>
      <c r="B172" s="2" t="s">
        <v>8</v>
      </c>
      <c r="C172" s="15">
        <v>12519</v>
      </c>
      <c r="D172" s="15">
        <v>226</v>
      </c>
      <c r="E172" s="15">
        <v>12075</v>
      </c>
      <c r="F172">
        <v>5</v>
      </c>
      <c r="G172">
        <v>2</v>
      </c>
      <c r="H172" s="15">
        <v>228858</v>
      </c>
      <c r="I172" s="15">
        <v>213</v>
      </c>
      <c r="J172" s="15">
        <v>107078</v>
      </c>
      <c r="K172" s="15">
        <v>8</v>
      </c>
      <c r="L172">
        <v>-7</v>
      </c>
      <c r="M172">
        <v>-2</v>
      </c>
      <c r="N172">
        <v>-1</v>
      </c>
      <c r="O172" s="15">
        <v>537</v>
      </c>
      <c r="P172" s="15">
        <v>197</v>
      </c>
      <c r="Q172" s="15">
        <v>734</v>
      </c>
      <c r="R172">
        <v>0.96995708154506433</v>
      </c>
      <c r="S172" s="15">
        <v>15</v>
      </c>
      <c r="T172" t="s">
        <v>455</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7.3276790878294644</v>
      </c>
      <c r="X172" s="2">
        <f>IF(EvolucionIncidencia[[#This Row],[Fecha]]&lt;=MIN(EvolucionIncidencia[Fecha])+14,"",EvolucionIncidencia[[#This Row],[NuevasAltas]]-EvolucionIncidencia[[#This Row],[Previsión Altas]])</f>
        <v>7.6723209121705356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72" s="2">
        <f>IF(LEN(EvolucionIncidencia[[#This Row],[IA7]])=0,"",EvolucionIncidencia[[#This Row],[IA7]]/_xlfn.MAXIFS(EvolucionIncidencia[IA7],EvolucionIncidencia[Area_Sanitaria],EvolucionIncidencia[[#This Row],[Area_Sanitaria]]))</f>
        <v>0.29166666666666669</v>
      </c>
      <c r="AB172" s="2">
        <f>IF(LEN(EvolucionIncidencia[[#This Row],[IA14]])=0,"",EvolucionIncidencia[[#This Row],[IA14]]/_xlfn.MAXIFS(EvolucionIncidencia[IA14],EvolucionIncidencia[Area_Sanitaria],EvolucionIncidencia[[#This Row],[Area_Sanitaria]]))</f>
        <v>0.43832599118942733</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44321</v>
      </c>
      <c r="B173" s="2" t="s">
        <v>9</v>
      </c>
      <c r="C173" s="15">
        <v>15419</v>
      </c>
      <c r="D173" s="15">
        <v>271</v>
      </c>
      <c r="E173" s="15">
        <v>14733</v>
      </c>
      <c r="F173">
        <v>15</v>
      </c>
      <c r="G173">
        <v>7</v>
      </c>
      <c r="H173" s="15">
        <v>242827</v>
      </c>
      <c r="I173" s="15">
        <v>416</v>
      </c>
      <c r="J173" s="15">
        <v>126648</v>
      </c>
      <c r="K173" s="15">
        <v>15</v>
      </c>
      <c r="L173">
        <v>-8</v>
      </c>
      <c r="M173">
        <v>-2</v>
      </c>
      <c r="N173">
        <v>-1</v>
      </c>
      <c r="O173" s="15">
        <v>383</v>
      </c>
      <c r="P173" s="15">
        <v>348</v>
      </c>
      <c r="Q173" s="15">
        <v>731</v>
      </c>
      <c r="R173">
        <v>0.97132616487455192</v>
      </c>
      <c r="S173" s="15">
        <v>23</v>
      </c>
      <c r="T173" t="s">
        <v>455</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24.335364580614851</v>
      </c>
      <c r="X173" s="2">
        <f>IF(EvolucionIncidencia[[#This Row],[Fecha]]&lt;=MIN(EvolucionIncidencia[Fecha])+14,"",EvolucionIncidencia[[#This Row],[NuevasAltas]]-EvolucionIncidencia[[#This Row],[Previsión Altas]])</f>
        <v>-1.3353645806148506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73" s="2">
        <f>IF(LEN(EvolucionIncidencia[[#This Row],[IA7]])=0,"",EvolucionIncidencia[[#This Row],[IA7]]/_xlfn.MAXIFS(EvolucionIncidencia[IA7],EvolucionIncidencia[Area_Sanitaria],EvolucionIncidencia[[#This Row],[Area_Sanitaria]]))</f>
        <v>0.15394736842105264</v>
      </c>
      <c r="AB173" s="2">
        <f>IF(LEN(EvolucionIncidencia[[#This Row],[IA14]])=0,"",EvolucionIncidencia[[#This Row],[IA14]]/_xlfn.MAXIFS(EvolucionIncidencia[IA14],EvolucionIncidencia[Area_Sanitaria],EvolucionIncidencia[[#This Row],[Area_Sanitaria]]))</f>
        <v>0.24691358024691357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44321</v>
      </c>
      <c r="B174" s="2" t="s">
        <v>6</v>
      </c>
      <c r="C174" s="15">
        <v>13773</v>
      </c>
      <c r="D174" s="15">
        <v>488</v>
      </c>
      <c r="E174" s="15">
        <v>13113</v>
      </c>
      <c r="F174">
        <v>21</v>
      </c>
      <c r="G174">
        <v>8</v>
      </c>
      <c r="H174" s="15">
        <v>217518</v>
      </c>
      <c r="I174" s="15">
        <v>173</v>
      </c>
      <c r="J174" s="15">
        <v>110161</v>
      </c>
      <c r="K174" s="15">
        <v>39</v>
      </c>
      <c r="L174">
        <v>15</v>
      </c>
      <c r="M174">
        <v>1</v>
      </c>
      <c r="N174">
        <v>0</v>
      </c>
      <c r="O174" s="15">
        <v>1146</v>
      </c>
      <c r="P174" s="15">
        <v>441</v>
      </c>
      <c r="Q174" s="15">
        <v>1587</v>
      </c>
      <c r="R174">
        <v>1.0317124735729386</v>
      </c>
      <c r="S174" s="15">
        <v>24</v>
      </c>
      <c r="T174" t="s">
        <v>455</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33.42213270630662</v>
      </c>
      <c r="X174" s="2">
        <f>IF(EvolucionIncidencia[[#This Row],[Fecha]]&lt;=MIN(EvolucionIncidencia[Fecha])+14,"",EvolucionIncidencia[[#This Row],[NuevasAltas]]-EvolucionIncidencia[[#This Row],[Previsión Altas]])</f>
        <v>-9.4221327063066198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74" s="2">
        <f>IF(LEN(EvolucionIncidencia[[#This Row],[IA7]])=0,"",EvolucionIncidencia[[#This Row],[IA7]]/_xlfn.MAXIFS(EvolucionIncidencia[IA7],EvolucionIncidencia[Area_Sanitaria],EvolucionIncidencia[[#This Row],[Area_Sanitaria]]))</f>
        <v>0.41749502982107356</v>
      </c>
      <c r="AB174" s="2">
        <f>IF(LEN(EvolucionIncidencia[[#This Row],[IA14]])=0,"",EvolucionIncidencia[[#This Row],[IA14]]/_xlfn.MAXIFS(EvolucionIncidencia[IA14],EvolucionIncidencia[Area_Sanitaria],EvolucionIncidencia[[#This Row],[Area_Sanitaria]]))</f>
        <v>0.49408983451536642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44321</v>
      </c>
      <c r="B175" s="2" t="s">
        <v>7</v>
      </c>
      <c r="C175" s="15">
        <v>19314</v>
      </c>
      <c r="D175" s="15">
        <v>395</v>
      </c>
      <c r="E175" s="15">
        <v>18571</v>
      </c>
      <c r="F175">
        <v>22</v>
      </c>
      <c r="G175">
        <v>4</v>
      </c>
      <c r="H175" s="15">
        <v>339816</v>
      </c>
      <c r="I175" s="15">
        <v>360</v>
      </c>
      <c r="J175" s="15">
        <v>172709</v>
      </c>
      <c r="K175" s="15">
        <v>30</v>
      </c>
      <c r="L175">
        <v>9</v>
      </c>
      <c r="M175">
        <v>-2</v>
      </c>
      <c r="N175">
        <v>0</v>
      </c>
      <c r="O175" s="15">
        <v>834</v>
      </c>
      <c r="P175" s="15">
        <v>438</v>
      </c>
      <c r="Q175" s="15">
        <v>1272</v>
      </c>
      <c r="R175">
        <v>1.0233160621761659</v>
      </c>
      <c r="S175" s="15">
        <v>21</v>
      </c>
      <c r="T175" t="s">
        <v>455</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9.6738206152026027</v>
      </c>
      <c r="X175" s="2">
        <f>IF(EvolucionIncidencia[[#This Row],[Fecha]]&lt;=MIN(EvolucionIncidencia[Fecha])+14,"",EvolucionIncidencia[[#This Row],[NuevasAltas]]-EvolucionIncidencia[[#This Row],[Previsión Altas]])</f>
        <v>11.326179384797397</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75" s="2">
        <f>IF(LEN(EvolucionIncidencia[[#This Row],[IA7]])=0,"",EvolucionIncidencia[[#This Row],[IA7]]/_xlfn.MAXIFS(EvolucionIncidencia[IA7],EvolucionIncidencia[Area_Sanitaria],EvolucionIncidencia[[#This Row],[Area_Sanitaria]]))</f>
        <v>0.4516971279373368</v>
      </c>
      <c r="AB175" s="2">
        <f>IF(LEN(EvolucionIncidencia[[#This Row],[IA14]])=0,"",EvolucionIncidencia[[#This Row],[IA14]]/_xlfn.MAXIFS(EvolucionIncidencia[IA14],EvolucionIncidencia[Area_Sanitaria],EvolucionIncidencia[[#This Row],[Area_Sanitaria]]))</f>
        <v>0.67052023121387283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44321</v>
      </c>
      <c r="B176" s="2" t="s">
        <v>2</v>
      </c>
      <c r="C176" s="15">
        <v>23922</v>
      </c>
      <c r="D176" s="15">
        <v>897</v>
      </c>
      <c r="E176" s="15">
        <v>22605</v>
      </c>
      <c r="F176">
        <v>35</v>
      </c>
      <c r="G176">
        <v>12</v>
      </c>
      <c r="H176" s="15">
        <v>467345</v>
      </c>
      <c r="I176" s="15">
        <v>427</v>
      </c>
      <c r="J176" s="15">
        <v>113378</v>
      </c>
      <c r="K176" s="15">
        <v>71</v>
      </c>
      <c r="L176">
        <v>-16</v>
      </c>
      <c r="M176">
        <v>5</v>
      </c>
      <c r="N176">
        <v>-1</v>
      </c>
      <c r="O176" s="15">
        <v>1910</v>
      </c>
      <c r="P176" s="15">
        <v>288</v>
      </c>
      <c r="Q176" s="15">
        <v>2198</v>
      </c>
      <c r="R176">
        <v>0.98247535596933189</v>
      </c>
      <c r="S176" s="15">
        <v>87</v>
      </c>
      <c r="T176" t="s">
        <v>455</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83.104154560480453</v>
      </c>
      <c r="X176" s="2">
        <f>IF(EvolucionIncidencia[[#This Row],[Fecha]]&lt;=MIN(EvolucionIncidencia[Fecha])+14,"",EvolucionIncidencia[[#This Row],[NuevasAltas]]-EvolucionIncidencia[[#This Row],[Previsión Altas]])</f>
        <v>3.8958454395195474</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176" s="2">
        <f>IF(LEN(EvolucionIncidencia[[#This Row],[IA7]])=0,"",EvolucionIncidencia[[#This Row],[IA7]]/_xlfn.MAXIFS(EvolucionIncidencia[IA7],EvolucionIncidencia[Area_Sanitaria],EvolucionIncidencia[[#This Row],[Area_Sanitaria]]))</f>
        <v>0.44414893617021278</v>
      </c>
      <c r="AB176" s="2">
        <f>IF(LEN(EvolucionIncidencia[[#This Row],[IA14]])=0,"",EvolucionIncidencia[[#This Row],[IA14]]/_xlfn.MAXIFS(EvolucionIncidencia[IA14],EvolucionIncidencia[Area_Sanitaria],EvolucionIncidencia[[#This Row],[Area_Sanitaria]]))</f>
        <v>0.72440191387559805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44321</v>
      </c>
      <c r="B177" s="2" t="s">
        <v>3</v>
      </c>
      <c r="C177" s="15">
        <v>123156</v>
      </c>
      <c r="D177" s="15">
        <v>3072</v>
      </c>
      <c r="E177" s="15">
        <v>117715</v>
      </c>
      <c r="F177">
        <v>149</v>
      </c>
      <c r="G177">
        <v>48</v>
      </c>
      <c r="H177" s="15">
        <v>2091968</v>
      </c>
      <c r="I177" s="15">
        <v>2392</v>
      </c>
      <c r="J177" s="15">
        <v>920580</v>
      </c>
      <c r="K177" s="15">
        <v>225</v>
      </c>
      <c r="L177">
        <v>11</v>
      </c>
      <c r="M177">
        <v>-3</v>
      </c>
      <c r="N177">
        <v>0</v>
      </c>
      <c r="O177" s="15">
        <v>6633</v>
      </c>
      <c r="P177" s="15">
        <v>2236</v>
      </c>
      <c r="Q177" s="15">
        <v>8869</v>
      </c>
      <c r="R177">
        <v>1.0035935968637699</v>
      </c>
      <c r="S177" s="15">
        <v>213</v>
      </c>
      <c r="T177" t="s">
        <v>455</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208.11436042825198</v>
      </c>
      <c r="X177" s="2">
        <f>IF(EvolucionIncidencia[[#This Row],[Fecha]]&lt;=MIN(EvolucionIncidencia[Fecha])+14,"",EvolucionIncidencia[[#This Row],[NuevasAltas]]-EvolucionIncidencia[[#This Row],[Previsión Altas]])</f>
        <v>4.8856395717480154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77" s="2">
        <f>IF(LEN(EvolucionIncidencia[[#This Row],[IA7]])=0,"",EvolucionIncidencia[[#This Row],[IA7]]/_xlfn.MAXIFS(EvolucionIncidencia[IA7],EvolucionIncidencia[Area_Sanitaria],EvolucionIncidencia[[#This Row],[Area_Sanitaria]]))</f>
        <v>0.3606751554634291</v>
      </c>
      <c r="AB177" s="2">
        <f>IF(LEN(EvolucionIncidencia[[#This Row],[IA14]])=0,"",EvolucionIncidencia[[#This Row],[IA14]]/_xlfn.MAXIFS(EvolucionIncidencia[IA14],EvolucionIncidencia[Area_Sanitaria],EvolucionIncidencia[[#This Row],[Area_Sanitaria]]))</f>
        <v>0.53107113654946847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44322</v>
      </c>
      <c r="B178" s="2" t="s">
        <v>4</v>
      </c>
      <c r="C178" s="15">
        <v>29805</v>
      </c>
      <c r="D178" s="15">
        <v>705</v>
      </c>
      <c r="E178" s="15">
        <v>28527</v>
      </c>
      <c r="F178">
        <v>50</v>
      </c>
      <c r="G178">
        <v>11</v>
      </c>
      <c r="H178" s="15">
        <v>460260</v>
      </c>
      <c r="I178" s="15">
        <v>586</v>
      </c>
      <c r="J178" s="15">
        <v>247263</v>
      </c>
      <c r="K178" s="15">
        <v>49</v>
      </c>
      <c r="L178">
        <v>3</v>
      </c>
      <c r="M178">
        <v>7</v>
      </c>
      <c r="N178">
        <v>-2</v>
      </c>
      <c r="O178" s="15">
        <v>1958</v>
      </c>
      <c r="P178" s="15">
        <v>525</v>
      </c>
      <c r="Q178" s="15">
        <v>2483</v>
      </c>
      <c r="R178">
        <v>1.0042735042735043</v>
      </c>
      <c r="S178" s="15">
        <v>46</v>
      </c>
      <c r="T178" t="s">
        <v>456</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76.178307259073847</v>
      </c>
      <c r="X178" s="2">
        <f>IF(EvolucionIncidencia[[#This Row],[Fecha]]&lt;=MIN(EvolucionIncidencia[Fecha])+14,"",EvolucionIncidencia[[#This Row],[NuevasAltas]]-EvolucionIncidencia[[#This Row],[Previsión Altas]])</f>
        <v>-30.178307259073847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78" s="2">
        <f>IF(LEN(EvolucionIncidencia[[#This Row],[IA7]])=0,"",EvolucionIncidencia[[#This Row],[IA7]]/_xlfn.MAXIFS(EvolucionIncidencia[IA7],EvolucionIncidencia[Area_Sanitaria],EvolucionIncidencia[[#This Row],[Area_Sanitaria]]))</f>
        <v>0.48066298342541436</v>
      </c>
      <c r="AB178" s="2">
        <f>IF(LEN(EvolucionIncidencia[[#This Row],[IA14]])=0,"",EvolucionIncidencia[[#This Row],[IA14]]/_xlfn.MAXIFS(EvolucionIncidencia[IA14],EvolucionIncidencia[Area_Sanitaria],EvolucionIncidencia[[#This Row],[Area_Sanitaria]]))</f>
        <v>0.61768082663605051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44322</v>
      </c>
      <c r="B179" s="2" t="s">
        <v>5</v>
      </c>
      <c r="C179" s="15">
        <v>8457</v>
      </c>
      <c r="D179" s="15">
        <v>87</v>
      </c>
      <c r="E179" s="15">
        <v>8147</v>
      </c>
      <c r="F179">
        <v>8</v>
      </c>
      <c r="G179">
        <v>2</v>
      </c>
      <c r="H179" s="15">
        <v>137551</v>
      </c>
      <c r="I179" s="15">
        <v>217</v>
      </c>
      <c r="J179" s="15">
        <v>43953</v>
      </c>
      <c r="K179" s="15">
        <v>4</v>
      </c>
      <c r="L179">
        <v>-6</v>
      </c>
      <c r="M179">
        <v>0</v>
      </c>
      <c r="N179">
        <v>0</v>
      </c>
      <c r="O179" s="15">
        <v>249</v>
      </c>
      <c r="P179" s="15">
        <v>85</v>
      </c>
      <c r="Q179" s="15">
        <v>334</v>
      </c>
      <c r="R179">
        <v>0.93548387096774188</v>
      </c>
      <c r="S179" s="15">
        <v>10</v>
      </c>
      <c r="T179" t="s">
        <v>456</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9.0451388888888893</v>
      </c>
      <c r="X179" s="2">
        <f>IF(EvolucionIncidencia[[#This Row],[Fecha]]&lt;=MIN(EvolucionIncidencia[Fecha])+14,"",EvolucionIncidencia[[#This Row],[NuevasAltas]]-EvolucionIncidencia[[#This Row],[Previsión Altas]])</f>
        <v>0.95486111111111072</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179" s="2">
        <f>IF(LEN(EvolucionIncidencia[[#This Row],[IA7]])=0,"",EvolucionIncidencia[[#This Row],[IA7]]/_xlfn.MAXIFS(EvolucionIncidencia[IA7],EvolucionIncidencia[Area_Sanitaria],EvolucionIncidencia[[#This Row],[Area_Sanitaria]]))</f>
        <v>0.248</v>
      </c>
      <c r="AB179" s="2">
        <f>IF(LEN(EvolucionIncidencia[[#This Row],[IA14]])=0,"",EvolucionIncidencia[[#This Row],[IA14]]/_xlfn.MAXIFS(EvolucionIncidencia[IA14],EvolucionIncidencia[Area_Sanitaria],EvolucionIncidencia[[#This Row],[Area_Sanitaria]]))</f>
        <v>0.37297297297297299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44322</v>
      </c>
      <c r="B180" s="2" t="s">
        <v>8</v>
      </c>
      <c r="C180" s="15">
        <v>12529</v>
      </c>
      <c r="D180" s="15">
        <v>223</v>
      </c>
      <c r="E180" s="15">
        <v>12087</v>
      </c>
      <c r="F180">
        <v>5</v>
      </c>
      <c r="G180">
        <v>1</v>
      </c>
      <c r="H180" s="15">
        <v>229580</v>
      </c>
      <c r="I180" s="15">
        <v>214</v>
      </c>
      <c r="J180" s="15">
        <v>107282</v>
      </c>
      <c r="K180" s="15">
        <v>10</v>
      </c>
      <c r="L180">
        <v>-3</v>
      </c>
      <c r="M180">
        <v>0</v>
      </c>
      <c r="N180">
        <v>-1</v>
      </c>
      <c r="O180" s="15">
        <v>722</v>
      </c>
      <c r="P180" s="15">
        <v>204</v>
      </c>
      <c r="Q180" s="15">
        <v>926</v>
      </c>
      <c r="R180">
        <v>0.98672566371681414</v>
      </c>
      <c r="S180" s="15">
        <v>12</v>
      </c>
      <c r="T180" t="s">
        <v>456</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13.811198669751303</v>
      </c>
      <c r="X180" s="2">
        <f>IF(EvolucionIncidencia[[#This Row],[Fecha]]&lt;=MIN(EvolucionIncidencia[Fecha])+14,"",EvolucionIncidencia[[#This Row],[NuevasAltas]]-EvolucionIncidencia[[#This Row],[Previsión Altas]])</f>
        <v>-1.8111986697513025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80" s="2">
        <f>IF(LEN(EvolucionIncidencia[[#This Row],[IA7]])=0,"",EvolucionIncidencia[[#This Row],[IA7]]/_xlfn.MAXIFS(EvolucionIncidencia[IA7],EvolucionIncidencia[Area_Sanitaria],EvolucionIncidencia[[#This Row],[Area_Sanitaria]]))</f>
        <v>0.25</v>
      </c>
      <c r="AB180" s="2">
        <f>IF(LEN(EvolucionIncidencia[[#This Row],[IA14]])=0,"",EvolucionIncidencia[[#This Row],[IA14]]/_xlfn.MAXIFS(EvolucionIncidencia[IA14],EvolucionIncidencia[Area_Sanitaria],EvolucionIncidencia[[#This Row],[Area_Sanitaria]]))</f>
        <v>0.42731277533039647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44322</v>
      </c>
      <c r="B181" s="2" t="s">
        <v>9</v>
      </c>
      <c r="C181" s="15">
        <v>15439</v>
      </c>
      <c r="D181" s="15">
        <v>272</v>
      </c>
      <c r="E181" s="15">
        <v>14752</v>
      </c>
      <c r="F181">
        <v>12</v>
      </c>
      <c r="G181">
        <v>7</v>
      </c>
      <c r="H181" s="15">
        <v>243306</v>
      </c>
      <c r="I181" s="15">
        <v>416</v>
      </c>
      <c r="J181" s="15">
        <v>126997</v>
      </c>
      <c r="K181" s="15">
        <v>20</v>
      </c>
      <c r="L181">
        <v>1</v>
      </c>
      <c r="M181">
        <v>-3</v>
      </c>
      <c r="N181">
        <v>0</v>
      </c>
      <c r="O181" s="15">
        <v>479</v>
      </c>
      <c r="P181" s="15">
        <v>349</v>
      </c>
      <c r="Q181" s="15">
        <v>828</v>
      </c>
      <c r="R181">
        <v>1.003690036900369</v>
      </c>
      <c r="S181" s="15">
        <v>19</v>
      </c>
      <c r="T181" t="s">
        <v>456</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17.401279685787358</v>
      </c>
      <c r="X181" s="2">
        <f>IF(EvolucionIncidencia[[#This Row],[Fecha]]&lt;=MIN(EvolucionIncidencia[Fecha])+14,"",EvolucionIncidencia[[#This Row],[NuevasAltas]]-EvolucionIncidencia[[#This Row],[Previsión Altas]])</f>
        <v>1.5987203142126418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81" s="2">
        <f>IF(LEN(EvolucionIncidencia[[#This Row],[IA7]])=0,"",EvolucionIncidencia[[#This Row],[IA7]]/_xlfn.MAXIFS(EvolucionIncidencia[IA7],EvolucionIncidencia[Area_Sanitaria],EvolucionIncidencia[[#This Row],[Area_Sanitaria]]))</f>
        <v>0.14605263157894738</v>
      </c>
      <c r="AB181" s="2">
        <f>IF(LEN(EvolucionIncidencia[[#This Row],[IA14]])=0,"",EvolucionIncidencia[[#This Row],[IA14]]/_xlfn.MAXIFS(EvolucionIncidencia[IA14],EvolucionIncidencia[Area_Sanitaria],EvolucionIncidencia[[#This Row],[Area_Sanitaria]]))</f>
        <v>0.24897119341563786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44322</v>
      </c>
      <c r="B182" s="2" t="s">
        <v>6</v>
      </c>
      <c r="C182" s="15">
        <v>13809</v>
      </c>
      <c r="D182" s="15">
        <v>492</v>
      </c>
      <c r="E182" s="15">
        <v>13145</v>
      </c>
      <c r="F182">
        <v>22</v>
      </c>
      <c r="G182">
        <v>8</v>
      </c>
      <c r="H182" s="15">
        <v>218356</v>
      </c>
      <c r="I182" s="15">
        <v>173</v>
      </c>
      <c r="J182" s="15">
        <v>110615</v>
      </c>
      <c r="K182" s="15">
        <v>36</v>
      </c>
      <c r="L182">
        <v>4</v>
      </c>
      <c r="M182">
        <v>1</v>
      </c>
      <c r="N182">
        <v>0</v>
      </c>
      <c r="O182" s="15">
        <v>838</v>
      </c>
      <c r="P182" s="15">
        <v>454</v>
      </c>
      <c r="Q182" s="15">
        <v>1292</v>
      </c>
      <c r="R182">
        <v>1.0081967213114753</v>
      </c>
      <c r="S182" s="15">
        <v>32</v>
      </c>
      <c r="T182" t="s">
        <v>456</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34.086901324762195</v>
      </c>
      <c r="X182" s="2">
        <f>IF(EvolucionIncidencia[[#This Row],[Fecha]]&lt;=MIN(EvolucionIncidencia[Fecha])+14,"",EvolucionIncidencia[[#This Row],[NuevasAltas]]-EvolucionIncidencia[[#This Row],[Previsión Altas]])</f>
        <v>-2.086901324762195</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82" s="2">
        <f>IF(LEN(EvolucionIncidencia[[#This Row],[IA7]])=0,"",EvolucionIncidencia[[#This Row],[IA7]]/_xlfn.MAXIFS(EvolucionIncidencia[IA7],EvolucionIncidencia[Area_Sanitaria],EvolucionIncidencia[[#This Row],[Area_Sanitaria]]))</f>
        <v>0.43538767395626243</v>
      </c>
      <c r="AB182" s="2">
        <f>IF(LEN(EvolucionIncidencia[[#This Row],[IA14]])=0,"",EvolucionIncidencia[[#This Row],[IA14]]/_xlfn.MAXIFS(EvolucionIncidencia[IA14],EvolucionIncidencia[Area_Sanitaria],EvolucionIncidencia[[#This Row],[Area_Sanitaria]]))</f>
        <v>0.49290780141843971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44322</v>
      </c>
      <c r="B183" s="2" t="s">
        <v>7</v>
      </c>
      <c r="C183" s="15">
        <v>19339</v>
      </c>
      <c r="D183" s="15">
        <v>408</v>
      </c>
      <c r="E183" s="15">
        <v>18583</v>
      </c>
      <c r="F183">
        <v>17</v>
      </c>
      <c r="G183">
        <v>4</v>
      </c>
      <c r="H183" s="15">
        <v>340551</v>
      </c>
      <c r="I183" s="15">
        <v>360</v>
      </c>
      <c r="J183" s="15">
        <v>173041</v>
      </c>
      <c r="K183" s="15">
        <v>25</v>
      </c>
      <c r="L183">
        <v>13</v>
      </c>
      <c r="M183">
        <v>-5</v>
      </c>
      <c r="N183">
        <v>0</v>
      </c>
      <c r="O183" s="15">
        <v>735</v>
      </c>
      <c r="P183" s="15">
        <v>332</v>
      </c>
      <c r="Q183" s="15">
        <v>1067</v>
      </c>
      <c r="R183">
        <v>1.0329113924050632</v>
      </c>
      <c r="S183" s="15">
        <v>12</v>
      </c>
      <c r="T183" t="s">
        <v>456</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17.743348861283643</v>
      </c>
      <c r="X183" s="2">
        <f>IF(EvolucionIncidencia[[#This Row],[Fecha]]&lt;=MIN(EvolucionIncidencia[Fecha])+14,"",EvolucionIncidencia[[#This Row],[NuevasAltas]]-EvolucionIncidencia[[#This Row],[Previsión Altas]])</f>
        <v>-5.7433488612836427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3" s="2">
        <f>IF(LEN(EvolucionIncidencia[[#This Row],[IA7]])=0,"",EvolucionIncidencia[[#This Row],[IA7]]/_xlfn.MAXIFS(EvolucionIncidencia[IA7],EvolucionIncidencia[Area_Sanitaria],EvolucionIncidencia[[#This Row],[Area_Sanitaria]]))</f>
        <v>0.44125326370757179</v>
      </c>
      <c r="AB183" s="2">
        <f>IF(LEN(EvolucionIncidencia[[#This Row],[IA14]])=0,"",EvolucionIncidencia[[#This Row],[IA14]]/_xlfn.MAXIFS(EvolucionIncidencia[IA14],EvolucionIncidencia[Area_Sanitaria],EvolucionIncidencia[[#This Row],[Area_Sanitaria]]))</f>
        <v>0.68786127167630062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44322</v>
      </c>
      <c r="B184" s="2" t="s">
        <v>2</v>
      </c>
      <c r="C184" s="15">
        <v>23973</v>
      </c>
      <c r="D184" s="15">
        <v>877</v>
      </c>
      <c r="E184" s="15">
        <v>22676</v>
      </c>
      <c r="F184">
        <v>38</v>
      </c>
      <c r="G184">
        <v>12</v>
      </c>
      <c r="H184" s="15">
        <v>469513</v>
      </c>
      <c r="I184" s="15">
        <v>427</v>
      </c>
      <c r="J184" s="15">
        <v>113708</v>
      </c>
      <c r="K184" s="15">
        <v>51</v>
      </c>
      <c r="L184">
        <v>-20</v>
      </c>
      <c r="M184">
        <v>3</v>
      </c>
      <c r="N184">
        <v>0</v>
      </c>
      <c r="O184" s="15">
        <v>2168</v>
      </c>
      <c r="P184" s="15">
        <v>330</v>
      </c>
      <c r="Q184" s="15">
        <v>2498</v>
      </c>
      <c r="R184">
        <v>0.97770345596432551</v>
      </c>
      <c r="S184" s="15">
        <v>71</v>
      </c>
      <c r="T184" t="s">
        <v>456</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81.669499947537162</v>
      </c>
      <c r="X184" s="2">
        <f>IF(EvolucionIncidencia[[#This Row],[Fecha]]&lt;=MIN(EvolucionIncidencia[Fecha])+14,"",EvolucionIncidencia[[#This Row],[NuevasAltas]]-EvolucionIncidencia[[#This Row],[Previsión Altas]])</f>
        <v>-10.669499947537162</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84" s="2">
        <f>IF(LEN(EvolucionIncidencia[[#This Row],[IA7]])=0,"",EvolucionIncidencia[[#This Row],[IA7]]/_xlfn.MAXIFS(EvolucionIncidencia[IA7],EvolucionIncidencia[Area_Sanitaria],EvolucionIncidencia[[#This Row],[Area_Sanitaria]]))</f>
        <v>0.44281914893617019</v>
      </c>
      <c r="AB184" s="2">
        <f>IF(LEN(EvolucionIncidencia[[#This Row],[IA14]])=0,"",EvolucionIncidencia[[#This Row],[IA14]]/_xlfn.MAXIFS(EvolucionIncidencia[IA14],EvolucionIncidencia[Area_Sanitaria],EvolucionIncidencia[[#This Row],[Area_Sanitaria]]))</f>
        <v>0.69186602870813396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44322</v>
      </c>
      <c r="B185" s="2" t="s">
        <v>3</v>
      </c>
      <c r="C185" s="15">
        <v>123351</v>
      </c>
      <c r="D185" s="15">
        <v>3064</v>
      </c>
      <c r="E185" s="15">
        <v>117917</v>
      </c>
      <c r="F185">
        <v>152</v>
      </c>
      <c r="G185">
        <v>45</v>
      </c>
      <c r="H185" s="15">
        <v>2099117</v>
      </c>
      <c r="I185" s="15">
        <v>2393</v>
      </c>
      <c r="J185" s="15">
        <v>922859</v>
      </c>
      <c r="K185" s="15">
        <v>195</v>
      </c>
      <c r="L185">
        <v>-8</v>
      </c>
      <c r="M185">
        <v>3</v>
      </c>
      <c r="N185">
        <v>-3</v>
      </c>
      <c r="O185" s="15">
        <v>7149</v>
      </c>
      <c r="P185" s="15">
        <v>2279</v>
      </c>
      <c r="Q185" s="15">
        <v>9428</v>
      </c>
      <c r="R185">
        <v>0.99739583333333337</v>
      </c>
      <c r="S185" s="15">
        <v>202</v>
      </c>
      <c r="T185" t="s">
        <v>456</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240.03382518092855</v>
      </c>
      <c r="X185" s="2">
        <f>IF(EvolucionIncidencia[[#This Row],[Fecha]]&lt;=MIN(EvolucionIncidencia[Fecha])+14,"",EvolucionIncidencia[[#This Row],[NuevasAltas]]-EvolucionIncidencia[[#This Row],[Previsión Altas]])</f>
        <v>-38.033825180928545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185" s="2">
        <f>IF(LEN(EvolucionIncidencia[[#This Row],[IA7]])=0,"",EvolucionIncidencia[[#This Row],[IA7]]/_xlfn.MAXIFS(EvolucionIncidencia[IA7],EvolucionIncidencia[Area_Sanitaria],EvolucionIncidencia[[#This Row],[Area_Sanitaria]]))</f>
        <v>0.35593722238673381</v>
      </c>
      <c r="AB185" s="2">
        <f>IF(LEN(EvolucionIncidencia[[#This Row],[IA14]])=0,"",EvolucionIncidencia[[#This Row],[IA14]]/_xlfn.MAXIFS(EvolucionIncidencia[IA14],EvolucionIncidencia[Area_Sanitaria],EvolucionIncidencia[[#This Row],[Area_Sanitaria]]))</f>
        <v>0.51921504497138182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44323</v>
      </c>
      <c r="B186" s="2" t="s">
        <v>4</v>
      </c>
      <c r="C186" s="15">
        <v>29858</v>
      </c>
      <c r="D186" s="15">
        <v>703</v>
      </c>
      <c r="E186" s="15">
        <v>28582</v>
      </c>
      <c r="F186">
        <v>47</v>
      </c>
      <c r="G186">
        <v>11</v>
      </c>
      <c r="H186" s="15">
        <v>461919</v>
      </c>
      <c r="I186" s="15">
        <v>586</v>
      </c>
      <c r="J186" s="15">
        <v>247782</v>
      </c>
      <c r="K186" s="15">
        <v>53</v>
      </c>
      <c r="L186">
        <v>-2</v>
      </c>
      <c r="M186">
        <v>-3</v>
      </c>
      <c r="N186">
        <v>0</v>
      </c>
      <c r="O186" s="15">
        <v>1659</v>
      </c>
      <c r="P186" s="15">
        <v>519</v>
      </c>
      <c r="Q186" s="15">
        <v>2178</v>
      </c>
      <c r="R186">
        <v>0.99716312056737588</v>
      </c>
      <c r="S186" s="15">
        <v>55</v>
      </c>
      <c r="T186" t="s">
        <v>457</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33.378199253696756</v>
      </c>
      <c r="X186" s="2">
        <f>IF(EvolucionIncidencia[[#This Row],[Fecha]]&lt;=MIN(EvolucionIncidencia[Fecha])+14,"",EvolucionIncidencia[[#This Row],[NuevasAltas]]-EvolucionIncidencia[[#This Row],[Previsión Altas]])</f>
        <v>21.621800746303244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86" s="2">
        <f>IF(LEN(EvolucionIncidencia[[#This Row],[IA7]])=0,"",EvolucionIncidencia[[#This Row],[IA7]]/_xlfn.MAXIFS(EvolucionIncidencia[IA7],EvolucionIncidencia[Area_Sanitaria],EvolucionIncidencia[[#This Row],[Area_Sanitaria]]))</f>
        <v>0.51749539594843463</v>
      </c>
      <c r="AB186" s="2">
        <f>IF(LEN(EvolucionIncidencia[[#This Row],[IA14]])=0,"",EvolucionIncidencia[[#This Row],[IA14]]/_xlfn.MAXIFS(EvolucionIncidencia[IA14],EvolucionIncidencia[Area_Sanitaria],EvolucionIncidencia[[#This Row],[Area_Sanitaria]]))</f>
        <v>0.64064293915040182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44323</v>
      </c>
      <c r="B187" s="2" t="s">
        <v>5</v>
      </c>
      <c r="C187" s="15">
        <v>8466</v>
      </c>
      <c r="D187" s="15">
        <v>91</v>
      </c>
      <c r="E187" s="15">
        <v>8152</v>
      </c>
      <c r="F187">
        <v>7</v>
      </c>
      <c r="G187">
        <v>2</v>
      </c>
      <c r="H187" s="15">
        <v>137736</v>
      </c>
      <c r="I187" s="15">
        <v>217</v>
      </c>
      <c r="J187" s="15">
        <v>44032</v>
      </c>
      <c r="K187" s="15">
        <v>9</v>
      </c>
      <c r="L187">
        <v>4</v>
      </c>
      <c r="M187">
        <v>-1</v>
      </c>
      <c r="N187">
        <v>0</v>
      </c>
      <c r="O187" s="15">
        <v>185</v>
      </c>
      <c r="P187" s="15">
        <v>79</v>
      </c>
      <c r="Q187" s="15">
        <v>264</v>
      </c>
      <c r="R187">
        <v>1.0459770114942528</v>
      </c>
      <c r="S187" s="15">
        <v>5</v>
      </c>
      <c r="T187" t="s">
        <v>457</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11.896604938271604</v>
      </c>
      <c r="X187" s="2">
        <f>IF(EvolucionIncidencia[[#This Row],[Fecha]]&lt;=MIN(EvolucionIncidencia[Fecha])+14,"",EvolucionIncidencia[[#This Row],[NuevasAltas]]-EvolucionIncidencia[[#This Row],[Previsión Altas]])</f>
        <v>-6.8966049382716044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187" s="2">
        <f>IF(LEN(EvolucionIncidencia[[#This Row],[IA7]])=0,"",EvolucionIncidencia[[#This Row],[IA7]]/_xlfn.MAXIFS(EvolucionIncidencia[IA7],EvolucionIncidencia[Area_Sanitaria],EvolucionIncidencia[[#This Row],[Area_Sanitaria]]))</f>
        <v>0.23200000000000001</v>
      </c>
      <c r="AB187" s="2">
        <f>IF(LEN(EvolucionIncidencia[[#This Row],[IA14]])=0,"",EvolucionIncidencia[[#This Row],[IA14]]/_xlfn.MAXIFS(EvolucionIncidencia[IA14],EvolucionIncidencia[Area_Sanitaria],EvolucionIncidencia[[#This Row],[Area_Sanitaria]]))</f>
        <v>0.35135135135135137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44323</v>
      </c>
      <c r="B188" s="2" t="s">
        <v>8</v>
      </c>
      <c r="C188" s="15">
        <v>12544</v>
      </c>
      <c r="D188" s="15">
        <v>228</v>
      </c>
      <c r="E188" s="15">
        <v>12097</v>
      </c>
      <c r="F188">
        <v>6</v>
      </c>
      <c r="G188">
        <v>1</v>
      </c>
      <c r="H188" s="15">
        <v>230107</v>
      </c>
      <c r="I188" s="15">
        <v>214</v>
      </c>
      <c r="J188" s="15">
        <v>107582</v>
      </c>
      <c r="K188" s="15">
        <v>15</v>
      </c>
      <c r="L188">
        <v>5</v>
      </c>
      <c r="M188">
        <v>1</v>
      </c>
      <c r="N188">
        <v>0</v>
      </c>
      <c r="O188" s="15">
        <v>527</v>
      </c>
      <c r="P188" s="15">
        <v>300</v>
      </c>
      <c r="Q188" s="15">
        <v>827</v>
      </c>
      <c r="R188">
        <v>1.0224215246636772</v>
      </c>
      <c r="S188" s="15">
        <v>10</v>
      </c>
      <c r="T188" t="s">
        <v>457</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13.609954373112268</v>
      </c>
      <c r="X188" s="2">
        <f>IF(EvolucionIncidencia[[#This Row],[Fecha]]&lt;=MIN(EvolucionIncidencia[Fecha])+14,"",EvolucionIncidencia[[#This Row],[NuevasAltas]]-EvolucionIncidencia[[#This Row],[Previsión Altas]])</f>
        <v>-3.6099543731122683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88" s="2">
        <f>IF(LEN(EvolucionIncidencia[[#This Row],[IA7]])=0,"",EvolucionIncidencia[[#This Row],[IA7]]/_xlfn.MAXIFS(EvolucionIncidencia[IA7],EvolucionIncidencia[Area_Sanitaria],EvolucionIncidencia[[#This Row],[Area_Sanitaria]]))</f>
        <v>0.24038461538461539</v>
      </c>
      <c r="AB188" s="2">
        <f>IF(LEN(EvolucionIncidencia[[#This Row],[IA14]])=0,"",EvolucionIncidencia[[#This Row],[IA14]]/_xlfn.MAXIFS(EvolucionIncidencia[IA14],EvolucionIncidencia[Area_Sanitaria],EvolucionIncidencia[[#This Row],[Area_Sanitaria]]))</f>
        <v>0.42731277533039647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44323</v>
      </c>
      <c r="B189" s="2" t="s">
        <v>9</v>
      </c>
      <c r="C189" s="15">
        <v>15449</v>
      </c>
      <c r="D189" s="15">
        <v>257</v>
      </c>
      <c r="E189" s="15">
        <v>14777</v>
      </c>
      <c r="F189">
        <v>13</v>
      </c>
      <c r="G189">
        <v>5</v>
      </c>
      <c r="H189" s="15">
        <v>244105</v>
      </c>
      <c r="I189" s="15">
        <v>416</v>
      </c>
      <c r="J189" s="15">
        <v>127468</v>
      </c>
      <c r="K189" s="15">
        <v>10</v>
      </c>
      <c r="L189">
        <v>-15</v>
      </c>
      <c r="M189">
        <v>1</v>
      </c>
      <c r="N189">
        <v>-2</v>
      </c>
      <c r="O189" s="15">
        <v>799</v>
      </c>
      <c r="P189" s="15">
        <v>471</v>
      </c>
      <c r="Q189" s="15">
        <v>1270</v>
      </c>
      <c r="R189">
        <v>0.94485294117647056</v>
      </c>
      <c r="S189" s="15">
        <v>25</v>
      </c>
      <c r="T189" t="s">
        <v>457</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17.578915276255429</v>
      </c>
      <c r="X189" s="2">
        <f>IF(EvolucionIncidencia[[#This Row],[Fecha]]&lt;=MIN(EvolucionIncidencia[Fecha])+14,"",EvolucionIncidencia[[#This Row],[NuevasAltas]]-EvolucionIncidencia[[#This Row],[Previsión Altas]])</f>
        <v>7.4210847237445705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189" s="2">
        <f>IF(LEN(EvolucionIncidencia[[#This Row],[IA7]])=0,"",EvolucionIncidencia[[#This Row],[IA7]]/_xlfn.MAXIFS(EvolucionIncidencia[IA7],EvolucionIncidencia[Area_Sanitaria],EvolucionIncidencia[[#This Row],[Area_Sanitaria]]))</f>
        <v>0.13421052631578947</v>
      </c>
      <c r="AB189" s="2">
        <f>IF(LEN(EvolucionIncidencia[[#This Row],[IA14]])=0,"",EvolucionIncidencia[[#This Row],[IA14]]/_xlfn.MAXIFS(EvolucionIncidencia[IA14],EvolucionIncidencia[Area_Sanitaria],EvolucionIncidencia[[#This Row],[Area_Sanitaria]]))</f>
        <v>0.24074074074074073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44323</v>
      </c>
      <c r="B190" s="2" t="s">
        <v>6</v>
      </c>
      <c r="C190" s="15">
        <v>13838</v>
      </c>
      <c r="D190" s="15">
        <v>481</v>
      </c>
      <c r="E190" s="15">
        <v>13185</v>
      </c>
      <c r="F190">
        <v>24</v>
      </c>
      <c r="G190">
        <v>8</v>
      </c>
      <c r="H190" s="15">
        <v>219902</v>
      </c>
      <c r="I190" s="15">
        <v>173</v>
      </c>
      <c r="J190" s="15">
        <v>111088</v>
      </c>
      <c r="K190" s="15">
        <v>29</v>
      </c>
      <c r="L190">
        <v>-11</v>
      </c>
      <c r="M190">
        <v>2</v>
      </c>
      <c r="N190">
        <v>0</v>
      </c>
      <c r="O190" s="15">
        <v>1546</v>
      </c>
      <c r="P190" s="15">
        <v>473</v>
      </c>
      <c r="Q190" s="15">
        <v>2019</v>
      </c>
      <c r="R190">
        <v>0.97764227642276424</v>
      </c>
      <c r="S190" s="15">
        <v>40</v>
      </c>
      <c r="T190" t="s">
        <v>457</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20.130013913387828</v>
      </c>
      <c r="X190" s="2">
        <f>IF(EvolucionIncidencia[[#This Row],[Fecha]]&lt;=MIN(EvolucionIncidencia[Fecha])+14,"",EvolucionIncidencia[[#This Row],[NuevasAltas]]-EvolucionIncidencia[[#This Row],[Previsión Altas]])</f>
        <v>19.869986086612172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190" s="2">
        <f>IF(LEN(EvolucionIncidencia[[#This Row],[IA7]])=0,"",EvolucionIncidencia[[#This Row],[IA7]]/_xlfn.MAXIFS(EvolucionIncidencia[IA7],EvolucionIncidencia[Area_Sanitaria],EvolucionIncidencia[[#This Row],[Area_Sanitaria]]))</f>
        <v>0.43339960238568587</v>
      </c>
      <c r="AB190" s="2">
        <f>IF(LEN(EvolucionIncidencia[[#This Row],[IA14]])=0,"",EvolucionIncidencia[[#This Row],[IA14]]/_xlfn.MAXIFS(EvolucionIncidencia[IA14],EvolucionIncidencia[Area_Sanitaria],EvolucionIncidencia[[#This Row],[Area_Sanitaria]]))</f>
        <v>0.50118203309692666</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44323</v>
      </c>
      <c r="B191" s="2" t="s">
        <v>7</v>
      </c>
      <c r="C191" s="15">
        <v>19357</v>
      </c>
      <c r="D191" s="15">
        <v>407</v>
      </c>
      <c r="E191" s="15">
        <v>18602</v>
      </c>
      <c r="F191">
        <v>16</v>
      </c>
      <c r="G191">
        <v>3</v>
      </c>
      <c r="H191" s="15">
        <v>342057</v>
      </c>
      <c r="I191" s="15">
        <v>360</v>
      </c>
      <c r="J191" s="15">
        <v>173428</v>
      </c>
      <c r="K191" s="15">
        <v>18</v>
      </c>
      <c r="L191">
        <v>-1</v>
      </c>
      <c r="M191">
        <v>-1</v>
      </c>
      <c r="N191">
        <v>-1</v>
      </c>
      <c r="O191" s="15">
        <v>1506</v>
      </c>
      <c r="P191" s="15">
        <v>387</v>
      </c>
      <c r="Q191" s="15">
        <v>1893</v>
      </c>
      <c r="R191">
        <v>0.99754901960784315</v>
      </c>
      <c r="S191" s="15">
        <v>19</v>
      </c>
      <c r="T191" t="s">
        <v>457</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28.865023291925464</v>
      </c>
      <c r="X191" s="2">
        <f>IF(EvolucionIncidencia[[#This Row],[Fecha]]&lt;=MIN(EvolucionIncidencia[Fecha])+14,"",EvolucionIncidencia[[#This Row],[NuevasAltas]]-EvolucionIncidencia[[#This Row],[Previsión Altas]])</f>
        <v>-9.8650232919254641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91" s="2">
        <f>IF(LEN(EvolucionIncidencia[[#This Row],[IA7]])=0,"",EvolucionIncidencia[[#This Row],[IA7]]/_xlfn.MAXIFS(EvolucionIncidencia[IA7],EvolucionIncidencia[Area_Sanitaria],EvolucionIncidencia[[#This Row],[Area_Sanitaria]]))</f>
        <v>0.42036553524804177</v>
      </c>
      <c r="AB191" s="2">
        <f>IF(LEN(EvolucionIncidencia[[#This Row],[IA14]])=0,"",EvolucionIncidencia[[#This Row],[IA14]]/_xlfn.MAXIFS(EvolucionIncidencia[IA14],EvolucionIncidencia[Area_Sanitaria],EvolucionIncidencia[[#This Row],[Area_Sanitaria]]))</f>
        <v>0.67052023121387283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44323</v>
      </c>
      <c r="B192" s="2" t="s">
        <v>2</v>
      </c>
      <c r="C192" s="15">
        <v>24030</v>
      </c>
      <c r="D192" s="15">
        <v>856</v>
      </c>
      <c r="E192" s="15">
        <v>22754</v>
      </c>
      <c r="F192">
        <v>36</v>
      </c>
      <c r="G192">
        <v>13</v>
      </c>
      <c r="H192" s="15">
        <v>471695</v>
      </c>
      <c r="I192" s="15">
        <v>427</v>
      </c>
      <c r="J192" s="15">
        <v>114192</v>
      </c>
      <c r="K192" s="15">
        <v>57</v>
      </c>
      <c r="L192">
        <v>-21</v>
      </c>
      <c r="M192">
        <v>-2</v>
      </c>
      <c r="N192">
        <v>1</v>
      </c>
      <c r="O192" s="15">
        <v>2182</v>
      </c>
      <c r="P192" s="15">
        <v>484</v>
      </c>
      <c r="Q192" s="15">
        <v>2666</v>
      </c>
      <c r="R192">
        <v>0.97605473204104898</v>
      </c>
      <c r="S192" s="15">
        <v>78</v>
      </c>
      <c r="T192" t="s">
        <v>457</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71.962164664186389</v>
      </c>
      <c r="X192" s="2">
        <f>IF(EvolucionIncidencia[[#This Row],[Fecha]]&lt;=MIN(EvolucionIncidencia[Fecha])+14,"",EvolucionIncidencia[[#This Row],[NuevasAltas]]-EvolucionIncidencia[[#This Row],[Previsión Altas]])</f>
        <v>6.037835335813611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192" s="2">
        <f>IF(LEN(EvolucionIncidencia[[#This Row],[IA7]])=0,"",EvolucionIncidencia[[#This Row],[IA7]]/_xlfn.MAXIFS(EvolucionIncidencia[IA7],EvolucionIncidencia[Area_Sanitaria],EvolucionIncidencia[[#This Row],[Area_Sanitaria]]))</f>
        <v>0.44680851063829785</v>
      </c>
      <c r="AB192" s="2">
        <f>IF(LEN(EvolucionIncidencia[[#This Row],[IA14]])=0,"",EvolucionIncidencia[[#This Row],[IA14]]/_xlfn.MAXIFS(EvolucionIncidencia[IA14],EvolucionIncidencia[Area_Sanitaria],EvolucionIncidencia[[#This Row],[Area_Sanitaria]]))</f>
        <v>0.67368421052631577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44323</v>
      </c>
      <c r="B193" s="2" t="s">
        <v>3</v>
      </c>
      <c r="C193" s="15">
        <v>123542</v>
      </c>
      <c r="D193" s="15">
        <v>3023</v>
      </c>
      <c r="E193" s="15">
        <v>118149</v>
      </c>
      <c r="F193">
        <v>149</v>
      </c>
      <c r="G193">
        <v>43</v>
      </c>
      <c r="H193" s="15">
        <v>2107521</v>
      </c>
      <c r="I193" s="15">
        <v>2393</v>
      </c>
      <c r="J193" s="15">
        <v>925572</v>
      </c>
      <c r="K193" s="15">
        <v>191</v>
      </c>
      <c r="L193">
        <v>-41</v>
      </c>
      <c r="M193">
        <v>-3</v>
      </c>
      <c r="N193">
        <v>-2</v>
      </c>
      <c r="O193" s="15">
        <v>8404</v>
      </c>
      <c r="P193" s="15">
        <v>2713</v>
      </c>
      <c r="Q193" s="15">
        <v>11117</v>
      </c>
      <c r="R193">
        <v>0.98661879895561355</v>
      </c>
      <c r="S193" s="15">
        <v>232</v>
      </c>
      <c r="T193" t="s">
        <v>457</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190.13755059081043</v>
      </c>
      <c r="X193" s="2">
        <f>IF(EvolucionIncidencia[[#This Row],[Fecha]]&lt;=MIN(EvolucionIncidencia[Fecha])+14,"",EvolucionIncidencia[[#This Row],[NuevasAltas]]-EvolucionIncidencia[[#This Row],[Previsión Altas]])</f>
        <v>41.862449409189566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193" s="2">
        <f>IF(LEN(EvolucionIncidencia[[#This Row],[IA7]])=0,"",EvolucionIncidencia[[#This Row],[IA7]]/_xlfn.MAXIFS(EvolucionIncidencia[IA7],EvolucionIncidencia[Area_Sanitaria],EvolucionIncidencia[[#This Row],[Area_Sanitaria]]))</f>
        <v>0.35593722238673381</v>
      </c>
      <c r="AB193" s="2">
        <f>IF(LEN(EvolucionIncidencia[[#This Row],[IA14]])=0,"",EvolucionIncidencia[[#This Row],[IA14]]/_xlfn.MAXIFS(EvolucionIncidencia[IA14],EvolucionIncidencia[Area_Sanitaria],EvolucionIncidencia[[#This Row],[Area_Sanitaria]]))</f>
        <v>0.5165576451349142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44324</v>
      </c>
      <c r="B194" s="2" t="s">
        <v>4</v>
      </c>
      <c r="C194" s="15">
        <v>29887</v>
      </c>
      <c r="D194" s="15">
        <v>686</v>
      </c>
      <c r="E194" s="15">
        <v>28627</v>
      </c>
      <c r="F194">
        <v>51</v>
      </c>
      <c r="G194">
        <v>11</v>
      </c>
      <c r="H194" s="15">
        <v>465032</v>
      </c>
      <c r="I194" s="15">
        <v>587</v>
      </c>
      <c r="J194" s="15">
        <v>248031</v>
      </c>
      <c r="K194" s="15">
        <v>29</v>
      </c>
      <c r="L194">
        <v>-17</v>
      </c>
      <c r="M194">
        <v>4</v>
      </c>
      <c r="N194">
        <v>0</v>
      </c>
      <c r="O194" s="15">
        <v>3113</v>
      </c>
      <c r="P194" s="15">
        <v>249</v>
      </c>
      <c r="Q194" s="15">
        <v>3362</v>
      </c>
      <c r="R194">
        <v>0.97581792318634419</v>
      </c>
      <c r="S194" s="15">
        <v>45</v>
      </c>
      <c r="T194" t="s">
        <v>458</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43.079247670699488</v>
      </c>
      <c r="X194" s="2">
        <f>IF(EvolucionIncidencia[[#This Row],[Fecha]]&lt;=MIN(EvolucionIncidencia[Fecha])+14,"",EvolucionIncidencia[[#This Row],[NuevasAltas]]-EvolucionIncidencia[[#This Row],[Previsión Altas]])</f>
        <v>1.9207523293005124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94" s="2">
        <f>IF(LEN(EvolucionIncidencia[[#This Row],[IA7]])=0,"",EvolucionIncidencia[[#This Row],[IA7]]/_xlfn.MAXIFS(EvolucionIncidencia[IA7],EvolucionIncidencia[Area_Sanitaria],EvolucionIncidencia[[#This Row],[Area_Sanitaria]]))</f>
        <v>0.5101289134438306</v>
      </c>
      <c r="AB194" s="2">
        <f>IF(LEN(EvolucionIncidencia[[#This Row],[IA14]])=0,"",EvolucionIncidencia[[#This Row],[IA14]]/_xlfn.MAXIFS(EvolucionIncidencia[IA14],EvolucionIncidencia[Area_Sanitaria],EvolucionIncidencia[[#This Row],[Area_Sanitaria]]))</f>
        <v>0.62801377726750862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44324</v>
      </c>
      <c r="B195" s="2" t="s">
        <v>5</v>
      </c>
      <c r="C195" s="15">
        <v>8468</v>
      </c>
      <c r="D195" s="15">
        <v>82</v>
      </c>
      <c r="E195" s="15">
        <v>8163</v>
      </c>
      <c r="F195">
        <v>7</v>
      </c>
      <c r="G195">
        <v>2</v>
      </c>
      <c r="H195" s="15">
        <v>137935</v>
      </c>
      <c r="I195" s="15">
        <v>217</v>
      </c>
      <c r="J195" s="15">
        <v>44067</v>
      </c>
      <c r="K195" s="15">
        <v>2</v>
      </c>
      <c r="L195">
        <v>-9</v>
      </c>
      <c r="M195">
        <v>0</v>
      </c>
      <c r="N195">
        <v>0</v>
      </c>
      <c r="O195" s="15">
        <v>199</v>
      </c>
      <c r="P195" s="15">
        <v>35</v>
      </c>
      <c r="Q195" s="15">
        <v>234</v>
      </c>
      <c r="R195">
        <v>0.90109890109890112</v>
      </c>
      <c r="S195" s="15">
        <v>11</v>
      </c>
      <c r="T195" t="s">
        <v>458</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2.5862179487179491</v>
      </c>
      <c r="X195" s="2">
        <f>IF(EvolucionIncidencia[[#This Row],[Fecha]]&lt;=MIN(EvolucionIncidencia[Fecha])+14,"",EvolucionIncidencia[[#This Row],[NuevasAltas]]-EvolucionIncidencia[[#This Row],[Previsión Altas]])</f>
        <v>8.4137820512820518</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195" s="2">
        <f>IF(LEN(EvolucionIncidencia[[#This Row],[IA7]])=0,"",EvolucionIncidencia[[#This Row],[IA7]]/_xlfn.MAXIFS(EvolucionIncidencia[IA7],EvolucionIncidencia[Area_Sanitaria],EvolucionIncidencia[[#This Row],[Area_Sanitaria]]))</f>
        <v>0.216</v>
      </c>
      <c r="AB195" s="2">
        <f>IF(LEN(EvolucionIncidencia[[#This Row],[IA14]])=0,"",EvolucionIncidencia[[#This Row],[IA14]]/_xlfn.MAXIFS(EvolucionIncidencia[IA14],EvolucionIncidencia[Area_Sanitaria],EvolucionIncidencia[[#This Row],[Area_Sanitaria]]))</f>
        <v>0.34594594594594597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44324</v>
      </c>
      <c r="B196" s="2" t="s">
        <v>8</v>
      </c>
      <c r="C196" s="15">
        <v>12557</v>
      </c>
      <c r="D196" s="15">
        <v>221</v>
      </c>
      <c r="E196" s="15">
        <v>12117</v>
      </c>
      <c r="F196">
        <v>7</v>
      </c>
      <c r="G196">
        <v>1</v>
      </c>
      <c r="H196" s="15">
        <v>230986</v>
      </c>
      <c r="I196" s="15">
        <v>214</v>
      </c>
      <c r="J196" s="15">
        <v>107692</v>
      </c>
      <c r="K196" s="15">
        <v>13</v>
      </c>
      <c r="L196">
        <v>-7</v>
      </c>
      <c r="M196">
        <v>1</v>
      </c>
      <c r="N196">
        <v>0</v>
      </c>
      <c r="O196" s="15">
        <v>879</v>
      </c>
      <c r="P196" s="15">
        <v>110</v>
      </c>
      <c r="Q196" s="15">
        <v>989</v>
      </c>
      <c r="R196">
        <v>0.9692982456140351</v>
      </c>
      <c r="S196" s="15">
        <v>20</v>
      </c>
      <c r="T196" t="s">
        <v>458</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11.482431077694237</v>
      </c>
      <c r="X196" s="2">
        <f>IF(EvolucionIncidencia[[#This Row],[Fecha]]&lt;=MIN(EvolucionIncidencia[Fecha])+14,"",EvolucionIncidencia[[#This Row],[NuevasAltas]]-EvolucionIncidencia[[#This Row],[Previsión Altas]])</f>
        <v>8.5175689223057631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96" s="2">
        <f>IF(LEN(EvolucionIncidencia[[#This Row],[IA7]])=0,"",EvolucionIncidencia[[#This Row],[IA7]]/_xlfn.MAXIFS(EvolucionIncidencia[IA7],EvolucionIncidencia[Area_Sanitaria],EvolucionIncidencia[[#This Row],[Area_Sanitaria]]))</f>
        <v>0.24679487179487181</v>
      </c>
      <c r="AB196" s="2">
        <f>IF(LEN(EvolucionIncidencia[[#This Row],[IA14]])=0,"",EvolucionIncidencia[[#This Row],[IA14]]/_xlfn.MAXIFS(EvolucionIncidencia[IA14],EvolucionIncidencia[Area_Sanitaria],EvolucionIncidencia[[#This Row],[Area_Sanitaria]]))</f>
        <v>0.42731277533039647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44324</v>
      </c>
      <c r="B197" s="2" t="s">
        <v>9</v>
      </c>
      <c r="C197" s="15">
        <v>15463</v>
      </c>
      <c r="D197" s="15">
        <v>253</v>
      </c>
      <c r="E197" s="15">
        <v>14795</v>
      </c>
      <c r="F197">
        <v>13</v>
      </c>
      <c r="G197">
        <v>5</v>
      </c>
      <c r="H197" s="15">
        <v>244544</v>
      </c>
      <c r="I197" s="15">
        <v>416</v>
      </c>
      <c r="J197" s="15">
        <v>127736</v>
      </c>
      <c r="K197" s="15">
        <v>14</v>
      </c>
      <c r="L197">
        <v>-4</v>
      </c>
      <c r="M197">
        <v>0</v>
      </c>
      <c r="N197">
        <v>0</v>
      </c>
      <c r="O197" s="15">
        <v>439</v>
      </c>
      <c r="P197" s="15">
        <v>268</v>
      </c>
      <c r="Q197" s="15">
        <v>707</v>
      </c>
      <c r="R197">
        <v>0.98443579766536971</v>
      </c>
      <c r="S197" s="15">
        <v>18</v>
      </c>
      <c r="T197" t="s">
        <v>458</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18.321023748629887</v>
      </c>
      <c r="X197" s="2">
        <f>IF(EvolucionIncidencia[[#This Row],[Fecha]]&lt;=MIN(EvolucionIncidencia[Fecha])+14,"",EvolucionIncidencia[[#This Row],[NuevasAltas]]-EvolucionIncidencia[[#This Row],[Previsión Altas]])</f>
        <v>-0.32102374862988725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97" s="2">
        <f>IF(LEN(EvolucionIncidencia[[#This Row],[IA7]])=0,"",EvolucionIncidencia[[#This Row],[IA7]]/_xlfn.MAXIFS(EvolucionIncidencia[IA7],EvolucionIncidencia[Area_Sanitaria],EvolucionIncidencia[[#This Row],[Area_Sanitaria]]))</f>
        <v>0.1368421052631579</v>
      </c>
      <c r="AB197" s="2">
        <f>IF(LEN(EvolucionIncidencia[[#This Row],[IA14]])=0,"",EvolucionIncidencia[[#This Row],[IA14]]/_xlfn.MAXIFS(EvolucionIncidencia[IA14],EvolucionIncidencia[Area_Sanitaria],EvolucionIncidencia[[#This Row],[Area_Sanitaria]]))</f>
        <v>0.23662551440329219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44324</v>
      </c>
      <c r="B198" s="2" t="s">
        <v>6</v>
      </c>
      <c r="C198" s="15">
        <v>13873</v>
      </c>
      <c r="D198" s="15">
        <v>488</v>
      </c>
      <c r="E198" s="15">
        <v>13213</v>
      </c>
      <c r="F198">
        <v>26</v>
      </c>
      <c r="G198">
        <v>8</v>
      </c>
      <c r="H198" s="15">
        <v>221162</v>
      </c>
      <c r="I198" s="15">
        <v>173</v>
      </c>
      <c r="J198" s="15">
        <v>111436</v>
      </c>
      <c r="K198" s="15">
        <v>35</v>
      </c>
      <c r="L198">
        <v>7</v>
      </c>
      <c r="M198">
        <v>2</v>
      </c>
      <c r="N198">
        <v>0</v>
      </c>
      <c r="O198" s="15">
        <v>1260</v>
      </c>
      <c r="P198" s="15">
        <v>348</v>
      </c>
      <c r="Q198" s="15">
        <v>1608</v>
      </c>
      <c r="R198">
        <v>1.0145530145530146</v>
      </c>
      <c r="S198" s="15">
        <v>28</v>
      </c>
      <c r="T198" t="s">
        <v>458</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35.18615628507802</v>
      </c>
      <c r="X198" s="2">
        <f>IF(EvolucionIncidencia[[#This Row],[Fecha]]&lt;=MIN(EvolucionIncidencia[Fecha])+14,"",EvolucionIncidencia[[#This Row],[NuevasAltas]]-EvolucionIncidencia[[#This Row],[Previsión Altas]])</f>
        <v>-7.1861562850780203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198" s="2">
        <f>IF(LEN(EvolucionIncidencia[[#This Row],[IA7]])=0,"",EvolucionIncidencia[[#This Row],[IA7]]/_xlfn.MAXIFS(EvolucionIncidencia[IA7],EvolucionIncidencia[Area_Sanitaria],EvolucionIncidencia[[#This Row],[Area_Sanitaria]]))</f>
        <v>0.41948310139165013</v>
      </c>
      <c r="AB198" s="2">
        <f>IF(LEN(EvolucionIncidencia[[#This Row],[IA14]])=0,"",EvolucionIncidencia[[#This Row],[IA14]]/_xlfn.MAXIFS(EvolucionIncidencia[IA14],EvolucionIncidencia[Area_Sanitaria],EvolucionIncidencia[[#This Row],[Area_Sanitaria]]))</f>
        <v>0.50118203309692666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44324</v>
      </c>
      <c r="B199" s="2" t="s">
        <v>7</v>
      </c>
      <c r="C199" s="15">
        <v>19389</v>
      </c>
      <c r="D199" s="15">
        <v>400</v>
      </c>
      <c r="E199" s="15">
        <v>18641</v>
      </c>
      <c r="F199">
        <v>16</v>
      </c>
      <c r="G199">
        <v>3</v>
      </c>
      <c r="H199" s="15">
        <v>343339</v>
      </c>
      <c r="I199" s="15">
        <v>360</v>
      </c>
      <c r="J199" s="15">
        <v>173696</v>
      </c>
      <c r="K199" s="15">
        <v>32</v>
      </c>
      <c r="L199">
        <v>-7</v>
      </c>
      <c r="M199">
        <v>0</v>
      </c>
      <c r="N199">
        <v>0</v>
      </c>
      <c r="O199" s="15">
        <v>1282</v>
      </c>
      <c r="P199" s="15">
        <v>268</v>
      </c>
      <c r="Q199" s="15">
        <v>1550</v>
      </c>
      <c r="R199">
        <v>0.98280098280098283</v>
      </c>
      <c r="S199" s="15">
        <v>39</v>
      </c>
      <c r="T199" t="s">
        <v>458</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30.976134403036578</v>
      </c>
      <c r="X199" s="2">
        <f>IF(EvolucionIncidencia[[#This Row],[Fecha]]&lt;=MIN(EvolucionIncidencia[Fecha])+14,"",EvolucionIncidencia[[#This Row],[NuevasAltas]]-EvolucionIncidencia[[#This Row],[Previsión Altas]])</f>
        <v>8.0238655969634216</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199" s="2">
        <f>IF(LEN(EvolucionIncidencia[[#This Row],[IA7]])=0,"",EvolucionIncidencia[[#This Row],[IA7]]/_xlfn.MAXIFS(EvolucionIncidencia[IA7],EvolucionIncidencia[Area_Sanitaria],EvolucionIncidencia[[#This Row],[Area_Sanitaria]]))</f>
        <v>0.43603133159268931</v>
      </c>
      <c r="AB199" s="2">
        <f>IF(LEN(EvolucionIncidencia[[#This Row],[IA14]])=0,"",EvolucionIncidencia[[#This Row],[IA14]]/_xlfn.MAXIFS(EvolucionIncidencia[IA14],EvolucionIncidencia[Area_Sanitaria],EvolucionIncidencia[[#This Row],[Area_Sanitaria]]))</f>
        <v>0.67437379576107903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44324</v>
      </c>
      <c r="B200" s="2" t="s">
        <v>2</v>
      </c>
      <c r="C200" s="15">
        <v>24094</v>
      </c>
      <c r="D200" s="15">
        <v>857</v>
      </c>
      <c r="E200" s="15">
        <v>22817</v>
      </c>
      <c r="F200">
        <v>38</v>
      </c>
      <c r="G200">
        <v>14</v>
      </c>
      <c r="H200" s="15">
        <v>473822</v>
      </c>
      <c r="I200" s="15">
        <v>427</v>
      </c>
      <c r="J200" s="15">
        <v>114345</v>
      </c>
      <c r="K200" s="15">
        <v>64</v>
      </c>
      <c r="L200">
        <v>1</v>
      </c>
      <c r="M200">
        <v>2</v>
      </c>
      <c r="N200">
        <v>1</v>
      </c>
      <c r="O200" s="15">
        <v>2127</v>
      </c>
      <c r="P200" s="15">
        <v>153</v>
      </c>
      <c r="Q200" s="15">
        <v>2280</v>
      </c>
      <c r="R200">
        <v>1.0011682242990654</v>
      </c>
      <c r="S200" s="15">
        <v>63</v>
      </c>
      <c r="T200" t="s">
        <v>458</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68.746687766306295</v>
      </c>
      <c r="X200" s="2">
        <f>IF(EvolucionIncidencia[[#This Row],[Fecha]]&lt;=MIN(EvolucionIncidencia[Fecha])+14,"",EvolucionIncidencia[[#This Row],[NuevasAltas]]-EvolucionIncidencia[[#This Row],[Previsión Altas]])</f>
        <v>-5.7466877663062945</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200" s="2">
        <f>IF(LEN(EvolucionIncidencia[[#This Row],[IA7]])=0,"",EvolucionIncidencia[[#This Row],[IA7]]/_xlfn.MAXIFS(EvolucionIncidencia[IA7],EvolucionIncidencia[Area_Sanitaria],EvolucionIncidencia[[#This Row],[Area_Sanitaria]]))</f>
        <v>0.47074468085106386</v>
      </c>
      <c r="AB200" s="2">
        <f>IF(LEN(EvolucionIncidencia[[#This Row],[IA14]])=0,"",EvolucionIncidencia[[#This Row],[IA14]]/_xlfn.MAXIFS(EvolucionIncidencia[IA14],EvolucionIncidencia[Area_Sanitaria],EvolucionIncidencia[[#This Row],[Area_Sanitaria]]))</f>
        <v>0.6660287081339713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44324</v>
      </c>
      <c r="B201" s="2" t="s">
        <v>3</v>
      </c>
      <c r="C201" s="15">
        <v>123731</v>
      </c>
      <c r="D201" s="15">
        <v>2987</v>
      </c>
      <c r="E201" s="15">
        <v>118373</v>
      </c>
      <c r="F201">
        <v>158</v>
      </c>
      <c r="G201">
        <v>44</v>
      </c>
      <c r="H201" s="15">
        <v>2116820</v>
      </c>
      <c r="I201" s="15">
        <v>2394</v>
      </c>
      <c r="J201" s="15">
        <v>927003</v>
      </c>
      <c r="K201" s="15">
        <v>189</v>
      </c>
      <c r="L201">
        <v>-36</v>
      </c>
      <c r="M201">
        <v>9</v>
      </c>
      <c r="N201">
        <v>1</v>
      </c>
      <c r="O201" s="15">
        <v>9299</v>
      </c>
      <c r="P201" s="15">
        <v>1431</v>
      </c>
      <c r="Q201" s="15">
        <v>10730</v>
      </c>
      <c r="R201">
        <v>0.98809130003307977</v>
      </c>
      <c r="S201" s="15">
        <v>224</v>
      </c>
      <c r="T201" t="s">
        <v>458</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200.99176890781814</v>
      </c>
      <c r="X201" s="2">
        <f>IF(EvolucionIncidencia[[#This Row],[Fecha]]&lt;=MIN(EvolucionIncidencia[Fecha])+14,"",EvolucionIncidencia[[#This Row],[NuevasAltas]]-EvolucionIncidencia[[#This Row],[Previsión Altas]])</f>
        <v>23.008231092181859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201" s="2">
        <f>IF(LEN(EvolucionIncidencia[[#This Row],[IA7]])=0,"",EvolucionIncidencia[[#This Row],[IA7]]/_xlfn.MAXIFS(EvolucionIncidencia[IA7],EvolucionIncidencia[Area_Sanitaria],EvolucionIncidencia[[#This Row],[Area_Sanitaria]]))</f>
        <v>0.36037903464613563</v>
      </c>
      <c r="AB201" s="2">
        <f>IF(LEN(EvolucionIncidencia[[#This Row],[IA14]])=0,"",EvolucionIncidencia[[#This Row],[IA14]]/_xlfn.MAXIFS(EvolucionIncidencia[IA14],EvolucionIncidencia[Area_Sanitaria],EvolucionIncidencia[[#This Row],[Area_Sanitaria]]))</f>
        <v>0.51206050695012262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44325</v>
      </c>
      <c r="B202" s="2" t="s">
        <v>4</v>
      </c>
      <c r="C202" s="15">
        <v>29941</v>
      </c>
      <c r="D202" s="15">
        <v>709</v>
      </c>
      <c r="E202" s="15">
        <v>28658</v>
      </c>
      <c r="F202">
        <v>50</v>
      </c>
      <c r="G202">
        <v>12</v>
      </c>
      <c r="H202" s="15">
        <v>466923</v>
      </c>
      <c r="I202" s="15">
        <v>587</v>
      </c>
      <c r="J202" s="15">
        <v>248216</v>
      </c>
      <c r="K202" s="15">
        <v>54</v>
      </c>
      <c r="L202">
        <v>23</v>
      </c>
      <c r="M202">
        <v>-1</v>
      </c>
      <c r="N202">
        <v>1</v>
      </c>
      <c r="O202" s="15">
        <v>1891</v>
      </c>
      <c r="P202" s="15">
        <v>185</v>
      </c>
      <c r="Q202" s="15">
        <v>2076</v>
      </c>
      <c r="R202">
        <v>1.0335276967930029</v>
      </c>
      <c r="S202" s="15">
        <v>31</v>
      </c>
      <c r="T202" t="s">
        <v>460</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44.335208056788161</v>
      </c>
      <c r="X202" s="2">
        <f>IF(EvolucionIncidencia[[#This Row],[Fecha]]&lt;=MIN(EvolucionIncidencia[Fecha])+14,"",EvolucionIncidencia[[#This Row],[NuevasAltas]]-EvolucionIncidencia[[#This Row],[Previsión Altas]])</f>
        <v>-13.335208056788161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202" s="2">
        <f>IF(LEN(EvolucionIncidencia[[#This Row],[IA7]])=0,"",EvolucionIncidencia[[#This Row],[IA7]]/_xlfn.MAXIFS(EvolucionIncidencia[IA7],EvolucionIncidencia[Area_Sanitaria],EvolucionIncidencia[[#This Row],[Area_Sanitaria]]))</f>
        <v>0.55616942909760592</v>
      </c>
      <c r="AB202" s="2">
        <f>IF(LEN(EvolucionIncidencia[[#This Row],[IA14]])=0,"",EvolucionIncidencia[[#This Row],[IA14]]/_xlfn.MAXIFS(EvolucionIncidencia[IA14],EvolucionIncidencia[Area_Sanitaria],EvolucionIncidencia[[#This Row],[Area_Sanitaria]]))</f>
        <v>0.64293915040183702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44325</v>
      </c>
      <c r="B203" s="2" t="s">
        <v>5</v>
      </c>
      <c r="C203" s="15">
        <v>8477</v>
      </c>
      <c r="D203" s="15">
        <v>87</v>
      </c>
      <c r="E203" s="15">
        <v>8167</v>
      </c>
      <c r="F203">
        <v>7</v>
      </c>
      <c r="G203">
        <v>2</v>
      </c>
      <c r="H203" s="15">
        <v>138101</v>
      </c>
      <c r="I203" s="15">
        <v>217</v>
      </c>
      <c r="J203" s="15">
        <v>44099</v>
      </c>
      <c r="K203" s="15">
        <v>9</v>
      </c>
      <c r="L203">
        <v>5</v>
      </c>
      <c r="M203">
        <v>0</v>
      </c>
      <c r="N203">
        <v>0</v>
      </c>
      <c r="O203" s="15">
        <v>166</v>
      </c>
      <c r="P203" s="15">
        <v>32</v>
      </c>
      <c r="Q203" s="15">
        <v>198</v>
      </c>
      <c r="R203">
        <v>1.0609756097560976</v>
      </c>
      <c r="S203" s="15">
        <v>4</v>
      </c>
      <c r="T203" t="s">
        <v>460</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5.5851787101787096</v>
      </c>
      <c r="X203" s="2">
        <f>IF(EvolucionIncidencia[[#This Row],[Fecha]]&lt;=MIN(EvolucionIncidencia[Fecha])+14,"",EvolucionIncidencia[[#This Row],[NuevasAltas]]-EvolucionIncidencia[[#This Row],[Previsión Altas]])</f>
        <v>-1.5851787101787096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203" s="2">
        <f>IF(LEN(EvolucionIncidencia[[#This Row],[IA7]])=0,"",EvolucionIncidencia[[#This Row],[IA7]]/_xlfn.MAXIFS(EvolucionIncidencia[IA7],EvolucionIncidencia[Area_Sanitaria],EvolucionIncidencia[[#This Row],[Area_Sanitaria]]))</f>
        <v>0.27200000000000002</v>
      </c>
      <c r="AB203" s="2">
        <f>IF(LEN(EvolucionIncidencia[[#This Row],[IA14]])=0,"",EvolucionIncidencia[[#This Row],[IA14]]/_xlfn.MAXIFS(EvolucionIncidencia[IA14],EvolucionIncidencia[Area_Sanitaria],EvolucionIncidencia[[#This Row],[Area_Sanitaria]]))</f>
        <v>0.36756756756756759</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44325</v>
      </c>
      <c r="B204" s="2" t="s">
        <v>8</v>
      </c>
      <c r="C204" s="15">
        <v>12566</v>
      </c>
      <c r="D204" s="15">
        <v>222</v>
      </c>
      <c r="E204" s="15">
        <v>12125</v>
      </c>
      <c r="F204">
        <v>9</v>
      </c>
      <c r="G204">
        <v>1</v>
      </c>
      <c r="H204" s="15">
        <v>232116</v>
      </c>
      <c r="I204" s="15">
        <v>214</v>
      </c>
      <c r="J204" s="15">
        <v>107771</v>
      </c>
      <c r="K204" s="15">
        <v>9</v>
      </c>
      <c r="L204">
        <v>1</v>
      </c>
      <c r="M204">
        <v>2</v>
      </c>
      <c r="N204">
        <v>0</v>
      </c>
      <c r="O204" s="15">
        <v>1130</v>
      </c>
      <c r="P204" s="15">
        <v>79</v>
      </c>
      <c r="Q204" s="15">
        <v>1209</v>
      </c>
      <c r="R204">
        <v>1.004524886877828</v>
      </c>
      <c r="S204" s="15">
        <v>8</v>
      </c>
      <c r="T204" t="s">
        <v>460</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9.4282734809050588</v>
      </c>
      <c r="X204" s="2">
        <f>IF(EvolucionIncidencia[[#This Row],[Fecha]]&lt;=MIN(EvolucionIncidencia[Fecha])+14,"",EvolucionIncidencia[[#This Row],[NuevasAltas]]-EvolucionIncidencia[[#This Row],[Previsión Altas]])</f>
        <v>-1.4282734809050588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04" s="2">
        <f>IF(LEN(EvolucionIncidencia[[#This Row],[IA7]])=0,"",EvolucionIncidencia[[#This Row],[IA7]]/_xlfn.MAXIFS(EvolucionIncidencia[IA7],EvolucionIncidencia[Area_Sanitaria],EvolucionIncidencia[[#This Row],[Area_Sanitaria]]))</f>
        <v>0.26923076923076922</v>
      </c>
      <c r="AB204" s="2">
        <f>IF(LEN(EvolucionIncidencia[[#This Row],[IA14]])=0,"",EvolucionIncidencia[[#This Row],[IA14]]/_xlfn.MAXIFS(EvolucionIncidencia[IA14],EvolucionIncidencia[Area_Sanitaria],EvolucionIncidencia[[#This Row],[Area_Sanitaria]]))</f>
        <v>0.42511013215859028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44325</v>
      </c>
      <c r="B205" s="2" t="s">
        <v>9</v>
      </c>
      <c r="C205" s="15">
        <v>15469</v>
      </c>
      <c r="D205" s="15">
        <v>253</v>
      </c>
      <c r="E205" s="15">
        <v>14801</v>
      </c>
      <c r="F205">
        <v>15</v>
      </c>
      <c r="G205">
        <v>5</v>
      </c>
      <c r="H205" s="15">
        <v>246315</v>
      </c>
      <c r="I205" s="15">
        <v>416</v>
      </c>
      <c r="J205" s="15">
        <v>127925</v>
      </c>
      <c r="K205" s="15">
        <v>6</v>
      </c>
      <c r="L205">
        <v>0</v>
      </c>
      <c r="M205">
        <v>2</v>
      </c>
      <c r="N205">
        <v>0</v>
      </c>
      <c r="O205" s="15">
        <v>1771</v>
      </c>
      <c r="P205" s="15">
        <v>189</v>
      </c>
      <c r="Q205" s="15">
        <v>1960</v>
      </c>
      <c r="R205">
        <v>1</v>
      </c>
      <c r="S205" s="15">
        <v>6</v>
      </c>
      <c r="T205" t="s">
        <v>460</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14.226986488930224</v>
      </c>
      <c r="X205" s="2">
        <f>IF(EvolucionIncidencia[[#This Row],[Fecha]]&lt;=MIN(EvolucionIncidencia[Fecha])+14,"",EvolucionIncidencia[[#This Row],[NuevasAltas]]-EvolucionIncidencia[[#This Row],[Previsión Altas]])</f>
        <v>-8.2269864889302244</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05" s="2">
        <f>IF(LEN(EvolucionIncidencia[[#This Row],[IA7]])=0,"",EvolucionIncidencia[[#This Row],[IA7]]/_xlfn.MAXIFS(EvolucionIncidencia[IA7],EvolucionIncidencia[Area_Sanitaria],EvolucionIncidencia[[#This Row],[Area_Sanitaria]]))</f>
        <v>0.13552631578947369</v>
      </c>
      <c r="AB205" s="2">
        <f>IF(LEN(EvolucionIncidencia[[#This Row],[IA14]])=0,"",EvolucionIncidencia[[#This Row],[IA14]]/_xlfn.MAXIFS(EvolucionIncidencia[IA14],EvolucionIncidencia[Area_Sanitaria],EvolucionIncidencia[[#This Row],[Area_Sanitaria]]))</f>
        <v>0.22839506172839505</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44325</v>
      </c>
      <c r="B206" s="2" t="s">
        <v>6</v>
      </c>
      <c r="C206" s="15">
        <v>13891</v>
      </c>
      <c r="D206" s="15">
        <v>482</v>
      </c>
      <c r="E206" s="15">
        <v>13237</v>
      </c>
      <c r="F206">
        <v>26</v>
      </c>
      <c r="G206">
        <v>9</v>
      </c>
      <c r="H206" s="15">
        <v>222569</v>
      </c>
      <c r="I206" s="15">
        <v>173</v>
      </c>
      <c r="J206" s="15">
        <v>111764</v>
      </c>
      <c r="K206" s="15">
        <v>18</v>
      </c>
      <c r="L206">
        <v>-6</v>
      </c>
      <c r="M206">
        <v>0</v>
      </c>
      <c r="N206">
        <v>1</v>
      </c>
      <c r="O206" s="15">
        <v>1407</v>
      </c>
      <c r="P206" s="15">
        <v>328</v>
      </c>
      <c r="Q206" s="15">
        <v>1735</v>
      </c>
      <c r="R206">
        <v>0.98770491803278693</v>
      </c>
      <c r="S206" s="15">
        <v>24</v>
      </c>
      <c r="T206" t="s">
        <v>460</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27.626295480056747</v>
      </c>
      <c r="X206" s="2">
        <f>IF(EvolucionIncidencia[[#This Row],[Fecha]]&lt;=MIN(EvolucionIncidencia[Fecha])+14,"",EvolucionIncidencia[[#This Row],[NuevasAltas]]-EvolucionIncidencia[[#This Row],[Previsión Altas]])</f>
        <v>-3.6262954800567471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06" s="2">
        <f>IF(LEN(EvolucionIncidencia[[#This Row],[IA7]])=0,"",EvolucionIncidencia[[#This Row],[IA7]]/_xlfn.MAXIFS(EvolucionIncidencia[IA7],EvolucionIncidencia[Area_Sanitaria],EvolucionIncidencia[[#This Row],[Area_Sanitaria]]))</f>
        <v>0.40556660039761433</v>
      </c>
      <c r="AB206" s="2">
        <f>IF(LEN(EvolucionIncidencia[[#This Row],[IA14]])=0,"",EvolucionIncidencia[[#This Row],[IA14]]/_xlfn.MAXIFS(EvolucionIncidencia[IA14],EvolucionIncidencia[Area_Sanitaria],EvolucionIncidencia[[#This Row],[Area_Sanitaria]]))</f>
        <v>0.48936170212765956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44325</v>
      </c>
      <c r="B207" s="2" t="s">
        <v>7</v>
      </c>
      <c r="C207" s="15">
        <v>19417</v>
      </c>
      <c r="D207" s="15">
        <v>406</v>
      </c>
      <c r="E207" s="15">
        <v>18663</v>
      </c>
      <c r="F207">
        <v>16</v>
      </c>
      <c r="G207">
        <v>3</v>
      </c>
      <c r="H207" s="15">
        <v>345031</v>
      </c>
      <c r="I207" s="15">
        <v>360</v>
      </c>
      <c r="J207" s="15">
        <v>173897</v>
      </c>
      <c r="K207" s="15">
        <v>28</v>
      </c>
      <c r="L207">
        <v>6</v>
      </c>
      <c r="M207">
        <v>0</v>
      </c>
      <c r="N207">
        <v>0</v>
      </c>
      <c r="O207" s="15">
        <v>1692</v>
      </c>
      <c r="P207" s="15">
        <v>201</v>
      </c>
      <c r="Q207" s="15">
        <v>1893</v>
      </c>
      <c r="R207">
        <v>1.0149999999999999</v>
      </c>
      <c r="S207" s="15">
        <v>22</v>
      </c>
      <c r="T207" t="s">
        <v>460</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26.421313941694379</v>
      </c>
      <c r="X207" s="2">
        <f>IF(EvolucionIncidencia[[#This Row],[Fecha]]&lt;=MIN(EvolucionIncidencia[Fecha])+14,"",EvolucionIncidencia[[#This Row],[NuevasAltas]]-EvolucionIncidencia[[#This Row],[Previsión Altas]])</f>
        <v>-4.421313941694379</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207" s="2">
        <f>IF(LEN(EvolucionIncidencia[[#This Row],[IA7]])=0,"",EvolucionIncidencia[[#This Row],[IA7]]/_xlfn.MAXIFS(EvolucionIncidencia[IA7],EvolucionIncidencia[Area_Sanitaria],EvolucionIncidencia[[#This Row],[Area_Sanitaria]]))</f>
        <v>0.47258485639686681</v>
      </c>
      <c r="AB207" s="2">
        <f>IF(LEN(EvolucionIncidencia[[#This Row],[IA14]])=0,"",EvolucionIncidencia[[#This Row],[IA14]]/_xlfn.MAXIFS(EvolucionIncidencia[IA14],EvolucionIncidencia[Area_Sanitaria],EvolucionIncidencia[[#This Row],[Area_Sanitaria]]))</f>
        <v>0.68015414258188822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44325</v>
      </c>
      <c r="B208" s="2" t="s">
        <v>2</v>
      </c>
      <c r="C208" s="15">
        <v>24122</v>
      </c>
      <c r="D208" s="15">
        <v>825</v>
      </c>
      <c r="E208" s="15">
        <v>22877</v>
      </c>
      <c r="F208">
        <v>40</v>
      </c>
      <c r="G208">
        <v>14</v>
      </c>
      <c r="H208" s="15">
        <v>474963</v>
      </c>
      <c r="I208" s="15">
        <v>427</v>
      </c>
      <c r="J208" s="15">
        <v>114547</v>
      </c>
      <c r="K208" s="15">
        <v>28</v>
      </c>
      <c r="L208">
        <v>-32</v>
      </c>
      <c r="M208">
        <v>2</v>
      </c>
      <c r="N208">
        <v>0</v>
      </c>
      <c r="O208" s="15">
        <v>1141</v>
      </c>
      <c r="P208" s="15">
        <v>202</v>
      </c>
      <c r="Q208" s="15">
        <v>1343</v>
      </c>
      <c r="R208">
        <v>0.96266044340723456</v>
      </c>
      <c r="S208" s="15">
        <v>60</v>
      </c>
      <c r="T208" t="s">
        <v>460</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34.112130802866503</v>
      </c>
      <c r="X208" s="2">
        <f>IF(EvolucionIncidencia[[#This Row],[Fecha]]&lt;=MIN(EvolucionIncidencia[Fecha])+14,"",EvolucionIncidencia[[#This Row],[NuevasAltas]]-EvolucionIncidencia[[#This Row],[Previsión Altas]])</f>
        <v>25.887869197133497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08" s="2">
        <f>IF(LEN(EvolucionIncidencia[[#This Row],[IA7]])=0,"",EvolucionIncidencia[[#This Row],[IA7]]/_xlfn.MAXIFS(EvolucionIncidencia[IA7],EvolucionIncidencia[Area_Sanitaria],EvolucionIncidencia[[#This Row],[Area_Sanitaria]]))</f>
        <v>0.47606382978723405</v>
      </c>
      <c r="AB208" s="2">
        <f>IF(LEN(EvolucionIncidencia[[#This Row],[IA14]])=0,"",EvolucionIncidencia[[#This Row],[IA14]]/_xlfn.MAXIFS(EvolucionIncidencia[IA14],EvolucionIncidencia[Area_Sanitaria],EvolucionIncidencia[[#This Row],[Area_Sanitaria]]))</f>
        <v>0.65837320574162683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44325</v>
      </c>
      <c r="B209" s="2" t="s">
        <v>3</v>
      </c>
      <c r="C209" s="15">
        <v>123883</v>
      </c>
      <c r="D209" s="15">
        <v>2984</v>
      </c>
      <c r="E209" s="15">
        <v>118528</v>
      </c>
      <c r="F209">
        <v>163</v>
      </c>
      <c r="G209">
        <v>46</v>
      </c>
      <c r="H209" s="15">
        <v>2126018</v>
      </c>
      <c r="I209" s="15">
        <v>2394</v>
      </c>
      <c r="J209" s="15">
        <v>928219</v>
      </c>
      <c r="K209" s="15">
        <v>152</v>
      </c>
      <c r="L209">
        <v>-3</v>
      </c>
      <c r="M209">
        <v>5</v>
      </c>
      <c r="N209">
        <v>2</v>
      </c>
      <c r="O209" s="15">
        <v>9198</v>
      </c>
      <c r="P209" s="15">
        <v>1216</v>
      </c>
      <c r="Q209" s="15">
        <v>10414</v>
      </c>
      <c r="R209">
        <v>0.99899564780716443</v>
      </c>
      <c r="S209" s="15">
        <v>155</v>
      </c>
      <c r="T209" t="s">
        <v>460</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153.03443022982805</v>
      </c>
      <c r="X209" s="2">
        <f>IF(EvolucionIncidencia[[#This Row],[Fecha]]&lt;=MIN(EvolucionIncidencia[Fecha])+14,"",EvolucionIncidencia[[#This Row],[NuevasAltas]]-EvolucionIncidencia[[#This Row],[Previsión Altas]])</f>
        <v>1.9655697701719532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209" s="2">
        <f>IF(LEN(EvolucionIncidencia[[#This Row],[IA7]])=0,"",EvolucionIncidencia[[#This Row],[IA7]]/_xlfn.MAXIFS(EvolucionIncidencia[IA7],EvolucionIncidencia[Area_Sanitaria],EvolucionIncidencia[[#This Row],[Area_Sanitaria]]))</f>
        <v>0.37488895469351496</v>
      </c>
      <c r="AB209" s="2">
        <f>IF(LEN(EvolucionIncidencia[[#This Row],[IA14]])=0,"",EvolucionIncidencia[[#This Row],[IA14]]/_xlfn.MAXIFS(EvolucionIncidencia[IA14],EvolucionIncidencia[Area_Sanitaria],EvolucionIncidencia[[#This Row],[Area_Sanitaria]]))</f>
        <v>0.51062959934587082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44326</v>
      </c>
      <c r="B210" s="2" t="s">
        <v>4</v>
      </c>
      <c r="C210" s="15">
        <v>29958</v>
      </c>
      <c r="D210" s="15">
        <v>690</v>
      </c>
      <c r="E210" s="15">
        <v>28694</v>
      </c>
      <c r="F210">
        <v>46</v>
      </c>
      <c r="G210">
        <v>12</v>
      </c>
      <c r="H210" s="15">
        <v>470334</v>
      </c>
      <c r="I210" s="15">
        <v>587</v>
      </c>
      <c r="J210" s="15">
        <v>248633</v>
      </c>
      <c r="K210" s="15">
        <v>17</v>
      </c>
      <c r="L210">
        <v>-19</v>
      </c>
      <c r="M210">
        <v>-4</v>
      </c>
      <c r="N210">
        <v>0</v>
      </c>
      <c r="O210" s="15">
        <v>3411</v>
      </c>
      <c r="P210" s="15">
        <v>417</v>
      </c>
      <c r="Q210" s="15">
        <v>3828</v>
      </c>
      <c r="R210">
        <v>0.97320169252468269</v>
      </c>
      <c r="S210" s="15">
        <v>36</v>
      </c>
      <c r="T210" t="s">
        <v>461</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33.735758609734617</v>
      </c>
      <c r="X210" s="2">
        <f>IF(EvolucionIncidencia[[#This Row],[Fecha]]&lt;=MIN(EvolucionIncidencia[Fecha])+14,"",EvolucionIncidencia[[#This Row],[NuevasAltas]]-EvolucionIncidencia[[#This Row],[Previsión Altas]])</f>
        <v>2.2642413902653828</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10" s="2">
        <f>IF(LEN(EvolucionIncidencia[[#This Row],[IA7]])=0,"",EvolucionIncidencia[[#This Row],[IA7]]/_xlfn.MAXIFS(EvolucionIncidencia[IA7],EvolucionIncidencia[Area_Sanitaria],EvolucionIncidencia[[#This Row],[Area_Sanitaria]]))</f>
        <v>0.53775322283609572</v>
      </c>
      <c r="AB210" s="2">
        <f>IF(LEN(EvolucionIncidencia[[#This Row],[IA14]])=0,"",EvolucionIncidencia[[#This Row],[IA14]]/_xlfn.MAXIFS(EvolucionIncidencia[IA14],EvolucionIncidencia[Area_Sanitaria],EvolucionIncidencia[[#This Row],[Area_Sanitaria]]))</f>
        <v>0.62571756601607353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44326</v>
      </c>
      <c r="B211" s="2" t="s">
        <v>5</v>
      </c>
      <c r="C211" s="15">
        <v>8481</v>
      </c>
      <c r="D211" s="15">
        <v>87</v>
      </c>
      <c r="E211" s="15">
        <v>8171</v>
      </c>
      <c r="F211">
        <v>7</v>
      </c>
      <c r="G211">
        <v>1</v>
      </c>
      <c r="H211" s="15">
        <v>138294</v>
      </c>
      <c r="I211" s="15">
        <v>217</v>
      </c>
      <c r="J211" s="15">
        <v>44172</v>
      </c>
      <c r="K211" s="15">
        <v>4</v>
      </c>
      <c r="L211">
        <v>0</v>
      </c>
      <c r="M211">
        <v>0</v>
      </c>
      <c r="N211">
        <v>-1</v>
      </c>
      <c r="O211" s="15">
        <v>193</v>
      </c>
      <c r="P211" s="15">
        <v>73</v>
      </c>
      <c r="Q211" s="15">
        <v>266</v>
      </c>
      <c r="R211">
        <v>1</v>
      </c>
      <c r="S211" s="15">
        <v>4</v>
      </c>
      <c r="T211" t="s">
        <v>461</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1.090616096866097</v>
      </c>
      <c r="X211" s="2">
        <f>IF(EvolucionIncidencia[[#This Row],[Fecha]]&lt;=MIN(EvolucionIncidencia[Fecha])+14,"",EvolucionIncidencia[[#This Row],[NuevasAltas]]-EvolucionIncidencia[[#This Row],[Previsión Altas]])</f>
        <v>2.9093839031339028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211" s="2">
        <f>IF(LEN(EvolucionIncidencia[[#This Row],[IA7]])=0,"",EvolucionIncidencia[[#This Row],[IA7]]/_xlfn.MAXIFS(EvolucionIncidencia[IA7],EvolucionIncidencia[Area_Sanitaria],EvolucionIncidencia[[#This Row],[Area_Sanitaria]]))</f>
        <v>0.28799999999999998</v>
      </c>
      <c r="AB211" s="2">
        <f>IF(LEN(EvolucionIncidencia[[#This Row],[IA14]])=0,"",EvolucionIncidencia[[#This Row],[IA14]]/_xlfn.MAXIFS(EvolucionIncidencia[IA14],EvolucionIncidencia[Area_Sanitaria],EvolucionIncidencia[[#This Row],[Area_Sanitaria]]))</f>
        <v>0.38378378378378381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44326</v>
      </c>
      <c r="B212" s="2" t="s">
        <v>8</v>
      </c>
      <c r="C212" s="15">
        <v>12579</v>
      </c>
      <c r="D212" s="15">
        <v>226</v>
      </c>
      <c r="E212" s="15">
        <v>12134</v>
      </c>
      <c r="F212">
        <v>7</v>
      </c>
      <c r="G212">
        <v>1</v>
      </c>
      <c r="H212" s="15">
        <v>232482</v>
      </c>
      <c r="I212" s="15">
        <v>214</v>
      </c>
      <c r="J212" s="15">
        <v>108138</v>
      </c>
      <c r="K212" s="15">
        <v>13</v>
      </c>
      <c r="L212">
        <v>4</v>
      </c>
      <c r="M212">
        <v>-2</v>
      </c>
      <c r="N212">
        <v>0</v>
      </c>
      <c r="O212" s="15">
        <v>366</v>
      </c>
      <c r="P212" s="15">
        <v>367</v>
      </c>
      <c r="Q212" s="15">
        <v>733</v>
      </c>
      <c r="R212">
        <v>1.0180180180180181</v>
      </c>
      <c r="S212" s="15">
        <v>9</v>
      </c>
      <c r="T212" t="s">
        <v>461</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13.032950967161495</v>
      </c>
      <c r="X212" s="2">
        <f>IF(EvolucionIncidencia[[#This Row],[Fecha]]&lt;=MIN(EvolucionIncidencia[Fecha])+14,"",EvolucionIncidencia[[#This Row],[NuevasAltas]]-EvolucionIncidencia[[#This Row],[Previsión Altas]])</f>
        <v>-4.0329509671614954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212" s="2">
        <f>IF(LEN(EvolucionIncidencia[[#This Row],[IA7]])=0,"",EvolucionIncidencia[[#This Row],[IA7]]/_xlfn.MAXIFS(EvolucionIncidencia[IA7],EvolucionIncidencia[Area_Sanitaria],EvolucionIncidencia[[#This Row],[Area_Sanitaria]]))</f>
        <v>0.26602564102564102</v>
      </c>
      <c r="AB212" s="2">
        <f>IF(LEN(EvolucionIncidencia[[#This Row],[IA14]])=0,"",EvolucionIncidencia[[#This Row],[IA14]]/_xlfn.MAXIFS(EvolucionIncidencia[IA14],EvolucionIncidencia[Area_Sanitaria],EvolucionIncidencia[[#This Row],[Area_Sanitaria]]))</f>
        <v>0.42290748898678415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44326</v>
      </c>
      <c r="B213" s="2" t="s">
        <v>9</v>
      </c>
      <c r="C213" s="15">
        <v>15478</v>
      </c>
      <c r="D213" s="15">
        <v>246</v>
      </c>
      <c r="E213" s="15">
        <v>14817</v>
      </c>
      <c r="F213">
        <v>13</v>
      </c>
      <c r="G213">
        <v>3</v>
      </c>
      <c r="H213" s="15">
        <v>246707</v>
      </c>
      <c r="I213" s="15">
        <v>416</v>
      </c>
      <c r="J213" s="15">
        <v>128357</v>
      </c>
      <c r="K213" s="15">
        <v>9</v>
      </c>
      <c r="L213">
        <v>-7</v>
      </c>
      <c r="M213">
        <v>-2</v>
      </c>
      <c r="N213">
        <v>-2</v>
      </c>
      <c r="O213" s="15">
        <v>392</v>
      </c>
      <c r="P213" s="15">
        <v>432</v>
      </c>
      <c r="Q213" s="15">
        <v>824</v>
      </c>
      <c r="R213">
        <v>0.97233201581027673</v>
      </c>
      <c r="S213" s="15">
        <v>16</v>
      </c>
      <c r="T213" t="s">
        <v>461</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14.508647444485041</v>
      </c>
      <c r="X213" s="2">
        <f>IF(EvolucionIncidencia[[#This Row],[Fecha]]&lt;=MIN(EvolucionIncidencia[Fecha])+14,"",EvolucionIncidencia[[#This Row],[NuevasAltas]]-EvolucionIncidencia[[#This Row],[Previsión Altas]])</f>
        <v>1.4913525555149594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13" s="2">
        <f>IF(LEN(EvolucionIncidencia[[#This Row],[IA7]])=0,"",EvolucionIncidencia[[#This Row],[IA7]]/_xlfn.MAXIFS(EvolucionIncidencia[IA7],EvolucionIncidencia[Area_Sanitaria],EvolucionIncidencia[[#This Row],[Area_Sanitaria]]))</f>
        <v>0.13421052631578947</v>
      </c>
      <c r="AB213" s="2">
        <f>IF(LEN(EvolucionIncidencia[[#This Row],[IA14]])=0,"",EvolucionIncidencia[[#This Row],[IA14]]/_xlfn.MAXIFS(EvolucionIncidencia[IA14],EvolucionIncidencia[Area_Sanitaria],EvolucionIncidencia[[#This Row],[Area_Sanitaria]]))</f>
        <v>0.22222222222222221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44326</v>
      </c>
      <c r="B214" s="2" t="s">
        <v>6</v>
      </c>
      <c r="C214" s="15">
        <v>13914</v>
      </c>
      <c r="D214" s="15">
        <v>481</v>
      </c>
      <c r="E214" s="15">
        <v>13261</v>
      </c>
      <c r="F214">
        <v>27</v>
      </c>
      <c r="G214">
        <v>9</v>
      </c>
      <c r="H214" s="15">
        <v>223727</v>
      </c>
      <c r="I214" s="15">
        <v>173</v>
      </c>
      <c r="J214" s="15">
        <v>112313</v>
      </c>
      <c r="K214" s="15">
        <v>23</v>
      </c>
      <c r="L214">
        <v>-1</v>
      </c>
      <c r="M214">
        <v>1</v>
      </c>
      <c r="N214">
        <v>0</v>
      </c>
      <c r="O214" s="15">
        <v>1158</v>
      </c>
      <c r="P214" s="15">
        <v>549</v>
      </c>
      <c r="Q214" s="15">
        <v>1707</v>
      </c>
      <c r="R214">
        <v>0.99792531120331951</v>
      </c>
      <c r="S214" s="15">
        <v>24</v>
      </c>
      <c r="T214" t="s">
        <v>461</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15.613773822886868</v>
      </c>
      <c r="X214" s="2">
        <f>IF(EvolucionIncidencia[[#This Row],[Fecha]]&lt;=MIN(EvolucionIncidencia[Fecha])+14,"",EvolucionIncidencia[[#This Row],[NuevasAltas]]-EvolucionIncidencia[[#This Row],[Previsión Altas]])</f>
        <v>8.3862261771131319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14" s="2">
        <f>IF(LEN(EvolucionIncidencia[[#This Row],[IA7]])=0,"",EvolucionIncidencia[[#This Row],[IA7]]/_xlfn.MAXIFS(EvolucionIncidencia[IA7],EvolucionIncidencia[Area_Sanitaria],EvolucionIncidencia[[#This Row],[Area_Sanitaria]]))</f>
        <v>0.40556660039761433</v>
      </c>
      <c r="AB214" s="2">
        <f>IF(LEN(EvolucionIncidencia[[#This Row],[IA14]])=0,"",EvolucionIncidencia[[#This Row],[IA14]]/_xlfn.MAXIFS(EvolucionIncidencia[IA14],EvolucionIncidencia[Area_Sanitaria],EvolucionIncidencia[[#This Row],[Area_Sanitaria]]))</f>
        <v>0.49763593380614657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44326</v>
      </c>
      <c r="B215" s="2" t="s">
        <v>7</v>
      </c>
      <c r="C215" s="15">
        <v>19450</v>
      </c>
      <c r="D215" s="15">
        <v>422</v>
      </c>
      <c r="E215" s="15">
        <v>18680</v>
      </c>
      <c r="F215">
        <v>16</v>
      </c>
      <c r="G215">
        <v>3</v>
      </c>
      <c r="H215" s="15">
        <v>346625</v>
      </c>
      <c r="I215" s="15">
        <v>360</v>
      </c>
      <c r="J215" s="15">
        <v>174321</v>
      </c>
      <c r="K215" s="15">
        <v>33</v>
      </c>
      <c r="L215">
        <v>16</v>
      </c>
      <c r="M215">
        <v>0</v>
      </c>
      <c r="N215">
        <v>0</v>
      </c>
      <c r="O215" s="15">
        <v>1594</v>
      </c>
      <c r="P215" s="15">
        <v>424</v>
      </c>
      <c r="Q215" s="15">
        <v>2018</v>
      </c>
      <c r="R215">
        <v>1.0394088669950738</v>
      </c>
      <c r="S215" s="15">
        <v>17</v>
      </c>
      <c r="T215" t="s">
        <v>461</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21.884411735104674</v>
      </c>
      <c r="X215" s="2">
        <f>IF(EvolucionIncidencia[[#This Row],[Fecha]]&lt;=MIN(EvolucionIncidencia[Fecha])+14,"",EvolucionIncidencia[[#This Row],[NuevasAltas]]-EvolucionIncidencia[[#This Row],[Previsión Altas]])</f>
        <v>-4.8844117351046741</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215" s="2">
        <f>IF(LEN(EvolucionIncidencia[[#This Row],[IA7]])=0,"",EvolucionIncidencia[[#This Row],[IA7]]/_xlfn.MAXIFS(EvolucionIncidencia[IA7],EvolucionIncidencia[Area_Sanitaria],EvolucionIncidencia[[#This Row],[Area_Sanitaria]]))</f>
        <v>0.4960835509138381</v>
      </c>
      <c r="AB215" s="2">
        <f>IF(LEN(EvolucionIncidencia[[#This Row],[IA14]])=0,"",EvolucionIncidencia[[#This Row],[IA14]]/_xlfn.MAXIFS(EvolucionIncidencia[IA14],EvolucionIncidencia[Area_Sanitaria],EvolucionIncidencia[[#This Row],[Area_Sanitaria]]))</f>
        <v>0.7032755298651252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44326</v>
      </c>
      <c r="B216" s="2" t="s">
        <v>2</v>
      </c>
      <c r="C216" s="15">
        <v>24144</v>
      </c>
      <c r="D216" s="15">
        <v>825</v>
      </c>
      <c r="E216" s="15">
        <v>22899</v>
      </c>
      <c r="F216">
        <v>31</v>
      </c>
      <c r="G216">
        <v>14</v>
      </c>
      <c r="H216" s="15">
        <v>476036</v>
      </c>
      <c r="I216" s="15">
        <v>427</v>
      </c>
      <c r="J216" s="15">
        <v>114940</v>
      </c>
      <c r="K216" s="15">
        <v>22</v>
      </c>
      <c r="L216">
        <v>0</v>
      </c>
      <c r="M216">
        <v>-9</v>
      </c>
      <c r="N216">
        <v>0</v>
      </c>
      <c r="O216" s="15">
        <v>1073</v>
      </c>
      <c r="P216" s="15">
        <v>393</v>
      </c>
      <c r="Q216" s="15">
        <v>1466</v>
      </c>
      <c r="R216">
        <v>1</v>
      </c>
      <c r="S216" s="15">
        <v>22</v>
      </c>
      <c r="T216" t="s">
        <v>461</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28.209574739080743</v>
      </c>
      <c r="X216" s="2">
        <f>IF(EvolucionIncidencia[[#This Row],[Fecha]]&lt;=MIN(EvolucionIncidencia[Fecha])+14,"",EvolucionIncidencia[[#This Row],[NuevasAltas]]-EvolucionIncidencia[[#This Row],[Previsión Altas]])</f>
        <v>-6.2095747390807432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16" s="2">
        <f>IF(LEN(EvolucionIncidencia[[#This Row],[IA7]])=0,"",EvolucionIncidencia[[#This Row],[IA7]]/_xlfn.MAXIFS(EvolucionIncidencia[IA7],EvolucionIncidencia[Area_Sanitaria],EvolucionIncidencia[[#This Row],[Area_Sanitaria]]))</f>
        <v>0.47207446808510639</v>
      </c>
      <c r="AB216" s="2">
        <f>IF(LEN(EvolucionIncidencia[[#This Row],[IA14]])=0,"",EvolucionIncidencia[[#This Row],[IA14]]/_xlfn.MAXIFS(EvolucionIncidencia[IA14],EvolucionIncidencia[Area_Sanitaria],EvolucionIncidencia[[#This Row],[Area_Sanitaria]]))</f>
        <v>0.65263157894736845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44326</v>
      </c>
      <c r="B217" s="2" t="s">
        <v>3</v>
      </c>
      <c r="C217" s="15">
        <v>124004</v>
      </c>
      <c r="D217" s="15">
        <v>2977</v>
      </c>
      <c r="E217" s="15">
        <v>118656</v>
      </c>
      <c r="F217">
        <v>147</v>
      </c>
      <c r="G217">
        <v>43</v>
      </c>
      <c r="H217" s="15">
        <v>2134205</v>
      </c>
      <c r="I217" s="15">
        <v>2394</v>
      </c>
      <c r="J217" s="15">
        <v>930874</v>
      </c>
      <c r="K217" s="15">
        <v>121</v>
      </c>
      <c r="L217">
        <v>-7</v>
      </c>
      <c r="M217">
        <v>-16</v>
      </c>
      <c r="N217">
        <v>-3</v>
      </c>
      <c r="O217" s="15">
        <v>8187</v>
      </c>
      <c r="P217" s="15">
        <v>2655</v>
      </c>
      <c r="Q217" s="15">
        <v>10842</v>
      </c>
      <c r="R217">
        <v>0.99765415549597858</v>
      </c>
      <c r="S217" s="15">
        <v>128</v>
      </c>
      <c r="T217" t="s">
        <v>461</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122.36587999531956</v>
      </c>
      <c r="X217" s="2">
        <f>IF(EvolucionIncidencia[[#This Row],[Fecha]]&lt;=MIN(EvolucionIncidencia[Fecha])+14,"",EvolucionIncidencia[[#This Row],[NuevasAltas]]-EvolucionIncidencia[[#This Row],[Previsión Altas]])</f>
        <v>5.6341200046804403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17" s="2">
        <f>IF(LEN(EvolucionIncidencia[[#This Row],[IA7]])=0,"",EvolucionIncidencia[[#This Row],[IA7]]/_xlfn.MAXIFS(EvolucionIncidencia[IA7],EvolucionIncidencia[Area_Sanitaria],EvolucionIncidencia[[#This Row],[Area_Sanitaria]]))</f>
        <v>0.37370447142434116</v>
      </c>
      <c r="AB217" s="2">
        <f>IF(LEN(EvolucionIncidencia[[#This Row],[IA14]])=0,"",EvolucionIncidencia[[#This Row],[IA14]]/_xlfn.MAXIFS(EvolucionIncidencia[IA14],EvolucionIncidencia[Area_Sanitaria],EvolucionIncidencia[[#This Row],[Area_Sanitaria]]))</f>
        <v>0.509403107113655</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44328</v>
      </c>
      <c r="B218" s="2" t="s">
        <v>4</v>
      </c>
      <c r="C218" s="15">
        <v>30009</v>
      </c>
      <c r="D218" s="15">
        <v>670</v>
      </c>
      <c r="E218" s="15">
        <v>28765</v>
      </c>
      <c r="F218">
        <v>46</v>
      </c>
      <c r="G218">
        <v>10</v>
      </c>
      <c r="H218" s="15">
        <v>476068</v>
      </c>
      <c r="I218" s="15">
        <v>587</v>
      </c>
      <c r="J218" s="15">
        <v>249680</v>
      </c>
      <c r="K218" s="15">
        <v>51</v>
      </c>
      <c r="L218">
        <v>-20</v>
      </c>
      <c r="M218">
        <v>0</v>
      </c>
      <c r="N218">
        <v>-2</v>
      </c>
      <c r="O218" s="15">
        <v>5734</v>
      </c>
      <c r="P218" s="15">
        <v>1047</v>
      </c>
      <c r="Q218" s="15">
        <v>6781</v>
      </c>
      <c r="R218">
        <v>0.97101449275362317</v>
      </c>
      <c r="S218" s="15">
        <v>71</v>
      </c>
      <c r="T218" t="s">
        <v>462</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218" s="2">
        <f>IF(EvolucionIncidencia[[#This Row],[Fecha]]&lt;=MIN(EvolucionIncidencia[Fecha])+14,"",EvolucionIncidencia[[#This Row],[NuevasAltas]]-EvolucionIncidencia[[#This Row],[Previsión Altas]])</f>
        <v>32.851327597583285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18" s="2">
        <f>IF(LEN(EvolucionIncidencia[[#This Row],[IA7]])=0,"",EvolucionIncidencia[[#This Row],[IA7]]/_xlfn.MAXIFS(EvolucionIncidencia[IA7],EvolucionIncidencia[Area_Sanitaria],EvolucionIncidencia[[#This Row],[Area_Sanitaria]]))</f>
        <v>0.46593001841620624</v>
      </c>
      <c r="AB218" s="2">
        <f>IF(LEN(EvolucionIncidencia[[#This Row],[IA14]])=0,"",EvolucionIncidencia[[#This Row],[IA14]]/_xlfn.MAXIFS(EvolucionIncidencia[IA14],EvolucionIncidencia[Area_Sanitaria],EvolucionIncidencia[[#This Row],[Area_Sanitaria]]))</f>
        <v>0.5901262916188289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19" spans="1:31" hidden="1" x14ac:dyDescent="0.3">
      <c r="A219" s="1">
        <v>44328</v>
      </c>
      <c r="B219" s="2" t="s">
        <v>5</v>
      </c>
      <c r="C219" s="15">
        <v>8504</v>
      </c>
      <c r="D219" s="15">
        <v>99</v>
      </c>
      <c r="E219" s="15">
        <v>8182</v>
      </c>
      <c r="F219">
        <v>2</v>
      </c>
      <c r="G219">
        <v>1</v>
      </c>
      <c r="H219" s="15">
        <v>139269</v>
      </c>
      <c r="I219" s="15">
        <v>217</v>
      </c>
      <c r="J219" s="15">
        <v>44349</v>
      </c>
      <c r="K219" s="15">
        <v>23</v>
      </c>
      <c r="L219">
        <v>12</v>
      </c>
      <c r="M219">
        <v>-5</v>
      </c>
      <c r="N219">
        <v>0</v>
      </c>
      <c r="O219" s="15">
        <v>975</v>
      </c>
      <c r="P219" s="15">
        <v>177</v>
      </c>
      <c r="Q219" s="15">
        <v>1152</v>
      </c>
      <c r="R219">
        <v>1.1379310344827587</v>
      </c>
      <c r="S219" s="15">
        <v>11</v>
      </c>
      <c r="T219" t="s">
        <v>462</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219" s="2">
        <f>IF(EvolucionIncidencia[[#This Row],[Fecha]]&lt;=MIN(EvolucionIncidencia[Fecha])+14,"",EvolucionIncidencia[[#This Row],[NuevasAltas]]-EvolucionIncidencia[[#This Row],[Previsión Altas]])</f>
        <v>0.48468113083497677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19" s="2">
        <f>IF(LEN(EvolucionIncidencia[[#This Row],[IA7]])=0,"",EvolucionIncidencia[[#This Row],[IA7]]/_xlfn.MAXIFS(EvolucionIncidencia[IA7],EvolucionIncidencia[Area_Sanitaria],EvolucionIncidencia[[#This Row],[Area_Sanitaria]]))</f>
        <v>0.40799999999999997</v>
      </c>
      <c r="AB219" s="2">
        <f>IF(LEN(EvolucionIncidencia[[#This Row],[IA14]])=0,"",EvolucionIncidencia[[#This Row],[IA14]]/_xlfn.MAXIFS(EvolucionIncidencia[IA14],EvolucionIncidencia[Area_Sanitaria],EvolucionIncidencia[[#This Row],[Area_Sanitaria]]))</f>
        <v>0.44864864864864867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20" spans="1:31" hidden="1" x14ac:dyDescent="0.3">
      <c r="A220" s="1">
        <v>44328</v>
      </c>
      <c r="B220" s="2" t="s">
        <v>8</v>
      </c>
      <c r="C220" s="15">
        <v>12598</v>
      </c>
      <c r="D220" s="15">
        <v>204</v>
      </c>
      <c r="E220" s="15">
        <v>12175</v>
      </c>
      <c r="F220">
        <v>6</v>
      </c>
      <c r="G220">
        <v>2</v>
      </c>
      <c r="H220" s="15">
        <v>233379</v>
      </c>
      <c r="I220" s="15">
        <v>214</v>
      </c>
      <c r="J220" s="15">
        <v>108657</v>
      </c>
      <c r="K220" s="15">
        <v>19</v>
      </c>
      <c r="L220">
        <v>-22</v>
      </c>
      <c r="M220">
        <v>-1</v>
      </c>
      <c r="N220">
        <v>1</v>
      </c>
      <c r="O220" s="15">
        <v>897</v>
      </c>
      <c r="P220" s="15">
        <v>519</v>
      </c>
      <c r="Q220" s="15">
        <v>1416</v>
      </c>
      <c r="R220">
        <v>0.90265486725663713</v>
      </c>
      <c r="S220" s="15">
        <v>41</v>
      </c>
      <c r="T220" t="s">
        <v>462</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220" s="2">
        <f>IF(EvolucionIncidencia[[#This Row],[Fecha]]&lt;=MIN(EvolucionIncidencia[Fecha])+14,"",EvolucionIncidencia[[#This Row],[NuevasAltas]]-EvolucionIncidencia[[#This Row],[Previsión Altas]])</f>
        <v>21.915914045468703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20" s="2">
        <f>IF(LEN(EvolucionIncidencia[[#This Row],[IA7]])=0,"",EvolucionIncidencia[[#This Row],[IA7]]/_xlfn.MAXIFS(EvolucionIncidencia[IA7],EvolucionIncidencia[Area_Sanitaria],EvolucionIncidencia[[#This Row],[Area_Sanitaria]]))</f>
        <v>0.25320512820512819</v>
      </c>
      <c r="AB220" s="2">
        <f>IF(LEN(EvolucionIncidencia[[#This Row],[IA14]])=0,"",EvolucionIncidencia[[#This Row],[IA14]]/_xlfn.MAXIFS(EvolucionIncidencia[IA14],EvolucionIncidencia[Area_Sanitaria],EvolucionIncidencia[[#This Row],[Area_Sanitaria]]))</f>
        <v>0.37444933920704848</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21" spans="1:31" hidden="1" x14ac:dyDescent="0.3">
      <c r="A221" s="1">
        <v>44328</v>
      </c>
      <c r="B221" s="2" t="s">
        <v>9</v>
      </c>
      <c r="C221" s="15">
        <v>15502</v>
      </c>
      <c r="D221" s="15">
        <v>225</v>
      </c>
      <c r="E221" s="15">
        <v>14861</v>
      </c>
      <c r="F221">
        <v>11</v>
      </c>
      <c r="G221">
        <v>3</v>
      </c>
      <c r="H221" s="15">
        <v>247520</v>
      </c>
      <c r="I221" s="15">
        <v>417</v>
      </c>
      <c r="J221" s="15">
        <v>129057</v>
      </c>
      <c r="K221" s="15">
        <v>24</v>
      </c>
      <c r="L221">
        <v>-21</v>
      </c>
      <c r="M221">
        <v>-2</v>
      </c>
      <c r="N221">
        <v>0</v>
      </c>
      <c r="O221" s="15">
        <v>813</v>
      </c>
      <c r="P221" s="15">
        <v>700</v>
      </c>
      <c r="Q221" s="15">
        <v>1513</v>
      </c>
      <c r="R221">
        <v>0.91463414634146345</v>
      </c>
      <c r="S221" s="15">
        <v>44</v>
      </c>
      <c r="T221" t="s">
        <v>462</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221" s="2">
        <f>IF(EvolucionIncidencia[[#This Row],[Fecha]]&lt;=MIN(EvolucionIncidencia[Fecha])+14,"",EvolucionIncidencia[[#This Row],[NuevasAltas]]-EvolucionIncidencia[[#This Row],[Previsión Altas]])</f>
        <v>17.677939630701779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21" s="2">
        <f>IF(LEN(EvolucionIncidencia[[#This Row],[IA7]])=0,"",EvolucionIncidencia[[#This Row],[IA7]]/_xlfn.MAXIFS(EvolucionIncidencia[IA7],EvolucionIncidencia[Area_Sanitaria],EvolucionIncidencia[[#This Row],[Area_Sanitaria]]))</f>
        <v>0.10921052631578948</v>
      </c>
      <c r="AB221" s="2">
        <f>IF(LEN(EvolucionIncidencia[[#This Row],[IA14]])=0,"",EvolucionIncidencia[[#This Row],[IA14]]/_xlfn.MAXIFS(EvolucionIncidencia[IA14],EvolucionIncidencia[Area_Sanitaria],EvolucionIncidencia[[#This Row],[Area_Sanitaria]]))</f>
        <v>0.20576131687242799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22" spans="1:31" hidden="1" x14ac:dyDescent="0.3">
      <c r="A222" s="1">
        <v>44328</v>
      </c>
      <c r="B222" s="2" t="s">
        <v>6</v>
      </c>
      <c r="C222" s="15">
        <v>13972</v>
      </c>
      <c r="D222" s="15">
        <v>474</v>
      </c>
      <c r="E222" s="15">
        <v>13326</v>
      </c>
      <c r="F222">
        <v>26</v>
      </c>
      <c r="G222">
        <v>8</v>
      </c>
      <c r="H222" s="15">
        <v>225372</v>
      </c>
      <c r="I222" s="15">
        <v>173</v>
      </c>
      <c r="J222" s="15">
        <v>113185</v>
      </c>
      <c r="K222" s="15">
        <v>58</v>
      </c>
      <c r="L222">
        <v>-7</v>
      </c>
      <c r="M222">
        <v>-1</v>
      </c>
      <c r="N222">
        <v>-1</v>
      </c>
      <c r="O222" s="15">
        <v>1645</v>
      </c>
      <c r="P222" s="15">
        <v>872</v>
      </c>
      <c r="Q222" s="15">
        <v>2517</v>
      </c>
      <c r="R222">
        <v>0.9854469854469855</v>
      </c>
      <c r="S222" s="15">
        <v>65</v>
      </c>
      <c r="T222" t="s">
        <v>462</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222" s="2">
        <f>IF(EvolucionIncidencia[[#This Row],[Fecha]]&lt;=MIN(EvolucionIncidencia[Fecha])+14,"",EvolucionIncidencia[[#This Row],[NuevasAltas]]-EvolucionIncidencia[[#This Row],[Previsión Altas]])</f>
        <v>33.498442970606177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22" s="2">
        <f>IF(LEN(EvolucionIncidencia[[#This Row],[IA7]])=0,"",EvolucionIncidencia[[#This Row],[IA7]]/_xlfn.MAXIFS(EvolucionIncidencia[IA7],EvolucionIncidencia[Area_Sanitaria],EvolucionIncidencia[[#This Row],[Area_Sanitaria]]))</f>
        <v>0.39562624254473161</v>
      </c>
      <c r="AB222" s="2">
        <f>IF(LEN(EvolucionIncidencia[[#This Row],[IA14]])=0,"",EvolucionIncidencia[[#This Row],[IA14]]/_xlfn.MAXIFS(EvolucionIncidencia[IA14],EvolucionIncidencia[Area_Sanitaria],EvolucionIncidencia[[#This Row],[Area_Sanitaria]]))</f>
        <v>0.48345153664302598</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23" spans="1:31" hidden="1" x14ac:dyDescent="0.3">
      <c r="A223" s="1">
        <v>44328</v>
      </c>
      <c r="B223" s="2" t="s">
        <v>7</v>
      </c>
      <c r="C223" s="15">
        <v>19511</v>
      </c>
      <c r="D223" s="15">
        <v>423</v>
      </c>
      <c r="E223" s="15">
        <v>18740</v>
      </c>
      <c r="F223">
        <v>20</v>
      </c>
      <c r="G223">
        <v>3</v>
      </c>
      <c r="H223" s="15">
        <v>347799</v>
      </c>
      <c r="I223" s="15">
        <v>360</v>
      </c>
      <c r="J223" s="15">
        <v>175286</v>
      </c>
      <c r="K223" s="15">
        <v>61</v>
      </c>
      <c r="L223">
        <v>1</v>
      </c>
      <c r="M223">
        <v>4</v>
      </c>
      <c r="N223">
        <v>0</v>
      </c>
      <c r="O223" s="15">
        <v>1174</v>
      </c>
      <c r="P223" s="15">
        <v>965</v>
      </c>
      <c r="Q223" s="15">
        <v>2139</v>
      </c>
      <c r="R223">
        <v>1.0023696682464456</v>
      </c>
      <c r="S223" s="15">
        <v>60</v>
      </c>
      <c r="T223" t="s">
        <v>462</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223" s="2">
        <f>IF(EvolucionIncidencia[[#This Row],[Fecha]]&lt;=MIN(EvolucionIncidencia[Fecha])+14,"",EvolucionIncidencia[[#This Row],[NuevasAltas]]-EvolucionIncidencia[[#This Row],[Previsión Altas]])</f>
        <v>26.200633527100912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23" s="2">
        <f>IF(LEN(EvolucionIncidencia[[#This Row],[IA7]])=0,"",EvolucionIncidencia[[#This Row],[IA7]]/_xlfn.MAXIFS(EvolucionIncidencia[IA7],EvolucionIncidencia[Area_Sanitaria],EvolucionIncidencia[[#This Row],[Area_Sanitaria]]))</f>
        <v>0.51436031331592691</v>
      </c>
      <c r="AB223" s="2">
        <f>IF(LEN(EvolucionIncidencia[[#This Row],[IA14]])=0,"",EvolucionIncidencia[[#This Row],[IA14]]/_xlfn.MAXIFS(EvolucionIncidencia[IA14],EvolucionIncidencia[Area_Sanitaria],EvolucionIncidencia[[#This Row],[Area_Sanitaria]]))</f>
        <v>0.71290944123314071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24" spans="1:31" hidden="1" x14ac:dyDescent="0.3">
      <c r="A224" s="1">
        <v>44328</v>
      </c>
      <c r="B224" s="2" t="s">
        <v>2</v>
      </c>
      <c r="C224" s="15">
        <v>24276</v>
      </c>
      <c r="D224" s="15">
        <v>859</v>
      </c>
      <c r="E224" s="15">
        <v>22995</v>
      </c>
      <c r="F224">
        <v>37</v>
      </c>
      <c r="G224">
        <v>13</v>
      </c>
      <c r="H224" s="15">
        <v>479452</v>
      </c>
      <c r="I224" s="15">
        <v>429</v>
      </c>
      <c r="J224" s="15">
        <v>115575</v>
      </c>
      <c r="K224" s="15">
        <v>132</v>
      </c>
      <c r="L224">
        <v>34</v>
      </c>
      <c r="M224">
        <v>6</v>
      </c>
      <c r="N224">
        <v>-1</v>
      </c>
      <c r="O224" s="15">
        <v>3416</v>
      </c>
      <c r="P224" s="15">
        <v>635</v>
      </c>
      <c r="Q224" s="15">
        <v>4051</v>
      </c>
      <c r="R224">
        <v>1.0412121212121213</v>
      </c>
      <c r="S224" s="15">
        <v>96</v>
      </c>
      <c r="T224" t="s">
        <v>462</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224" s="2">
        <f>IF(EvolucionIncidencia[[#This Row],[Fecha]]&lt;=MIN(EvolucionIncidencia[Fecha])+14,"",EvolucionIncidencia[[#This Row],[NuevasAltas]]-EvolucionIncidencia[[#This Row],[Previsión Altas]])</f>
        <v>22.708509977187632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24" s="2">
        <f>IF(LEN(EvolucionIncidencia[[#This Row],[IA7]])=0,"",EvolucionIncidencia[[#This Row],[IA7]]/_xlfn.MAXIFS(EvolucionIncidencia[IA7],EvolucionIncidencia[Area_Sanitaria],EvolucionIncidencia[[#This Row],[Area_Sanitaria]]))</f>
        <v>0.47074468085106386</v>
      </c>
      <c r="AB224" s="2">
        <f>IF(LEN(EvolucionIncidencia[[#This Row],[IA14]])=0,"",EvolucionIncidencia[[#This Row],[IA14]]/_xlfn.MAXIFS(EvolucionIncidencia[IA14],EvolucionIncidencia[Area_Sanitaria],EvolucionIncidencia[[#This Row],[Area_Sanitaria]]))</f>
        <v>0.65837320574162683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25" spans="1:31" hidden="1" x14ac:dyDescent="0.3">
      <c r="A225" s="1">
        <v>44328</v>
      </c>
      <c r="B225" s="2" t="s">
        <v>3</v>
      </c>
      <c r="C225" s="15">
        <v>124372</v>
      </c>
      <c r="D225" s="15">
        <v>2954</v>
      </c>
      <c r="E225" s="15">
        <v>119044</v>
      </c>
      <c r="F225">
        <v>148</v>
      </c>
      <c r="G225">
        <v>40</v>
      </c>
      <c r="H225" s="15">
        <v>2148859</v>
      </c>
      <c r="I225" s="15">
        <v>2397</v>
      </c>
      <c r="J225" s="15">
        <v>935789</v>
      </c>
      <c r="K225" s="15">
        <v>368</v>
      </c>
      <c r="L225">
        <v>-23</v>
      </c>
      <c r="M225">
        <v>1</v>
      </c>
      <c r="N225">
        <v>-3</v>
      </c>
      <c r="O225" s="15">
        <v>14654</v>
      </c>
      <c r="P225" s="15">
        <v>4915</v>
      </c>
      <c r="Q225" s="15">
        <v>19569</v>
      </c>
      <c r="R225">
        <v>0.99227410144440709</v>
      </c>
      <c r="S225" s="15">
        <v>388</v>
      </c>
      <c r="T225" t="s">
        <v>462</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225" s="2">
        <f>IF(EvolucionIncidencia[[#This Row],[Fecha]]&lt;=MIN(EvolucionIncidencia[Fecha])+14,"",EvolucionIncidencia[[#This Row],[NuevasAltas]]-EvolucionIncidencia[[#This Row],[Previsión Altas]])</f>
        <v>165.60761430219139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25" s="2">
        <f>IF(LEN(EvolucionIncidencia[[#This Row],[IA7]])=0,"",EvolucionIncidencia[[#This Row],[IA7]]/_xlfn.MAXIFS(EvolucionIncidencia[IA7],EvolucionIncidencia[Area_Sanitaria],EvolucionIncidencia[[#This Row],[Area_Sanitaria]]))</f>
        <v>0.36008291382884217</v>
      </c>
      <c r="AB225" s="2">
        <f>IF(LEN(EvolucionIncidencia[[#This Row],[IA14]])=0,"",EvolucionIncidencia[[#This Row],[IA14]]/_xlfn.MAXIFS(EvolucionIncidencia[IA14],EvolucionIncidencia[Area_Sanitaria],EvolucionIncidencia[[#This Row],[Area_Sanitaria]]))</f>
        <v>0.49754701553556829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226" spans="1:31" x14ac:dyDescent="0.3">
      <c r="A226" s="1">
        <v>44329</v>
      </c>
      <c r="B226" s="2" t="s">
        <v>4</v>
      </c>
      <c r="C226" s="15">
        <v>30030</v>
      </c>
      <c r="D226" s="15">
        <v>652</v>
      </c>
      <c r="E226" s="15">
        <v>28803</v>
      </c>
      <c r="F226">
        <v>41</v>
      </c>
      <c r="G226">
        <v>9</v>
      </c>
      <c r="H226" s="15">
        <v>477684</v>
      </c>
      <c r="I226" s="15">
        <v>588</v>
      </c>
      <c r="J226" s="15">
        <v>250168</v>
      </c>
      <c r="K226" s="15">
        <v>21</v>
      </c>
      <c r="L226">
        <v>-18</v>
      </c>
      <c r="M226">
        <v>-5</v>
      </c>
      <c r="N226">
        <v>-1</v>
      </c>
      <c r="O226" s="15">
        <v>1616</v>
      </c>
      <c r="P226" s="15">
        <v>488</v>
      </c>
      <c r="Q226" s="15">
        <v>2104</v>
      </c>
      <c r="R226">
        <v>0.9731343283582089</v>
      </c>
      <c r="S226" s="15">
        <v>38</v>
      </c>
      <c r="T226" t="s">
        <v>466</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226" s="2">
        <f>IF(EvolucionIncidencia[[#This Row],[Fecha]]&lt;=MIN(EvolucionIncidencia[Fecha])+14,"",EvolucionIncidencia[[#This Row],[NuevasAltas]]-EvolucionIncidencia[[#This Row],[Previsión Altas]])</f>
        <v>-17.909897392978458</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26" s="2">
        <f>IF(LEN(EvolucionIncidencia[[#This Row],[IA7]])=0,"",EvolucionIncidencia[[#This Row],[IA7]]/_xlfn.MAXIFS(EvolucionIncidencia[IA7],EvolucionIncidencia[Area_Sanitaria],EvolucionIncidencia[[#This Row],[Area_Sanitaria]]))</f>
        <v>0.4143646408839779</v>
      </c>
      <c r="AB226" s="2">
        <f>IF(LEN(EvolucionIncidencia[[#This Row],[IA14]])=0,"",EvolucionIncidencia[[#This Row],[IA14]]/_xlfn.MAXIFS(EvolucionIncidencia[IA14],EvolucionIncidencia[Area_Sanitaria],EvolucionIncidencia[[#This Row],[Area_Sanitaria]]))</f>
        <v>0.55797933409873712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27" spans="1:31" hidden="1" x14ac:dyDescent="0.3">
      <c r="A227" s="1">
        <v>44329</v>
      </c>
      <c r="B227" s="2" t="s">
        <v>5</v>
      </c>
      <c r="C227" s="15">
        <v>8509</v>
      </c>
      <c r="D227" s="15">
        <v>94</v>
      </c>
      <c r="E227" s="15">
        <v>8192</v>
      </c>
      <c r="F227">
        <v>4</v>
      </c>
      <c r="G227">
        <v>1</v>
      </c>
      <c r="H227" s="15">
        <v>139672</v>
      </c>
      <c r="I227" s="15">
        <v>217</v>
      </c>
      <c r="J227" s="15">
        <v>44412</v>
      </c>
      <c r="K227" s="15">
        <v>5</v>
      </c>
      <c r="L227">
        <v>-5</v>
      </c>
      <c r="M227">
        <v>2</v>
      </c>
      <c r="N227">
        <v>0</v>
      </c>
      <c r="O227" s="15">
        <v>403</v>
      </c>
      <c r="P227" s="15">
        <v>63</v>
      </c>
      <c r="Q227" s="15">
        <v>466</v>
      </c>
      <c r="R227">
        <v>0.9494949494949495</v>
      </c>
      <c r="S227" s="15">
        <v>10</v>
      </c>
      <c r="T227" t="s">
        <v>466</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227" s="2">
        <f>IF(EvolucionIncidencia[[#This Row],[Fecha]]&lt;=MIN(EvolucionIncidencia[Fecha])+14,"",EvolucionIncidencia[[#This Row],[NuevasAltas]]-EvolucionIncidencia[[#This Row],[Previsión Altas]])</f>
        <v>2.9471564760026308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27" s="2">
        <f>IF(LEN(EvolucionIncidencia[[#This Row],[IA7]])=0,"",EvolucionIncidencia[[#This Row],[IA7]]/_xlfn.MAXIFS(EvolucionIncidencia[IA7],EvolucionIncidencia[Area_Sanitaria],EvolucionIncidencia[[#This Row],[Area_Sanitaria]]))</f>
        <v>0.41599999999999998</v>
      </c>
      <c r="AB227" s="2">
        <f>IF(LEN(EvolucionIncidencia[[#This Row],[IA14]])=0,"",EvolucionIncidencia[[#This Row],[IA14]]/_xlfn.MAXIFS(EvolucionIncidencia[IA14],EvolucionIncidencia[Area_Sanitaria],EvolucionIncidencia[[#This Row],[Area_Sanitaria]]))</f>
        <v>0.44864864864864867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28" spans="1:31" hidden="1" x14ac:dyDescent="0.3">
      <c r="A228" s="1">
        <v>44329</v>
      </c>
      <c r="B228" s="2" t="s">
        <v>8</v>
      </c>
      <c r="C228" s="15">
        <v>12612</v>
      </c>
      <c r="D228" s="15">
        <v>196</v>
      </c>
      <c r="E228" s="15">
        <v>12197</v>
      </c>
      <c r="F228">
        <v>9</v>
      </c>
      <c r="G228">
        <v>2</v>
      </c>
      <c r="H228" s="15">
        <v>233921</v>
      </c>
      <c r="I228" s="15">
        <v>214</v>
      </c>
      <c r="J228" s="15">
        <v>108879</v>
      </c>
      <c r="K228" s="15">
        <v>14</v>
      </c>
      <c r="L228">
        <v>-8</v>
      </c>
      <c r="M228">
        <v>3</v>
      </c>
      <c r="N228">
        <v>0</v>
      </c>
      <c r="O228" s="15">
        <v>542</v>
      </c>
      <c r="P228" s="15">
        <v>222</v>
      </c>
      <c r="Q228" s="15">
        <v>764</v>
      </c>
      <c r="R228">
        <v>0.96078431372549022</v>
      </c>
      <c r="S228" s="15">
        <v>22</v>
      </c>
      <c r="T228" t="s">
        <v>466</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228" s="2">
        <f>IF(EvolucionIncidencia[[#This Row],[Fecha]]&lt;=MIN(EvolucionIncidencia[Fecha])+14,"",EvolucionIncidencia[[#This Row],[NuevasAltas]]-EvolucionIncidencia[[#This Row],[Previsión Altas]])</f>
        <v>-0.2074787560617537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228" s="2">
        <f>IF(LEN(EvolucionIncidencia[[#This Row],[IA7]])=0,"",EvolucionIncidencia[[#This Row],[IA7]]/_xlfn.MAXIFS(EvolucionIncidencia[IA7],EvolucionIncidencia[Area_Sanitaria],EvolucionIncidencia[[#This Row],[Area_Sanitaria]]))</f>
        <v>0.26602564102564102</v>
      </c>
      <c r="AB228" s="2">
        <f>IF(LEN(EvolucionIncidencia[[#This Row],[IA14]])=0,"",EvolucionIncidencia[[#This Row],[IA14]]/_xlfn.MAXIFS(EvolucionIncidencia[IA14],EvolucionIncidencia[Area_Sanitaria],EvolucionIncidencia[[#This Row],[Area_Sanitaria]]))</f>
        <v>0.35462555066079293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9" spans="1:31" hidden="1" x14ac:dyDescent="0.3">
      <c r="A229" s="1">
        <v>44329</v>
      </c>
      <c r="B229" s="2" t="s">
        <v>9</v>
      </c>
      <c r="C229" s="15">
        <v>15514</v>
      </c>
      <c r="D229" s="15">
        <v>222</v>
      </c>
      <c r="E229" s="15">
        <v>14876</v>
      </c>
      <c r="F229">
        <v>10</v>
      </c>
      <c r="G229">
        <v>2</v>
      </c>
      <c r="H229" s="15">
        <v>247970</v>
      </c>
      <c r="I229" s="15">
        <v>417</v>
      </c>
      <c r="J229" s="15">
        <v>129426</v>
      </c>
      <c r="K229" s="15">
        <v>12</v>
      </c>
      <c r="L229">
        <v>-3</v>
      </c>
      <c r="M229">
        <v>-1</v>
      </c>
      <c r="N229">
        <v>-1</v>
      </c>
      <c r="O229" s="15">
        <v>450</v>
      </c>
      <c r="P229" s="15">
        <v>369</v>
      </c>
      <c r="Q229" s="15">
        <v>819</v>
      </c>
      <c r="R229">
        <v>0.98666666666666669</v>
      </c>
      <c r="S229" s="15">
        <v>15</v>
      </c>
      <c r="T229" t="s">
        <v>466</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229" s="2">
        <f>IF(EvolucionIncidencia[[#This Row],[Fecha]]&lt;=MIN(EvolucionIncidencia[Fecha])+14,"",EvolucionIncidencia[[#This Row],[NuevasAltas]]-EvolucionIncidencia[[#This Row],[Previsión Altas]])</f>
        <v>-12.392142789482946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29" s="2">
        <f>IF(LEN(EvolucionIncidencia[[#This Row],[IA7]])=0,"",EvolucionIncidencia[[#This Row],[IA7]]/_xlfn.MAXIFS(EvolucionIncidencia[IA7],EvolucionIncidencia[Area_Sanitaria],EvolucionIncidencia[[#This Row],[Area_Sanitaria]]))</f>
        <v>9.8684210526315791E-2</v>
      </c>
      <c r="AB229" s="2">
        <f>IF(LEN(EvolucionIncidencia[[#This Row],[IA14]])=0,"",EvolucionIncidencia[[#This Row],[IA14]]/_xlfn.MAXIFS(EvolucionIncidencia[IA14],EvolucionIncidencia[Area_Sanitaria],EvolucionIncidencia[[#This Row],[Area_Sanitaria]]))</f>
        <v>0.19135802469135801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0" spans="1:31" hidden="1" x14ac:dyDescent="0.3">
      <c r="A230" s="1">
        <v>44329</v>
      </c>
      <c r="B230" s="2" t="s">
        <v>6</v>
      </c>
      <c r="C230" s="15">
        <v>13987</v>
      </c>
      <c r="D230" s="15">
        <v>470</v>
      </c>
      <c r="E230" s="15">
        <v>13344</v>
      </c>
      <c r="F230">
        <v>23</v>
      </c>
      <c r="G230">
        <v>9</v>
      </c>
      <c r="H230" s="15">
        <v>226066</v>
      </c>
      <c r="I230" s="15">
        <v>174</v>
      </c>
      <c r="J230" s="15">
        <v>113647</v>
      </c>
      <c r="K230" s="15">
        <v>15</v>
      </c>
      <c r="L230">
        <v>-4</v>
      </c>
      <c r="M230">
        <v>-3</v>
      </c>
      <c r="N230">
        <v>1</v>
      </c>
      <c r="O230" s="15">
        <v>694</v>
      </c>
      <c r="P230" s="15">
        <v>462</v>
      </c>
      <c r="Q230" s="15">
        <v>1156</v>
      </c>
      <c r="R230">
        <v>0.99156118143459915</v>
      </c>
      <c r="S230" s="15">
        <v>18</v>
      </c>
      <c r="T230" t="s">
        <v>466</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230" s="2">
        <f>IF(EvolucionIncidencia[[#This Row],[Fecha]]&lt;=MIN(EvolucionIncidencia[Fecha])+14,"",EvolucionIncidencia[[#This Row],[NuevasAltas]]-EvolucionIncidencia[[#This Row],[Previsión Altas]])</f>
        <v>-12.926294087635814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30" s="2">
        <f>IF(LEN(EvolucionIncidencia[[#This Row],[IA7]])=0,"",EvolucionIncidencia[[#This Row],[IA7]]/_xlfn.MAXIFS(EvolucionIncidencia[IA7],EvolucionIncidencia[Area_Sanitaria],EvolucionIncidencia[[#This Row],[Area_Sanitaria]]))</f>
        <v>0.35387673956262428</v>
      </c>
      <c r="AB230" s="2">
        <f>IF(LEN(EvolucionIncidencia[[#This Row],[IA14]])=0,"",EvolucionIncidencia[[#This Row],[IA14]]/_xlfn.MAXIFS(EvolucionIncidencia[IA14],EvolucionIncidencia[Area_Sanitaria],EvolucionIncidencia[[#This Row],[Area_Sanitaria]]))</f>
        <v>0.46926713947990545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31" spans="1:31" hidden="1" x14ac:dyDescent="0.3">
      <c r="A231" s="1">
        <v>44329</v>
      </c>
      <c r="B231" s="2" t="s">
        <v>7</v>
      </c>
      <c r="C231" s="15">
        <v>19546</v>
      </c>
      <c r="D231" s="15">
        <v>440</v>
      </c>
      <c r="E231" s="15">
        <v>18758</v>
      </c>
      <c r="F231">
        <v>19</v>
      </c>
      <c r="G231">
        <v>4</v>
      </c>
      <c r="H231" s="15">
        <v>348284</v>
      </c>
      <c r="I231" s="15">
        <v>360</v>
      </c>
      <c r="J231" s="15">
        <v>175668</v>
      </c>
      <c r="K231" s="15">
        <v>35</v>
      </c>
      <c r="L231">
        <v>17</v>
      </c>
      <c r="M231">
        <v>-1</v>
      </c>
      <c r="N231">
        <v>1</v>
      </c>
      <c r="O231" s="15">
        <v>485</v>
      </c>
      <c r="P231" s="15">
        <v>382</v>
      </c>
      <c r="Q231" s="15">
        <v>867</v>
      </c>
      <c r="R231">
        <v>1.0401891252955082</v>
      </c>
      <c r="S231" s="15">
        <v>18</v>
      </c>
      <c r="T231" t="s">
        <v>466</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231" s="2">
        <f>IF(EvolucionIncidencia[[#This Row],[Fecha]]&lt;=MIN(EvolucionIncidencia[Fecha])+14,"",EvolucionIncidencia[[#This Row],[NuevasAltas]]-EvolucionIncidencia[[#This Row],[Previsión Altas]])</f>
        <v>-13.52764839226796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31" s="2">
        <f>IF(LEN(EvolucionIncidencia[[#This Row],[IA7]])=0,"",EvolucionIncidencia[[#This Row],[IA7]]/_xlfn.MAXIFS(EvolucionIncidencia[IA7],EvolucionIncidencia[Area_Sanitaria],EvolucionIncidencia[[#This Row],[Area_Sanitaria]]))</f>
        <v>0.54046997389033946</v>
      </c>
      <c r="AB231" s="2">
        <f>IF(LEN(EvolucionIncidencia[[#This Row],[IA14]])=0,"",EvolucionIncidencia[[#This Row],[IA14]]/_xlfn.MAXIFS(EvolucionIncidencia[IA14],EvolucionIncidencia[Area_Sanitaria],EvolucionIncidencia[[#This Row],[Area_Sanitaria]]))</f>
        <v>0.7244701348747592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32" spans="1:31" hidden="1" x14ac:dyDescent="0.3">
      <c r="A232" s="1">
        <v>44329</v>
      </c>
      <c r="B232" s="2" t="s">
        <v>2</v>
      </c>
      <c r="C232" s="15">
        <v>24333</v>
      </c>
      <c r="D232" s="15">
        <v>859</v>
      </c>
      <c r="E232" s="15">
        <v>23052</v>
      </c>
      <c r="F232">
        <v>40</v>
      </c>
      <c r="G232">
        <v>11</v>
      </c>
      <c r="H232" s="15">
        <v>481537</v>
      </c>
      <c r="I232" s="15">
        <v>429</v>
      </c>
      <c r="J232" s="15">
        <v>115985</v>
      </c>
      <c r="K232" s="15">
        <v>57</v>
      </c>
      <c r="L232">
        <v>0</v>
      </c>
      <c r="M232">
        <v>3</v>
      </c>
      <c r="N232">
        <v>-2</v>
      </c>
      <c r="O232" s="15">
        <v>2085</v>
      </c>
      <c r="P232" s="15">
        <v>410</v>
      </c>
      <c r="Q232" s="15">
        <v>2495</v>
      </c>
      <c r="R232">
        <v>1</v>
      </c>
      <c r="S232" s="15">
        <v>57</v>
      </c>
      <c r="T232" t="s">
        <v>466</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232" s="2">
        <f>IF(EvolucionIncidencia[[#This Row],[Fecha]]&lt;=MIN(EvolucionIncidencia[Fecha])+14,"",EvolucionIncidencia[[#This Row],[NuevasAltas]]-EvolucionIncidencia[[#This Row],[Previsión Altas]])</f>
        <v>3.5229684009580993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232" s="2">
        <f>IF(LEN(EvolucionIncidencia[[#This Row],[IA7]])=0,"",EvolucionIncidencia[[#This Row],[IA7]]/_xlfn.MAXIFS(EvolucionIncidencia[IA7],EvolucionIncidencia[Area_Sanitaria],EvolucionIncidencia[[#This Row],[Area_Sanitaria]]))</f>
        <v>0.47872340425531917</v>
      </c>
      <c r="AB232" s="2">
        <f>IF(LEN(EvolucionIncidencia[[#This Row],[IA14]])=0,"",EvolucionIncidencia[[#This Row],[IA14]]/_xlfn.MAXIFS(EvolucionIncidencia[IA14],EvolucionIncidencia[Area_Sanitaria],EvolucionIncidencia[[#This Row],[Area_Sanitaria]]))</f>
        <v>0.66315789473684206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33" spans="1:31" hidden="1" x14ac:dyDescent="0.3">
      <c r="A233" s="1">
        <v>44329</v>
      </c>
      <c r="B233" s="2" t="s">
        <v>3</v>
      </c>
      <c r="C233" s="15">
        <v>124531</v>
      </c>
      <c r="D233" s="15">
        <v>2933</v>
      </c>
      <c r="E233" s="15">
        <v>119222</v>
      </c>
      <c r="F233">
        <v>146</v>
      </c>
      <c r="G233">
        <v>38</v>
      </c>
      <c r="H233" s="15">
        <v>2155134</v>
      </c>
      <c r="I233" s="15">
        <v>2399</v>
      </c>
      <c r="J233" s="15">
        <v>938185</v>
      </c>
      <c r="K233" s="15">
        <v>159</v>
      </c>
      <c r="L233">
        <v>-21</v>
      </c>
      <c r="M233">
        <v>-2</v>
      </c>
      <c r="N233">
        <v>-2</v>
      </c>
      <c r="O233" s="15">
        <v>6275</v>
      </c>
      <c r="P233" s="15">
        <v>2396</v>
      </c>
      <c r="Q233" s="15">
        <v>8671</v>
      </c>
      <c r="R233">
        <v>0.99289099526066349</v>
      </c>
      <c r="S233" s="15">
        <v>178</v>
      </c>
      <c r="T233" t="s">
        <v>466</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233" s="2">
        <f>IF(EvolucionIncidencia[[#This Row],[Fecha]]&lt;=MIN(EvolucionIncidencia[Fecha])+14,"",EvolucionIncidencia[[#This Row],[NuevasAltas]]-EvolucionIncidencia[[#This Row],[Previsión Altas]])</f>
        <v>-40.759386363000147</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233" s="2">
        <f>IF(LEN(EvolucionIncidencia[[#This Row],[IA7]])=0,"",EvolucionIncidencia[[#This Row],[IA7]]/_xlfn.MAXIFS(EvolucionIncidencia[IA7],EvolucionIncidencia[Area_Sanitaria],EvolucionIncidencia[[#This Row],[Area_Sanitaria]]))</f>
        <v>0.34942256440627778</v>
      </c>
      <c r="AB233" s="2">
        <f>IF(LEN(EvolucionIncidencia[[#This Row],[IA14]])=0,"",EvolucionIncidencia[[#This Row],[IA14]]/_xlfn.MAXIFS(EvolucionIncidencia[IA14],EvolucionIncidencia[Area_Sanitaria],EvolucionIncidencia[[#This Row],[Area_Sanitaria]]))</f>
        <v>0.48691741618969747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34" spans="1:31" x14ac:dyDescent="0.3">
      <c r="A234" s="1">
        <v>44330</v>
      </c>
      <c r="B234" s="2" t="s">
        <v>4</v>
      </c>
      <c r="C234" s="15">
        <v>30055</v>
      </c>
      <c r="D234" s="15">
        <v>642</v>
      </c>
      <c r="E234" s="15">
        <v>28838</v>
      </c>
      <c r="F234">
        <v>35</v>
      </c>
      <c r="G234">
        <v>10</v>
      </c>
      <c r="H234" s="15">
        <v>479289</v>
      </c>
      <c r="I234" s="15">
        <v>588</v>
      </c>
      <c r="J234" s="15">
        <v>250631</v>
      </c>
      <c r="K234" s="15">
        <v>25</v>
      </c>
      <c r="L234">
        <v>-10</v>
      </c>
      <c r="M234">
        <v>-6</v>
      </c>
      <c r="N234">
        <v>1</v>
      </c>
      <c r="O234" s="15">
        <v>1605</v>
      </c>
      <c r="P234" s="15">
        <v>463</v>
      </c>
      <c r="Q234" s="15">
        <v>2068</v>
      </c>
      <c r="R234">
        <v>0.98466257668711654</v>
      </c>
      <c r="S234" s="15">
        <v>35</v>
      </c>
      <c r="T234" t="s">
        <v>463</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234" s="2">
        <f>IF(EvolucionIncidencia[[#This Row],[Fecha]]&lt;=MIN(EvolucionIncidencia[Fecha])+14,"",EvolucionIncidencia[[#This Row],[NuevasAltas]]-EvolucionIncidencia[[#This Row],[Previsión Altas]])</f>
        <v>-1.914514884753153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234" s="2">
        <f>IF(LEN(EvolucionIncidencia[[#This Row],[IA7]])=0,"",EvolucionIncidencia[[#This Row],[IA7]]/_xlfn.MAXIFS(EvolucionIncidencia[IA7],EvolucionIncidencia[Area_Sanitaria],EvolucionIncidencia[[#This Row],[Area_Sanitaria]]))</f>
        <v>0.36279926335174956</v>
      </c>
      <c r="AB234" s="2">
        <f>IF(LEN(EvolucionIncidencia[[#This Row],[IA14]])=0,"",EvolucionIncidencia[[#This Row],[IA14]]/_xlfn.MAXIFS(EvolucionIncidencia[IA14],EvolucionIncidencia[Area_Sanitaria],EvolucionIncidencia[[#This Row],[Area_Sanitaria]]))</f>
        <v>0.54879448909299655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35" spans="1:31" hidden="1" x14ac:dyDescent="0.3">
      <c r="A235" s="1">
        <v>44330</v>
      </c>
      <c r="B235" s="2" t="s">
        <v>5</v>
      </c>
      <c r="C235" s="15">
        <v>8512</v>
      </c>
      <c r="D235" s="15">
        <v>85</v>
      </c>
      <c r="E235" s="15">
        <v>8204</v>
      </c>
      <c r="F235">
        <v>5</v>
      </c>
      <c r="G235">
        <v>1</v>
      </c>
      <c r="H235" s="15">
        <v>139976</v>
      </c>
      <c r="I235" s="15">
        <v>217</v>
      </c>
      <c r="J235" s="15">
        <v>44497</v>
      </c>
      <c r="K235" s="15">
        <v>3</v>
      </c>
      <c r="L235">
        <v>-9</v>
      </c>
      <c r="M235">
        <v>1</v>
      </c>
      <c r="N235">
        <v>0</v>
      </c>
      <c r="O235" s="15">
        <v>304</v>
      </c>
      <c r="P235" s="15">
        <v>85</v>
      </c>
      <c r="Q235" s="15">
        <v>389</v>
      </c>
      <c r="R235">
        <v>0.9042553191489362</v>
      </c>
      <c r="S235" s="15">
        <v>12</v>
      </c>
      <c r="T235" t="s">
        <v>463</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235" s="2">
        <f>IF(EvolucionIncidencia[[#This Row],[Fecha]]&lt;=MIN(EvolucionIncidencia[Fecha])+14,"",EvolucionIncidencia[[#This Row],[NuevasAltas]]-EvolucionIncidencia[[#This Row],[Previsión Altas]])</f>
        <v>-3.9863412228796875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35" s="2">
        <f>IF(LEN(EvolucionIncidencia[[#This Row],[IA7]])=0,"",EvolucionIncidencia[[#This Row],[IA7]]/_xlfn.MAXIFS(EvolucionIncidencia[IA7],EvolucionIncidencia[Area_Sanitaria],EvolucionIncidencia[[#This Row],[Area_Sanitaria]]))</f>
        <v>0.36799999999999999</v>
      </c>
      <c r="AB235" s="2">
        <f>IF(LEN(EvolucionIncidencia[[#This Row],[IA14]])=0,"",EvolucionIncidencia[[#This Row],[IA14]]/_xlfn.MAXIFS(EvolucionIncidencia[IA14],EvolucionIncidencia[Area_Sanitaria],EvolucionIncidencia[[#This Row],[Area_Sanitaria]]))</f>
        <v>0.40540540540540543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36" spans="1:31" hidden="1" x14ac:dyDescent="0.3">
      <c r="A236" s="1">
        <v>44330</v>
      </c>
      <c r="B236" s="2" t="s">
        <v>8</v>
      </c>
      <c r="C236" s="15">
        <v>12623</v>
      </c>
      <c r="D236" s="15">
        <v>182</v>
      </c>
      <c r="E236" s="15">
        <v>12222</v>
      </c>
      <c r="F236">
        <v>8</v>
      </c>
      <c r="G236">
        <v>2</v>
      </c>
      <c r="H236" s="15">
        <v>234549</v>
      </c>
      <c r="I236" s="15">
        <v>214</v>
      </c>
      <c r="J236" s="15">
        <v>109269</v>
      </c>
      <c r="K236" s="15">
        <v>11</v>
      </c>
      <c r="L236">
        <v>-14</v>
      </c>
      <c r="M236">
        <v>-1</v>
      </c>
      <c r="N236">
        <v>0</v>
      </c>
      <c r="O236" s="15">
        <v>628</v>
      </c>
      <c r="P236" s="15">
        <v>390</v>
      </c>
      <c r="Q236" s="15">
        <v>1018</v>
      </c>
      <c r="R236">
        <v>0.9285714285714286</v>
      </c>
      <c r="S236" s="15">
        <v>25</v>
      </c>
      <c r="T236" t="s">
        <v>463</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236" s="2">
        <f>IF(EvolucionIncidencia[[#This Row],[Fecha]]&lt;=MIN(EvolucionIncidencia[Fecha])+14,"",EvolucionIncidencia[[#This Row],[NuevasAltas]]-EvolucionIncidencia[[#This Row],[Previsión Altas]])</f>
        <v>6.849665455122242</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36" s="2">
        <f>IF(LEN(EvolucionIncidencia[[#This Row],[IA7]])=0,"",EvolucionIncidencia[[#This Row],[IA7]]/_xlfn.MAXIFS(EvolucionIncidencia[IA7],EvolucionIncidencia[Area_Sanitaria],EvolucionIncidencia[[#This Row],[Area_Sanitaria]]))</f>
        <v>0.25320512820512819</v>
      </c>
      <c r="AB236" s="2">
        <f>IF(LEN(EvolucionIncidencia[[#This Row],[IA14]])=0,"",EvolucionIncidencia[[#This Row],[IA14]]/_xlfn.MAXIFS(EvolucionIncidencia[IA14],EvolucionIncidencia[Area_Sanitaria],EvolucionIncidencia[[#This Row],[Area_Sanitaria]]))</f>
        <v>0.33920704845814981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37" spans="1:31" hidden="1" x14ac:dyDescent="0.3">
      <c r="A237" s="1">
        <v>44330</v>
      </c>
      <c r="B237" s="2" t="s">
        <v>9</v>
      </c>
      <c r="C237" s="15">
        <v>15529</v>
      </c>
      <c r="D237" s="15">
        <v>211</v>
      </c>
      <c r="E237" s="15">
        <v>14902</v>
      </c>
      <c r="F237">
        <v>10</v>
      </c>
      <c r="G237">
        <v>2</v>
      </c>
      <c r="H237" s="15">
        <v>248347</v>
      </c>
      <c r="I237" s="15">
        <v>417</v>
      </c>
      <c r="J237" s="15">
        <v>129854</v>
      </c>
      <c r="K237" s="15">
        <v>15</v>
      </c>
      <c r="L237">
        <v>-11</v>
      </c>
      <c r="M237">
        <v>0</v>
      </c>
      <c r="N237">
        <v>0</v>
      </c>
      <c r="O237" s="15">
        <v>377</v>
      </c>
      <c r="P237" s="15">
        <v>428</v>
      </c>
      <c r="Q237" s="15">
        <v>805</v>
      </c>
      <c r="R237">
        <v>0.9504504504504504</v>
      </c>
      <c r="S237" s="15">
        <v>26</v>
      </c>
      <c r="T237" t="s">
        <v>463</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237" s="2">
        <f>IF(EvolucionIncidencia[[#This Row],[Fecha]]&lt;=MIN(EvolucionIncidencia[Fecha])+14,"",EvolucionIncidencia[[#This Row],[NuevasAltas]]-EvolucionIncidencia[[#This Row],[Previsión Altas]])</f>
        <v>6.3468274778682066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37" s="2">
        <f>IF(LEN(EvolucionIncidencia[[#This Row],[IA7]])=0,"",EvolucionIncidencia[[#This Row],[IA7]]/_xlfn.MAXIFS(EvolucionIncidencia[IA7],EvolucionIncidencia[Area_Sanitaria],EvolucionIncidencia[[#This Row],[Area_Sanitaria]]))</f>
        <v>0.10526315789473684</v>
      </c>
      <c r="AB237" s="2">
        <f>IF(LEN(EvolucionIncidencia[[#This Row],[IA14]])=0,"",EvolucionIncidencia[[#This Row],[IA14]]/_xlfn.MAXIFS(EvolucionIncidencia[IA14],EvolucionIncidencia[Area_Sanitaria],EvolucionIncidencia[[#This Row],[Area_Sanitaria]]))</f>
        <v>0.18724279835390947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38" spans="1:31" hidden="1" x14ac:dyDescent="0.3">
      <c r="A238" s="1">
        <v>44330</v>
      </c>
      <c r="B238" s="2" t="s">
        <v>6</v>
      </c>
      <c r="C238" s="15">
        <v>14017</v>
      </c>
      <c r="D238" s="15">
        <v>458</v>
      </c>
      <c r="E238" s="15">
        <v>13385</v>
      </c>
      <c r="F238">
        <v>20</v>
      </c>
      <c r="G238">
        <v>9</v>
      </c>
      <c r="H238" s="15">
        <v>227144</v>
      </c>
      <c r="I238" s="15">
        <v>175</v>
      </c>
      <c r="J238" s="15">
        <v>114076</v>
      </c>
      <c r="K238" s="15">
        <v>30</v>
      </c>
      <c r="L238">
        <v>-12</v>
      </c>
      <c r="M238">
        <v>-3</v>
      </c>
      <c r="N238">
        <v>0</v>
      </c>
      <c r="O238" s="15">
        <v>1078</v>
      </c>
      <c r="P238" s="15">
        <v>429</v>
      </c>
      <c r="Q238" s="15">
        <v>1507</v>
      </c>
      <c r="R238">
        <v>0.97446808510638294</v>
      </c>
      <c r="S238" s="15">
        <v>41</v>
      </c>
      <c r="T238" t="s">
        <v>463</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238" s="2">
        <f>IF(EvolucionIncidencia[[#This Row],[Fecha]]&lt;=MIN(EvolucionIncidencia[Fecha])+14,"",EvolucionIncidencia[[#This Row],[NuevasAltas]]-EvolucionIncidencia[[#This Row],[Previsión Altas]])</f>
        <v>7.5539812919704019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38" s="2">
        <f>IF(LEN(EvolucionIncidencia[[#This Row],[IA7]])=0,"",EvolucionIncidencia[[#This Row],[IA7]]/_xlfn.MAXIFS(EvolucionIncidencia[IA7],EvolucionIncidencia[Area_Sanitaria],EvolucionIncidencia[[#This Row],[Area_Sanitaria]]))</f>
        <v>0.35586481113320079</v>
      </c>
      <c r="AB238" s="2">
        <f>IF(LEN(EvolucionIncidencia[[#This Row],[IA14]])=0,"",EvolucionIncidencia[[#This Row],[IA14]]/_xlfn.MAXIFS(EvolucionIncidencia[IA14],EvolucionIncidencia[Area_Sanitaria],EvolucionIncidencia[[#This Row],[Area_Sanitaria]]))</f>
        <v>0.46926713947990545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39" spans="1:31" hidden="1" x14ac:dyDescent="0.3">
      <c r="A239" s="1">
        <v>44330</v>
      </c>
      <c r="B239" s="2" t="s">
        <v>7</v>
      </c>
      <c r="C239" s="15">
        <v>19573</v>
      </c>
      <c r="D239" s="15">
        <v>433</v>
      </c>
      <c r="E239" s="15">
        <v>18792</v>
      </c>
      <c r="F239">
        <v>19</v>
      </c>
      <c r="G239">
        <v>3</v>
      </c>
      <c r="H239" s="15">
        <v>348895</v>
      </c>
      <c r="I239" s="15">
        <v>360</v>
      </c>
      <c r="J239" s="15">
        <v>176056</v>
      </c>
      <c r="K239" s="15">
        <v>27</v>
      </c>
      <c r="L239">
        <v>-7</v>
      </c>
      <c r="M239">
        <v>0</v>
      </c>
      <c r="N239">
        <v>-1</v>
      </c>
      <c r="O239" s="15">
        <v>611</v>
      </c>
      <c r="P239" s="15">
        <v>388</v>
      </c>
      <c r="Q239" s="15">
        <v>999</v>
      </c>
      <c r="R239">
        <v>0.98409090909090913</v>
      </c>
      <c r="S239" s="15">
        <v>34</v>
      </c>
      <c r="T239" t="s">
        <v>463</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239" s="2">
        <f>IF(EvolucionIncidencia[[#This Row],[Fecha]]&lt;=MIN(EvolucionIncidencia[Fecha])+14,"",EvolucionIncidencia[[#This Row],[NuevasAltas]]-EvolucionIncidencia[[#This Row],[Previsión Altas]])</f>
        <v>6.3049531655528597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39" s="2">
        <f>IF(LEN(EvolucionIncidencia[[#This Row],[IA7]])=0,"",EvolucionIncidencia[[#This Row],[IA7]]/_xlfn.MAXIFS(EvolucionIncidencia[IA7],EvolucionIncidencia[Area_Sanitaria],EvolucionIncidencia[[#This Row],[Area_Sanitaria]]))</f>
        <v>0.56396866840731075</v>
      </c>
      <c r="AB239" s="2">
        <f>IF(LEN(EvolucionIncidencia[[#This Row],[IA14]])=0,"",EvolucionIncidencia[[#This Row],[IA14]]/_xlfn.MAXIFS(EvolucionIncidencia[IA14],EvolucionIncidencia[Area_Sanitaria],EvolucionIncidencia[[#This Row],[Area_Sanitaria]]))</f>
        <v>0.72639691714836219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40" spans="1:31" hidden="1" x14ac:dyDescent="0.3">
      <c r="A240" s="1">
        <v>44330</v>
      </c>
      <c r="B240" s="2" t="s">
        <v>2</v>
      </c>
      <c r="C240" s="15">
        <v>24398</v>
      </c>
      <c r="D240" s="15">
        <v>854</v>
      </c>
      <c r="E240" s="15">
        <v>23122</v>
      </c>
      <c r="F240">
        <v>37</v>
      </c>
      <c r="G240">
        <v>11</v>
      </c>
      <c r="H240" s="15">
        <v>483464</v>
      </c>
      <c r="I240" s="15">
        <v>430</v>
      </c>
      <c r="J240" s="15">
        <v>116331</v>
      </c>
      <c r="K240" s="15">
        <v>65</v>
      </c>
      <c r="L240">
        <v>-5</v>
      </c>
      <c r="M240">
        <v>-3</v>
      </c>
      <c r="N240">
        <v>0</v>
      </c>
      <c r="O240" s="15">
        <v>1927</v>
      </c>
      <c r="P240" s="15">
        <v>346</v>
      </c>
      <c r="Q240" s="15">
        <v>2273</v>
      </c>
      <c r="R240">
        <v>0.99417927823050056</v>
      </c>
      <c r="S240" s="15">
        <v>70</v>
      </c>
      <c r="T240" t="s">
        <v>463</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240" s="2">
        <f>IF(EvolucionIncidencia[[#This Row],[Fecha]]&lt;=MIN(EvolucionIncidencia[Fecha])+14,"",EvolucionIncidencia[[#This Row],[NuevasAltas]]-EvolucionIncidencia[[#This Row],[Previsión Altas]])</f>
        <v>13.708661023602595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40" s="2">
        <f>IF(LEN(EvolucionIncidencia[[#This Row],[IA7]])=0,"",EvolucionIncidencia[[#This Row],[IA7]]/_xlfn.MAXIFS(EvolucionIncidencia[IA7],EvolucionIncidencia[Area_Sanitaria],EvolucionIncidencia[[#This Row],[Area_Sanitaria]]))</f>
        <v>0.48936170212765956</v>
      </c>
      <c r="AB240" s="2">
        <f>IF(LEN(EvolucionIncidencia[[#This Row],[IA14]])=0,"",EvolucionIncidencia[[#This Row],[IA14]]/_xlfn.MAXIFS(EvolucionIncidencia[IA14],EvolucionIncidencia[Area_Sanitaria],EvolucionIncidencia[[#This Row],[Area_Sanitaria]]))</f>
        <v>0.67368421052631577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241" spans="1:31" hidden="1" x14ac:dyDescent="0.3">
      <c r="A241" s="1">
        <v>44330</v>
      </c>
      <c r="B241" s="2" t="s">
        <v>3</v>
      </c>
      <c r="C241" s="15">
        <v>124707</v>
      </c>
      <c r="D241" s="15">
        <v>2865</v>
      </c>
      <c r="E241" s="15">
        <v>119465</v>
      </c>
      <c r="F241">
        <v>134</v>
      </c>
      <c r="G241">
        <v>38</v>
      </c>
      <c r="H241" s="15">
        <v>2161664</v>
      </c>
      <c r="I241" s="15">
        <v>2401</v>
      </c>
      <c r="J241" s="15">
        <v>940714</v>
      </c>
      <c r="K241" s="15">
        <v>176</v>
      </c>
      <c r="L241">
        <v>-68</v>
      </c>
      <c r="M241">
        <v>-12</v>
      </c>
      <c r="N241">
        <v>0</v>
      </c>
      <c r="O241" s="15">
        <v>6530</v>
      </c>
      <c r="P241" s="15">
        <v>2529</v>
      </c>
      <c r="Q241" s="15">
        <v>9059</v>
      </c>
      <c r="R241">
        <v>0.97681554722127517</v>
      </c>
      <c r="S241" s="15">
        <v>243</v>
      </c>
      <c r="T241" t="s">
        <v>463</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241" s="2">
        <f>IF(EvolucionIncidencia[[#This Row],[Fecha]]&lt;=MIN(EvolucionIncidencia[Fecha])+14,"",EvolucionIncidencia[[#This Row],[NuevasAltas]]-EvolucionIncidencia[[#This Row],[Previsión Altas]])</f>
        <v>46.56820552879114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241" s="2">
        <f>IF(LEN(EvolucionIncidencia[[#This Row],[IA7]])=0,"",EvolucionIncidencia[[#This Row],[IA7]]/_xlfn.MAXIFS(EvolucionIncidencia[IA7],EvolucionIncidencia[Area_Sanitaria],EvolucionIncidencia[[#This Row],[Area_Sanitaria]]))</f>
        <v>0.3449807521468759</v>
      </c>
      <c r="AB241" s="2">
        <f>IF(LEN(EvolucionIncidencia[[#This Row],[IA14]])=0,"",EvolucionIncidencia[[#This Row],[IA14]]/_xlfn.MAXIFS(EvolucionIncidencia[IA14],EvolucionIncidencia[Area_Sanitaria],EvolucionIncidencia[[#This Row],[Area_Sanitaria]]))</f>
        <v>0.4838511856091578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42" spans="1:31" x14ac:dyDescent="0.3">
      <c r="A242" s="1">
        <v>44331</v>
      </c>
      <c r="B242" s="2" t="s">
        <v>4</v>
      </c>
      <c r="C242" s="15">
        <v>30085</v>
      </c>
      <c r="D242" s="15">
        <v>628</v>
      </c>
      <c r="E242" s="15">
        <v>28882</v>
      </c>
      <c r="F242">
        <v>38</v>
      </c>
      <c r="G242">
        <v>8</v>
      </c>
      <c r="H242" s="15">
        <v>480716</v>
      </c>
      <c r="I242" s="15">
        <v>588</v>
      </c>
      <c r="J242" s="15">
        <v>251007</v>
      </c>
      <c r="K242" s="15">
        <v>30</v>
      </c>
      <c r="L242">
        <v>-14</v>
      </c>
      <c r="M242">
        <v>3</v>
      </c>
      <c r="N242">
        <v>-2</v>
      </c>
      <c r="O242" s="15">
        <v>1427</v>
      </c>
      <c r="P242" s="15">
        <v>376</v>
      </c>
      <c r="Q242" s="15">
        <v>1803</v>
      </c>
      <c r="R242">
        <v>0.97819314641744548</v>
      </c>
      <c r="S242" s="15">
        <v>44</v>
      </c>
      <c r="T242" t="s">
        <v>467</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242" s="2">
        <f>IF(EvolucionIncidencia[[#This Row],[Fecha]]&lt;=MIN(EvolucionIncidencia[Fecha])+14,"",EvolucionIncidencia[[#This Row],[NuevasAltas]]-EvolucionIncidencia[[#This Row],[Previsión Altas]])</f>
        <v>7.3018312690930003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242" s="2">
        <f>IF(LEN(EvolucionIncidencia[[#This Row],[IA7]])=0,"",EvolucionIncidencia[[#This Row],[IA7]]/_xlfn.MAXIFS(EvolucionIncidencia[IA7],EvolucionIncidencia[Area_Sanitaria],EvolucionIncidencia[[#This Row],[Area_Sanitaria]]))</f>
        <v>0.36464088397790057</v>
      </c>
      <c r="AB242" s="2">
        <f>IF(LEN(EvolucionIncidencia[[#This Row],[IA14]])=0,"",EvolucionIncidencia[[#This Row],[IA14]]/_xlfn.MAXIFS(EvolucionIncidencia[IA14],EvolucionIncidencia[Area_Sanitaria],EvolucionIncidencia[[#This Row],[Area_Sanitaria]]))</f>
        <v>0.54535017221584381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43" spans="1:31" hidden="1" x14ac:dyDescent="0.3">
      <c r="A243" s="1">
        <v>44331</v>
      </c>
      <c r="B243" s="2" t="s">
        <v>5</v>
      </c>
      <c r="C243" s="15">
        <v>8519</v>
      </c>
      <c r="D243" s="15">
        <v>87</v>
      </c>
      <c r="E243" s="15">
        <v>8209</v>
      </c>
      <c r="F243">
        <v>5</v>
      </c>
      <c r="G243">
        <v>1</v>
      </c>
      <c r="H243" s="15">
        <v>140342</v>
      </c>
      <c r="I243" s="15">
        <v>217</v>
      </c>
      <c r="J243" s="15">
        <v>44542</v>
      </c>
      <c r="K243" s="15">
        <v>7</v>
      </c>
      <c r="L243">
        <v>2</v>
      </c>
      <c r="M243">
        <v>0</v>
      </c>
      <c r="N243">
        <v>0</v>
      </c>
      <c r="O243" s="15">
        <v>366</v>
      </c>
      <c r="P243" s="15">
        <v>45</v>
      </c>
      <c r="Q243" s="15">
        <v>411</v>
      </c>
      <c r="R243">
        <v>1.0235294117647058</v>
      </c>
      <c r="S243" s="15">
        <v>5</v>
      </c>
      <c r="T243" t="s">
        <v>467</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243" s="2">
        <f>IF(EvolucionIncidencia[[#This Row],[Fecha]]&lt;=MIN(EvolucionIncidencia[Fecha])+14,"",EvolucionIncidencia[[#This Row],[NuevasAltas]]-EvolucionIncidencia[[#This Row],[Previsión Altas]])</f>
        <v>-0.94375112067419753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43" s="2">
        <f>IF(LEN(EvolucionIncidencia[[#This Row],[IA7]])=0,"",EvolucionIncidencia[[#This Row],[IA7]]/_xlfn.MAXIFS(EvolucionIncidencia[IA7],EvolucionIncidencia[Area_Sanitaria],EvolucionIncidencia[[#This Row],[Area_Sanitaria]]))</f>
        <v>0.40799999999999997</v>
      </c>
      <c r="AB243" s="2">
        <f>IF(LEN(EvolucionIncidencia[[#This Row],[IA14]])=0,"",EvolucionIncidencia[[#This Row],[IA14]]/_xlfn.MAXIFS(EvolucionIncidencia[IA14],EvolucionIncidencia[Area_Sanitaria],EvolucionIncidencia[[#This Row],[Area_Sanitaria]]))</f>
        <v>0.42162162162162165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44" spans="1:31" hidden="1" x14ac:dyDescent="0.3">
      <c r="A244" s="1">
        <v>44331</v>
      </c>
      <c r="B244" s="2" t="s">
        <v>8</v>
      </c>
      <c r="C244" s="15">
        <v>12633</v>
      </c>
      <c r="D244" s="15">
        <v>177</v>
      </c>
      <c r="E244" s="15">
        <v>12237</v>
      </c>
      <c r="F244">
        <v>8</v>
      </c>
      <c r="G244">
        <v>2</v>
      </c>
      <c r="H244" s="15">
        <v>235207</v>
      </c>
      <c r="I244" s="15">
        <v>214</v>
      </c>
      <c r="J244" s="15">
        <v>109410</v>
      </c>
      <c r="K244" s="15">
        <v>10</v>
      </c>
      <c r="L244">
        <v>-5</v>
      </c>
      <c r="M244">
        <v>0</v>
      </c>
      <c r="N244">
        <v>0</v>
      </c>
      <c r="O244" s="15">
        <v>658</v>
      </c>
      <c r="P244" s="15">
        <v>141</v>
      </c>
      <c r="Q244" s="15">
        <v>799</v>
      </c>
      <c r="R244">
        <v>0.97252747252747251</v>
      </c>
      <c r="S244" s="15">
        <v>15</v>
      </c>
      <c r="T244" t="s">
        <v>467</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244" s="2">
        <f>IF(EvolucionIncidencia[[#This Row],[Fecha]]&lt;=MIN(EvolucionIncidencia[Fecha])+14,"",EvolucionIncidencia[[#This Row],[NuevasAltas]]-EvolucionIncidencia[[#This Row],[Previsión Altas]])</f>
        <v>3.2210808945010641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44" s="2">
        <f>IF(LEN(EvolucionIncidencia[[#This Row],[IA7]])=0,"",EvolucionIncidencia[[#This Row],[IA7]]/_xlfn.MAXIFS(EvolucionIncidencia[IA7],EvolucionIncidencia[Area_Sanitaria],EvolucionIncidencia[[#This Row],[Area_Sanitaria]]))</f>
        <v>0.24358974358974358</v>
      </c>
      <c r="AB244" s="2">
        <f>IF(LEN(EvolucionIncidencia[[#This Row],[IA14]])=0,"",EvolucionIncidencia[[#This Row],[IA14]]/_xlfn.MAXIFS(EvolucionIncidencia[IA14],EvolucionIncidencia[Area_Sanitaria],EvolucionIncidencia[[#This Row],[Area_Sanitaria]]))</f>
        <v>0.33700440528634362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45" spans="1:31" hidden="1" x14ac:dyDescent="0.3">
      <c r="A245" s="1">
        <v>44331</v>
      </c>
      <c r="B245" s="2" t="s">
        <v>9</v>
      </c>
      <c r="C245" s="15">
        <v>15545</v>
      </c>
      <c r="D245" s="15">
        <v>211</v>
      </c>
      <c r="E245" s="15">
        <v>14918</v>
      </c>
      <c r="F245">
        <v>12</v>
      </c>
      <c r="G245">
        <v>2</v>
      </c>
      <c r="H245" s="15">
        <v>248938</v>
      </c>
      <c r="I245" s="15">
        <v>417</v>
      </c>
      <c r="J245" s="15">
        <v>130141</v>
      </c>
      <c r="K245" s="15">
        <v>16</v>
      </c>
      <c r="L245">
        <v>0</v>
      </c>
      <c r="M245">
        <v>2</v>
      </c>
      <c r="N245">
        <v>0</v>
      </c>
      <c r="O245" s="15">
        <v>591</v>
      </c>
      <c r="P245" s="15">
        <v>287</v>
      </c>
      <c r="Q245" s="15">
        <v>878</v>
      </c>
      <c r="R245">
        <v>1</v>
      </c>
      <c r="S245" s="15">
        <v>16</v>
      </c>
      <c r="T245" t="s">
        <v>467</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245" s="2">
        <f>IF(EvolucionIncidencia[[#This Row],[Fecha]]&lt;=MIN(EvolucionIncidencia[Fecha])+14,"",EvolucionIncidencia[[#This Row],[NuevasAltas]]-EvolucionIncidencia[[#This Row],[Previsión Altas]])</f>
        <v>3.7396967066697968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45" s="2">
        <f>IF(LEN(EvolucionIncidencia[[#This Row],[IA7]])=0,"",EvolucionIncidencia[[#This Row],[IA7]]/_xlfn.MAXIFS(EvolucionIncidencia[IA7],EvolucionIncidencia[Area_Sanitaria],EvolucionIncidencia[[#This Row],[Area_Sanitaria]]))</f>
        <v>0.10789473684210527</v>
      </c>
      <c r="AB245" s="2">
        <f>IF(LEN(EvolucionIncidencia[[#This Row],[IA14]])=0,"",EvolucionIncidencia[[#This Row],[IA14]]/_xlfn.MAXIFS(EvolucionIncidencia[IA14],EvolucionIncidencia[Area_Sanitaria],EvolucionIncidencia[[#This Row],[Area_Sanitaria]]))</f>
        <v>0.19135802469135801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46" spans="1:31" hidden="1" x14ac:dyDescent="0.3">
      <c r="A246" s="1">
        <v>44331</v>
      </c>
      <c r="B246" s="2" t="s">
        <v>6</v>
      </c>
      <c r="C246" s="15">
        <v>14026</v>
      </c>
      <c r="D246" s="15">
        <v>452</v>
      </c>
      <c r="E246" s="15">
        <v>13400</v>
      </c>
      <c r="F246">
        <v>18</v>
      </c>
      <c r="G246">
        <v>9</v>
      </c>
      <c r="H246" s="15">
        <v>228030</v>
      </c>
      <c r="I246" s="15">
        <v>175</v>
      </c>
      <c r="J246" s="15">
        <v>114367</v>
      </c>
      <c r="K246" s="15">
        <v>9</v>
      </c>
      <c r="L246">
        <v>-6</v>
      </c>
      <c r="M246">
        <v>-2</v>
      </c>
      <c r="N246">
        <v>0</v>
      </c>
      <c r="O246" s="15">
        <v>886</v>
      </c>
      <c r="P246" s="15">
        <v>291</v>
      </c>
      <c r="Q246" s="15">
        <v>1177</v>
      </c>
      <c r="R246">
        <v>0.98689956331877726</v>
      </c>
      <c r="S246" s="15">
        <v>15</v>
      </c>
      <c r="T246" t="s">
        <v>467</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246" s="2">
        <f>IF(EvolucionIncidencia[[#This Row],[Fecha]]&lt;=MIN(EvolucionIncidencia[Fecha])+14,"",EvolucionIncidencia[[#This Row],[NuevasAltas]]-EvolucionIncidencia[[#This Row],[Previsión Altas]])</f>
        <v>-33.513849268164513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246" s="2">
        <f>IF(LEN(EvolucionIncidencia[[#This Row],[IA7]])=0,"",EvolucionIncidencia[[#This Row],[IA7]]/_xlfn.MAXIFS(EvolucionIncidencia[IA7],EvolucionIncidencia[Area_Sanitaria],EvolucionIncidencia[[#This Row],[Area_Sanitaria]]))</f>
        <v>0.30417495029821073</v>
      </c>
      <c r="AB246" s="2">
        <f>IF(LEN(EvolucionIncidencia[[#This Row],[IA14]])=0,"",EvolucionIncidencia[[#This Row],[IA14]]/_xlfn.MAXIFS(EvolucionIncidencia[IA14],EvolucionIncidencia[Area_Sanitaria],EvolucionIncidencia[[#This Row],[Area_Sanitaria]]))</f>
        <v>0.43026004728132389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47" spans="1:31" hidden="1" x14ac:dyDescent="0.3">
      <c r="A247" s="1">
        <v>44331</v>
      </c>
      <c r="B247" s="2" t="s">
        <v>7</v>
      </c>
      <c r="C247" s="15">
        <v>19593</v>
      </c>
      <c r="D247" s="15">
        <v>428</v>
      </c>
      <c r="E247" s="15">
        <v>18817</v>
      </c>
      <c r="F247">
        <v>17</v>
      </c>
      <c r="G247">
        <v>3</v>
      </c>
      <c r="H247" s="15">
        <v>349340</v>
      </c>
      <c r="I247" s="15">
        <v>360</v>
      </c>
      <c r="J247" s="15">
        <v>176349</v>
      </c>
      <c r="K247" s="15">
        <v>20</v>
      </c>
      <c r="L247">
        <v>-5</v>
      </c>
      <c r="M247">
        <v>-2</v>
      </c>
      <c r="N247">
        <v>0</v>
      </c>
      <c r="O247" s="15">
        <v>445</v>
      </c>
      <c r="P247" s="15">
        <v>293</v>
      </c>
      <c r="Q247" s="15">
        <v>738</v>
      </c>
      <c r="R247">
        <v>0.98845265588914555</v>
      </c>
      <c r="S247" s="15">
        <v>25</v>
      </c>
      <c r="T247" t="s">
        <v>467</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247" s="2">
        <f>IF(EvolucionIncidencia[[#This Row],[Fecha]]&lt;=MIN(EvolucionIncidencia[Fecha])+14,"",EvolucionIncidencia[[#This Row],[NuevasAltas]]-EvolucionIncidencia[[#This Row],[Previsión Altas]])</f>
        <v>-1.9770981164984249</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247" s="2">
        <f>IF(LEN(EvolucionIncidencia[[#This Row],[IA7]])=0,"",EvolucionIncidencia[[#This Row],[IA7]]/_xlfn.MAXIFS(EvolucionIncidencia[IA7],EvolucionIncidencia[Area_Sanitaria],EvolucionIncidencia[[#This Row],[Area_Sanitaria]]))</f>
        <v>0.53263707571801566</v>
      </c>
      <c r="AB247" s="2">
        <f>IF(LEN(EvolucionIncidencia[[#This Row],[IA14]])=0,"",EvolucionIncidencia[[#This Row],[IA14]]/_xlfn.MAXIFS(EvolucionIncidencia[IA14],EvolucionIncidencia[Area_Sanitaria],EvolucionIncidencia[[#This Row],[Area_Sanitaria]]))</f>
        <v>0.7148362235067437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48" spans="1:31" hidden="1" x14ac:dyDescent="0.3">
      <c r="A248" s="1">
        <v>44331</v>
      </c>
      <c r="B248" s="2" t="s">
        <v>2</v>
      </c>
      <c r="C248" s="15">
        <v>24432</v>
      </c>
      <c r="D248" s="15">
        <v>849</v>
      </c>
      <c r="E248" s="15">
        <v>23161</v>
      </c>
      <c r="F248">
        <v>40</v>
      </c>
      <c r="G248">
        <v>10</v>
      </c>
      <c r="H248" s="15">
        <v>485426</v>
      </c>
      <c r="I248" s="15">
        <v>430</v>
      </c>
      <c r="J248" s="15">
        <v>116481</v>
      </c>
      <c r="K248" s="15">
        <v>34</v>
      </c>
      <c r="L248">
        <v>-5</v>
      </c>
      <c r="M248">
        <v>3</v>
      </c>
      <c r="N248">
        <v>-1</v>
      </c>
      <c r="O248" s="15">
        <v>1962</v>
      </c>
      <c r="P248" s="15">
        <v>150</v>
      </c>
      <c r="Q248" s="15">
        <v>2112</v>
      </c>
      <c r="R248">
        <v>0.99414519906323184</v>
      </c>
      <c r="S248" s="15">
        <v>39</v>
      </c>
      <c r="T248" t="s">
        <v>467</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248" s="2">
        <f>IF(EvolucionIncidencia[[#This Row],[Fecha]]&lt;=MIN(EvolucionIncidencia[Fecha])+14,"",EvolucionIncidencia[[#This Row],[NuevasAltas]]-EvolucionIncidencia[[#This Row],[Previsión Altas]])</f>
        <v>-9.9233913217744316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248" s="2">
        <f>IF(LEN(EvolucionIncidencia[[#This Row],[IA7]])=0,"",EvolucionIncidencia[[#This Row],[IA7]]/_xlfn.MAXIFS(EvolucionIncidencia[IA7],EvolucionIncidencia[Area_Sanitaria],EvolucionIncidencia[[#This Row],[Area_Sanitaria]]))</f>
        <v>0.44946808510638298</v>
      </c>
      <c r="AB248" s="2">
        <f>IF(LEN(EvolucionIncidencia[[#This Row],[IA14]])=0,"",EvolucionIncidencia[[#This Row],[IA14]]/_xlfn.MAXIFS(EvolucionIncidencia[IA14],EvolucionIncidencia[Area_Sanitaria],EvolucionIncidencia[[#This Row],[Area_Sanitaria]]))</f>
        <v>0.66220095693779901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249" spans="1:31" hidden="1" x14ac:dyDescent="0.3">
      <c r="A249" s="1">
        <v>44331</v>
      </c>
      <c r="B249" s="2" t="s">
        <v>3</v>
      </c>
      <c r="C249" s="15">
        <v>124833</v>
      </c>
      <c r="D249" s="15">
        <v>2832</v>
      </c>
      <c r="E249" s="15">
        <v>119624</v>
      </c>
      <c r="F249">
        <v>138</v>
      </c>
      <c r="G249">
        <v>35</v>
      </c>
      <c r="H249" s="15">
        <v>2167999</v>
      </c>
      <c r="I249" s="15">
        <v>2401</v>
      </c>
      <c r="J249" s="15">
        <v>942297</v>
      </c>
      <c r="K249" s="15">
        <v>126</v>
      </c>
      <c r="L249">
        <v>-33</v>
      </c>
      <c r="M249">
        <v>4</v>
      </c>
      <c r="N249">
        <v>-3</v>
      </c>
      <c r="O249" s="15">
        <v>6335</v>
      </c>
      <c r="P249" s="15">
        <v>1583</v>
      </c>
      <c r="Q249" s="15">
        <v>7918</v>
      </c>
      <c r="R249">
        <v>0.98848167539267018</v>
      </c>
      <c r="S249" s="15">
        <v>159</v>
      </c>
      <c r="T249" t="s">
        <v>467</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249" s="2">
        <f>IF(EvolucionIncidencia[[#This Row],[Fecha]]&lt;=MIN(EvolucionIncidencia[Fecha])+14,"",EvolucionIncidencia[[#This Row],[NuevasAltas]]-EvolucionIncidencia[[#This Row],[Previsión Altas]])</f>
        <v>-22.971379616882729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249" s="2">
        <f>IF(LEN(EvolucionIncidencia[[#This Row],[IA7]])=0,"",EvolucionIncidencia[[#This Row],[IA7]]/_xlfn.MAXIFS(EvolucionIncidencia[IA7],EvolucionIncidencia[Area_Sanitaria],EvolucionIncidencia[[#This Row],[Area_Sanitaria]]))</f>
        <v>0.32632514065738821</v>
      </c>
      <c r="AB249" s="2">
        <f>IF(LEN(EvolucionIncidencia[[#This Row],[IA14]])=0,"",EvolucionIncidencia[[#This Row],[IA14]]/_xlfn.MAXIFS(EvolucionIncidencia[IA14],EvolucionIncidencia[Area_Sanitaria],EvolucionIncidencia[[#This Row],[Area_Sanitaria]]))</f>
        <v>0.47403924775143091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250" spans="1:31" x14ac:dyDescent="0.3">
      <c r="A250" s="1">
        <v>44332</v>
      </c>
      <c r="B250" s="2" t="s">
        <v>4</v>
      </c>
      <c r="C250" s="15">
        <v>30113</v>
      </c>
      <c r="D250" s="15">
        <v>626</v>
      </c>
      <c r="E250" s="15">
        <v>28911</v>
      </c>
      <c r="F250">
        <v>35</v>
      </c>
      <c r="G250">
        <v>9</v>
      </c>
      <c r="H250" s="15">
        <v>482911</v>
      </c>
      <c r="I250" s="15">
        <v>589</v>
      </c>
      <c r="J250" s="15">
        <v>251276</v>
      </c>
      <c r="K250" s="15">
        <v>28</v>
      </c>
      <c r="L250">
        <v>-2</v>
      </c>
      <c r="M250">
        <v>-3</v>
      </c>
      <c r="N250">
        <v>1</v>
      </c>
      <c r="O250" s="15">
        <v>2195</v>
      </c>
      <c r="P250" s="15">
        <v>269</v>
      </c>
      <c r="Q250" s="15">
        <v>2464</v>
      </c>
      <c r="R250">
        <v>0.99681528662420382</v>
      </c>
      <c r="S250" s="15">
        <v>29</v>
      </c>
      <c r="T250" t="s">
        <v>468</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250" s="2">
        <f>IF(EvolucionIncidencia[[#This Row],[Fecha]]&lt;=MIN(EvolucionIncidencia[Fecha])+14,"",EvolucionIncidencia[[#This Row],[NuevasAltas]]-EvolucionIncidencia[[#This Row],[Previsión Altas]])</f>
        <v>-4.2611879057154809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50" s="2">
        <f>IF(LEN(EvolucionIncidencia[[#This Row],[IA7]])=0,"",EvolucionIncidencia[[#This Row],[IA7]]/_xlfn.MAXIFS(EvolucionIncidencia[IA7],EvolucionIncidencia[Area_Sanitaria],EvolucionIncidencia[[#This Row],[Area_Sanitaria]]))</f>
        <v>0.31675874769797424</v>
      </c>
      <c r="AB250" s="2">
        <f>IF(LEN(EvolucionIncidencia[[#This Row],[IA14]])=0,"",EvolucionIncidencia[[#This Row],[IA14]]/_xlfn.MAXIFS(EvolucionIncidencia[IA14],EvolucionIncidencia[Area_Sanitaria],EvolucionIncidencia[[#This Row],[Area_Sanitaria]]))</f>
        <v>0.54420206659012627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51" spans="1:31" hidden="1" x14ac:dyDescent="0.3">
      <c r="A251" s="1">
        <v>44332</v>
      </c>
      <c r="B251" s="2" t="s">
        <v>5</v>
      </c>
      <c r="C251" s="15">
        <v>8519</v>
      </c>
      <c r="D251" s="15">
        <v>87</v>
      </c>
      <c r="E251" s="15">
        <v>8209</v>
      </c>
      <c r="F251">
        <v>3</v>
      </c>
      <c r="G251">
        <v>2</v>
      </c>
      <c r="H251" s="15">
        <v>140485</v>
      </c>
      <c r="I251" s="15">
        <v>217</v>
      </c>
      <c r="J251" s="15">
        <v>44569</v>
      </c>
      <c r="K251" s="15">
        <v>0</v>
      </c>
      <c r="L251">
        <v>0</v>
      </c>
      <c r="M251">
        <v>-2</v>
      </c>
      <c r="N251">
        <v>1</v>
      </c>
      <c r="O251" s="15">
        <v>143</v>
      </c>
      <c r="P251" s="15">
        <v>27</v>
      </c>
      <c r="Q251" s="15">
        <v>170</v>
      </c>
      <c r="R251">
        <v>1</v>
      </c>
      <c r="S251" s="15">
        <v>0</v>
      </c>
      <c r="T251" t="s">
        <v>468</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251" s="2">
        <f>IF(EvolucionIncidencia[[#This Row],[Fecha]]&lt;=MIN(EvolucionIncidencia[Fecha])+14,"",EvolucionIncidencia[[#This Row],[NuevasAltas]]-EvolucionIncidencia[[#This Row],[Previsión Altas]])</f>
        <v>-2.9846960731576115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1" s="2">
        <f>IF(LEN(EvolucionIncidencia[[#This Row],[IA7]])=0,"",EvolucionIncidencia[[#This Row],[IA7]]/_xlfn.MAXIFS(EvolucionIncidencia[IA7],EvolucionIncidencia[Area_Sanitaria],EvolucionIncidencia[[#This Row],[Area_Sanitaria]]))</f>
        <v>0.33600000000000002</v>
      </c>
      <c r="AB251" s="2">
        <f>IF(LEN(EvolucionIncidencia[[#This Row],[IA14]])=0,"",EvolucionIncidencia[[#This Row],[IA14]]/_xlfn.MAXIFS(EvolucionIncidencia[IA14],EvolucionIncidencia[Area_Sanitaria],EvolucionIncidencia[[#This Row],[Area_Sanitaria]]))</f>
        <v>0.41081081081081083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52" spans="1:31" hidden="1" x14ac:dyDescent="0.3">
      <c r="A252" s="1">
        <v>44332</v>
      </c>
      <c r="B252" s="2" t="s">
        <v>8</v>
      </c>
      <c r="C252" s="15">
        <v>12638</v>
      </c>
      <c r="D252" s="15">
        <v>175</v>
      </c>
      <c r="E252" s="15">
        <v>12244</v>
      </c>
      <c r="F252">
        <v>8</v>
      </c>
      <c r="G252">
        <v>2</v>
      </c>
      <c r="H252" s="15">
        <v>235487</v>
      </c>
      <c r="I252" s="15">
        <v>214</v>
      </c>
      <c r="J252" s="15">
        <v>109499</v>
      </c>
      <c r="K252" s="15">
        <v>5</v>
      </c>
      <c r="L252">
        <v>-2</v>
      </c>
      <c r="M252">
        <v>0</v>
      </c>
      <c r="N252">
        <v>0</v>
      </c>
      <c r="O252" s="15">
        <v>280</v>
      </c>
      <c r="P252" s="15">
        <v>89</v>
      </c>
      <c r="Q252" s="15">
        <v>369</v>
      </c>
      <c r="R252">
        <v>0.98870056497175141</v>
      </c>
      <c r="S252" s="15">
        <v>7</v>
      </c>
      <c r="T252" t="s">
        <v>468</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252" s="2">
        <f>IF(EvolucionIncidencia[[#This Row],[Fecha]]&lt;=MIN(EvolucionIncidencia[Fecha])+14,"",EvolucionIncidencia[[#This Row],[NuevasAltas]]-EvolucionIncidencia[[#This Row],[Previsión Altas]])</f>
        <v>4.9089431642503278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52" s="2">
        <f>IF(LEN(EvolucionIncidencia[[#This Row],[IA7]])=0,"",EvolucionIncidencia[[#This Row],[IA7]]/_xlfn.MAXIFS(EvolucionIncidencia[IA7],EvolucionIncidencia[Area_Sanitaria],EvolucionIncidencia[[#This Row],[Area_Sanitaria]]))</f>
        <v>0.23076923076923078</v>
      </c>
      <c r="AB252" s="2">
        <f>IF(LEN(EvolucionIncidencia[[#This Row],[IA14]])=0,"",EvolucionIncidencia[[#This Row],[IA14]]/_xlfn.MAXIFS(EvolucionIncidencia[IA14],EvolucionIncidencia[Area_Sanitaria],EvolucionIncidencia[[#This Row],[Area_Sanitaria]]))</f>
        <v>0.34361233480176212</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53" spans="1:31" hidden="1" x14ac:dyDescent="0.3">
      <c r="A253" s="1">
        <v>44332</v>
      </c>
      <c r="B253" s="2" t="s">
        <v>9</v>
      </c>
      <c r="C253" s="15">
        <v>15564</v>
      </c>
      <c r="D253" s="15">
        <v>223</v>
      </c>
      <c r="E253" s="15">
        <v>14925</v>
      </c>
      <c r="F253">
        <v>14</v>
      </c>
      <c r="G253">
        <v>2</v>
      </c>
      <c r="H253" s="15">
        <v>249619</v>
      </c>
      <c r="I253" s="15">
        <v>417</v>
      </c>
      <c r="J253" s="15">
        <v>130421</v>
      </c>
      <c r="K253" s="15">
        <v>19</v>
      </c>
      <c r="L253">
        <v>12</v>
      </c>
      <c r="M253">
        <v>2</v>
      </c>
      <c r="N253">
        <v>0</v>
      </c>
      <c r="O253" s="15">
        <v>681</v>
      </c>
      <c r="P253" s="15">
        <v>280</v>
      </c>
      <c r="Q253" s="15">
        <v>961</v>
      </c>
      <c r="R253">
        <v>1.0568720379146919</v>
      </c>
      <c r="S253" s="15">
        <v>7</v>
      </c>
      <c r="T253" t="s">
        <v>468</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253" s="2">
        <f>IF(EvolucionIncidencia[[#This Row],[Fecha]]&lt;=MIN(EvolucionIncidencia[Fecha])+14,"",EvolucionIncidencia[[#This Row],[NuevasAltas]]-EvolucionIncidencia[[#This Row],[Previsión Altas]])</f>
        <v>2.7643591711226989E-2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53" s="2">
        <f>IF(LEN(EvolucionIncidencia[[#This Row],[IA7]])=0,"",EvolucionIncidencia[[#This Row],[IA7]]/_xlfn.MAXIFS(EvolucionIncidencia[IA7],EvolucionIncidencia[Area_Sanitaria],EvolucionIncidencia[[#This Row],[Area_Sanitaria]]))</f>
        <v>0.125</v>
      </c>
      <c r="AB253" s="2">
        <f>IF(LEN(EvolucionIncidencia[[#This Row],[IA14]])=0,"",EvolucionIncidencia[[#This Row],[IA14]]/_xlfn.MAXIFS(EvolucionIncidencia[IA14],EvolucionIncidencia[Area_Sanitaria],EvolucionIncidencia[[#This Row],[Area_Sanitaria]]))</f>
        <v>0.20370370370370369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54" spans="1:31" hidden="1" x14ac:dyDescent="0.3">
      <c r="A254" s="1">
        <v>44332</v>
      </c>
      <c r="B254" s="2" t="s">
        <v>6</v>
      </c>
      <c r="C254" s="15">
        <v>14036</v>
      </c>
      <c r="D254" s="15">
        <v>426</v>
      </c>
      <c r="E254" s="15">
        <v>13436</v>
      </c>
      <c r="F254">
        <v>20</v>
      </c>
      <c r="G254">
        <v>9</v>
      </c>
      <c r="H254" s="15">
        <v>229031</v>
      </c>
      <c r="I254" s="15">
        <v>175</v>
      </c>
      <c r="J254" s="15">
        <v>114704</v>
      </c>
      <c r="K254" s="15">
        <v>10</v>
      </c>
      <c r="L254">
        <v>-26</v>
      </c>
      <c r="M254">
        <v>2</v>
      </c>
      <c r="N254">
        <v>0</v>
      </c>
      <c r="O254" s="15">
        <v>1001</v>
      </c>
      <c r="P254" s="15">
        <v>337</v>
      </c>
      <c r="Q254" s="15">
        <v>1338</v>
      </c>
      <c r="R254">
        <v>0.94247787610619471</v>
      </c>
      <c r="S254" s="15">
        <v>36</v>
      </c>
      <c r="T254" t="s">
        <v>468</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254" s="2">
        <f>IF(EvolucionIncidencia[[#This Row],[Fecha]]&lt;=MIN(EvolucionIncidencia[Fecha])+14,"",EvolucionIncidencia[[#This Row],[NuevasAltas]]-EvolucionIncidencia[[#This Row],[Previsión Altas]])</f>
        <v>8.4301975764384984</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254" s="2">
        <f>IF(LEN(EvolucionIncidencia[[#This Row],[IA7]])=0,"",EvolucionIncidencia[[#This Row],[IA7]]/_xlfn.MAXIFS(EvolucionIncidencia[IA7],EvolucionIncidencia[Area_Sanitaria],EvolucionIncidencia[[#This Row],[Area_Sanitaria]]))</f>
        <v>0.28827037773359843</v>
      </c>
      <c r="AB254" s="2">
        <f>IF(LEN(EvolucionIncidencia[[#This Row],[IA14]])=0,"",EvolucionIncidencia[[#This Row],[IA14]]/_xlfn.MAXIFS(EvolucionIncidencia[IA14],EvolucionIncidencia[Area_Sanitaria],EvolucionIncidencia[[#This Row],[Area_Sanitaria]]))</f>
        <v>0.41252955082742315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55" spans="1:31" hidden="1" x14ac:dyDescent="0.3">
      <c r="A255" s="1">
        <v>44332</v>
      </c>
      <c r="B255" s="2" t="s">
        <v>7</v>
      </c>
      <c r="C255" s="15">
        <v>19615</v>
      </c>
      <c r="D255" s="15">
        <v>424</v>
      </c>
      <c r="E255" s="15">
        <v>18843</v>
      </c>
      <c r="F255">
        <v>20</v>
      </c>
      <c r="G255">
        <v>3</v>
      </c>
      <c r="H255" s="15">
        <v>350242</v>
      </c>
      <c r="I255" s="15">
        <v>360</v>
      </c>
      <c r="J255" s="15">
        <v>176562</v>
      </c>
      <c r="K255" s="15">
        <v>22</v>
      </c>
      <c r="L255">
        <v>-4</v>
      </c>
      <c r="M255">
        <v>3</v>
      </c>
      <c r="N255">
        <v>0</v>
      </c>
      <c r="O255" s="15">
        <v>902</v>
      </c>
      <c r="P255" s="15">
        <v>213</v>
      </c>
      <c r="Q255" s="15">
        <v>1115</v>
      </c>
      <c r="R255">
        <v>0.99065420560747663</v>
      </c>
      <c r="S255" s="15">
        <v>26</v>
      </c>
      <c r="T255" t="s">
        <v>468</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255" s="2">
        <f>IF(EvolucionIncidencia[[#This Row],[Fecha]]&lt;=MIN(EvolucionIncidencia[Fecha])+14,"",EvolucionIncidencia[[#This Row],[NuevasAltas]]-EvolucionIncidencia[[#This Row],[Previsión Altas]])</f>
        <v>11.515290363305585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55" s="2">
        <f>IF(LEN(EvolucionIncidencia[[#This Row],[IA7]])=0,"",EvolucionIncidencia[[#This Row],[IA7]]/_xlfn.MAXIFS(EvolucionIncidencia[IA7],EvolucionIncidencia[Area_Sanitaria],EvolucionIncidencia[[#This Row],[Area_Sanitaria]]))</f>
        <v>0.51697127937336818</v>
      </c>
      <c r="AB255" s="2">
        <f>IF(LEN(EvolucionIncidencia[[#This Row],[IA14]])=0,"",EvolucionIncidencia[[#This Row],[IA14]]/_xlfn.MAXIFS(EvolucionIncidencia[IA14],EvolucionIncidencia[Area_Sanitaria],EvolucionIncidencia[[#This Row],[Area_Sanitaria]]))</f>
        <v>0.73025048169556839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56" spans="1:31" hidden="1" x14ac:dyDescent="0.3">
      <c r="A256" s="1">
        <v>44332</v>
      </c>
      <c r="B256" s="2" t="s">
        <v>2</v>
      </c>
      <c r="C256" s="15">
        <v>24455</v>
      </c>
      <c r="D256" s="15">
        <v>828</v>
      </c>
      <c r="E256" s="15">
        <v>23204</v>
      </c>
      <c r="F256">
        <v>39</v>
      </c>
      <c r="G256">
        <v>10</v>
      </c>
      <c r="H256" s="15">
        <v>486583</v>
      </c>
      <c r="I256" s="15">
        <v>431</v>
      </c>
      <c r="J256" s="15">
        <v>116604</v>
      </c>
      <c r="K256" s="15">
        <v>23</v>
      </c>
      <c r="L256">
        <v>-21</v>
      </c>
      <c r="M256">
        <v>-1</v>
      </c>
      <c r="N256">
        <v>0</v>
      </c>
      <c r="O256" s="15">
        <v>1157</v>
      </c>
      <c r="P256" s="15">
        <v>123</v>
      </c>
      <c r="Q256" s="15">
        <v>1280</v>
      </c>
      <c r="R256">
        <v>0.97526501766784457</v>
      </c>
      <c r="S256" s="15">
        <v>43</v>
      </c>
      <c r="T256" t="s">
        <v>468</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256" s="2">
        <f>IF(EvolucionIncidencia[[#This Row],[Fecha]]&lt;=MIN(EvolucionIncidencia[Fecha])+14,"",EvolucionIncidencia[[#This Row],[NuevasAltas]]-EvolucionIncidencia[[#This Row],[Previsión Altas]])</f>
        <v>16.964480017497529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56" s="2">
        <f>IF(LEN(EvolucionIncidencia[[#This Row],[IA7]])=0,"",EvolucionIncidencia[[#This Row],[IA7]]/_xlfn.MAXIFS(EvolucionIncidencia[IA7],EvolucionIncidencia[Area_Sanitaria],EvolucionIncidencia[[#This Row],[Area_Sanitaria]]))</f>
        <v>0.44281914893617019</v>
      </c>
      <c r="AB256" s="2">
        <f>IF(LEN(EvolucionIncidencia[[#This Row],[IA14]])=0,"",EvolucionIncidencia[[#This Row],[IA14]]/_xlfn.MAXIFS(EvolucionIncidencia[IA14],EvolucionIncidencia[Area_Sanitaria],EvolucionIncidencia[[#This Row],[Area_Sanitaria]]))</f>
        <v>0.66124401913875597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57" spans="1:31" hidden="1" x14ac:dyDescent="0.3">
      <c r="A257" s="1">
        <v>44332</v>
      </c>
      <c r="B257" s="2" t="s">
        <v>3</v>
      </c>
      <c r="C257" s="15">
        <v>124940</v>
      </c>
      <c r="D257" s="15">
        <v>2789</v>
      </c>
      <c r="E257" s="15">
        <v>119772</v>
      </c>
      <c r="F257">
        <v>139</v>
      </c>
      <c r="G257">
        <v>37</v>
      </c>
      <c r="H257" s="15">
        <v>2174358</v>
      </c>
      <c r="I257" s="15">
        <v>2403</v>
      </c>
      <c r="J257" s="15">
        <v>943635</v>
      </c>
      <c r="K257" s="15">
        <v>107</v>
      </c>
      <c r="L257">
        <v>-43</v>
      </c>
      <c r="M257">
        <v>1</v>
      </c>
      <c r="N257">
        <v>2</v>
      </c>
      <c r="O257" s="15">
        <v>6359</v>
      </c>
      <c r="P257" s="15">
        <v>1338</v>
      </c>
      <c r="Q257" s="15">
        <v>7697</v>
      </c>
      <c r="R257">
        <v>0.98481638418079098</v>
      </c>
      <c r="S257" s="15">
        <v>148</v>
      </c>
      <c r="T257" t="s">
        <v>468</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257" s="2">
        <f>IF(EvolucionIncidencia[[#This Row],[Fecha]]&lt;=MIN(EvolucionIncidencia[Fecha])+14,"",EvolucionIncidencia[[#This Row],[NuevasAltas]]-EvolucionIncidencia[[#This Row],[Previsión Altas]])</f>
        <v>40.079309089778562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257" s="2">
        <f>IF(LEN(EvolucionIncidencia[[#This Row],[IA7]])=0,"",EvolucionIncidencia[[#This Row],[IA7]]/_xlfn.MAXIFS(EvolucionIncidencia[IA7],EvolucionIncidencia[Area_Sanitaria],EvolucionIncidencia[[#This Row],[Area_Sanitaria]]))</f>
        <v>0.31299970387918269</v>
      </c>
      <c r="AB257" s="2">
        <f>IF(LEN(EvolucionIncidencia[[#This Row],[IA14]])=0,"",EvolucionIncidencia[[#This Row],[IA14]]/_xlfn.MAXIFS(EvolucionIncidencia[IA14],EvolucionIncidencia[Area_Sanitaria],EvolucionIncidencia[[#This Row],[Area_Sanitaria]]))</f>
        <v>0.4748569092395748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58" spans="1:31" x14ac:dyDescent="0.3">
      <c r="A258" s="1">
        <v>44333</v>
      </c>
      <c r="B258" s="2" t="s">
        <v>4</v>
      </c>
      <c r="C258" s="15">
        <v>30126</v>
      </c>
      <c r="D258" s="15">
        <v>605</v>
      </c>
      <c r="E258" s="15">
        <v>28944</v>
      </c>
      <c r="F258">
        <v>35</v>
      </c>
      <c r="G258">
        <v>9</v>
      </c>
      <c r="H258" s="15">
        <v>484898</v>
      </c>
      <c r="I258" s="15">
        <v>590</v>
      </c>
      <c r="J258" s="15">
        <v>251603</v>
      </c>
      <c r="K258" s="15">
        <v>13</v>
      </c>
      <c r="L258">
        <v>-21</v>
      </c>
      <c r="M258">
        <v>0</v>
      </c>
      <c r="N258">
        <v>0</v>
      </c>
      <c r="O258" s="15">
        <v>1987</v>
      </c>
      <c r="P258" s="15">
        <v>327</v>
      </c>
      <c r="Q258" s="15">
        <v>2314</v>
      </c>
      <c r="R258">
        <v>0.9664536741214057</v>
      </c>
      <c r="S258" s="15">
        <v>33</v>
      </c>
      <c r="T258" t="s">
        <v>469</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258" s="2">
        <f>IF(EvolucionIncidencia[[#This Row],[Fecha]]&lt;=MIN(EvolucionIncidencia[Fecha])+14,"",EvolucionIncidencia[[#This Row],[NuevasAltas]]-EvolucionIncidencia[[#This Row],[Previsión Altas]])</f>
        <v>3.001917891495669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58" s="2">
        <f>IF(LEN(EvolucionIncidencia[[#This Row],[IA7]])=0,"",EvolucionIncidencia[[#This Row],[IA7]]/_xlfn.MAXIFS(EvolucionIncidencia[IA7],EvolucionIncidencia[Area_Sanitaria],EvolucionIncidencia[[#This Row],[Area_Sanitaria]]))</f>
        <v>0.30939226519337015</v>
      </c>
      <c r="AB258" s="2">
        <f>IF(LEN(EvolucionIncidencia[[#This Row],[IA14]])=0,"",EvolucionIncidencia[[#This Row],[IA14]]/_xlfn.MAXIFS(EvolucionIncidencia[IA14],EvolucionIncidencia[Area_Sanitaria],EvolucionIncidencia[[#This Row],[Area_Sanitaria]]))</f>
        <v>0.52812858783008032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59" spans="1:31" hidden="1" x14ac:dyDescent="0.3">
      <c r="A259" s="1">
        <v>44333</v>
      </c>
      <c r="B259" s="2" t="s">
        <v>5</v>
      </c>
      <c r="C259" s="15">
        <v>8522</v>
      </c>
      <c r="D259" s="15">
        <v>87</v>
      </c>
      <c r="E259" s="15">
        <v>8212</v>
      </c>
      <c r="F259">
        <v>3</v>
      </c>
      <c r="G259">
        <v>2</v>
      </c>
      <c r="H259" s="15">
        <v>140667</v>
      </c>
      <c r="I259" s="15">
        <v>217</v>
      </c>
      <c r="J259" s="15">
        <v>44603</v>
      </c>
      <c r="K259" s="15">
        <v>3</v>
      </c>
      <c r="L259">
        <v>0</v>
      </c>
      <c r="M259">
        <v>0</v>
      </c>
      <c r="N259">
        <v>0</v>
      </c>
      <c r="O259" s="15">
        <v>182</v>
      </c>
      <c r="P259" s="15">
        <v>34</v>
      </c>
      <c r="Q259" s="15">
        <v>216</v>
      </c>
      <c r="R259">
        <v>1</v>
      </c>
      <c r="S259" s="15">
        <v>3</v>
      </c>
      <c r="T259" t="s">
        <v>469</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259" s="2">
        <f>IF(EvolucionIncidencia[[#This Row],[Fecha]]&lt;=MIN(EvolucionIncidencia[Fecha])+14,"",EvolucionIncidencia[[#This Row],[NuevasAltas]]-EvolucionIncidencia[[#This Row],[Previsión Altas]])</f>
        <v>0.16915008068854265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59" s="2">
        <f>IF(LEN(EvolucionIncidencia[[#This Row],[IA7]])=0,"",EvolucionIncidencia[[#This Row],[IA7]]/_xlfn.MAXIFS(EvolucionIncidencia[IA7],EvolucionIncidencia[Area_Sanitaria],EvolucionIncidencia[[#This Row],[Area_Sanitaria]]))</f>
        <v>0.32800000000000001</v>
      </c>
      <c r="AB259" s="2">
        <f>IF(LEN(EvolucionIncidencia[[#This Row],[IA14]])=0,"",EvolucionIncidencia[[#This Row],[IA14]]/_xlfn.MAXIFS(EvolucionIncidencia[IA14],EvolucionIncidencia[Area_Sanitaria],EvolucionIncidencia[[#This Row],[Area_Sanitaria]]))</f>
        <v>0.41621621621621624</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60" spans="1:31" hidden="1" x14ac:dyDescent="0.3">
      <c r="A260" s="1">
        <v>44333</v>
      </c>
      <c r="B260" s="2" t="s">
        <v>8</v>
      </c>
      <c r="C260" s="15">
        <v>12645</v>
      </c>
      <c r="D260" s="15">
        <v>179</v>
      </c>
      <c r="E260" s="15">
        <v>12247</v>
      </c>
      <c r="F260">
        <v>7</v>
      </c>
      <c r="G260">
        <v>2</v>
      </c>
      <c r="H260" s="15">
        <v>235937</v>
      </c>
      <c r="I260" s="15">
        <v>214</v>
      </c>
      <c r="J260" s="15">
        <v>109572</v>
      </c>
      <c r="K260" s="15">
        <v>7</v>
      </c>
      <c r="L260">
        <v>4</v>
      </c>
      <c r="M260">
        <v>-1</v>
      </c>
      <c r="N260">
        <v>0</v>
      </c>
      <c r="O260" s="15">
        <v>450</v>
      </c>
      <c r="P260" s="15">
        <v>73</v>
      </c>
      <c r="Q260" s="15">
        <v>523</v>
      </c>
      <c r="R260">
        <v>1.0228571428571429</v>
      </c>
      <c r="S260" s="15">
        <v>3</v>
      </c>
      <c r="T260" t="s">
        <v>469</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260" s="2">
        <f>IF(EvolucionIncidencia[[#This Row],[Fecha]]&lt;=MIN(EvolucionIncidencia[Fecha])+14,"",EvolucionIncidencia[[#This Row],[NuevasAltas]]-EvolucionIncidencia[[#This Row],[Previsión Altas]])</f>
        <v>-14.329705542555395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60" s="2">
        <f>IF(LEN(EvolucionIncidencia[[#This Row],[IA7]])=0,"",EvolucionIncidencia[[#This Row],[IA7]]/_xlfn.MAXIFS(EvolucionIncidencia[IA7],EvolucionIncidencia[Area_Sanitaria],EvolucionIncidencia[[#This Row],[Area_Sanitaria]]))</f>
        <v>0.21153846153846154</v>
      </c>
      <c r="AB260" s="2">
        <f>IF(LEN(EvolucionIncidencia[[#This Row],[IA14]])=0,"",EvolucionIncidencia[[#This Row],[IA14]]/_xlfn.MAXIFS(EvolucionIncidencia[IA14],EvolucionIncidencia[Area_Sanitaria],EvolucionIncidencia[[#This Row],[Area_Sanitaria]]))</f>
        <v>0.32819383259911894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1" spans="1:31" hidden="1" x14ac:dyDescent="0.3">
      <c r="A261" s="1">
        <v>44333</v>
      </c>
      <c r="B261" s="2" t="s">
        <v>9</v>
      </c>
      <c r="C261" s="15">
        <v>15570</v>
      </c>
      <c r="D261" s="15">
        <v>223</v>
      </c>
      <c r="E261" s="15">
        <v>14931</v>
      </c>
      <c r="F261">
        <v>13</v>
      </c>
      <c r="G261">
        <v>1</v>
      </c>
      <c r="H261" s="15">
        <v>250047</v>
      </c>
      <c r="I261" s="15">
        <v>417</v>
      </c>
      <c r="J261" s="15">
        <v>130718</v>
      </c>
      <c r="K261" s="15">
        <v>6</v>
      </c>
      <c r="L261">
        <v>0</v>
      </c>
      <c r="M261">
        <v>-1</v>
      </c>
      <c r="N261">
        <v>-1</v>
      </c>
      <c r="O261" s="15">
        <v>428</v>
      </c>
      <c r="P261" s="15">
        <v>297</v>
      </c>
      <c r="Q261" s="15">
        <v>725</v>
      </c>
      <c r="R261">
        <v>1</v>
      </c>
      <c r="S261" s="15">
        <v>6</v>
      </c>
      <c r="T261" t="s">
        <v>469</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261" s="2">
        <f>IF(EvolucionIncidencia[[#This Row],[Fecha]]&lt;=MIN(EvolucionIncidencia[Fecha])+14,"",EvolucionIncidencia[[#This Row],[NuevasAltas]]-EvolucionIncidencia[[#This Row],[Previsión Altas]])</f>
        <v>-4.0887142829033767</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61" s="2">
        <f>IF(LEN(EvolucionIncidencia[[#This Row],[IA7]])=0,"",EvolucionIncidencia[[#This Row],[IA7]]/_xlfn.MAXIFS(EvolucionIncidencia[IA7],EvolucionIncidencia[Area_Sanitaria],EvolucionIncidencia[[#This Row],[Area_Sanitaria]]))</f>
        <v>0.12105263157894737</v>
      </c>
      <c r="AB261" s="2">
        <f>IF(LEN(EvolucionIncidencia[[#This Row],[IA14]])=0,"",EvolucionIncidencia[[#This Row],[IA14]]/_xlfn.MAXIFS(EvolucionIncidencia[IA14],EvolucionIncidencia[Area_Sanitaria],EvolucionIncidencia[[#This Row],[Area_Sanitaria]]))</f>
        <v>0.19958847736625515</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62" spans="1:31" hidden="1" x14ac:dyDescent="0.3">
      <c r="A262" s="1">
        <v>44333</v>
      </c>
      <c r="B262" s="2" t="s">
        <v>6</v>
      </c>
      <c r="C262" s="15">
        <v>14065</v>
      </c>
      <c r="D262" s="15">
        <v>433</v>
      </c>
      <c r="E262" s="15">
        <v>13458</v>
      </c>
      <c r="F262">
        <v>20</v>
      </c>
      <c r="G262">
        <v>9</v>
      </c>
      <c r="H262" s="15">
        <v>229877</v>
      </c>
      <c r="I262" s="15">
        <v>175</v>
      </c>
      <c r="J262" s="15">
        <v>115115</v>
      </c>
      <c r="K262" s="15">
        <v>29</v>
      </c>
      <c r="L262">
        <v>7</v>
      </c>
      <c r="M262">
        <v>0</v>
      </c>
      <c r="N262">
        <v>0</v>
      </c>
      <c r="O262" s="15">
        <v>846</v>
      </c>
      <c r="P262" s="15">
        <v>411</v>
      </c>
      <c r="Q262" s="15">
        <v>1257</v>
      </c>
      <c r="R262">
        <v>1.016431924882629</v>
      </c>
      <c r="S262" s="15">
        <v>22</v>
      </c>
      <c r="T262" t="s">
        <v>469</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262" s="2">
        <f>IF(EvolucionIncidencia[[#This Row],[Fecha]]&lt;=MIN(EvolucionIncidencia[Fecha])+14,"",EvolucionIncidencia[[#This Row],[NuevasAltas]]-EvolucionIncidencia[[#This Row],[Previsión Altas]])</f>
        <v>-4.6110055599933233</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262" s="2">
        <f>IF(LEN(EvolucionIncidencia[[#This Row],[IA7]])=0,"",EvolucionIncidencia[[#This Row],[IA7]]/_xlfn.MAXIFS(EvolucionIncidencia[IA7],EvolucionIncidencia[Area_Sanitaria],EvolucionIncidencia[[#This Row],[Area_Sanitaria]]))</f>
        <v>0.30019880715705766</v>
      </c>
      <c r="AB262" s="2">
        <f>IF(LEN(EvolucionIncidencia[[#This Row],[IA14]])=0,"",EvolucionIncidencia[[#This Row],[IA14]]/_xlfn.MAXIFS(EvolucionIncidencia[IA14],EvolucionIncidencia[Area_Sanitaria],EvolucionIncidencia[[#This Row],[Area_Sanitaria]]))</f>
        <v>0.41962174940898345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63" spans="1:31" hidden="1" x14ac:dyDescent="0.3">
      <c r="A263" s="1">
        <v>44333</v>
      </c>
      <c r="B263" s="2" t="s">
        <v>7</v>
      </c>
      <c r="C263" s="15">
        <v>19637</v>
      </c>
      <c r="D263" s="15">
        <v>435</v>
      </c>
      <c r="E263" s="15">
        <v>18854</v>
      </c>
      <c r="F263">
        <v>21</v>
      </c>
      <c r="G263">
        <v>4</v>
      </c>
      <c r="H263" s="15">
        <v>350825</v>
      </c>
      <c r="I263" s="15">
        <v>360</v>
      </c>
      <c r="J263" s="15">
        <v>176887</v>
      </c>
      <c r="K263" s="15">
        <v>22</v>
      </c>
      <c r="L263">
        <v>11</v>
      </c>
      <c r="M263">
        <v>1</v>
      </c>
      <c r="N263">
        <v>1</v>
      </c>
      <c r="O263" s="15">
        <v>583</v>
      </c>
      <c r="P263" s="15">
        <v>325</v>
      </c>
      <c r="Q263" s="15">
        <v>908</v>
      </c>
      <c r="R263">
        <v>1.0259433962264151</v>
      </c>
      <c r="S263" s="15">
        <v>11</v>
      </c>
      <c r="T263" t="s">
        <v>469</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263" s="2">
        <f>IF(EvolucionIncidencia[[#This Row],[Fecha]]&lt;=MIN(EvolucionIncidencia[Fecha])+14,"",EvolucionIncidencia[[#This Row],[NuevasAltas]]-EvolucionIncidencia[[#This Row],[Previsión Altas]])</f>
        <v>-15.413348388179436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63" s="2">
        <f>IF(LEN(EvolucionIncidencia[[#This Row],[IA7]])=0,"",EvolucionIncidencia[[#This Row],[IA7]]/_xlfn.MAXIFS(EvolucionIncidencia[IA7],EvolucionIncidencia[Area_Sanitaria],EvolucionIncidencia[[#This Row],[Area_Sanitaria]]))</f>
        <v>0.48825065274151436</v>
      </c>
      <c r="AB263" s="2">
        <f>IF(LEN(EvolucionIncidencia[[#This Row],[IA14]])=0,"",EvolucionIncidencia[[#This Row],[IA14]]/_xlfn.MAXIFS(EvolucionIncidencia[IA14],EvolucionIncidencia[Area_Sanitaria],EvolucionIncidencia[[#This Row],[Area_Sanitaria]]))</f>
        <v>0.72639691714836219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64" spans="1:31" hidden="1" x14ac:dyDescent="0.3">
      <c r="A264" s="1">
        <v>44333</v>
      </c>
      <c r="B264" s="2" t="s">
        <v>2</v>
      </c>
      <c r="C264" s="15">
        <v>24491</v>
      </c>
      <c r="D264" s="15">
        <v>843</v>
      </c>
      <c r="E264" s="15">
        <v>23224</v>
      </c>
      <c r="F264">
        <v>40</v>
      </c>
      <c r="G264">
        <v>10</v>
      </c>
      <c r="H264" s="15">
        <v>487405</v>
      </c>
      <c r="I264" s="15">
        <v>432</v>
      </c>
      <c r="J264" s="15">
        <v>116871</v>
      </c>
      <c r="K264" s="15">
        <v>36</v>
      </c>
      <c r="L264">
        <v>15</v>
      </c>
      <c r="M264">
        <v>1</v>
      </c>
      <c r="N264">
        <v>0</v>
      </c>
      <c r="O264" s="15">
        <v>822</v>
      </c>
      <c r="P264" s="15">
        <v>267</v>
      </c>
      <c r="Q264" s="15">
        <v>1089</v>
      </c>
      <c r="R264">
        <v>1.0181159420289856</v>
      </c>
      <c r="S264" s="15">
        <v>20</v>
      </c>
      <c r="T264" t="s">
        <v>469</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264" s="2">
        <f>IF(EvolucionIncidencia[[#This Row],[Fecha]]&lt;=MIN(EvolucionIncidencia[Fecha])+14,"",EvolucionIncidencia[[#This Row],[NuevasAltas]]-EvolucionIncidencia[[#This Row],[Previsión Altas]])</f>
        <v>-7.61087427820868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64" s="2">
        <f>IF(LEN(EvolucionIncidencia[[#This Row],[IA7]])=0,"",EvolucionIncidencia[[#This Row],[IA7]]/_xlfn.MAXIFS(EvolucionIncidencia[IA7],EvolucionIncidencia[Area_Sanitaria],EvolucionIncidencia[[#This Row],[Area_Sanitaria]]))</f>
        <v>0.46143617021276595</v>
      </c>
      <c r="AB264" s="2">
        <f>IF(LEN(EvolucionIncidencia[[#This Row],[IA14]])=0,"",EvolucionIncidencia[[#This Row],[IA14]]/_xlfn.MAXIFS(EvolucionIncidencia[IA14],EvolucionIncidencia[Area_Sanitaria],EvolucionIncidencia[[#This Row],[Area_Sanitaria]]))</f>
        <v>0.67177033492822968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5" spans="1:31" hidden="1" x14ac:dyDescent="0.3">
      <c r="A265" s="1">
        <v>44333</v>
      </c>
      <c r="B265" s="2" t="s">
        <v>3</v>
      </c>
      <c r="C265" s="15">
        <v>125056</v>
      </c>
      <c r="D265" s="15">
        <v>2805</v>
      </c>
      <c r="E265" s="15">
        <v>119870</v>
      </c>
      <c r="F265">
        <v>139</v>
      </c>
      <c r="G265">
        <v>37</v>
      </c>
      <c r="H265" s="15">
        <v>2179656</v>
      </c>
      <c r="I265" s="15">
        <v>2405</v>
      </c>
      <c r="J265" s="15">
        <v>945369</v>
      </c>
      <c r="K265" s="15">
        <v>116</v>
      </c>
      <c r="L265">
        <v>16</v>
      </c>
      <c r="M265">
        <v>0</v>
      </c>
      <c r="N265">
        <v>0</v>
      </c>
      <c r="O265" s="15">
        <v>5298</v>
      </c>
      <c r="P265" s="15">
        <v>1734</v>
      </c>
      <c r="Q265" s="15">
        <v>7032</v>
      </c>
      <c r="R265">
        <v>1.0057368232341342</v>
      </c>
      <c r="S265" s="15">
        <v>98</v>
      </c>
      <c r="T265" t="s">
        <v>469</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265" s="2">
        <f>IF(EvolucionIncidencia[[#This Row],[Fecha]]&lt;=MIN(EvolucionIncidencia[Fecha])+14,"",EvolucionIncidencia[[#This Row],[NuevasAltas]]-EvolucionIncidencia[[#This Row],[Previsión Altas]])</f>
        <v>-35.611669399934584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265" s="2">
        <f>IF(LEN(EvolucionIncidencia[[#This Row],[IA7]])=0,"",EvolucionIncidencia[[#This Row],[IA7]]/_xlfn.MAXIFS(EvolucionIncidencia[IA7],EvolucionIncidencia[Area_Sanitaria],EvolucionIncidencia[[#This Row],[Area_Sanitaria]]))</f>
        <v>0.31151909979271541</v>
      </c>
      <c r="AB265" s="2">
        <f>IF(LEN(EvolucionIncidencia[[#This Row],[IA14]])=0,"",EvolucionIncidencia[[#This Row],[IA14]]/_xlfn.MAXIFS(EvolucionIncidencia[IA14],EvolucionIncidencia[Area_Sanitaria],EvolucionIncidencia[[#This Row],[Area_Sanitaria]]))</f>
        <v>0.473017170891251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266" spans="1:31" x14ac:dyDescent="0.3">
      <c r="A266" s="1">
        <v>44334</v>
      </c>
      <c r="B266" s="2" t="s">
        <v>4</v>
      </c>
      <c r="C266" s="15">
        <v>30155</v>
      </c>
      <c r="D266" s="15">
        <v>598</v>
      </c>
      <c r="E266" s="15">
        <v>28980</v>
      </c>
      <c r="F266">
        <v>31</v>
      </c>
      <c r="G266">
        <v>9</v>
      </c>
      <c r="H266" s="15">
        <v>486236</v>
      </c>
      <c r="I266" s="15">
        <v>590</v>
      </c>
      <c r="J266" s="15">
        <v>252030</v>
      </c>
      <c r="K266" s="15">
        <v>29</v>
      </c>
      <c r="L266">
        <v>-7</v>
      </c>
      <c r="M266">
        <v>-4</v>
      </c>
      <c r="N266">
        <v>0</v>
      </c>
      <c r="O266" s="15">
        <v>1338</v>
      </c>
      <c r="P266" s="15">
        <v>427</v>
      </c>
      <c r="Q266" s="15">
        <v>1765</v>
      </c>
      <c r="R266">
        <v>0.98842975206611572</v>
      </c>
      <c r="S266" s="15">
        <v>36</v>
      </c>
      <c r="T266" t="s">
        <v>470</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266" s="2">
        <f>IF(EvolucionIncidencia[[#This Row],[Fecha]]&lt;=MIN(EvolucionIncidencia[Fecha])+14,"",EvolucionIncidencia[[#This Row],[NuevasAltas]]-EvolucionIncidencia[[#This Row],[Previsión Altas]])</f>
        <v>1.4252789466460243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66" s="2">
        <f>IF(LEN(EvolucionIncidencia[[#This Row],[IA7]])=0,"",EvolucionIncidencia[[#This Row],[IA7]]/_xlfn.MAXIFS(EvolucionIncidencia[IA7],EvolucionIncidencia[Area_Sanitaria],EvolucionIncidencia[[#This Row],[Area_Sanitaria]]))</f>
        <v>0.36279926335174956</v>
      </c>
      <c r="AB266" s="2">
        <f>IF(LEN(EvolucionIncidencia[[#This Row],[IA14]])=0,"",EvolucionIncidencia[[#This Row],[IA14]]/_xlfn.MAXIFS(EvolucionIncidencia[IA14],EvolucionIncidencia[Area_Sanitaria],EvolucionIncidencia[[#This Row],[Area_Sanitaria]]))</f>
        <v>0.52583237657864523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67" spans="1:31" hidden="1" x14ac:dyDescent="0.3">
      <c r="A267" s="1">
        <v>44334</v>
      </c>
      <c r="B267" s="2" t="s">
        <v>5</v>
      </c>
      <c r="C267" s="15">
        <v>8526</v>
      </c>
      <c r="D267" s="15">
        <v>84</v>
      </c>
      <c r="E267" s="15">
        <v>8219</v>
      </c>
      <c r="F267">
        <v>2</v>
      </c>
      <c r="G267">
        <v>2</v>
      </c>
      <c r="H267" s="15">
        <v>140877</v>
      </c>
      <c r="I267" s="15">
        <v>217</v>
      </c>
      <c r="J267" s="15">
        <v>44678</v>
      </c>
      <c r="K267" s="15">
        <v>4</v>
      </c>
      <c r="L267">
        <v>-3</v>
      </c>
      <c r="M267">
        <v>-1</v>
      </c>
      <c r="N267">
        <v>0</v>
      </c>
      <c r="O267" s="15">
        <v>210</v>
      </c>
      <c r="P267" s="15">
        <v>75</v>
      </c>
      <c r="Q267" s="15">
        <v>285</v>
      </c>
      <c r="R267">
        <v>0.96551724137931039</v>
      </c>
      <c r="S267" s="15">
        <v>7</v>
      </c>
      <c r="T267" t="s">
        <v>470</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267" s="2">
        <f>IF(EvolucionIncidencia[[#This Row],[Fecha]]&lt;=MIN(EvolucionIncidencia[Fecha])+14,"",EvolucionIncidencia[[#This Row],[NuevasAltas]]-EvolucionIncidencia[[#This Row],[Previsión Altas]])</f>
        <v>-0.46174018289402952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67" s="2">
        <f>IF(LEN(EvolucionIncidencia[[#This Row],[IA7]])=0,"",EvolucionIncidencia[[#This Row],[IA7]]/_xlfn.MAXIFS(EvolucionIncidencia[IA7],EvolucionIncidencia[Area_Sanitaria],EvolucionIncidencia[[#This Row],[Area_Sanitaria]]))</f>
        <v>0.36</v>
      </c>
      <c r="AB267" s="2">
        <f>IF(LEN(EvolucionIncidencia[[#This Row],[IA14]])=0,"",EvolucionIncidencia[[#This Row],[IA14]]/_xlfn.MAXIFS(EvolucionIncidencia[IA14],EvolucionIncidencia[Area_Sanitaria],EvolucionIncidencia[[#This Row],[Area_Sanitaria]]))</f>
        <v>0.41081081081081083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68" spans="1:31" hidden="1" x14ac:dyDescent="0.3">
      <c r="A268" s="1">
        <v>44334</v>
      </c>
      <c r="B268" s="2" t="s">
        <v>8</v>
      </c>
      <c r="C268" s="15">
        <v>12660</v>
      </c>
      <c r="D268" s="15">
        <v>169</v>
      </c>
      <c r="E268" s="15">
        <v>12272</v>
      </c>
      <c r="F268">
        <v>9</v>
      </c>
      <c r="G268">
        <v>1</v>
      </c>
      <c r="H268" s="15">
        <v>236394</v>
      </c>
      <c r="I268" s="15">
        <v>214</v>
      </c>
      <c r="J268" s="15">
        <v>109853</v>
      </c>
      <c r="K268" s="15">
        <v>15</v>
      </c>
      <c r="L268">
        <v>-10</v>
      </c>
      <c r="M268">
        <v>2</v>
      </c>
      <c r="N268">
        <v>-1</v>
      </c>
      <c r="O268" s="15">
        <v>457</v>
      </c>
      <c r="P268" s="15">
        <v>281</v>
      </c>
      <c r="Q268" s="15">
        <v>738</v>
      </c>
      <c r="R268">
        <v>0.94413407821229045</v>
      </c>
      <c r="S268" s="15">
        <v>25</v>
      </c>
      <c r="T268" t="s">
        <v>470</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268" s="2">
        <f>IF(EvolucionIncidencia[[#This Row],[Fecha]]&lt;=MIN(EvolucionIncidencia[Fecha])+14,"",EvolucionIncidencia[[#This Row],[NuevasAltas]]-EvolucionIncidencia[[#This Row],[Previsión Altas]])</f>
        <v>6.7621286769324094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68" s="2">
        <f>IF(LEN(EvolucionIncidencia[[#This Row],[IA7]])=0,"",EvolucionIncidencia[[#This Row],[IA7]]/_xlfn.MAXIFS(EvolucionIncidencia[IA7],EvolucionIncidencia[Area_Sanitaria],EvolucionIncidencia[[#This Row],[Area_Sanitaria]]))</f>
        <v>0.25961538461538464</v>
      </c>
      <c r="AB268" s="2">
        <f>IF(LEN(EvolucionIncidencia[[#This Row],[IA14]])=0,"",EvolucionIncidencia[[#This Row],[IA14]]/_xlfn.MAXIFS(EvolucionIncidencia[IA14],EvolucionIncidencia[Area_Sanitaria],EvolucionIncidencia[[#This Row],[Area_Sanitaria]]))</f>
        <v>0.32819383259911894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69" spans="1:31" hidden="1" x14ac:dyDescent="0.3">
      <c r="A269" s="1">
        <v>44334</v>
      </c>
      <c r="B269" s="2" t="s">
        <v>9</v>
      </c>
      <c r="C269" s="15">
        <v>15582</v>
      </c>
      <c r="D269" s="15">
        <v>221</v>
      </c>
      <c r="E269" s="15">
        <v>14944</v>
      </c>
      <c r="F269">
        <v>10</v>
      </c>
      <c r="G269">
        <v>3</v>
      </c>
      <c r="H269" s="15">
        <v>250434</v>
      </c>
      <c r="I269" s="15">
        <v>418</v>
      </c>
      <c r="J269" s="15">
        <v>131087</v>
      </c>
      <c r="K269" s="15">
        <v>12</v>
      </c>
      <c r="L269">
        <v>-2</v>
      </c>
      <c r="M269">
        <v>-3</v>
      </c>
      <c r="N269">
        <v>2</v>
      </c>
      <c r="O269" s="15">
        <v>387</v>
      </c>
      <c r="P269" s="15">
        <v>369</v>
      </c>
      <c r="Q269" s="15">
        <v>756</v>
      </c>
      <c r="R269">
        <v>0.99103139013452912</v>
      </c>
      <c r="S269" s="15">
        <v>13</v>
      </c>
      <c r="T269" t="s">
        <v>470</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269" s="2">
        <f>IF(EvolucionIncidencia[[#This Row],[Fecha]]&lt;=MIN(EvolucionIncidencia[Fecha])+14,"",EvolucionIncidencia[[#This Row],[NuevasAltas]]-EvolucionIncidencia[[#This Row],[Previsión Altas]])</f>
        <v>-14.766952028328546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269" s="2">
        <f>IF(LEN(EvolucionIncidencia[[#This Row],[IA7]])=0,"",EvolucionIncidencia[[#This Row],[IA7]]/_xlfn.MAXIFS(EvolucionIncidencia[IA7],EvolucionIncidencia[Area_Sanitaria],EvolucionIncidencia[[#This Row],[Area_Sanitaria]]))</f>
        <v>0.1368421052631579</v>
      </c>
      <c r="AB269" s="2">
        <f>IF(LEN(EvolucionIncidencia[[#This Row],[IA14]])=0,"",EvolucionIncidencia[[#This Row],[IA14]]/_xlfn.MAXIFS(EvolucionIncidencia[IA14],EvolucionIncidencia[Area_Sanitaria],EvolucionIncidencia[[#This Row],[Area_Sanitaria]]))</f>
        <v>0.1831275720164609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70" spans="1:31" hidden="1" x14ac:dyDescent="0.3">
      <c r="A270" s="1">
        <v>44334</v>
      </c>
      <c r="B270" s="2" t="s">
        <v>6</v>
      </c>
      <c r="C270" s="15">
        <v>14079</v>
      </c>
      <c r="D270" s="15">
        <v>412</v>
      </c>
      <c r="E270" s="15">
        <v>13492</v>
      </c>
      <c r="F270">
        <v>20</v>
      </c>
      <c r="G270">
        <v>7</v>
      </c>
      <c r="H270" s="15">
        <v>230642</v>
      </c>
      <c r="I270" s="15">
        <v>176</v>
      </c>
      <c r="J270" s="15">
        <v>115586</v>
      </c>
      <c r="K270" s="15">
        <v>14</v>
      </c>
      <c r="L270">
        <v>-21</v>
      </c>
      <c r="M270">
        <v>0</v>
      </c>
      <c r="N270">
        <v>-2</v>
      </c>
      <c r="O270" s="15">
        <v>765</v>
      </c>
      <c r="P270" s="15">
        <v>471</v>
      </c>
      <c r="Q270" s="15">
        <v>1236</v>
      </c>
      <c r="R270">
        <v>0.9515011547344111</v>
      </c>
      <c r="S270" s="15">
        <v>34</v>
      </c>
      <c r="T270" t="s">
        <v>470</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270" s="2">
        <f>IF(EvolucionIncidencia[[#This Row],[Fecha]]&lt;=MIN(EvolucionIncidencia[Fecha])+14,"",EvolucionIncidencia[[#This Row],[NuevasAltas]]-EvolucionIncidencia[[#This Row],[Previsión Altas]])</f>
        <v>6.6942246215177548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70" s="2">
        <f>IF(LEN(EvolucionIncidencia[[#This Row],[IA7]])=0,"",EvolucionIncidencia[[#This Row],[IA7]]/_xlfn.MAXIFS(EvolucionIncidencia[IA7],EvolucionIncidencia[Area_Sanitaria],EvolucionIncidencia[[#This Row],[Area_Sanitaria]]))</f>
        <v>0.32803180914512925</v>
      </c>
      <c r="AB270" s="2">
        <f>IF(LEN(EvolucionIncidencia[[#This Row],[IA14]])=0,"",EvolucionIncidencia[[#This Row],[IA14]]/_xlfn.MAXIFS(EvolucionIncidencia[IA14],EvolucionIncidencia[Area_Sanitaria],EvolucionIncidencia[[#This Row],[Area_Sanitaria]]))</f>
        <v>0.40780141843971629</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71" spans="1:31" hidden="1" x14ac:dyDescent="0.3">
      <c r="A271" s="1">
        <v>44334</v>
      </c>
      <c r="B271" s="2" t="s">
        <v>7</v>
      </c>
      <c r="C271" s="15">
        <v>19673</v>
      </c>
      <c r="D271" s="15">
        <v>443</v>
      </c>
      <c r="E271" s="15">
        <v>18880</v>
      </c>
      <c r="F271">
        <v>19</v>
      </c>
      <c r="G271">
        <v>5</v>
      </c>
      <c r="H271" s="15">
        <v>351491</v>
      </c>
      <c r="I271" s="15">
        <v>362</v>
      </c>
      <c r="J271" s="15">
        <v>177397</v>
      </c>
      <c r="K271" s="15">
        <v>36</v>
      </c>
      <c r="L271">
        <v>8</v>
      </c>
      <c r="M271">
        <v>-2</v>
      </c>
      <c r="N271">
        <v>1</v>
      </c>
      <c r="O271" s="15">
        <v>666</v>
      </c>
      <c r="P271" s="15">
        <v>510</v>
      </c>
      <c r="Q271" s="15">
        <v>1176</v>
      </c>
      <c r="R271">
        <v>1.0183908045977013</v>
      </c>
      <c r="S271" s="15">
        <v>26</v>
      </c>
      <c r="T271" t="s">
        <v>470</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271" s="2">
        <f>IF(EvolucionIncidencia[[#This Row],[Fecha]]&lt;=MIN(EvolucionIncidencia[Fecha])+14,"",EvolucionIncidencia[[#This Row],[NuevasAltas]]-EvolucionIncidencia[[#This Row],[Previsión Altas]])</f>
        <v>-0.7320297068607573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271" s="2">
        <f>IF(LEN(EvolucionIncidencia[[#This Row],[IA7]])=0,"",EvolucionIncidencia[[#This Row],[IA7]]/_xlfn.MAXIFS(EvolucionIncidencia[IA7],EvolucionIncidencia[Area_Sanitaria],EvolucionIncidencia[[#This Row],[Area_Sanitaria]]))</f>
        <v>0.5822454308093995</v>
      </c>
      <c r="AB271" s="2">
        <f>IF(LEN(EvolucionIncidencia[[#This Row],[IA14]])=0,"",EvolucionIncidencia[[#This Row],[IA14]]/_xlfn.MAXIFS(EvolucionIncidencia[IA14],EvolucionIncidencia[Area_Sanitaria],EvolucionIncidencia[[#This Row],[Area_Sanitaria]]))</f>
        <v>0.74951830443159928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72" spans="1:31" hidden="1" x14ac:dyDescent="0.3">
      <c r="A272" s="1">
        <v>44334</v>
      </c>
      <c r="B272" s="2" t="s">
        <v>2</v>
      </c>
      <c r="C272" s="15">
        <v>24509</v>
      </c>
      <c r="D272" s="15">
        <v>817</v>
      </c>
      <c r="E272" s="15">
        <v>23268</v>
      </c>
      <c r="F272">
        <v>33</v>
      </c>
      <c r="G272">
        <v>11</v>
      </c>
      <c r="H272" s="15">
        <v>488166</v>
      </c>
      <c r="I272" s="15">
        <v>432</v>
      </c>
      <c r="J272" s="15">
        <v>117197</v>
      </c>
      <c r="K272" s="15">
        <v>18</v>
      </c>
      <c r="L272">
        <v>-26</v>
      </c>
      <c r="M272">
        <v>-7</v>
      </c>
      <c r="N272">
        <v>1</v>
      </c>
      <c r="O272" s="15">
        <v>761</v>
      </c>
      <c r="P272" s="15">
        <v>326</v>
      </c>
      <c r="Q272" s="15">
        <v>1087</v>
      </c>
      <c r="R272">
        <v>0.96915776986951363</v>
      </c>
      <c r="S272" s="15">
        <v>44</v>
      </c>
      <c r="T272" t="s">
        <v>470</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272" s="2">
        <f>IF(EvolucionIncidencia[[#This Row],[Fecha]]&lt;=MIN(EvolucionIncidencia[Fecha])+14,"",EvolucionIncidencia[[#This Row],[NuevasAltas]]-EvolucionIncidencia[[#This Row],[Previsión Altas]])</f>
        <v>-22.86329712242437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272" s="2">
        <f>IF(LEN(EvolucionIncidencia[[#This Row],[IA7]])=0,"",EvolucionIncidencia[[#This Row],[IA7]]/_xlfn.MAXIFS(EvolucionIncidencia[IA7],EvolucionIncidencia[Area_Sanitaria],EvolucionIncidencia[[#This Row],[Area_Sanitaria]]))</f>
        <v>0.4853723404255319</v>
      </c>
      <c r="AB272" s="2">
        <f>IF(LEN(EvolucionIncidencia[[#This Row],[IA14]])=0,"",EvolucionIncidencia[[#This Row],[IA14]]/_xlfn.MAXIFS(EvolucionIncidencia[IA14],EvolucionIncidencia[Area_Sanitaria],EvolucionIncidencia[[#This Row],[Area_Sanitaria]]))</f>
        <v>0.62966507177033493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73" spans="1:31" hidden="1" x14ac:dyDescent="0.3">
      <c r="A273" s="1">
        <v>44334</v>
      </c>
      <c r="B273" s="2" t="s">
        <v>3</v>
      </c>
      <c r="C273" s="15">
        <v>125184</v>
      </c>
      <c r="D273" s="15">
        <v>2744</v>
      </c>
      <c r="E273" s="15">
        <v>120055</v>
      </c>
      <c r="F273">
        <v>124</v>
      </c>
      <c r="G273">
        <v>38</v>
      </c>
      <c r="H273" s="15">
        <v>2184240</v>
      </c>
      <c r="I273" s="15">
        <v>2409</v>
      </c>
      <c r="J273" s="15">
        <v>947828</v>
      </c>
      <c r="K273" s="15">
        <v>128</v>
      </c>
      <c r="L273">
        <v>-61</v>
      </c>
      <c r="M273">
        <v>-15</v>
      </c>
      <c r="N273">
        <v>1</v>
      </c>
      <c r="O273" s="15">
        <v>4584</v>
      </c>
      <c r="P273" s="15">
        <v>2459</v>
      </c>
      <c r="Q273" s="15">
        <v>7043</v>
      </c>
      <c r="R273">
        <v>0.97825311942959003</v>
      </c>
      <c r="S273" s="15">
        <v>185</v>
      </c>
      <c r="T273" t="s">
        <v>470</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273" s="2">
        <f>IF(EvolucionIncidencia[[#This Row],[Fecha]]&lt;=MIN(EvolucionIncidencia[Fecha])+14,"",EvolucionIncidencia[[#This Row],[NuevasAltas]]-EvolucionIncidencia[[#This Row],[Previsión Altas]])</f>
        <v>-14.32445893011743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73" s="2">
        <f>IF(LEN(EvolucionIncidencia[[#This Row],[IA7]])=0,"",EvolucionIncidencia[[#This Row],[IA7]]/_xlfn.MAXIFS(EvolucionIncidencia[IA7],EvolucionIncidencia[Area_Sanitaria],EvolucionIncidencia[[#This Row],[Area_Sanitaria]]))</f>
        <v>0.34942256440627778</v>
      </c>
      <c r="AB273" s="2">
        <f>IF(LEN(EvolucionIncidencia[[#This Row],[IA14]])=0,"",EvolucionIncidencia[[#This Row],[IA14]]/_xlfn.MAXIFS(EvolucionIncidencia[IA14],EvolucionIncidencia[Area_Sanitaria],EvolucionIncidencia[[#This Row],[Area_Sanitaria]]))</f>
        <v>0.46054783319705644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74" spans="1:31" x14ac:dyDescent="0.3">
      <c r="A274" s="1">
        <v>44335</v>
      </c>
      <c r="B274" s="2" t="s">
        <v>4</v>
      </c>
      <c r="C274" s="15">
        <v>30172</v>
      </c>
      <c r="D274" s="15">
        <v>568</v>
      </c>
      <c r="E274" s="15">
        <v>29027</v>
      </c>
      <c r="F274">
        <v>36</v>
      </c>
      <c r="G274">
        <v>7</v>
      </c>
      <c r="H274" s="15">
        <v>487749</v>
      </c>
      <c r="I274" s="15">
        <v>590</v>
      </c>
      <c r="J274" s="15">
        <v>252457</v>
      </c>
      <c r="K274" s="15">
        <v>17</v>
      </c>
      <c r="L274">
        <v>-30</v>
      </c>
      <c r="M274">
        <v>5</v>
      </c>
      <c r="N274">
        <v>-2</v>
      </c>
      <c r="O274" s="15">
        <v>1513</v>
      </c>
      <c r="P274" s="15">
        <v>427</v>
      </c>
      <c r="Q274" s="15">
        <v>1940</v>
      </c>
      <c r="R274">
        <v>0.94983277591973247</v>
      </c>
      <c r="S274" s="15">
        <v>47</v>
      </c>
      <c r="T274" t="s">
        <v>471</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274" s="2">
        <f>IF(EvolucionIncidencia[[#This Row],[Fecha]]&lt;=MIN(EvolucionIncidencia[Fecha])+14,"",EvolucionIncidencia[[#This Row],[NuevasAltas]]-EvolucionIncidencia[[#This Row],[Previsión Altas]])</f>
        <v>-19.535511285167487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274" s="2">
        <f>IF(LEN(EvolucionIncidencia[[#This Row],[IA7]])=0,"",EvolucionIncidencia[[#This Row],[IA7]]/_xlfn.MAXIFS(EvolucionIncidencia[IA7],EvolucionIncidencia[Area_Sanitaria],EvolucionIncidencia[[#This Row],[Area_Sanitaria]]))</f>
        <v>0.30018416206261511</v>
      </c>
      <c r="AB274" s="2">
        <f>IF(LEN(EvolucionIncidencia[[#This Row],[IA14]])=0,"",EvolucionIncidencia[[#This Row],[IA14]]/_xlfn.MAXIFS(EvolucionIncidencia[IA14],EvolucionIncidencia[Area_Sanitaria],EvolucionIncidencia[[#This Row],[Area_Sanitaria]]))</f>
        <v>0.47761194029850745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75" spans="1:31" hidden="1" x14ac:dyDescent="0.3">
      <c r="A275" s="1">
        <v>44335</v>
      </c>
      <c r="B275" s="2" t="s">
        <v>5</v>
      </c>
      <c r="C275" s="15">
        <v>8533</v>
      </c>
      <c r="D275" s="15">
        <v>88</v>
      </c>
      <c r="E275" s="15">
        <v>8222</v>
      </c>
      <c r="F275">
        <v>3</v>
      </c>
      <c r="G275">
        <v>1</v>
      </c>
      <c r="H275" s="15">
        <v>141107</v>
      </c>
      <c r="I275" s="15">
        <v>217</v>
      </c>
      <c r="J275" s="15">
        <v>44759</v>
      </c>
      <c r="K275" s="15">
        <v>7</v>
      </c>
      <c r="L275">
        <v>4</v>
      </c>
      <c r="M275">
        <v>1</v>
      </c>
      <c r="N275">
        <v>-1</v>
      </c>
      <c r="O275" s="15">
        <v>230</v>
      </c>
      <c r="P275" s="15">
        <v>81</v>
      </c>
      <c r="Q275" s="15">
        <v>311</v>
      </c>
      <c r="R275">
        <v>1.0476190476190477</v>
      </c>
      <c r="S275" s="15">
        <v>3</v>
      </c>
      <c r="T275" t="s">
        <v>471</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275" s="2">
        <f>IF(EvolucionIncidencia[[#This Row],[Fecha]]&lt;=MIN(EvolucionIncidencia[Fecha])+14,"",EvolucionIncidencia[[#This Row],[NuevasAltas]]-EvolucionIncidencia[[#This Row],[Previsión Altas]])</f>
        <v>-1.3385825712748778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75" s="2">
        <f>IF(LEN(EvolucionIncidencia[[#This Row],[IA7]])=0,"",EvolucionIncidencia[[#This Row],[IA7]]/_xlfn.MAXIFS(EvolucionIncidencia[IA7],EvolucionIncidencia[Area_Sanitaria],EvolucionIncidencia[[#This Row],[Area_Sanitaria]]))</f>
        <v>0.23200000000000001</v>
      </c>
      <c r="AB275" s="2">
        <f>IF(LEN(EvolucionIncidencia[[#This Row],[IA14]])=0,"",EvolucionIncidencia[[#This Row],[IA14]]/_xlfn.MAXIFS(EvolucionIncidencia[IA14],EvolucionIncidencia[Area_Sanitaria],EvolucionIncidencia[[#This Row],[Area_Sanitaria]]))</f>
        <v>0.43243243243243246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76" spans="1:31" hidden="1" x14ac:dyDescent="0.3">
      <c r="A276" s="1">
        <v>44335</v>
      </c>
      <c r="B276" s="2" t="s">
        <v>8</v>
      </c>
      <c r="C276" s="15">
        <v>12671</v>
      </c>
      <c r="D276" s="15">
        <v>168</v>
      </c>
      <c r="E276" s="15">
        <v>12284</v>
      </c>
      <c r="F276">
        <v>8</v>
      </c>
      <c r="G276">
        <v>1</v>
      </c>
      <c r="H276" s="15">
        <v>236978</v>
      </c>
      <c r="I276" s="15">
        <v>214</v>
      </c>
      <c r="J276" s="15">
        <v>110045</v>
      </c>
      <c r="K276" s="15">
        <v>11</v>
      </c>
      <c r="L276">
        <v>-1</v>
      </c>
      <c r="M276">
        <v>-1</v>
      </c>
      <c r="N276">
        <v>0</v>
      </c>
      <c r="O276" s="15">
        <v>584</v>
      </c>
      <c r="P276" s="15">
        <v>192</v>
      </c>
      <c r="Q276" s="15">
        <v>776</v>
      </c>
      <c r="R276">
        <v>0.99408284023668636</v>
      </c>
      <c r="S276" s="15">
        <v>12</v>
      </c>
      <c r="T276" t="s">
        <v>471</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276" s="2">
        <f>IF(EvolucionIncidencia[[#This Row],[Fecha]]&lt;=MIN(EvolucionIncidencia[Fecha])+14,"",EvolucionIncidencia[[#This Row],[NuevasAltas]]-EvolucionIncidencia[[#This Row],[Previsión Altas]])</f>
        <v>1.4418262525285943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76" s="2">
        <f>IF(LEN(EvolucionIncidencia[[#This Row],[IA7]])=0,"",EvolucionIncidencia[[#This Row],[IA7]]/_xlfn.MAXIFS(EvolucionIncidencia[IA7],EvolucionIncidencia[Area_Sanitaria],EvolucionIncidencia[[#This Row],[Area_Sanitaria]]))</f>
        <v>0.23397435897435898</v>
      </c>
      <c r="AB276" s="2">
        <f>IF(LEN(EvolucionIncidencia[[#This Row],[IA14]])=0,"",EvolucionIncidencia[[#This Row],[IA14]]/_xlfn.MAXIFS(EvolucionIncidencia[IA14],EvolucionIncidencia[Area_Sanitaria],EvolucionIncidencia[[#This Row],[Area_Sanitaria]]))</f>
        <v>0.33480176211453744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77" spans="1:31" hidden="1" x14ac:dyDescent="0.3">
      <c r="A277" s="1">
        <v>44335</v>
      </c>
      <c r="B277" s="2" t="s">
        <v>9</v>
      </c>
      <c r="C277" s="15">
        <v>15600</v>
      </c>
      <c r="D277" s="15">
        <v>211</v>
      </c>
      <c r="E277" s="15">
        <v>14972</v>
      </c>
      <c r="F277">
        <v>10</v>
      </c>
      <c r="G277">
        <v>3</v>
      </c>
      <c r="H277" s="15">
        <v>250888</v>
      </c>
      <c r="I277" s="15">
        <v>418</v>
      </c>
      <c r="J277" s="15">
        <v>131417</v>
      </c>
      <c r="K277" s="15">
        <v>18</v>
      </c>
      <c r="L277">
        <v>-10</v>
      </c>
      <c r="M277">
        <v>0</v>
      </c>
      <c r="N277">
        <v>0</v>
      </c>
      <c r="O277" s="15">
        <v>454</v>
      </c>
      <c r="P277" s="15">
        <v>330</v>
      </c>
      <c r="Q277" s="15">
        <v>784</v>
      </c>
      <c r="R277">
        <v>0.95475113122171951</v>
      </c>
      <c r="S277" s="15">
        <v>28</v>
      </c>
      <c r="T277" t="s">
        <v>471</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277" s="2">
        <f>IF(EvolucionIncidencia[[#This Row],[Fecha]]&lt;=MIN(EvolucionIncidencia[Fecha])+14,"",EvolucionIncidencia[[#This Row],[NuevasAltas]]-EvolucionIncidencia[[#This Row],[Previsión Altas]])</f>
        <v>13.193528446362455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277" s="2">
        <f>IF(LEN(EvolucionIncidencia[[#This Row],[IA7]])=0,"",EvolucionIncidencia[[#This Row],[IA7]]/_xlfn.MAXIFS(EvolucionIncidencia[IA7],EvolucionIncidencia[Area_Sanitaria],EvolucionIncidencia[[#This Row],[Area_Sanitaria]]))</f>
        <v>0.12894736842105264</v>
      </c>
      <c r="AB277" s="2">
        <f>IF(LEN(EvolucionIncidencia[[#This Row],[IA14]])=0,"",EvolucionIncidencia[[#This Row],[IA14]]/_xlfn.MAXIFS(EvolucionIncidencia[IA14],EvolucionIncidencia[Area_Sanitaria],EvolucionIncidencia[[#This Row],[Area_Sanitaria]]))</f>
        <v>0.18621399176954734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8" spans="1:31" hidden="1" x14ac:dyDescent="0.3">
      <c r="A278" s="1">
        <v>44335</v>
      </c>
      <c r="B278" s="2" t="s">
        <v>6</v>
      </c>
      <c r="C278" s="15">
        <v>14098</v>
      </c>
      <c r="D278" s="15">
        <v>395</v>
      </c>
      <c r="E278" s="15">
        <v>13528</v>
      </c>
      <c r="F278">
        <v>19</v>
      </c>
      <c r="G278">
        <v>7</v>
      </c>
      <c r="H278" s="15">
        <v>230924</v>
      </c>
      <c r="I278" s="15">
        <v>176</v>
      </c>
      <c r="J278" s="15">
        <v>116100</v>
      </c>
      <c r="K278" s="15">
        <v>19</v>
      </c>
      <c r="L278">
        <v>-17</v>
      </c>
      <c r="M278">
        <v>-1</v>
      </c>
      <c r="N278">
        <v>0</v>
      </c>
      <c r="O278" s="15">
        <v>282</v>
      </c>
      <c r="P278" s="15">
        <v>514</v>
      </c>
      <c r="Q278" s="15">
        <v>796</v>
      </c>
      <c r="R278">
        <v>0.95873786407766992</v>
      </c>
      <c r="S278" s="15">
        <v>36</v>
      </c>
      <c r="T278" t="s">
        <v>471</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278" s="2">
        <f>IF(EvolucionIncidencia[[#This Row],[Fecha]]&lt;=MIN(EvolucionIncidencia[Fecha])+14,"",EvolucionIncidencia[[#This Row],[NuevasAltas]]-EvolucionIncidencia[[#This Row],[Previsión Altas]])</f>
        <v>-8.4790278471765177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278" s="2">
        <f>IF(LEN(EvolucionIncidencia[[#This Row],[IA7]])=0,"",EvolucionIncidencia[[#This Row],[IA7]]/_xlfn.MAXIFS(EvolucionIncidencia[IA7],EvolucionIncidencia[Area_Sanitaria],EvolucionIncidencia[[#This Row],[Area_Sanitaria]]))</f>
        <v>0.25049701789264411</v>
      </c>
      <c r="AB278" s="2">
        <f>IF(LEN(EvolucionIncidencia[[#This Row],[IA14]])=0,"",EvolucionIncidencia[[#This Row],[IA14]]/_xlfn.MAXIFS(EvolucionIncidencia[IA14],EvolucionIncidencia[Area_Sanitaria],EvolucionIncidencia[[#This Row],[Area_Sanitaria]]))</f>
        <v>0.38416075650118203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79" spans="1:31" hidden="1" x14ac:dyDescent="0.3">
      <c r="A279" s="1">
        <v>44335</v>
      </c>
      <c r="B279" s="2" t="s">
        <v>7</v>
      </c>
      <c r="C279" s="15">
        <v>19696</v>
      </c>
      <c r="D279" s="15">
        <v>440</v>
      </c>
      <c r="E279" s="15">
        <v>18906</v>
      </c>
      <c r="F279">
        <v>19</v>
      </c>
      <c r="G279">
        <v>5</v>
      </c>
      <c r="H279" s="15">
        <v>352319</v>
      </c>
      <c r="I279" s="15">
        <v>362</v>
      </c>
      <c r="J279" s="15">
        <v>177834</v>
      </c>
      <c r="K279" s="15">
        <v>23</v>
      </c>
      <c r="L279">
        <v>-3</v>
      </c>
      <c r="M279">
        <v>0</v>
      </c>
      <c r="N279">
        <v>0</v>
      </c>
      <c r="O279" s="15">
        <v>828</v>
      </c>
      <c r="P279" s="15">
        <v>437</v>
      </c>
      <c r="Q279" s="15">
        <v>1265</v>
      </c>
      <c r="R279">
        <v>0.99322799097065462</v>
      </c>
      <c r="S279" s="15">
        <v>26</v>
      </c>
      <c r="T279" t="s">
        <v>471</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279" s="2">
        <f>IF(EvolucionIncidencia[[#This Row],[Fecha]]&lt;=MIN(EvolucionIncidencia[Fecha])+14,"",EvolucionIncidencia[[#This Row],[NuevasAltas]]-EvolucionIncidencia[[#This Row],[Previsión Altas]])</f>
        <v>-7.8080137222047057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79" s="2">
        <f>IF(LEN(EvolucionIncidencia[[#This Row],[IA7]])=0,"",EvolucionIncidencia[[#This Row],[IA7]]/_xlfn.MAXIFS(EvolucionIncidencia[IA7],EvolucionIncidencia[Area_Sanitaria],EvolucionIncidencia[[#This Row],[Area_Sanitaria]]))</f>
        <v>0.48302872062663188</v>
      </c>
      <c r="AB279" s="2">
        <f>IF(LEN(EvolucionIncidencia[[#This Row],[IA14]])=0,"",EvolucionIncidencia[[#This Row],[IA14]]/_xlfn.MAXIFS(EvolucionIncidencia[IA14],EvolucionIncidencia[Area_Sanitaria],EvolucionIncidencia[[#This Row],[Area_Sanitaria]]))</f>
        <v>0.73603082851637769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0" spans="1:31" hidden="1" x14ac:dyDescent="0.3">
      <c r="A280" s="1">
        <v>44335</v>
      </c>
      <c r="B280" s="2" t="s">
        <v>2</v>
      </c>
      <c r="C280" s="15">
        <v>24597</v>
      </c>
      <c r="D280" s="15">
        <v>831</v>
      </c>
      <c r="E280" s="15">
        <v>23342</v>
      </c>
      <c r="F280">
        <v>33</v>
      </c>
      <c r="G280">
        <v>8</v>
      </c>
      <c r="H280" s="15">
        <v>490085</v>
      </c>
      <c r="I280" s="15">
        <v>432</v>
      </c>
      <c r="J280" s="15">
        <v>117453</v>
      </c>
      <c r="K280" s="15">
        <v>88</v>
      </c>
      <c r="L280">
        <v>14</v>
      </c>
      <c r="M280">
        <v>0</v>
      </c>
      <c r="N280">
        <v>-3</v>
      </c>
      <c r="O280" s="15">
        <v>1919</v>
      </c>
      <c r="P280" s="15">
        <v>256</v>
      </c>
      <c r="Q280" s="15">
        <v>2175</v>
      </c>
      <c r="R280">
        <v>1.0171358629130967</v>
      </c>
      <c r="S280" s="15">
        <v>74</v>
      </c>
      <c r="T280" t="s">
        <v>471</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280" s="2">
        <f>IF(EvolucionIncidencia[[#This Row],[Fecha]]&lt;=MIN(EvolucionIncidencia[Fecha])+14,"",EvolucionIncidencia[[#This Row],[NuevasAltas]]-EvolucionIncidencia[[#This Row],[Previsión Altas]])</f>
        <v>-2.6139616560098915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280" s="2">
        <f>IF(LEN(EvolucionIncidencia[[#This Row],[IA7]])=0,"",EvolucionIncidencia[[#This Row],[IA7]]/_xlfn.MAXIFS(EvolucionIncidencia[IA7],EvolucionIncidencia[Area_Sanitaria],EvolucionIncidencia[[#This Row],[Area_Sanitaria]]))</f>
        <v>0.42686170212765956</v>
      </c>
      <c r="AB280" s="2">
        <f>IF(LEN(EvolucionIncidencia[[#This Row],[IA14]])=0,"",EvolucionIncidencia[[#This Row],[IA14]]/_xlfn.MAXIFS(EvolucionIncidencia[IA14],EvolucionIncidencia[Area_Sanitaria],EvolucionIncidencia[[#This Row],[Area_Sanitaria]]))</f>
        <v>0.64593301435406703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81" spans="1:31" hidden="1" x14ac:dyDescent="0.3">
      <c r="A281" s="1">
        <v>44335</v>
      </c>
      <c r="B281" s="2" t="s">
        <v>3</v>
      </c>
      <c r="C281" s="15">
        <v>125367</v>
      </c>
      <c r="D281" s="15">
        <v>2701</v>
      </c>
      <c r="E281" s="15">
        <v>120281</v>
      </c>
      <c r="F281">
        <v>128</v>
      </c>
      <c r="G281">
        <v>32</v>
      </c>
      <c r="H281" s="15">
        <v>2190050</v>
      </c>
      <c r="I281" s="15">
        <v>2409</v>
      </c>
      <c r="J281" s="15">
        <v>950065</v>
      </c>
      <c r="K281" s="15">
        <v>183</v>
      </c>
      <c r="L281">
        <v>-43</v>
      </c>
      <c r="M281">
        <v>4</v>
      </c>
      <c r="N281">
        <v>-6</v>
      </c>
      <c r="O281" s="15">
        <v>5810</v>
      </c>
      <c r="P281" s="15">
        <v>2237</v>
      </c>
      <c r="Q281" s="15">
        <v>8047</v>
      </c>
      <c r="R281">
        <v>0.98432944606413997</v>
      </c>
      <c r="S281" s="15">
        <v>226</v>
      </c>
      <c r="T281" t="s">
        <v>471</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281" s="2">
        <f>IF(EvolucionIncidencia[[#This Row],[Fecha]]&lt;=MIN(EvolucionIncidencia[Fecha])+14,"",EvolucionIncidencia[[#This Row],[NuevasAltas]]-EvolucionIncidencia[[#This Row],[Previsión Altas]])</f>
        <v>-13.962774542712452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281" s="2">
        <f>IF(LEN(EvolucionIncidencia[[#This Row],[IA7]])=0,"",EvolucionIncidencia[[#This Row],[IA7]]/_xlfn.MAXIFS(EvolucionIncidencia[IA7],EvolucionIncidencia[Area_Sanitaria],EvolucionIncidencia[[#This Row],[Area_Sanitaria]]))</f>
        <v>0.29464021320698847</v>
      </c>
      <c r="AB281" s="2">
        <f>IF(LEN(EvolucionIncidencia[[#This Row],[IA14]])=0,"",EvolucionIncidencia[[#This Row],[IA14]]/_xlfn.MAXIFS(EvolucionIncidencia[IA14],EvolucionIncidencia[Area_Sanitaria],EvolucionIncidencia[[#This Row],[Area_Sanitaria]]))</f>
        <v>0.45196238757154539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82" spans="1:31" x14ac:dyDescent="0.3">
      <c r="A282" s="1">
        <v>44336</v>
      </c>
      <c r="B282" s="2" t="s">
        <v>4</v>
      </c>
      <c r="C282" s="15">
        <v>30198</v>
      </c>
      <c r="D282" s="15">
        <v>553</v>
      </c>
      <c r="E282" s="15">
        <v>29068</v>
      </c>
      <c r="F282">
        <v>34</v>
      </c>
      <c r="G282">
        <v>7</v>
      </c>
      <c r="H282" s="15">
        <v>489041</v>
      </c>
      <c r="I282" s="15">
        <v>590</v>
      </c>
      <c r="J282" s="15">
        <v>252840</v>
      </c>
      <c r="K282" s="15">
        <v>26</v>
      </c>
      <c r="L282">
        <v>-15</v>
      </c>
      <c r="M282">
        <v>-2</v>
      </c>
      <c r="N282">
        <v>0</v>
      </c>
      <c r="O282" s="15">
        <v>1292</v>
      </c>
      <c r="P282" s="15">
        <v>383</v>
      </c>
      <c r="Q282" s="15">
        <v>1675</v>
      </c>
      <c r="R282">
        <v>0.97359154929577463</v>
      </c>
      <c r="S282" s="15">
        <v>41</v>
      </c>
      <c r="T282" t="s">
        <v>472</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282" s="2">
        <f>IF(EvolucionIncidencia[[#This Row],[Fecha]]&lt;=MIN(EvolucionIncidencia[Fecha])+14,"",EvolucionIncidencia[[#This Row],[NuevasAltas]]-EvolucionIncidencia[[#This Row],[Previsión Altas]])</f>
        <v>-14.156841146336269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82" s="2">
        <f>IF(LEN(EvolucionIncidencia[[#This Row],[IA7]])=0,"",EvolucionIncidencia[[#This Row],[IA7]]/_xlfn.MAXIFS(EvolucionIncidencia[IA7],EvolucionIncidencia[Area_Sanitaria],EvolucionIncidencia[[#This Row],[Area_Sanitaria]]))</f>
        <v>0.30939226519337015</v>
      </c>
      <c r="AB282" s="2">
        <f>IF(LEN(EvolucionIncidencia[[#This Row],[IA14]])=0,"",EvolucionIncidencia[[#This Row],[IA14]]/_xlfn.MAXIFS(EvolucionIncidencia[IA14],EvolucionIncidencia[Area_Sanitaria],EvolucionIncidencia[[#This Row],[Area_Sanitaria]]))</f>
        <v>0.45120551090700345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83" spans="1:31" hidden="1" x14ac:dyDescent="0.3">
      <c r="A283" s="1">
        <v>44336</v>
      </c>
      <c r="B283" s="2" t="s">
        <v>5</v>
      </c>
      <c r="C283" s="15">
        <v>8537</v>
      </c>
      <c r="D283" s="15">
        <v>88</v>
      </c>
      <c r="E283" s="15">
        <v>8226</v>
      </c>
      <c r="F283">
        <v>5</v>
      </c>
      <c r="G283">
        <v>0</v>
      </c>
      <c r="H283" s="15">
        <v>141277</v>
      </c>
      <c r="I283" s="15">
        <v>217</v>
      </c>
      <c r="J283" s="15">
        <v>44832</v>
      </c>
      <c r="K283" s="15">
        <v>4</v>
      </c>
      <c r="L283">
        <v>0</v>
      </c>
      <c r="M283">
        <v>2</v>
      </c>
      <c r="N283">
        <v>-1</v>
      </c>
      <c r="O283" s="15">
        <v>170</v>
      </c>
      <c r="P283" s="15">
        <v>73</v>
      </c>
      <c r="Q283" s="15">
        <v>243</v>
      </c>
      <c r="R283">
        <v>1</v>
      </c>
      <c r="S283" s="15">
        <v>4</v>
      </c>
      <c r="T283" t="s">
        <v>472</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283" s="2">
        <f>IF(EvolucionIncidencia[[#This Row],[Fecha]]&lt;=MIN(EvolucionIncidencia[Fecha])+14,"",EvolucionIncidencia[[#This Row],[NuevasAltas]]-EvolucionIncidencia[[#This Row],[Previsión Altas]])</f>
        <v>-1.9899049668280435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83" s="2">
        <f>IF(LEN(EvolucionIncidencia[[#This Row],[IA7]])=0,"",EvolucionIncidencia[[#This Row],[IA7]]/_xlfn.MAXIFS(EvolucionIncidencia[IA7],EvolucionIncidencia[Area_Sanitaria],EvolucionIncidencia[[#This Row],[Area_Sanitaria]]))</f>
        <v>0.224</v>
      </c>
      <c r="AB283" s="2">
        <f>IF(LEN(EvolucionIncidencia[[#This Row],[IA14]])=0,"",EvolucionIncidencia[[#This Row],[IA14]]/_xlfn.MAXIFS(EvolucionIncidencia[IA14],EvolucionIncidencia[Area_Sanitaria],EvolucionIncidencia[[#This Row],[Area_Sanitaria]]))</f>
        <v>0.43243243243243246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4" spans="1:31" hidden="1" x14ac:dyDescent="0.3">
      <c r="A284" s="1">
        <v>44336</v>
      </c>
      <c r="B284" s="2" t="s">
        <v>8</v>
      </c>
      <c r="C284" s="15">
        <v>12701</v>
      </c>
      <c r="D284" s="15">
        <v>192</v>
      </c>
      <c r="E284" s="15">
        <v>12290</v>
      </c>
      <c r="F284">
        <v>6</v>
      </c>
      <c r="G284">
        <v>1</v>
      </c>
      <c r="H284" s="15">
        <v>237759</v>
      </c>
      <c r="I284" s="15">
        <v>214</v>
      </c>
      <c r="J284" s="15">
        <v>110246</v>
      </c>
      <c r="K284" s="15">
        <v>30</v>
      </c>
      <c r="L284">
        <v>24</v>
      </c>
      <c r="M284">
        <v>-2</v>
      </c>
      <c r="N284">
        <v>0</v>
      </c>
      <c r="O284" s="15">
        <v>781</v>
      </c>
      <c r="P284" s="15">
        <v>201</v>
      </c>
      <c r="Q284" s="15">
        <v>982</v>
      </c>
      <c r="R284">
        <v>1.1428571428571428</v>
      </c>
      <c r="S284" s="15">
        <v>6</v>
      </c>
      <c r="T284" t="s">
        <v>472</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284" s="2">
        <f>IF(EvolucionIncidencia[[#This Row],[Fecha]]&lt;=MIN(EvolucionIncidencia[Fecha])+14,"",EvolucionIncidencia[[#This Row],[NuevasAltas]]-EvolucionIncidencia[[#This Row],[Previsión Altas]])</f>
        <v>-7.0695120561341263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84" s="2">
        <f>IF(LEN(EvolucionIncidencia[[#This Row],[IA7]])=0,"",EvolucionIncidencia[[#This Row],[IA7]]/_xlfn.MAXIFS(EvolucionIncidencia[IA7],EvolucionIncidencia[Area_Sanitaria],EvolucionIncidencia[[#This Row],[Area_Sanitaria]]))</f>
        <v>0.28525641025641024</v>
      </c>
      <c r="AB284" s="2">
        <f>IF(LEN(EvolucionIncidencia[[#This Row],[IA14]])=0,"",EvolucionIncidencia[[#This Row],[IA14]]/_xlfn.MAXIFS(EvolucionIncidencia[IA14],EvolucionIncidencia[Area_Sanitaria],EvolucionIncidencia[[#This Row],[Area_Sanitaria]]))</f>
        <v>0.3788546255506608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85" spans="1:31" hidden="1" x14ac:dyDescent="0.3">
      <c r="A285" s="1">
        <v>44336</v>
      </c>
      <c r="B285" s="2" t="s">
        <v>9</v>
      </c>
      <c r="C285" s="15">
        <v>15614</v>
      </c>
      <c r="D285" s="15">
        <v>210</v>
      </c>
      <c r="E285" s="15">
        <v>14987</v>
      </c>
      <c r="F285">
        <v>8</v>
      </c>
      <c r="G285">
        <v>3</v>
      </c>
      <c r="H285" s="15">
        <v>251359</v>
      </c>
      <c r="I285" s="15">
        <v>418</v>
      </c>
      <c r="J285" s="15">
        <v>131807</v>
      </c>
      <c r="K285" s="15">
        <v>14</v>
      </c>
      <c r="L285">
        <v>-1</v>
      </c>
      <c r="M285">
        <v>-2</v>
      </c>
      <c r="N285">
        <v>0</v>
      </c>
      <c r="O285" s="15">
        <v>471</v>
      </c>
      <c r="P285" s="15">
        <v>390</v>
      </c>
      <c r="Q285" s="15">
        <v>861</v>
      </c>
      <c r="R285">
        <v>0.99526066350710896</v>
      </c>
      <c r="S285" s="15">
        <v>15</v>
      </c>
      <c r="T285" t="s">
        <v>472</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285" s="2">
        <f>IF(EvolucionIncidencia[[#This Row],[Fecha]]&lt;=MIN(EvolucionIncidencia[Fecha])+14,"",EvolucionIncidencia[[#This Row],[NuevasAltas]]-EvolucionIncidencia[[#This Row],[Previsión Altas]])</f>
        <v>-6.1983723279269825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85" s="2">
        <f>IF(LEN(EvolucionIncidencia[[#This Row],[IA7]])=0,"",EvolucionIncidencia[[#This Row],[IA7]]/_xlfn.MAXIFS(EvolucionIncidencia[IA7],EvolucionIncidencia[Area_Sanitaria],EvolucionIncidencia[[#This Row],[Area_Sanitaria]]))</f>
        <v>0.13157894736842105</v>
      </c>
      <c r="AB285" s="2">
        <f>IF(LEN(EvolucionIncidencia[[#This Row],[IA14]])=0,"",EvolucionIncidencia[[#This Row],[IA14]]/_xlfn.MAXIFS(EvolucionIncidencia[IA14],EvolucionIncidencia[Area_Sanitaria],EvolucionIncidencia[[#This Row],[Area_Sanitaria]]))</f>
        <v>0.1800411522633745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86" spans="1:31" hidden="1" x14ac:dyDescent="0.3">
      <c r="A286" s="1">
        <v>44336</v>
      </c>
      <c r="B286" s="2" t="s">
        <v>6</v>
      </c>
      <c r="C286" s="15">
        <v>14108</v>
      </c>
      <c r="D286" s="15">
        <v>363</v>
      </c>
      <c r="E286" s="15">
        <v>13569</v>
      </c>
      <c r="F286">
        <v>13</v>
      </c>
      <c r="G286">
        <v>7</v>
      </c>
      <c r="H286" s="15">
        <v>231204</v>
      </c>
      <c r="I286" s="15">
        <v>177</v>
      </c>
      <c r="J286" s="15">
        <v>116505</v>
      </c>
      <c r="K286" s="15">
        <v>10</v>
      </c>
      <c r="L286">
        <v>-32</v>
      </c>
      <c r="M286">
        <v>-6</v>
      </c>
      <c r="N286">
        <v>0</v>
      </c>
      <c r="O286" s="15">
        <v>280</v>
      </c>
      <c r="P286" s="15">
        <v>405</v>
      </c>
      <c r="Q286" s="15">
        <v>685</v>
      </c>
      <c r="R286">
        <v>0.91898734177215191</v>
      </c>
      <c r="S286" s="15">
        <v>41</v>
      </c>
      <c r="T286" t="s">
        <v>472</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286" s="2">
        <f>IF(EvolucionIncidencia[[#This Row],[Fecha]]&lt;=MIN(EvolucionIncidencia[Fecha])+14,"",EvolucionIncidencia[[#This Row],[NuevasAltas]]-EvolucionIncidencia[[#This Row],[Previsión Altas]])</f>
        <v>-0.71487608547486303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86" s="2">
        <f>IF(LEN(EvolucionIncidencia[[#This Row],[IA7]])=0,"",EvolucionIncidencia[[#This Row],[IA7]]/_xlfn.MAXIFS(EvolucionIncidencia[IA7],EvolucionIncidencia[Area_Sanitaria],EvolucionIncidencia[[#This Row],[Area_Sanitaria]]))</f>
        <v>0.24055666003976142</v>
      </c>
      <c r="AB286" s="2">
        <f>IF(LEN(EvolucionIncidencia[[#This Row],[IA14]])=0,"",EvolucionIncidencia[[#This Row],[IA14]]/_xlfn.MAXIFS(EvolucionIncidencia[IA14],EvolucionIncidencia[Area_Sanitaria],EvolucionIncidencia[[#This Row],[Area_Sanitaria]]))</f>
        <v>0.35342789598108748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87" spans="1:31" hidden="1" x14ac:dyDescent="0.3">
      <c r="A287" s="1">
        <v>44336</v>
      </c>
      <c r="B287" s="2" t="s">
        <v>7</v>
      </c>
      <c r="C287" s="15">
        <v>19718</v>
      </c>
      <c r="D287" s="15">
        <v>437</v>
      </c>
      <c r="E287" s="15">
        <v>18931</v>
      </c>
      <c r="F287">
        <v>18</v>
      </c>
      <c r="G287">
        <v>4</v>
      </c>
      <c r="H287" s="15">
        <v>353108</v>
      </c>
      <c r="I287" s="15">
        <v>362</v>
      </c>
      <c r="J287" s="15">
        <v>178227</v>
      </c>
      <c r="K287" s="15">
        <v>22</v>
      </c>
      <c r="L287">
        <v>-3</v>
      </c>
      <c r="M287">
        <v>-1</v>
      </c>
      <c r="N287">
        <v>-1</v>
      </c>
      <c r="O287" s="15">
        <v>789</v>
      </c>
      <c r="P287" s="15">
        <v>393</v>
      </c>
      <c r="Q287" s="15">
        <v>1182</v>
      </c>
      <c r="R287">
        <v>0.99318181818181817</v>
      </c>
      <c r="S287" s="15">
        <v>25</v>
      </c>
      <c r="T287" t="s">
        <v>472</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287" s="2">
        <f>IF(EvolucionIncidencia[[#This Row],[Fecha]]&lt;=MIN(EvolucionIncidencia[Fecha])+14,"",EvolucionIncidencia[[#This Row],[NuevasAltas]]-EvolucionIncidencia[[#This Row],[Previsión Altas]])</f>
        <v>-0.80154989670905152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87" s="2">
        <f>IF(LEN(EvolucionIncidencia[[#This Row],[IA7]])=0,"",EvolucionIncidencia[[#This Row],[IA7]]/_xlfn.MAXIFS(EvolucionIncidencia[IA7],EvolucionIncidencia[Area_Sanitaria],EvolucionIncidencia[[#This Row],[Area_Sanitaria]]))</f>
        <v>0.44908616187989558</v>
      </c>
      <c r="AB287" s="2">
        <f>IF(LEN(EvolucionIncidencia[[#This Row],[IA14]])=0,"",EvolucionIncidencia[[#This Row],[IA14]]/_xlfn.MAXIFS(EvolucionIncidencia[IA14],EvolucionIncidencia[Area_Sanitaria],EvolucionIncidencia[[#This Row],[Area_Sanitaria]]))</f>
        <v>0.73025048169556839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88" spans="1:31" hidden="1" x14ac:dyDescent="0.3">
      <c r="A288" s="1">
        <v>44336</v>
      </c>
      <c r="B288" s="2" t="s">
        <v>2</v>
      </c>
      <c r="C288" s="15">
        <v>24667</v>
      </c>
      <c r="D288" s="15">
        <v>832</v>
      </c>
      <c r="E288" s="15">
        <v>23411</v>
      </c>
      <c r="F288">
        <v>32</v>
      </c>
      <c r="G288">
        <v>8</v>
      </c>
      <c r="H288" s="15">
        <v>491665</v>
      </c>
      <c r="I288" s="15">
        <v>432</v>
      </c>
      <c r="J288" s="15">
        <v>117688</v>
      </c>
      <c r="K288" s="15">
        <v>70</v>
      </c>
      <c r="L288">
        <v>1</v>
      </c>
      <c r="M288">
        <v>-1</v>
      </c>
      <c r="N288">
        <v>0</v>
      </c>
      <c r="O288" s="15">
        <v>1580</v>
      </c>
      <c r="P288" s="15">
        <v>235</v>
      </c>
      <c r="Q288" s="15">
        <v>1815</v>
      </c>
      <c r="R288">
        <v>1.0012033694344165</v>
      </c>
      <c r="S288" s="15">
        <v>69</v>
      </c>
      <c r="T288" t="s">
        <v>472</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288" s="2">
        <f>IF(EvolucionIncidencia[[#This Row],[Fecha]]&lt;=MIN(EvolucionIncidencia[Fecha])+14,"",EvolucionIncidencia[[#This Row],[NuevasAltas]]-EvolucionIncidencia[[#This Row],[Previsión Altas]])</f>
        <v>13.801672179919237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288" s="2">
        <f>IF(LEN(EvolucionIncidencia[[#This Row],[IA7]])=0,"",EvolucionIncidencia[[#This Row],[IA7]]/_xlfn.MAXIFS(EvolucionIncidencia[IA7],EvolucionIncidencia[Area_Sanitaria],EvolucionIncidencia[[#This Row],[Area_Sanitaria]]))</f>
        <v>0.44414893617021278</v>
      </c>
      <c r="AB288" s="2">
        <f>IF(LEN(EvolucionIncidencia[[#This Row],[IA14]])=0,"",EvolucionIncidencia[[#This Row],[IA14]]/_xlfn.MAXIFS(EvolucionIncidencia[IA14],EvolucionIncidencia[Area_Sanitaria],EvolucionIncidencia[[#This Row],[Area_Sanitaria]]))</f>
        <v>0.66411483253588521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89" spans="1:31" hidden="1" x14ac:dyDescent="0.3">
      <c r="A289" s="1">
        <v>44336</v>
      </c>
      <c r="B289" s="2" t="s">
        <v>3</v>
      </c>
      <c r="C289" s="15">
        <v>125543</v>
      </c>
      <c r="D289" s="15">
        <v>2675</v>
      </c>
      <c r="E289" s="15">
        <v>120482</v>
      </c>
      <c r="F289">
        <v>116</v>
      </c>
      <c r="G289">
        <v>30</v>
      </c>
      <c r="H289" s="15">
        <v>2195413</v>
      </c>
      <c r="I289" s="15">
        <v>2410</v>
      </c>
      <c r="J289" s="15">
        <v>952145</v>
      </c>
      <c r="K289" s="15">
        <v>176</v>
      </c>
      <c r="L289">
        <v>-26</v>
      </c>
      <c r="M289">
        <v>-12</v>
      </c>
      <c r="N289">
        <v>-2</v>
      </c>
      <c r="O289" s="15">
        <v>5363</v>
      </c>
      <c r="P289" s="15">
        <v>2080</v>
      </c>
      <c r="Q289" s="15">
        <v>7443</v>
      </c>
      <c r="R289">
        <v>0.990373935579415</v>
      </c>
      <c r="S289" s="15">
        <v>201</v>
      </c>
      <c r="T289" t="s">
        <v>472</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289" s="2">
        <f>IF(EvolucionIncidencia[[#This Row],[Fecha]]&lt;=MIN(EvolucionIncidencia[Fecha])+14,"",EvolucionIncidencia[[#This Row],[NuevasAltas]]-EvolucionIncidencia[[#This Row],[Previsión Altas]])</f>
        <v>-7.5116773309568714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289" s="2">
        <f>IF(LEN(EvolucionIncidencia[[#This Row],[IA7]])=0,"",EvolucionIncidencia[[#This Row],[IA7]]/_xlfn.MAXIFS(EvolucionIncidencia[IA7],EvolucionIncidencia[Area_Sanitaria],EvolucionIncidencia[[#This Row],[Area_Sanitaria]]))</f>
        <v>0.29967426710097722</v>
      </c>
      <c r="AB289" s="2">
        <f>IF(LEN(EvolucionIncidencia[[#This Row],[IA14]])=0,"",EvolucionIncidencia[[#This Row],[IA14]]/_xlfn.MAXIFS(EvolucionIncidencia[IA14],EvolucionIncidencia[Area_Sanitaria],EvolucionIncidencia[[#This Row],[Area_Sanitaria]]))</f>
        <v>0.44807849550286183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290" spans="1:31" x14ac:dyDescent="0.3">
      <c r="A290" s="1">
        <v>44337</v>
      </c>
      <c r="B290" s="2" t="s">
        <v>4</v>
      </c>
      <c r="C290" s="15">
        <v>30240</v>
      </c>
      <c r="D290" s="15">
        <v>555</v>
      </c>
      <c r="E290" s="15">
        <v>29108</v>
      </c>
      <c r="F290">
        <v>32</v>
      </c>
      <c r="G290">
        <v>6</v>
      </c>
      <c r="H290" s="15">
        <v>490344</v>
      </c>
      <c r="I290" s="15">
        <v>590</v>
      </c>
      <c r="J290" s="15">
        <v>253285</v>
      </c>
      <c r="K290" s="15">
        <v>42</v>
      </c>
      <c r="L290">
        <v>2</v>
      </c>
      <c r="M290">
        <v>-2</v>
      </c>
      <c r="N290">
        <v>-1</v>
      </c>
      <c r="O290" s="15">
        <v>1303</v>
      </c>
      <c r="P290" s="15">
        <v>445</v>
      </c>
      <c r="Q290" s="15">
        <v>1748</v>
      </c>
      <c r="R290">
        <v>1.003616636528029</v>
      </c>
      <c r="S290" s="15">
        <v>40</v>
      </c>
      <c r="T290" t="s">
        <v>473</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290" s="2">
        <f>IF(EvolucionIncidencia[[#This Row],[Fecha]]&lt;=MIN(EvolucionIncidencia[Fecha])+14,"",EvolucionIncidencia[[#This Row],[NuevasAltas]]-EvolucionIncidencia[[#This Row],[Previsión Altas]])</f>
        <v>-20.466042551618912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90" s="2">
        <f>IF(LEN(EvolucionIncidencia[[#This Row],[IA7]])=0,"",EvolucionIncidencia[[#This Row],[IA7]]/_xlfn.MAXIFS(EvolucionIncidencia[IA7],EvolucionIncidencia[Area_Sanitaria],EvolucionIncidencia[[#This Row],[Area_Sanitaria]]))</f>
        <v>0.3406998158379374</v>
      </c>
      <c r="AB290" s="2">
        <f>IF(LEN(EvolucionIncidencia[[#This Row],[IA14]])=0,"",EvolucionIncidencia[[#This Row],[IA14]]/_xlfn.MAXIFS(EvolucionIncidencia[IA14],EvolucionIncidencia[Area_Sanitaria],EvolucionIncidencia[[#This Row],[Area_Sanitaria]]))</f>
        <v>0.43857634902411025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291" spans="1:31" hidden="1" x14ac:dyDescent="0.3">
      <c r="A291" s="1">
        <v>44337</v>
      </c>
      <c r="B291" s="2" t="s">
        <v>5</v>
      </c>
      <c r="C291" s="15">
        <v>8543</v>
      </c>
      <c r="D291" s="15">
        <v>91</v>
      </c>
      <c r="E291" s="15">
        <v>8229</v>
      </c>
      <c r="F291">
        <v>2</v>
      </c>
      <c r="G291">
        <v>2</v>
      </c>
      <c r="H291" s="15">
        <v>141484</v>
      </c>
      <c r="I291" s="15">
        <v>217</v>
      </c>
      <c r="J291" s="15">
        <v>44909</v>
      </c>
      <c r="K291" s="15">
        <v>6</v>
      </c>
      <c r="L291">
        <v>3</v>
      </c>
      <c r="M291">
        <v>-3</v>
      </c>
      <c r="N291">
        <v>2</v>
      </c>
      <c r="O291" s="15">
        <v>207</v>
      </c>
      <c r="P291" s="15">
        <v>77</v>
      </c>
      <c r="Q291" s="15">
        <v>284</v>
      </c>
      <c r="R291">
        <v>1.0340909090909092</v>
      </c>
      <c r="S291" s="15">
        <v>3</v>
      </c>
      <c r="T291" t="s">
        <v>473</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291" s="2">
        <f>IF(EvolucionIncidencia[[#This Row],[Fecha]]&lt;=MIN(EvolucionIncidencia[Fecha])+14,"",EvolucionIncidencia[[#This Row],[NuevasAltas]]-EvolucionIncidencia[[#This Row],[Previsión Altas]])</f>
        <v>-10.477286175363098</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91" s="2">
        <f>IF(LEN(EvolucionIncidencia[[#This Row],[IA7]])=0,"",EvolucionIncidencia[[#This Row],[IA7]]/_xlfn.MAXIFS(EvolucionIncidencia[IA7],EvolucionIncidencia[Area_Sanitaria],EvolucionIncidencia[[#This Row],[Area_Sanitaria]]))</f>
        <v>0.248</v>
      </c>
      <c r="AB291" s="2">
        <f>IF(LEN(EvolucionIncidencia[[#This Row],[IA14]])=0,"",EvolucionIncidencia[[#This Row],[IA14]]/_xlfn.MAXIFS(EvolucionIncidencia[IA14],EvolucionIncidencia[Area_Sanitaria],EvolucionIncidencia[[#This Row],[Area_Sanitaria]]))</f>
        <v>0.41621621621621624</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292" spans="1:31" hidden="1" x14ac:dyDescent="0.3">
      <c r="A292" s="1">
        <v>44337</v>
      </c>
      <c r="B292" s="2" t="s">
        <v>8</v>
      </c>
      <c r="C292" s="15">
        <v>12724</v>
      </c>
      <c r="D292" s="15">
        <v>206</v>
      </c>
      <c r="E292" s="15">
        <v>12299</v>
      </c>
      <c r="F292">
        <v>7</v>
      </c>
      <c r="G292">
        <v>1</v>
      </c>
      <c r="H292" s="15">
        <v>238562</v>
      </c>
      <c r="I292" s="15">
        <v>214</v>
      </c>
      <c r="J292" s="15">
        <v>110572</v>
      </c>
      <c r="K292" s="15">
        <v>23</v>
      </c>
      <c r="L292">
        <v>14</v>
      </c>
      <c r="M292">
        <v>1</v>
      </c>
      <c r="N292">
        <v>0</v>
      </c>
      <c r="O292" s="15">
        <v>803</v>
      </c>
      <c r="P292" s="15">
        <v>326</v>
      </c>
      <c r="Q292" s="15">
        <v>1129</v>
      </c>
      <c r="R292">
        <v>1.0729166666666667</v>
      </c>
      <c r="S292" s="15">
        <v>9</v>
      </c>
      <c r="T292" t="s">
        <v>473</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292" s="2">
        <f>IF(EvolucionIncidencia[[#This Row],[Fecha]]&lt;=MIN(EvolucionIncidencia[Fecha])+14,"",EvolucionIncidencia[[#This Row],[NuevasAltas]]-EvolucionIncidencia[[#This Row],[Previsión Altas]])</f>
        <v>-10.373498853431961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92" s="2">
        <f>IF(LEN(EvolucionIncidencia[[#This Row],[IA7]])=0,"",EvolucionIncidencia[[#This Row],[IA7]]/_xlfn.MAXIFS(EvolucionIncidencia[IA7],EvolucionIncidencia[Area_Sanitaria],EvolucionIncidencia[[#This Row],[Area_Sanitaria]]))</f>
        <v>0.32371794871794873</v>
      </c>
      <c r="AB292" s="2">
        <f>IF(LEN(EvolucionIncidencia[[#This Row],[IA14]])=0,"",EvolucionIncidencia[[#This Row],[IA14]]/_xlfn.MAXIFS(EvolucionIncidencia[IA14],EvolucionIncidencia[Area_Sanitaria],EvolucionIncidencia[[#This Row],[Area_Sanitaria]]))</f>
        <v>0.3964757709251101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93" spans="1:31" hidden="1" x14ac:dyDescent="0.3">
      <c r="A293" s="1">
        <v>44337</v>
      </c>
      <c r="B293" s="2" t="s">
        <v>9</v>
      </c>
      <c r="C293" s="15">
        <v>15621</v>
      </c>
      <c r="D293" s="15">
        <v>204</v>
      </c>
      <c r="E293" s="15">
        <v>15000</v>
      </c>
      <c r="F293">
        <v>7</v>
      </c>
      <c r="G293">
        <v>4</v>
      </c>
      <c r="H293" s="15">
        <v>251896</v>
      </c>
      <c r="I293" s="15">
        <v>418</v>
      </c>
      <c r="J293" s="15">
        <v>132197</v>
      </c>
      <c r="K293" s="15">
        <v>7</v>
      </c>
      <c r="L293">
        <v>-6</v>
      </c>
      <c r="M293">
        <v>-1</v>
      </c>
      <c r="N293">
        <v>1</v>
      </c>
      <c r="O293" s="15">
        <v>537</v>
      </c>
      <c r="P293" s="15">
        <v>390</v>
      </c>
      <c r="Q293" s="15">
        <v>927</v>
      </c>
      <c r="R293">
        <v>0.97142857142857142</v>
      </c>
      <c r="S293" s="15">
        <v>13</v>
      </c>
      <c r="T293" t="s">
        <v>473</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293" s="2">
        <f>IF(EvolucionIncidencia[[#This Row],[Fecha]]&lt;=MIN(EvolucionIncidencia[Fecha])+14,"",EvolucionIncidencia[[#This Row],[NuevasAltas]]-EvolucionIncidencia[[#This Row],[Previsión Altas]])</f>
        <v>2.6358565710792448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93" s="2">
        <f>IF(LEN(EvolucionIncidencia[[#This Row],[IA7]])=0,"",EvolucionIncidencia[[#This Row],[IA7]]/_xlfn.MAXIFS(EvolucionIncidencia[IA7],EvolucionIncidencia[Area_Sanitaria],EvolucionIncidencia[[#This Row],[Area_Sanitaria]]))</f>
        <v>0.12105263157894737</v>
      </c>
      <c r="AB293" s="2">
        <f>IF(LEN(EvolucionIncidencia[[#This Row],[IA14]])=0,"",EvolucionIncidencia[[#This Row],[IA14]]/_xlfn.MAXIFS(EvolucionIncidencia[IA14],EvolucionIncidencia[Area_Sanitaria],EvolucionIncidencia[[#This Row],[Area_Sanitaria]]))</f>
        <v>0.17695473251028807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94" spans="1:31" hidden="1" x14ac:dyDescent="0.3">
      <c r="A294" s="1">
        <v>44337</v>
      </c>
      <c r="B294" s="2" t="s">
        <v>6</v>
      </c>
      <c r="C294" s="15">
        <v>14130</v>
      </c>
      <c r="D294" s="15">
        <v>371</v>
      </c>
      <c r="E294" s="15">
        <v>13583</v>
      </c>
      <c r="F294">
        <v>16</v>
      </c>
      <c r="G294">
        <v>6</v>
      </c>
      <c r="H294" s="15">
        <v>232151</v>
      </c>
      <c r="I294" s="15">
        <v>177</v>
      </c>
      <c r="J294" s="15">
        <v>116929</v>
      </c>
      <c r="K294" s="15">
        <v>22</v>
      </c>
      <c r="L294">
        <v>8</v>
      </c>
      <c r="M294">
        <v>3</v>
      </c>
      <c r="N294">
        <v>-1</v>
      </c>
      <c r="O294" s="15">
        <v>947</v>
      </c>
      <c r="P294" s="15">
        <v>424</v>
      </c>
      <c r="Q294" s="15">
        <v>1371</v>
      </c>
      <c r="R294">
        <v>1.0220385674931129</v>
      </c>
      <c r="S294" s="15">
        <v>14</v>
      </c>
      <c r="T294" t="s">
        <v>473</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294" s="2">
        <f>IF(EvolucionIncidencia[[#This Row],[Fecha]]&lt;=MIN(EvolucionIncidencia[Fecha])+14,"",EvolucionIncidencia[[#This Row],[NuevasAltas]]-EvolucionIncidencia[[#This Row],[Previsión Altas]])</f>
        <v>-20.214934541250216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94" s="2">
        <f>IF(LEN(EvolucionIncidencia[[#This Row],[IA7]])=0,"",EvolucionIncidencia[[#This Row],[IA7]]/_xlfn.MAXIFS(EvolucionIncidencia[IA7],EvolucionIncidencia[Area_Sanitaria],EvolucionIncidencia[[#This Row],[Area_Sanitaria]]))</f>
        <v>0.22465208747514911</v>
      </c>
      <c r="AB294" s="2">
        <f>IF(LEN(EvolucionIncidencia[[#This Row],[IA14]])=0,"",EvolucionIncidencia[[#This Row],[IA14]]/_xlfn.MAXIFS(EvolucionIncidencia[IA14],EvolucionIncidencia[Area_Sanitaria],EvolucionIncidencia[[#This Row],[Area_Sanitaria]]))</f>
        <v>0.34515366430260047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95" spans="1:31" hidden="1" x14ac:dyDescent="0.3">
      <c r="A295" s="1">
        <v>44337</v>
      </c>
      <c r="B295" s="2" t="s">
        <v>7</v>
      </c>
      <c r="C295" s="15">
        <v>19748</v>
      </c>
      <c r="D295" s="15">
        <v>437</v>
      </c>
      <c r="E295" s="15">
        <v>18961</v>
      </c>
      <c r="F295">
        <v>14</v>
      </c>
      <c r="G295">
        <v>3</v>
      </c>
      <c r="H295" s="15">
        <v>353872</v>
      </c>
      <c r="I295" s="15">
        <v>362</v>
      </c>
      <c r="J295" s="15">
        <v>178598</v>
      </c>
      <c r="K295" s="15">
        <v>30</v>
      </c>
      <c r="L295">
        <v>0</v>
      </c>
      <c r="M295">
        <v>-4</v>
      </c>
      <c r="N295">
        <v>-1</v>
      </c>
      <c r="O295" s="15">
        <v>764</v>
      </c>
      <c r="P295" s="15">
        <v>371</v>
      </c>
      <c r="Q295" s="15">
        <v>1135</v>
      </c>
      <c r="R295">
        <v>1</v>
      </c>
      <c r="S295" s="15">
        <v>30</v>
      </c>
      <c r="T295" t="s">
        <v>473</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295" s="2">
        <f>IF(EvolucionIncidencia[[#This Row],[Fecha]]&lt;=MIN(EvolucionIncidencia[Fecha])+14,"",EvolucionIncidencia[[#This Row],[NuevasAltas]]-EvolucionIncidencia[[#This Row],[Previsión Altas]])</f>
        <v>11.076730228215638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95" s="2">
        <f>IF(LEN(EvolucionIncidencia[[#This Row],[IA7]])=0,"",EvolucionIncidencia[[#This Row],[IA7]]/_xlfn.MAXIFS(EvolucionIncidencia[IA7],EvolucionIncidencia[Area_Sanitaria],EvolucionIncidencia[[#This Row],[Area_Sanitaria]]))</f>
        <v>0.45691906005221933</v>
      </c>
      <c r="AB295" s="2">
        <f>IF(LEN(EvolucionIncidencia[[#This Row],[IA14]])=0,"",EvolucionIncidencia[[#This Row],[IA14]]/_xlfn.MAXIFS(EvolucionIncidencia[IA14],EvolucionIncidencia[Area_Sanitaria],EvolucionIncidencia[[#This Row],[Area_Sanitaria]]))</f>
        <v>0.75337186897880537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96" spans="1:31" hidden="1" x14ac:dyDescent="0.3">
      <c r="A296" s="1">
        <v>44337</v>
      </c>
      <c r="B296" s="2" t="s">
        <v>2</v>
      </c>
      <c r="C296" s="15">
        <v>24721</v>
      </c>
      <c r="D296" s="15">
        <v>821</v>
      </c>
      <c r="E296" s="15">
        <v>23476</v>
      </c>
      <c r="F296">
        <v>30</v>
      </c>
      <c r="G296">
        <v>9</v>
      </c>
      <c r="H296" s="15">
        <v>493348</v>
      </c>
      <c r="I296" s="15">
        <v>432</v>
      </c>
      <c r="J296" s="15">
        <v>118130</v>
      </c>
      <c r="K296" s="15">
        <v>54</v>
      </c>
      <c r="L296">
        <v>-11</v>
      </c>
      <c r="M296">
        <v>-2</v>
      </c>
      <c r="N296">
        <v>1</v>
      </c>
      <c r="O296" s="15">
        <v>1683</v>
      </c>
      <c r="P296" s="15">
        <v>442</v>
      </c>
      <c r="Q296" s="15">
        <v>2125</v>
      </c>
      <c r="R296">
        <v>0.98677884615384615</v>
      </c>
      <c r="S296" s="15">
        <v>65</v>
      </c>
      <c r="T296" t="s">
        <v>473</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296" s="2">
        <f>IF(EvolucionIncidencia[[#This Row],[Fecha]]&lt;=MIN(EvolucionIncidencia[Fecha])+14,"",EvolucionIncidencia[[#This Row],[NuevasAltas]]-EvolucionIncidencia[[#This Row],[Previsión Altas]])</f>
        <v>1.0380680019911779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96" s="2">
        <f>IF(LEN(EvolucionIncidencia[[#This Row],[IA7]])=0,"",EvolucionIncidencia[[#This Row],[IA7]]/_xlfn.MAXIFS(EvolucionIncidencia[IA7],EvolucionIncidencia[Area_Sanitaria],EvolucionIncidencia[[#This Row],[Area_Sanitaria]]))</f>
        <v>0.42952127659574468</v>
      </c>
      <c r="AB296" s="2">
        <f>IF(LEN(EvolucionIncidencia[[#This Row],[IA14]])=0,"",EvolucionIncidencia[[#This Row],[IA14]]/_xlfn.MAXIFS(EvolucionIncidencia[IA14],EvolucionIncidencia[Area_Sanitaria],EvolucionIncidencia[[#This Row],[Area_Sanitaria]]))</f>
        <v>0.66124401913875597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97" spans="1:31" hidden="1" x14ac:dyDescent="0.3">
      <c r="A297" s="1">
        <v>44337</v>
      </c>
      <c r="B297" s="2" t="s">
        <v>3</v>
      </c>
      <c r="C297" s="15">
        <v>125727</v>
      </c>
      <c r="D297" s="15">
        <v>2685</v>
      </c>
      <c r="E297" s="15">
        <v>120656</v>
      </c>
      <c r="F297">
        <v>108</v>
      </c>
      <c r="G297">
        <v>31</v>
      </c>
      <c r="H297" s="15">
        <v>2201657</v>
      </c>
      <c r="I297" s="15">
        <v>2410</v>
      </c>
      <c r="J297" s="15">
        <v>954620</v>
      </c>
      <c r="K297" s="15">
        <v>184</v>
      </c>
      <c r="L297">
        <v>10</v>
      </c>
      <c r="M297">
        <v>-8</v>
      </c>
      <c r="N297">
        <v>1</v>
      </c>
      <c r="O297" s="15">
        <v>6244</v>
      </c>
      <c r="P297" s="15">
        <v>2475</v>
      </c>
      <c r="Q297" s="15">
        <v>8719</v>
      </c>
      <c r="R297">
        <v>1.0037383177570094</v>
      </c>
      <c r="S297" s="15">
        <v>174</v>
      </c>
      <c r="T297" t="s">
        <v>473</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297" s="2">
        <f>IF(EvolucionIncidencia[[#This Row],[Fecha]]&lt;=MIN(EvolucionIncidencia[Fecha])+14,"",EvolucionIncidencia[[#This Row],[NuevasAltas]]-EvolucionIncidencia[[#This Row],[Previsión Altas]])</f>
        <v>-33.648276208386591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297" s="2">
        <f>IF(LEN(EvolucionIncidencia[[#This Row],[IA7]])=0,"",EvolucionIncidencia[[#This Row],[IA7]]/_xlfn.MAXIFS(EvolucionIncidencia[IA7],EvolucionIncidencia[Area_Sanitaria],EvolucionIncidencia[[#This Row],[Area_Sanitaria]]))</f>
        <v>0.30204323363932484</v>
      </c>
      <c r="AB297" s="2">
        <f>IF(LEN(EvolucionIncidencia[[#This Row],[IA14]])=0,"",EvolucionIncidencia[[#This Row],[IA14]]/_xlfn.MAXIFS(EvolucionIncidencia[IA14],EvolucionIncidencia[Area_Sanitaria],EvolucionIncidencia[[#This Row],[Area_Sanitaria]]))</f>
        <v>0.44664758789860998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98" spans="1:31" x14ac:dyDescent="0.3">
      <c r="A298" s="1">
        <v>44338</v>
      </c>
      <c r="B298" s="2" t="s">
        <v>4</v>
      </c>
      <c r="C298" s="15">
        <v>30275</v>
      </c>
      <c r="D298" s="15">
        <v>539</v>
      </c>
      <c r="E298" s="15">
        <v>29159</v>
      </c>
      <c r="F298">
        <v>30</v>
      </c>
      <c r="G298">
        <v>6</v>
      </c>
      <c r="H298" s="15">
        <v>491680</v>
      </c>
      <c r="I298" s="15">
        <v>590</v>
      </c>
      <c r="J298" s="15">
        <v>253620</v>
      </c>
      <c r="K298" s="15">
        <v>35</v>
      </c>
      <c r="L298">
        <v>-16</v>
      </c>
      <c r="M298">
        <v>-2</v>
      </c>
      <c r="N298">
        <v>0</v>
      </c>
      <c r="O298" s="15">
        <v>1336</v>
      </c>
      <c r="P298" s="15">
        <v>335</v>
      </c>
      <c r="Q298" s="15">
        <v>1671</v>
      </c>
      <c r="R298">
        <v>0.97117117117117113</v>
      </c>
      <c r="S298" s="15">
        <v>51</v>
      </c>
      <c r="T298" t="s">
        <v>474</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298" s="2">
        <f>IF(EvolucionIncidencia[[#This Row],[Fecha]]&lt;=MIN(EvolucionIncidencia[Fecha])+14,"",EvolucionIncidencia[[#This Row],[NuevasAltas]]-EvolucionIncidencia[[#This Row],[Previsión Altas]])</f>
        <v>19.949156204218191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298" s="2">
        <f>IF(LEN(EvolucionIncidencia[[#This Row],[IA7]])=0,"",EvolucionIncidencia[[#This Row],[IA7]]/_xlfn.MAXIFS(EvolucionIncidencia[IA7],EvolucionIncidencia[Area_Sanitaria],EvolucionIncidencia[[#This Row],[Area_Sanitaria]]))</f>
        <v>0.34990791896869244</v>
      </c>
      <c r="AB298" s="2">
        <f>IF(LEN(EvolucionIncidencia[[#This Row],[IA14]])=0,"",EvolucionIncidencia[[#This Row],[IA14]]/_xlfn.MAXIFS(EvolucionIncidencia[IA14],EvolucionIncidencia[Area_Sanitaria],EvolucionIncidencia[[#This Row],[Area_Sanitaria]]))</f>
        <v>0.44546498277841562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99" spans="1:31" hidden="1" x14ac:dyDescent="0.3">
      <c r="A299" s="1">
        <v>44338</v>
      </c>
      <c r="B299" s="2" t="s">
        <v>5</v>
      </c>
      <c r="C299" s="15">
        <v>8546</v>
      </c>
      <c r="D299" s="15">
        <v>87</v>
      </c>
      <c r="E299" s="15">
        <v>8236</v>
      </c>
      <c r="F299">
        <v>3</v>
      </c>
      <c r="G299">
        <v>2</v>
      </c>
      <c r="H299" s="15">
        <v>141672</v>
      </c>
      <c r="I299" s="15">
        <v>217</v>
      </c>
      <c r="J299" s="15">
        <v>44965</v>
      </c>
      <c r="K299" s="15">
        <v>3</v>
      </c>
      <c r="L299">
        <v>-4</v>
      </c>
      <c r="M299">
        <v>1</v>
      </c>
      <c r="N299">
        <v>0</v>
      </c>
      <c r="O299" s="15">
        <v>188</v>
      </c>
      <c r="P299" s="15">
        <v>56</v>
      </c>
      <c r="Q299" s="15">
        <v>244</v>
      </c>
      <c r="R299">
        <v>0.95604395604395609</v>
      </c>
      <c r="S299" s="15">
        <v>7</v>
      </c>
      <c r="T299" t="s">
        <v>474</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299" s="2">
        <f>IF(EvolucionIncidencia[[#This Row],[Fecha]]&lt;=MIN(EvolucionIncidencia[Fecha])+14,"",EvolucionIncidencia[[#This Row],[NuevasAltas]]-EvolucionIncidencia[[#This Row],[Previsión Altas]])</f>
        <v>4.0129370629370626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99" s="2">
        <f>IF(LEN(EvolucionIncidencia[[#This Row],[IA7]])=0,"",EvolucionIncidencia[[#This Row],[IA7]]/_xlfn.MAXIFS(EvolucionIncidencia[IA7],EvolucionIncidencia[Area_Sanitaria],EvolucionIncidencia[[#This Row],[Area_Sanitaria]]))</f>
        <v>0.216</v>
      </c>
      <c r="AB299" s="2">
        <f>IF(LEN(EvolucionIncidencia[[#This Row],[IA14]])=0,"",EvolucionIncidencia[[#This Row],[IA14]]/_xlfn.MAXIFS(EvolucionIncidencia[IA14],EvolucionIncidencia[Area_Sanitaria],EvolucionIncidencia[[#This Row],[Area_Sanitaria]]))</f>
        <v>0.42162162162162165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0" spans="1:31" hidden="1" x14ac:dyDescent="0.3">
      <c r="A300" s="1">
        <v>44338</v>
      </c>
      <c r="B300" s="2" t="s">
        <v>8</v>
      </c>
      <c r="C300" s="15">
        <v>12750</v>
      </c>
      <c r="D300" s="15">
        <v>220</v>
      </c>
      <c r="E300" s="15">
        <v>12311</v>
      </c>
      <c r="F300">
        <v>8</v>
      </c>
      <c r="G300">
        <v>1</v>
      </c>
      <c r="H300" s="15">
        <v>239180</v>
      </c>
      <c r="I300" s="15">
        <v>214</v>
      </c>
      <c r="J300" s="15">
        <v>110653</v>
      </c>
      <c r="K300" s="15">
        <v>26</v>
      </c>
      <c r="L300">
        <v>14</v>
      </c>
      <c r="M300">
        <v>1</v>
      </c>
      <c r="N300">
        <v>0</v>
      </c>
      <c r="O300" s="15">
        <v>618</v>
      </c>
      <c r="P300" s="15">
        <v>81</v>
      </c>
      <c r="Q300" s="15">
        <v>699</v>
      </c>
      <c r="R300">
        <v>1.0679611650485437</v>
      </c>
      <c r="S300" s="15">
        <v>12</v>
      </c>
      <c r="T300" t="s">
        <v>474</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300" s="2">
        <f>IF(EvolucionIncidencia[[#This Row],[Fecha]]&lt;=MIN(EvolucionIncidencia[Fecha])+14,"",EvolucionIncidencia[[#This Row],[NuevasAltas]]-EvolucionIncidencia[[#This Row],[Previsión Altas]])</f>
        <v>-4.7236990063077009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00" s="2">
        <f>IF(LEN(EvolucionIncidencia[[#This Row],[IA7]])=0,"",EvolucionIncidencia[[#This Row],[IA7]]/_xlfn.MAXIFS(EvolucionIncidencia[IA7],EvolucionIncidencia[Area_Sanitaria],EvolucionIncidencia[[#This Row],[Area_Sanitaria]]))</f>
        <v>0.375</v>
      </c>
      <c r="AB300" s="2">
        <f>IF(LEN(EvolucionIncidencia[[#This Row],[IA14]])=0,"",EvolucionIncidencia[[#This Row],[IA14]]/_xlfn.MAXIFS(EvolucionIncidencia[IA14],EvolucionIncidencia[Area_Sanitaria],EvolucionIncidencia[[#This Row],[Area_Sanitaria]]))</f>
        <v>0.42511013215859028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01" spans="1:31" hidden="1" x14ac:dyDescent="0.3">
      <c r="A301" s="1">
        <v>44338</v>
      </c>
      <c r="B301" s="2" t="s">
        <v>9</v>
      </c>
      <c r="C301" s="15">
        <v>15629</v>
      </c>
      <c r="D301" s="15">
        <v>200</v>
      </c>
      <c r="E301" s="15">
        <v>15012</v>
      </c>
      <c r="F301">
        <v>7</v>
      </c>
      <c r="G301">
        <v>4</v>
      </c>
      <c r="H301" s="15">
        <v>252310</v>
      </c>
      <c r="I301" s="15">
        <v>418</v>
      </c>
      <c r="J301" s="15">
        <v>132429</v>
      </c>
      <c r="K301" s="15">
        <v>8</v>
      </c>
      <c r="L301">
        <v>-4</v>
      </c>
      <c r="M301">
        <v>0</v>
      </c>
      <c r="N301">
        <v>0</v>
      </c>
      <c r="O301" s="15">
        <v>414</v>
      </c>
      <c r="P301" s="15">
        <v>232</v>
      </c>
      <c r="Q301" s="15">
        <v>646</v>
      </c>
      <c r="R301">
        <v>0.98039215686274506</v>
      </c>
      <c r="S301" s="15">
        <v>12</v>
      </c>
      <c r="T301" t="s">
        <v>474</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301" s="2">
        <f>IF(EvolucionIncidencia[[#This Row],[Fecha]]&lt;=MIN(EvolucionIncidencia[Fecha])+14,"",EvolucionIncidencia[[#This Row],[NuevasAltas]]-EvolucionIncidencia[[#This Row],[Previsión Altas]])</f>
        <v>-2.4140743047625648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01" s="2">
        <f>IF(LEN(EvolucionIncidencia[[#This Row],[IA7]])=0,"",EvolucionIncidencia[[#This Row],[IA7]]/_xlfn.MAXIFS(EvolucionIncidencia[IA7],EvolucionIncidencia[Area_Sanitaria],EvolucionIncidencia[[#This Row],[Area_Sanitaria]]))</f>
        <v>0.11052631578947368</v>
      </c>
      <c r="AB301" s="2">
        <f>IF(LEN(EvolucionIncidencia[[#This Row],[IA14]])=0,"",EvolucionIncidencia[[#This Row],[IA14]]/_xlfn.MAXIFS(EvolucionIncidencia[IA14],EvolucionIncidencia[Area_Sanitaria],EvolucionIncidencia[[#This Row],[Area_Sanitaria]]))</f>
        <v>0.17078189300411523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02" spans="1:31" hidden="1" x14ac:dyDescent="0.3">
      <c r="A302" s="1">
        <v>44338</v>
      </c>
      <c r="B302" s="2" t="s">
        <v>6</v>
      </c>
      <c r="C302" s="15">
        <v>14143</v>
      </c>
      <c r="D302" s="15">
        <v>343</v>
      </c>
      <c r="E302" s="15">
        <v>13624</v>
      </c>
      <c r="F302">
        <v>14</v>
      </c>
      <c r="G302">
        <v>5</v>
      </c>
      <c r="H302" s="15">
        <v>232791</v>
      </c>
      <c r="I302" s="15">
        <v>177</v>
      </c>
      <c r="J302" s="15">
        <v>117266</v>
      </c>
      <c r="K302" s="15">
        <v>13</v>
      </c>
      <c r="L302">
        <v>-28</v>
      </c>
      <c r="M302">
        <v>-2</v>
      </c>
      <c r="N302">
        <v>-1</v>
      </c>
      <c r="O302" s="15">
        <v>640</v>
      </c>
      <c r="P302" s="15">
        <v>337</v>
      </c>
      <c r="Q302" s="15">
        <v>977</v>
      </c>
      <c r="R302">
        <v>0.92452830188679247</v>
      </c>
      <c r="S302" s="15">
        <v>41</v>
      </c>
      <c r="T302" t="s">
        <v>474</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302" s="2">
        <f>IF(EvolucionIncidencia[[#This Row],[Fecha]]&lt;=MIN(EvolucionIncidencia[Fecha])+14,"",EvolucionIncidencia[[#This Row],[NuevasAltas]]-EvolucionIncidencia[[#This Row],[Previsión Altas]])</f>
        <v>3.3014836317922942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02" s="2">
        <f>IF(LEN(EvolucionIncidencia[[#This Row],[IA7]])=0,"",EvolucionIncidencia[[#This Row],[IA7]]/_xlfn.MAXIFS(EvolucionIncidencia[IA7],EvolucionIncidencia[Area_Sanitaria],EvolucionIncidencia[[#This Row],[Area_Sanitaria]]))</f>
        <v>0.23260437375745527</v>
      </c>
      <c r="AB302" s="2">
        <f>IF(LEN(EvolucionIncidencia[[#This Row],[IA14]])=0,"",EvolucionIncidencia[[#This Row],[IA14]]/_xlfn.MAXIFS(EvolucionIncidencia[IA14],EvolucionIncidencia[Area_Sanitaria],EvolucionIncidencia[[#This Row],[Area_Sanitaria]]))</f>
        <v>0.31914893617021278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03" spans="1:31" hidden="1" x14ac:dyDescent="0.3">
      <c r="A303" s="1">
        <v>44338</v>
      </c>
      <c r="B303" s="2" t="s">
        <v>7</v>
      </c>
      <c r="C303" s="15">
        <v>19781</v>
      </c>
      <c r="D303" s="15">
        <v>455</v>
      </c>
      <c r="E303" s="15">
        <v>18976</v>
      </c>
      <c r="F303">
        <v>14</v>
      </c>
      <c r="G303">
        <v>3</v>
      </c>
      <c r="H303" s="15">
        <v>354623</v>
      </c>
      <c r="I303" s="15">
        <v>362</v>
      </c>
      <c r="J303" s="15">
        <v>179001</v>
      </c>
      <c r="K303" s="15">
        <v>33</v>
      </c>
      <c r="L303">
        <v>18</v>
      </c>
      <c r="M303">
        <v>0</v>
      </c>
      <c r="N303">
        <v>0</v>
      </c>
      <c r="O303" s="15">
        <v>751</v>
      </c>
      <c r="P303" s="15">
        <v>403</v>
      </c>
      <c r="Q303" s="15">
        <v>1154</v>
      </c>
      <c r="R303">
        <v>1.0411899313501145</v>
      </c>
      <c r="S303" s="15">
        <v>15</v>
      </c>
      <c r="T303" t="s">
        <v>474</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303" s="2">
        <f>IF(EvolucionIncidencia[[#This Row],[Fecha]]&lt;=MIN(EvolucionIncidencia[Fecha])+14,"",EvolucionIncidencia[[#This Row],[NuevasAltas]]-EvolucionIncidencia[[#This Row],[Previsión Altas]])</f>
        <v>-21.011738853542575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303" s="2">
        <f>IF(LEN(EvolucionIncidencia[[#This Row],[IA7]])=0,"",EvolucionIncidencia[[#This Row],[IA7]]/_xlfn.MAXIFS(EvolucionIncidencia[IA7],EvolucionIncidencia[Area_Sanitaria],EvolucionIncidencia[[#This Row],[Area_Sanitaria]]))</f>
        <v>0.49086161879895562</v>
      </c>
      <c r="AB303" s="2">
        <f>IF(LEN(EvolucionIncidencia[[#This Row],[IA14]])=0,"",EvolucionIncidencia[[#This Row],[IA14]]/_xlfn.MAXIFS(EvolucionIncidencia[IA14],EvolucionIncidencia[Area_Sanitaria],EvolucionIncidencia[[#This Row],[Area_Sanitaria]]))</f>
        <v>0.75529865125240847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04" spans="1:31" hidden="1" x14ac:dyDescent="0.3">
      <c r="A304" s="1">
        <v>44338</v>
      </c>
      <c r="B304" s="2" t="s">
        <v>2</v>
      </c>
      <c r="C304" s="15">
        <v>24776</v>
      </c>
      <c r="D304" s="15">
        <v>812</v>
      </c>
      <c r="E304" s="15">
        <v>23540</v>
      </c>
      <c r="F304">
        <v>32</v>
      </c>
      <c r="G304">
        <v>9</v>
      </c>
      <c r="H304" s="15">
        <v>495200</v>
      </c>
      <c r="I304" s="15">
        <v>432</v>
      </c>
      <c r="J304" s="15">
        <v>118317</v>
      </c>
      <c r="K304" s="15">
        <v>55</v>
      </c>
      <c r="L304">
        <v>-9</v>
      </c>
      <c r="M304">
        <v>2</v>
      </c>
      <c r="N304">
        <v>0</v>
      </c>
      <c r="O304" s="15">
        <v>1852</v>
      </c>
      <c r="P304" s="15">
        <v>187</v>
      </c>
      <c r="Q304" s="15">
        <v>2039</v>
      </c>
      <c r="R304">
        <v>0.98903775883069422</v>
      </c>
      <c r="S304" s="15">
        <v>64</v>
      </c>
      <c r="T304" t="s">
        <v>474</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304" s="2">
        <f>IF(EvolucionIncidencia[[#This Row],[Fecha]]&lt;=MIN(EvolucionIncidencia[Fecha])+14,"",EvolucionIncidencia[[#This Row],[NuevasAltas]]-EvolucionIncidencia[[#This Row],[Previsión Altas]])</f>
        <v>-8.3783096117993807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04" s="2">
        <f>IF(LEN(EvolucionIncidencia[[#This Row],[IA7]])=0,"",EvolucionIncidencia[[#This Row],[IA7]]/_xlfn.MAXIFS(EvolucionIncidencia[IA7],EvolucionIncidencia[Area_Sanitaria],EvolucionIncidencia[[#This Row],[Area_Sanitaria]]))</f>
        <v>0.45744680851063829</v>
      </c>
      <c r="AB304" s="2">
        <f>IF(LEN(EvolucionIncidencia[[#This Row],[IA14]])=0,"",EvolucionIncidencia[[#This Row],[IA14]]/_xlfn.MAXIFS(EvolucionIncidencia[IA14],EvolucionIncidencia[Area_Sanitaria],EvolucionIncidencia[[#This Row],[Area_Sanitaria]]))</f>
        <v>0.65263157894736845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5" spans="1:31" hidden="1" x14ac:dyDescent="0.3">
      <c r="A305" s="1">
        <v>44338</v>
      </c>
      <c r="B305" s="2" t="s">
        <v>3</v>
      </c>
      <c r="C305" s="15">
        <v>125900</v>
      </c>
      <c r="D305" s="15">
        <v>2656</v>
      </c>
      <c r="E305" s="15">
        <v>120858</v>
      </c>
      <c r="F305">
        <v>108</v>
      </c>
      <c r="G305">
        <v>30</v>
      </c>
      <c r="H305" s="15">
        <v>2207456</v>
      </c>
      <c r="I305" s="15">
        <v>2410</v>
      </c>
      <c r="J305" s="15">
        <v>956251</v>
      </c>
      <c r="K305" s="15">
        <v>173</v>
      </c>
      <c r="L305">
        <v>-29</v>
      </c>
      <c r="M305">
        <v>0</v>
      </c>
      <c r="N305">
        <v>-1</v>
      </c>
      <c r="O305" s="15">
        <v>5799</v>
      </c>
      <c r="P305" s="15">
        <v>1631</v>
      </c>
      <c r="Q305" s="15">
        <v>7430</v>
      </c>
      <c r="R305">
        <v>0.98919925512104279</v>
      </c>
      <c r="S305" s="15">
        <v>202</v>
      </c>
      <c r="T305" t="s">
        <v>474</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305" s="2">
        <f>IF(EvolucionIncidencia[[#This Row],[Fecha]]&lt;=MIN(EvolucionIncidencia[Fecha])+14,"",EvolucionIncidencia[[#This Row],[NuevasAltas]]-EvolucionIncidencia[[#This Row],[Previsión Altas]])</f>
        <v>-0.18447440117742531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305" s="2">
        <f>IF(LEN(EvolucionIncidencia[[#This Row],[IA7]])=0,"",EvolucionIncidencia[[#This Row],[IA7]]/_xlfn.MAXIFS(EvolucionIncidencia[IA7],EvolucionIncidencia[Area_Sanitaria],EvolucionIncidencia[[#This Row],[Area_Sanitaria]]))</f>
        <v>0.31596091205211724</v>
      </c>
      <c r="AB305" s="2">
        <f>IF(LEN(EvolucionIncidencia[[#This Row],[IA14]])=0,"",EvolucionIncidencia[[#This Row],[IA14]]/_xlfn.MAXIFS(EvolucionIncidencia[IA14],EvolucionIncidencia[Area_Sanitaria],EvolucionIncidencia[[#This Row],[Area_Sanitaria]]))</f>
        <v>0.44337694194603433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306" spans="1:31" x14ac:dyDescent="0.3">
      <c r="A306" s="1">
        <v>44339</v>
      </c>
      <c r="B306" s="2" t="s">
        <v>4</v>
      </c>
      <c r="C306" s="15">
        <v>30288</v>
      </c>
      <c r="D306" s="15">
        <v>520</v>
      </c>
      <c r="E306" s="15">
        <v>29191</v>
      </c>
      <c r="F306">
        <v>32</v>
      </c>
      <c r="G306">
        <v>6</v>
      </c>
      <c r="H306" s="15">
        <v>493509</v>
      </c>
      <c r="I306" s="15">
        <v>590</v>
      </c>
      <c r="J306" s="15">
        <v>253800</v>
      </c>
      <c r="K306" s="15">
        <v>13</v>
      </c>
      <c r="L306">
        <v>-19</v>
      </c>
      <c r="M306">
        <v>2</v>
      </c>
      <c r="N306">
        <v>0</v>
      </c>
      <c r="O306" s="15">
        <v>1829</v>
      </c>
      <c r="P306" s="15">
        <v>180</v>
      </c>
      <c r="Q306" s="15">
        <v>2009</v>
      </c>
      <c r="R306">
        <v>0.96474953617810766</v>
      </c>
      <c r="S306" s="15">
        <v>32</v>
      </c>
      <c r="T306" t="s">
        <v>475</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306" s="2">
        <f>IF(EvolucionIncidencia[[#This Row],[Fecha]]&lt;=MIN(EvolucionIncidencia[Fecha])+14,"",EvolucionIncidencia[[#This Row],[NuevasAltas]]-EvolucionIncidencia[[#This Row],[Previsión Altas]])</f>
        <v>-28.450775449970358</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06" s="2">
        <f>IF(LEN(EvolucionIncidencia[[#This Row],[IA7]])=0,"",EvolucionIncidencia[[#This Row],[IA7]]/_xlfn.MAXIFS(EvolucionIncidencia[IA7],EvolucionIncidencia[Area_Sanitaria],EvolucionIncidencia[[#This Row],[Area_Sanitaria]]))</f>
        <v>0.32228360957642727</v>
      </c>
      <c r="AB306" s="2">
        <f>IF(LEN(EvolucionIncidencia[[#This Row],[IA14]])=0,"",EvolucionIncidencia[[#This Row],[IA14]]/_xlfn.MAXIFS(EvolucionIncidencia[IA14],EvolucionIncidencia[Area_Sanitaria],EvolucionIncidencia[[#This Row],[Area_Sanitaria]]))</f>
        <v>0.39839265212399538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07" spans="1:31" hidden="1" x14ac:dyDescent="0.3">
      <c r="A307" s="1">
        <v>44339</v>
      </c>
      <c r="B307" s="2" t="s">
        <v>5</v>
      </c>
      <c r="C307" s="15">
        <v>8552</v>
      </c>
      <c r="D307" s="15">
        <v>83</v>
      </c>
      <c r="E307" s="15">
        <v>8246</v>
      </c>
      <c r="F307">
        <v>3</v>
      </c>
      <c r="G307">
        <v>2</v>
      </c>
      <c r="H307" s="15">
        <v>141844</v>
      </c>
      <c r="I307" s="15">
        <v>217</v>
      </c>
      <c r="J307" s="15">
        <v>44989</v>
      </c>
      <c r="K307" s="15">
        <v>6</v>
      </c>
      <c r="L307">
        <v>-4</v>
      </c>
      <c r="M307">
        <v>0</v>
      </c>
      <c r="N307">
        <v>0</v>
      </c>
      <c r="O307" s="15">
        <v>172</v>
      </c>
      <c r="P307" s="15">
        <v>24</v>
      </c>
      <c r="Q307" s="15">
        <v>196</v>
      </c>
      <c r="R307">
        <v>0.95402298850574707</v>
      </c>
      <c r="S307" s="15">
        <v>10</v>
      </c>
      <c r="T307" t="s">
        <v>475</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307" s="2">
        <f>IF(EvolucionIncidencia[[#This Row],[Fecha]]&lt;=MIN(EvolucionIncidencia[Fecha])+14,"",EvolucionIncidencia[[#This Row],[NuevasAltas]]-EvolucionIncidencia[[#This Row],[Previsión Altas]])</f>
        <v>-3.3263986013986013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07" s="2">
        <f>IF(LEN(EvolucionIncidencia[[#This Row],[IA7]])=0,"",EvolucionIncidencia[[#This Row],[IA7]]/_xlfn.MAXIFS(EvolucionIncidencia[IA7],EvolucionIncidencia[Area_Sanitaria],EvolucionIncidencia[[#This Row],[Area_Sanitaria]]))</f>
        <v>0.26400000000000001</v>
      </c>
      <c r="AB307" s="2">
        <f>IF(LEN(EvolucionIncidencia[[#This Row],[IA14]])=0,"",EvolucionIncidencia[[#This Row],[IA14]]/_xlfn.MAXIFS(EvolucionIncidencia[IA14],EvolucionIncidencia[Area_Sanitaria],EvolucionIncidencia[[#This Row],[Area_Sanitaria]]))</f>
        <v>0.40540540540540543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8" spans="1:31" hidden="1" x14ac:dyDescent="0.3">
      <c r="A308" s="1">
        <v>44339</v>
      </c>
      <c r="B308" s="2" t="s">
        <v>8</v>
      </c>
      <c r="C308" s="15">
        <v>12768</v>
      </c>
      <c r="D308" s="15">
        <v>227</v>
      </c>
      <c r="E308" s="15">
        <v>12322</v>
      </c>
      <c r="F308">
        <v>10</v>
      </c>
      <c r="G308">
        <v>1</v>
      </c>
      <c r="H308" s="15">
        <v>239557</v>
      </c>
      <c r="I308" s="15">
        <v>214</v>
      </c>
      <c r="J308" s="15">
        <v>110747</v>
      </c>
      <c r="K308" s="15">
        <v>18</v>
      </c>
      <c r="L308">
        <v>7</v>
      </c>
      <c r="M308">
        <v>2</v>
      </c>
      <c r="N308">
        <v>0</v>
      </c>
      <c r="O308" s="15">
        <v>377</v>
      </c>
      <c r="P308" s="15">
        <v>94</v>
      </c>
      <c r="Q308" s="15">
        <v>471</v>
      </c>
      <c r="R308">
        <v>1.0318181818181817</v>
      </c>
      <c r="S308" s="15">
        <v>11</v>
      </c>
      <c r="T308" t="s">
        <v>475</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308" s="2">
        <f>IF(EvolucionIncidencia[[#This Row],[Fecha]]&lt;=MIN(EvolucionIncidencia[Fecha])+14,"",EvolucionIncidencia[[#This Row],[NuevasAltas]]-EvolucionIncidencia[[#This Row],[Previsión Altas]])</f>
        <v>-0.15190996294674974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8" s="2">
        <f>IF(LEN(EvolucionIncidencia[[#This Row],[IA7]])=0,"",EvolucionIncidencia[[#This Row],[IA7]]/_xlfn.MAXIFS(EvolucionIncidencia[IA7],EvolucionIncidencia[Area_Sanitaria],EvolucionIncidencia[[#This Row],[Area_Sanitaria]]))</f>
        <v>0.41666666666666669</v>
      </c>
      <c r="AB308" s="2">
        <f>IF(LEN(EvolucionIncidencia[[#This Row],[IA14]])=0,"",EvolucionIncidencia[[#This Row],[IA14]]/_xlfn.MAXIFS(EvolucionIncidencia[IA14],EvolucionIncidencia[Area_Sanitaria],EvolucionIncidencia[[#This Row],[Area_Sanitaria]]))</f>
        <v>0.44493392070484583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9" spans="1:31" hidden="1" x14ac:dyDescent="0.3">
      <c r="A309" s="1">
        <v>44339</v>
      </c>
      <c r="B309" s="2" t="s">
        <v>9</v>
      </c>
      <c r="C309" s="15">
        <v>15641</v>
      </c>
      <c r="D309" s="15">
        <v>203</v>
      </c>
      <c r="E309" s="15">
        <v>15021</v>
      </c>
      <c r="F309">
        <v>7</v>
      </c>
      <c r="G309">
        <v>4</v>
      </c>
      <c r="H309" s="15">
        <v>252650</v>
      </c>
      <c r="I309" s="15">
        <v>418</v>
      </c>
      <c r="J309" s="15">
        <v>132618</v>
      </c>
      <c r="K309" s="15">
        <v>12</v>
      </c>
      <c r="L309">
        <v>3</v>
      </c>
      <c r="M309">
        <v>0</v>
      </c>
      <c r="N309">
        <v>0</v>
      </c>
      <c r="O309" s="15">
        <v>340</v>
      </c>
      <c r="P309" s="15">
        <v>189</v>
      </c>
      <c r="Q309" s="15">
        <v>529</v>
      </c>
      <c r="R309">
        <v>1.0149999999999999</v>
      </c>
      <c r="S309" s="15">
        <v>9</v>
      </c>
      <c r="T309" t="s">
        <v>475</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309" s="2">
        <f>IF(EvolucionIncidencia[[#This Row],[Fecha]]&lt;=MIN(EvolucionIncidencia[Fecha])+14,"",EvolucionIncidencia[[#This Row],[NuevasAltas]]-EvolucionIncidencia[[#This Row],[Previsión Altas]])</f>
        <v>2.8884736496072518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9" s="2">
        <f>IF(LEN(EvolucionIncidencia[[#This Row],[IA7]])=0,"",EvolucionIncidencia[[#This Row],[IA7]]/_xlfn.MAXIFS(EvolucionIncidencia[IA7],EvolucionIncidencia[Area_Sanitaria],EvolucionIncidencia[[#This Row],[Area_Sanitaria]]))</f>
        <v>0.10131578947368421</v>
      </c>
      <c r="AB309" s="2">
        <f>IF(LEN(EvolucionIncidencia[[#This Row],[IA14]])=0,"",EvolucionIncidencia[[#This Row],[IA14]]/_xlfn.MAXIFS(EvolucionIncidencia[IA14],EvolucionIncidencia[Area_Sanitaria],EvolucionIncidencia[[#This Row],[Area_Sanitaria]]))</f>
        <v>0.17695473251028807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10" spans="1:31" hidden="1" x14ac:dyDescent="0.3">
      <c r="A310" s="1">
        <v>44339</v>
      </c>
      <c r="B310" s="2" t="s">
        <v>6</v>
      </c>
      <c r="C310" s="15">
        <v>14160</v>
      </c>
      <c r="D310" s="15">
        <v>333</v>
      </c>
      <c r="E310" s="15">
        <v>13651</v>
      </c>
      <c r="F310">
        <v>14</v>
      </c>
      <c r="G310">
        <v>5</v>
      </c>
      <c r="H310" s="15">
        <v>233061</v>
      </c>
      <c r="I310" s="15">
        <v>177</v>
      </c>
      <c r="J310" s="15">
        <v>117590</v>
      </c>
      <c r="K310" s="15">
        <v>17</v>
      </c>
      <c r="L310">
        <v>-10</v>
      </c>
      <c r="M310">
        <v>0</v>
      </c>
      <c r="N310">
        <v>0</v>
      </c>
      <c r="O310" s="15">
        <v>270</v>
      </c>
      <c r="P310" s="15">
        <v>324</v>
      </c>
      <c r="Q310" s="15">
        <v>594</v>
      </c>
      <c r="R310">
        <v>0.9708454810495627</v>
      </c>
      <c r="S310" s="15">
        <v>27</v>
      </c>
      <c r="T310" t="s">
        <v>475</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310" s="2">
        <f>IF(EvolucionIncidencia[[#This Row],[Fecha]]&lt;=MIN(EvolucionIncidencia[Fecha])+14,"",EvolucionIncidencia[[#This Row],[NuevasAltas]]-EvolucionIncidencia[[#This Row],[Previsión Altas]])</f>
        <v>7.0979058677788949</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310" s="2">
        <f>IF(LEN(EvolucionIncidencia[[#This Row],[IA7]])=0,"",EvolucionIncidencia[[#This Row],[IA7]]/_xlfn.MAXIFS(EvolucionIncidencia[IA7],EvolucionIncidencia[Area_Sanitaria],EvolucionIncidencia[[#This Row],[Area_Sanitaria]]))</f>
        <v>0.24652087475149106</v>
      </c>
      <c r="AB310" s="2">
        <f>IF(LEN(EvolucionIncidencia[[#This Row],[IA14]])=0,"",EvolucionIncidencia[[#This Row],[IA14]]/_xlfn.MAXIFS(EvolucionIncidencia[IA14],EvolucionIncidencia[Area_Sanitaria],EvolucionIncidencia[[#This Row],[Area_Sanitaria]]))</f>
        <v>0.31796690307328607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11" spans="1:31" hidden="1" x14ac:dyDescent="0.3">
      <c r="A311" s="1">
        <v>44339</v>
      </c>
      <c r="B311" s="2" t="s">
        <v>7</v>
      </c>
      <c r="C311" s="15">
        <v>19804</v>
      </c>
      <c r="D311" s="15">
        <v>453</v>
      </c>
      <c r="E311" s="15">
        <v>19001</v>
      </c>
      <c r="F311">
        <v>12</v>
      </c>
      <c r="G311">
        <v>5</v>
      </c>
      <c r="H311" s="15">
        <v>355849</v>
      </c>
      <c r="I311" s="15">
        <v>362</v>
      </c>
      <c r="J311" s="15">
        <v>179208</v>
      </c>
      <c r="K311" s="15">
        <v>23</v>
      </c>
      <c r="L311">
        <v>-2</v>
      </c>
      <c r="M311">
        <v>-2</v>
      </c>
      <c r="N311">
        <v>2</v>
      </c>
      <c r="O311" s="15">
        <v>1226</v>
      </c>
      <c r="P311" s="15">
        <v>207</v>
      </c>
      <c r="Q311" s="15">
        <v>1433</v>
      </c>
      <c r="R311">
        <v>0.99560439560439562</v>
      </c>
      <c r="S311" s="15">
        <v>25</v>
      </c>
      <c r="T311" t="s">
        <v>475</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311" s="2">
        <f>IF(EvolucionIncidencia[[#This Row],[Fecha]]&lt;=MIN(EvolucionIncidencia[Fecha])+14,"",EvolucionIncidencia[[#This Row],[NuevasAltas]]-EvolucionIncidencia[[#This Row],[Previsión Altas]])</f>
        <v>-4.7198868814651362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311" s="2">
        <f>IF(LEN(EvolucionIncidencia[[#This Row],[IA7]])=0,"",EvolucionIncidencia[[#This Row],[IA7]]/_xlfn.MAXIFS(EvolucionIncidencia[IA7],EvolucionIncidencia[Area_Sanitaria],EvolucionIncidencia[[#This Row],[Area_Sanitaria]]))</f>
        <v>0.49347258485639689</v>
      </c>
      <c r="AB311" s="2">
        <f>IF(LEN(EvolucionIncidencia[[#This Row],[IA14]])=0,"",EvolucionIncidencia[[#This Row],[IA14]]/_xlfn.MAXIFS(EvolucionIncidencia[IA14],EvolucionIncidencia[Area_Sanitaria],EvolucionIncidencia[[#This Row],[Area_Sanitaria]]))</f>
        <v>0.74566473988439308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2" spans="1:31" hidden="1" x14ac:dyDescent="0.3">
      <c r="A312" s="1">
        <v>44339</v>
      </c>
      <c r="B312" s="2" t="s">
        <v>2</v>
      </c>
      <c r="C312" s="15">
        <v>24810</v>
      </c>
      <c r="D312" s="15">
        <v>805</v>
      </c>
      <c r="E312" s="15">
        <v>23580</v>
      </c>
      <c r="F312">
        <v>34</v>
      </c>
      <c r="G312">
        <v>9</v>
      </c>
      <c r="H312" s="15">
        <v>496276</v>
      </c>
      <c r="I312" s="15">
        <v>433</v>
      </c>
      <c r="J312" s="15">
        <v>118494</v>
      </c>
      <c r="K312" s="15">
        <v>34</v>
      </c>
      <c r="L312">
        <v>-7</v>
      </c>
      <c r="M312">
        <v>2</v>
      </c>
      <c r="N312">
        <v>0</v>
      </c>
      <c r="O312" s="15">
        <v>1076</v>
      </c>
      <c r="P312" s="15">
        <v>177</v>
      </c>
      <c r="Q312" s="15">
        <v>1253</v>
      </c>
      <c r="R312">
        <v>0.99137931034482762</v>
      </c>
      <c r="S312" s="15">
        <v>40</v>
      </c>
      <c r="T312" t="s">
        <v>475</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312" s="2">
        <f>IF(EvolucionIncidencia[[#This Row],[Fecha]]&lt;=MIN(EvolucionIncidencia[Fecha])+14,"",EvolucionIncidencia[[#This Row],[NuevasAltas]]-EvolucionIncidencia[[#This Row],[Previsión Altas]])</f>
        <v>8.0652587756070027</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12" s="2">
        <f>IF(LEN(EvolucionIncidencia[[#This Row],[IA7]])=0,"",EvolucionIncidencia[[#This Row],[IA7]]/_xlfn.MAXIFS(EvolucionIncidencia[IA7],EvolucionIncidencia[Area_Sanitaria],EvolucionIncidencia[[#This Row],[Area_Sanitaria]]))</f>
        <v>0.47207446808510639</v>
      </c>
      <c r="AB312" s="2">
        <f>IF(LEN(EvolucionIncidencia[[#This Row],[IA14]])=0,"",EvolucionIncidencia[[#This Row],[IA14]]/_xlfn.MAXIFS(EvolucionIncidencia[IA14],EvolucionIncidencia[Area_Sanitaria],EvolucionIncidencia[[#This Row],[Area_Sanitaria]]))</f>
        <v>0.65837320574162683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13" spans="1:31" hidden="1" x14ac:dyDescent="0.3">
      <c r="A313" s="1">
        <v>44339</v>
      </c>
      <c r="B313" s="2" t="s">
        <v>3</v>
      </c>
      <c r="C313" s="15">
        <v>126023</v>
      </c>
      <c r="D313" s="15">
        <v>2624</v>
      </c>
      <c r="E313" s="15">
        <v>121012</v>
      </c>
      <c r="F313">
        <v>112</v>
      </c>
      <c r="G313">
        <v>32</v>
      </c>
      <c r="H313" s="15">
        <v>2212746</v>
      </c>
      <c r="I313" s="15">
        <v>2411</v>
      </c>
      <c r="J313" s="15">
        <v>957446</v>
      </c>
      <c r="K313" s="15">
        <v>123</v>
      </c>
      <c r="L313">
        <v>-32</v>
      </c>
      <c r="M313">
        <v>4</v>
      </c>
      <c r="N313">
        <v>2</v>
      </c>
      <c r="O313" s="15">
        <v>5290</v>
      </c>
      <c r="P313" s="15">
        <v>1195</v>
      </c>
      <c r="Q313" s="15">
        <v>6485</v>
      </c>
      <c r="R313">
        <v>0.98795180722891562</v>
      </c>
      <c r="S313" s="15">
        <v>154</v>
      </c>
      <c r="T313" t="s">
        <v>475</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313" s="2">
        <f>IF(EvolucionIncidencia[[#This Row],[Fecha]]&lt;=MIN(EvolucionIncidencia[Fecha])+14,"",EvolucionIncidencia[[#This Row],[NuevasAltas]]-EvolucionIncidencia[[#This Row],[Previsión Altas]])</f>
        <v>-8.6872404773079381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313" s="2">
        <f>IF(LEN(EvolucionIncidencia[[#This Row],[IA7]])=0,"",EvolucionIncidencia[[#This Row],[IA7]]/_xlfn.MAXIFS(EvolucionIncidencia[IA7],EvolucionIncidencia[Area_Sanitaria],EvolucionIncidencia[[#This Row],[Area_Sanitaria]]))</f>
        <v>0.32069884512881258</v>
      </c>
      <c r="AB313" s="2">
        <f>IF(LEN(EvolucionIncidencia[[#This Row],[IA14]])=0,"",EvolucionIncidencia[[#This Row],[IA14]]/_xlfn.MAXIFS(EvolucionIncidencia[IA14],EvolucionIncidencia[Area_Sanitaria],EvolucionIncidencia[[#This Row],[Area_Sanitaria]]))</f>
        <v>0.43744889615699101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314" spans="1:31" x14ac:dyDescent="0.3">
      <c r="A314" s="1">
        <v>44340</v>
      </c>
      <c r="B314" s="2" t="s">
        <v>4</v>
      </c>
      <c r="C314" s="15">
        <v>30299</v>
      </c>
      <c r="D314" s="15">
        <v>487</v>
      </c>
      <c r="E314" s="15">
        <v>29235</v>
      </c>
      <c r="F314">
        <v>29</v>
      </c>
      <c r="G314">
        <v>7</v>
      </c>
      <c r="H314" s="15">
        <v>495144</v>
      </c>
      <c r="I314" s="15">
        <v>591</v>
      </c>
      <c r="J314" s="15">
        <v>254210</v>
      </c>
      <c r="K314" s="15">
        <v>11</v>
      </c>
      <c r="L314">
        <v>-33</v>
      </c>
      <c r="M314">
        <v>-3</v>
      </c>
      <c r="N314">
        <v>1</v>
      </c>
      <c r="O314" s="15">
        <v>1635</v>
      </c>
      <c r="P314" s="15">
        <v>410</v>
      </c>
      <c r="Q314" s="15">
        <v>2045</v>
      </c>
      <c r="R314">
        <v>0.93653846153846154</v>
      </c>
      <c r="S314" s="15">
        <v>44</v>
      </c>
      <c r="T314" t="s">
        <v>476</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314" s="2">
        <f>IF(EvolucionIncidencia[[#This Row],[Fecha]]&lt;=MIN(EvolucionIncidencia[Fecha])+14,"",EvolucionIncidencia[[#This Row],[NuevasAltas]]-EvolucionIncidencia[[#This Row],[Previsión Altas]])</f>
        <v>25.183014510729571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14" s="2">
        <f>IF(LEN(EvolucionIncidencia[[#This Row],[IA7]])=0,"",EvolucionIncidencia[[#This Row],[IA7]]/_xlfn.MAXIFS(EvolucionIncidencia[IA7],EvolucionIncidencia[Area_Sanitaria],EvolucionIncidencia[[#This Row],[Area_Sanitaria]]))</f>
        <v>0.31860036832412525</v>
      </c>
      <c r="AB314" s="2">
        <f>IF(LEN(EvolucionIncidencia[[#This Row],[IA14]])=0,"",EvolucionIncidencia[[#This Row],[IA14]]/_xlfn.MAXIFS(EvolucionIncidencia[IA14],EvolucionIncidencia[Area_Sanitaria],EvolucionIncidencia[[#This Row],[Area_Sanitaria]]))</f>
        <v>0.39150401836969001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15" spans="1:31" hidden="1" x14ac:dyDescent="0.3">
      <c r="A315" s="1">
        <v>44340</v>
      </c>
      <c r="B315" s="2" t="s">
        <v>5</v>
      </c>
      <c r="C315" s="15">
        <v>8555</v>
      </c>
      <c r="D315" s="15">
        <v>83</v>
      </c>
      <c r="E315" s="15">
        <v>8249</v>
      </c>
      <c r="F315">
        <v>4</v>
      </c>
      <c r="G315">
        <v>1</v>
      </c>
      <c r="H315" s="15">
        <v>142043</v>
      </c>
      <c r="I315" s="15">
        <v>217</v>
      </c>
      <c r="J315" s="15">
        <v>45064</v>
      </c>
      <c r="K315" s="15">
        <v>3</v>
      </c>
      <c r="L315">
        <v>0</v>
      </c>
      <c r="M315">
        <v>1</v>
      </c>
      <c r="N315">
        <v>-1</v>
      </c>
      <c r="O315" s="15">
        <v>199</v>
      </c>
      <c r="P315" s="15">
        <v>75</v>
      </c>
      <c r="Q315" s="15">
        <v>274</v>
      </c>
      <c r="R315">
        <v>1</v>
      </c>
      <c r="S315" s="15">
        <v>3</v>
      </c>
      <c r="T315" t="s">
        <v>476</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315" s="2">
        <f>IF(EvolucionIncidencia[[#This Row],[Fecha]]&lt;=MIN(EvolucionIncidencia[Fecha])+14,"",EvolucionIncidencia[[#This Row],[NuevasAltas]]-EvolucionIncidencia[[#This Row],[Previsión Altas]])</f>
        <v>-3.0185703185703181</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15" s="2">
        <f>IF(LEN(EvolucionIncidencia[[#This Row],[IA7]])=0,"",EvolucionIncidencia[[#This Row],[IA7]]/_xlfn.MAXIFS(EvolucionIncidencia[IA7],EvolucionIncidencia[Area_Sanitaria],EvolucionIncidencia[[#This Row],[Area_Sanitaria]]))</f>
        <v>0.26400000000000001</v>
      </c>
      <c r="AB315" s="2">
        <f>IF(LEN(EvolucionIncidencia[[#This Row],[IA14]])=0,"",EvolucionIncidencia[[#This Row],[IA14]]/_xlfn.MAXIFS(EvolucionIncidencia[IA14],EvolucionIncidencia[Area_Sanitaria],EvolucionIncidencia[[#This Row],[Area_Sanitaria]]))</f>
        <v>0.4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16" spans="1:31" hidden="1" x14ac:dyDescent="0.3">
      <c r="A316" s="1">
        <v>44340</v>
      </c>
      <c r="B316" s="2" t="s">
        <v>8</v>
      </c>
      <c r="C316" s="15">
        <v>12781</v>
      </c>
      <c r="D316" s="15">
        <v>228</v>
      </c>
      <c r="E316" s="15">
        <v>12334</v>
      </c>
      <c r="F316">
        <v>10</v>
      </c>
      <c r="G316">
        <v>1</v>
      </c>
      <c r="H316" s="15">
        <v>239975</v>
      </c>
      <c r="I316" s="15">
        <v>214</v>
      </c>
      <c r="J316" s="15">
        <v>111032</v>
      </c>
      <c r="K316" s="15">
        <v>13</v>
      </c>
      <c r="L316">
        <v>1</v>
      </c>
      <c r="M316">
        <v>0</v>
      </c>
      <c r="N316">
        <v>0</v>
      </c>
      <c r="O316" s="15">
        <v>418</v>
      </c>
      <c r="P316" s="15">
        <v>285</v>
      </c>
      <c r="Q316" s="15">
        <v>703</v>
      </c>
      <c r="R316">
        <v>1.0044052863436124</v>
      </c>
      <c r="S316" s="15">
        <v>12</v>
      </c>
      <c r="T316" t="s">
        <v>476</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16" s="2">
        <f>IF(EvolucionIncidencia[[#This Row],[Fecha]]&lt;=MIN(EvolucionIncidencia[Fecha])+14,"",EvolucionIncidencia[[#This Row],[NuevasAltas]]-EvolucionIncidencia[[#This Row],[Previsión Altas]])</f>
        <v>-4.5305366131453084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16" s="2">
        <f>IF(LEN(EvolucionIncidencia[[#This Row],[IA7]])=0,"",EvolucionIncidencia[[#This Row],[IA7]]/_xlfn.MAXIFS(EvolucionIncidencia[IA7],EvolucionIncidencia[Area_Sanitaria],EvolucionIncidencia[[#This Row],[Area_Sanitaria]]))</f>
        <v>0.4358974358974359</v>
      </c>
      <c r="AB316" s="2">
        <f>IF(LEN(EvolucionIncidencia[[#This Row],[IA14]])=0,"",EvolucionIncidencia[[#This Row],[IA14]]/_xlfn.MAXIFS(EvolucionIncidencia[IA14],EvolucionIncidencia[Area_Sanitaria],EvolucionIncidencia[[#This Row],[Area_Sanitaria]]))</f>
        <v>0.44493392070484583</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17" spans="1:31" hidden="1" x14ac:dyDescent="0.3">
      <c r="A317" s="1">
        <v>44340</v>
      </c>
      <c r="B317" s="2" t="s">
        <v>9</v>
      </c>
      <c r="C317" s="15">
        <v>15646</v>
      </c>
      <c r="D317" s="15">
        <v>197</v>
      </c>
      <c r="E317" s="15">
        <v>15032</v>
      </c>
      <c r="F317">
        <v>8</v>
      </c>
      <c r="G317">
        <v>5</v>
      </c>
      <c r="H317" s="15">
        <v>252960</v>
      </c>
      <c r="I317" s="15">
        <v>418</v>
      </c>
      <c r="J317" s="15">
        <v>133051</v>
      </c>
      <c r="K317" s="15">
        <v>5</v>
      </c>
      <c r="L317">
        <v>-6</v>
      </c>
      <c r="M317">
        <v>1</v>
      </c>
      <c r="N317">
        <v>1</v>
      </c>
      <c r="O317" s="15">
        <v>310</v>
      </c>
      <c r="P317" s="15">
        <v>433</v>
      </c>
      <c r="Q317" s="15">
        <v>743</v>
      </c>
      <c r="R317">
        <v>0.97044334975369462</v>
      </c>
      <c r="S317" s="15">
        <v>11</v>
      </c>
      <c r="T317" t="s">
        <v>476</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17" s="2">
        <f>IF(EvolucionIncidencia[[#This Row],[Fecha]]&lt;=MIN(EvolucionIncidencia[Fecha])+14,"",EvolucionIncidencia[[#This Row],[NuevasAltas]]-EvolucionIncidencia[[#This Row],[Previsión Altas]])</f>
        <v>1.0909522326526364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17" s="2">
        <f>IF(LEN(EvolucionIncidencia[[#This Row],[IA7]])=0,"",EvolucionIncidencia[[#This Row],[IA7]]/_xlfn.MAXIFS(EvolucionIncidencia[IA7],EvolucionIncidencia[Area_Sanitaria],EvolucionIncidencia[[#This Row],[Area_Sanitaria]]))</f>
        <v>0.1</v>
      </c>
      <c r="AB317" s="2">
        <f>IF(LEN(EvolucionIncidencia[[#This Row],[IA14]])=0,"",EvolucionIncidencia[[#This Row],[IA14]]/_xlfn.MAXIFS(EvolucionIncidencia[IA14],EvolucionIncidencia[Area_Sanitaria],EvolucionIncidencia[[#This Row],[Area_Sanitaria]]))</f>
        <v>0.1728395061728395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18" spans="1:31" hidden="1" x14ac:dyDescent="0.3">
      <c r="A318" s="1">
        <v>44340</v>
      </c>
      <c r="B318" s="2" t="s">
        <v>6</v>
      </c>
      <c r="C318" s="15">
        <v>14175</v>
      </c>
      <c r="D318" s="15">
        <v>325</v>
      </c>
      <c r="E318" s="15">
        <v>13674</v>
      </c>
      <c r="F318">
        <v>14</v>
      </c>
      <c r="G318">
        <v>4</v>
      </c>
      <c r="H318" s="15">
        <v>233249</v>
      </c>
      <c r="I318" s="15">
        <v>177</v>
      </c>
      <c r="J318" s="15">
        <v>118042</v>
      </c>
      <c r="K318" s="15">
        <v>15</v>
      </c>
      <c r="L318">
        <v>-8</v>
      </c>
      <c r="M318">
        <v>0</v>
      </c>
      <c r="N318">
        <v>-1</v>
      </c>
      <c r="O318" s="15">
        <v>188</v>
      </c>
      <c r="P318" s="15">
        <v>452</v>
      </c>
      <c r="Q318" s="15">
        <v>640</v>
      </c>
      <c r="R318">
        <v>0.97597597597597596</v>
      </c>
      <c r="S318" s="15">
        <v>23</v>
      </c>
      <c r="T318" t="s">
        <v>476</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18" s="2">
        <f>IF(EvolucionIncidencia[[#This Row],[Fecha]]&lt;=MIN(EvolucionIncidencia[Fecha])+14,"",EvolucionIncidencia[[#This Row],[NuevasAltas]]-EvolucionIncidencia[[#This Row],[Previsión Altas]])</f>
        <v>-3.5678162507562732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18" s="2">
        <f>IF(LEN(EvolucionIncidencia[[#This Row],[IA7]])=0,"",EvolucionIncidencia[[#This Row],[IA7]]/_xlfn.MAXIFS(EvolucionIncidencia[IA7],EvolucionIncidencia[Area_Sanitaria],EvolucionIncidencia[[#This Row],[Area_Sanitaria]]))</f>
        <v>0.21868787276341947</v>
      </c>
      <c r="AB318" s="2">
        <f>IF(LEN(EvolucionIncidencia[[#This Row],[IA14]])=0,"",EvolucionIncidencia[[#This Row],[IA14]]/_xlfn.MAXIFS(EvolucionIncidencia[IA14],EvolucionIncidencia[Area_Sanitaria],EvolucionIncidencia[[#This Row],[Area_Sanitaria]]))</f>
        <v>0.30851063829787234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19" spans="1:31" hidden="1" x14ac:dyDescent="0.3">
      <c r="A319" s="1">
        <v>44340</v>
      </c>
      <c r="B319" s="2" t="s">
        <v>7</v>
      </c>
      <c r="C319" s="15">
        <v>19832</v>
      </c>
      <c r="D319" s="15">
        <v>457</v>
      </c>
      <c r="E319" s="15">
        <v>19025</v>
      </c>
      <c r="F319">
        <v>14</v>
      </c>
      <c r="G319">
        <v>5</v>
      </c>
      <c r="H319" s="15">
        <v>357086</v>
      </c>
      <c r="I319" s="15">
        <v>362</v>
      </c>
      <c r="J319" s="15">
        <v>179649</v>
      </c>
      <c r="K319" s="15">
        <v>28</v>
      </c>
      <c r="L319">
        <v>4</v>
      </c>
      <c r="M319">
        <v>2</v>
      </c>
      <c r="N319">
        <v>0</v>
      </c>
      <c r="O319" s="15">
        <v>1237</v>
      </c>
      <c r="P319" s="15">
        <v>441</v>
      </c>
      <c r="Q319" s="15">
        <v>1678</v>
      </c>
      <c r="R319">
        <v>1.0088300220750552</v>
      </c>
      <c r="S319" s="15">
        <v>24</v>
      </c>
      <c r="T319" t="s">
        <v>476</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19" s="2">
        <f>IF(EvolucionIncidencia[[#This Row],[Fecha]]&lt;=MIN(EvolucionIncidencia[Fecha])+14,"",EvolucionIncidencia[[#This Row],[NuevasAltas]]-EvolucionIncidencia[[#This Row],[Previsión Altas]])</f>
        <v>-11.05964690150698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19" s="2">
        <f>IF(LEN(EvolucionIncidencia[[#This Row],[IA7]])=0,"",EvolucionIncidencia[[#This Row],[IA7]]/_xlfn.MAXIFS(EvolucionIncidencia[IA7],EvolucionIncidencia[Area_Sanitaria],EvolucionIncidencia[[#This Row],[Area_Sanitaria]]))</f>
        <v>0.50913838120104438</v>
      </c>
      <c r="AB319" s="2">
        <f>IF(LEN(EvolucionIncidencia[[#This Row],[IA14]])=0,"",EvolucionIncidencia[[#This Row],[IA14]]/_xlfn.MAXIFS(EvolucionIncidencia[IA14],EvolucionIncidencia[Area_Sanitaria],EvolucionIncidencia[[#This Row],[Area_Sanitaria]]))</f>
        <v>0.73603082851637769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20" spans="1:31" hidden="1" x14ac:dyDescent="0.3">
      <c r="A320" s="1">
        <v>44340</v>
      </c>
      <c r="B320" s="2" t="s">
        <v>2</v>
      </c>
      <c r="C320" s="15">
        <v>24824</v>
      </c>
      <c r="D320" s="15">
        <v>776</v>
      </c>
      <c r="E320" s="15">
        <v>23623</v>
      </c>
      <c r="F320">
        <v>30</v>
      </c>
      <c r="G320">
        <v>8</v>
      </c>
      <c r="H320" s="15">
        <v>497057</v>
      </c>
      <c r="I320" s="15">
        <v>433</v>
      </c>
      <c r="J320" s="15">
        <v>118857</v>
      </c>
      <c r="K320" s="15">
        <v>14</v>
      </c>
      <c r="L320">
        <v>-29</v>
      </c>
      <c r="M320">
        <v>-4</v>
      </c>
      <c r="N320">
        <v>-1</v>
      </c>
      <c r="O320" s="15">
        <v>781</v>
      </c>
      <c r="P320" s="15">
        <v>363</v>
      </c>
      <c r="Q320" s="15">
        <v>1144</v>
      </c>
      <c r="R320">
        <v>0.96397515527950306</v>
      </c>
      <c r="S320" s="15">
        <v>43</v>
      </c>
      <c r="T320" t="s">
        <v>476</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20" s="2">
        <f>IF(EvolucionIncidencia[[#This Row],[Fecha]]&lt;=MIN(EvolucionIncidencia[Fecha])+14,"",EvolucionIncidencia[[#This Row],[NuevasAltas]]-EvolucionIncidencia[[#This Row],[Previsión Altas]])</f>
        <v>18.311348012335905</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20" s="2">
        <f>IF(LEN(EvolucionIncidencia[[#This Row],[IA7]])=0,"",EvolucionIncidencia[[#This Row],[IA7]]/_xlfn.MAXIFS(EvolucionIncidencia[IA7],EvolucionIncidencia[Area_Sanitaria],EvolucionIncidencia[[#This Row],[Area_Sanitaria]]))</f>
        <v>0.44281914893617019</v>
      </c>
      <c r="AB320" s="2">
        <f>IF(LEN(EvolucionIncidencia[[#This Row],[IA14]])=0,"",EvolucionIncidencia[[#This Row],[IA14]]/_xlfn.MAXIFS(EvolucionIncidencia[IA14],EvolucionIncidencia[Area_Sanitaria],EvolucionIncidencia[[#This Row],[Area_Sanitaria]]))</f>
        <v>0.65071770334928225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21" spans="1:31" hidden="1" x14ac:dyDescent="0.3">
      <c r="A321" s="1">
        <v>44340</v>
      </c>
      <c r="B321" s="2" t="s">
        <v>3</v>
      </c>
      <c r="C321" s="15">
        <v>126112</v>
      </c>
      <c r="D321" s="15">
        <v>2553</v>
      </c>
      <c r="E321" s="15">
        <v>121172</v>
      </c>
      <c r="F321">
        <v>109</v>
      </c>
      <c r="G321">
        <v>31</v>
      </c>
      <c r="H321" s="15">
        <v>2217514</v>
      </c>
      <c r="I321" s="15">
        <v>2412</v>
      </c>
      <c r="J321" s="15">
        <v>959905</v>
      </c>
      <c r="K321" s="15">
        <v>89</v>
      </c>
      <c r="L321">
        <v>-71</v>
      </c>
      <c r="M321">
        <v>-3</v>
      </c>
      <c r="N321">
        <v>-1</v>
      </c>
      <c r="O321" s="15">
        <v>4768</v>
      </c>
      <c r="P321" s="15">
        <v>2459</v>
      </c>
      <c r="Q321" s="15">
        <v>7227</v>
      </c>
      <c r="R321">
        <v>0.97294207317073167</v>
      </c>
      <c r="S321" s="15">
        <v>160</v>
      </c>
      <c r="T321" t="s">
        <v>476</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21" s="2">
        <f>IF(EvolucionIncidencia[[#This Row],[Fecha]]&lt;=MIN(EvolucionIncidencia[Fecha])+14,"",EvolucionIncidencia[[#This Row],[NuevasAltas]]-EvolucionIncidencia[[#This Row],[Previsión Altas]])</f>
        <v>30.13576867676889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21" s="2">
        <f>IF(LEN(EvolucionIncidencia[[#This Row],[IA7]])=0,"",EvolucionIncidencia[[#This Row],[IA7]]/_xlfn.MAXIFS(EvolucionIncidencia[IA7],EvolucionIncidencia[Area_Sanitaria],EvolucionIncidencia[[#This Row],[Area_Sanitaria]]))</f>
        <v>0.31270358306188922</v>
      </c>
      <c r="AB321" s="2">
        <f>IF(LEN(EvolucionIncidencia[[#This Row],[IA14]])=0,"",EvolucionIncidencia[[#This Row],[IA14]]/_xlfn.MAXIFS(EvolucionIncidencia[IA14],EvolucionIncidencia[Area_Sanitaria],EvolucionIncidencia[[#This Row],[Area_Sanitaria]]))</f>
        <v>0.43090760425183972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22" spans="1:31" x14ac:dyDescent="0.3">
      <c r="A322" s="1">
        <v>44341</v>
      </c>
      <c r="B322" s="2" t="s">
        <v>4</v>
      </c>
      <c r="C322" s="15">
        <v>30315</v>
      </c>
      <c r="D322" s="15">
        <v>483</v>
      </c>
      <c r="E322" s="15">
        <v>29255</v>
      </c>
      <c r="F322">
        <v>28</v>
      </c>
      <c r="G322">
        <v>5</v>
      </c>
      <c r="H322" s="15">
        <v>496536</v>
      </c>
      <c r="I322" s="15">
        <v>591</v>
      </c>
      <c r="J322" s="15">
        <v>254742</v>
      </c>
      <c r="K322" s="15">
        <v>16</v>
      </c>
      <c r="L322">
        <v>-4</v>
      </c>
      <c r="M322">
        <v>-1</v>
      </c>
      <c r="N322">
        <v>-2</v>
      </c>
      <c r="O322" s="15">
        <v>1392</v>
      </c>
      <c r="P322" s="15">
        <v>532</v>
      </c>
      <c r="Q322" s="15">
        <v>1924</v>
      </c>
      <c r="R322">
        <v>0.99178644763860369</v>
      </c>
      <c r="S322" s="15">
        <v>20</v>
      </c>
      <c r="T322" t="s">
        <v>477</v>
      </c>
      <c r="U322" s="15" t="str">
        <f>TEXT(EvolucionIncidencia[[#This Row],[Fecha]],"DDDD")</f>
        <v>martes</v>
      </c>
      <c r="V32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2" s="2">
        <f>IF(EvolucionIncidencia[[#This Row],[Fecha]]&lt;=MIN(EvolucionIncidencia[Fecha])+14,"",EvolucionIncidencia[[#This Row],[NuevasAltas]]-EvolucionIncidencia[[#This Row],[Previsión Altas]])</f>
        <v>20</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22" s="2">
        <f>IF(LEN(EvolucionIncidencia[[#This Row],[IA7]])=0,"",EvolucionIncidencia[[#This Row],[IA7]]/_xlfn.MAXIFS(EvolucionIncidencia[IA7],EvolucionIncidencia[Area_Sanitaria],EvolucionIncidencia[[#This Row],[Area_Sanitaria]]))</f>
        <v>0.29465930018416209</v>
      </c>
      <c r="AB322" s="2">
        <f>IF(LEN(EvolucionIncidencia[[#This Row],[IA14]])=0,"",EvolucionIncidencia[[#This Row],[IA14]]/_xlfn.MAXIFS(EvolucionIncidencia[IA14],EvolucionIncidencia[Area_Sanitaria],EvolucionIncidencia[[#This Row],[Area_Sanitaria]]))</f>
        <v>0.40987370838117104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23" spans="1:31" hidden="1" x14ac:dyDescent="0.3">
      <c r="A323" s="1">
        <v>44341</v>
      </c>
      <c r="B323" s="2" t="s">
        <v>5</v>
      </c>
      <c r="C323" s="15">
        <v>8564</v>
      </c>
      <c r="D323" s="15">
        <v>84</v>
      </c>
      <c r="E323" s="15">
        <v>8257</v>
      </c>
      <c r="F323">
        <v>4</v>
      </c>
      <c r="G323">
        <v>3</v>
      </c>
      <c r="H323" s="15">
        <v>142400</v>
      </c>
      <c r="I323" s="15">
        <v>217</v>
      </c>
      <c r="J323" s="15">
        <v>45154</v>
      </c>
      <c r="K323" s="15">
        <v>9</v>
      </c>
      <c r="L323">
        <v>1</v>
      </c>
      <c r="M323">
        <v>0</v>
      </c>
      <c r="N323">
        <v>2</v>
      </c>
      <c r="O323" s="15">
        <v>357</v>
      </c>
      <c r="P323" s="15">
        <v>90</v>
      </c>
      <c r="Q323" s="15">
        <v>447</v>
      </c>
      <c r="R323">
        <v>1.0120481927710843</v>
      </c>
      <c r="S323" s="15">
        <v>8</v>
      </c>
      <c r="T323" t="s">
        <v>477</v>
      </c>
      <c r="U323" s="15" t="str">
        <f>TEXT(EvolucionIncidencia[[#This Row],[Fecha]],"DDDD")</f>
        <v>martes</v>
      </c>
      <c r="V32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3" s="2">
        <f>IF(EvolucionIncidencia[[#This Row],[Fecha]]&lt;=MIN(EvolucionIncidencia[Fecha])+14,"",EvolucionIncidencia[[#This Row],[NuevasAltas]]-EvolucionIncidencia[[#This Row],[Previsión Altas]])</f>
        <v>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23" s="2">
        <f>IF(LEN(EvolucionIncidencia[[#This Row],[IA7]])=0,"",EvolucionIncidencia[[#This Row],[IA7]]/_xlfn.MAXIFS(EvolucionIncidencia[IA7],EvolucionIncidencia[Area_Sanitaria],EvolucionIncidencia[[#This Row],[Area_Sanitaria]]))</f>
        <v>0.30399999999999999</v>
      </c>
      <c r="AB323" s="2">
        <f>IF(LEN(EvolucionIncidencia[[#This Row],[IA14]])=0,"",EvolucionIncidencia[[#This Row],[IA14]]/_xlfn.MAXIFS(EvolucionIncidencia[IA14],EvolucionIncidencia[Area_Sanitaria],EvolucionIncidencia[[#This Row],[Area_Sanitaria]]))</f>
        <v>0.44864864864864867</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24" spans="1:31" hidden="1" x14ac:dyDescent="0.3">
      <c r="A324" s="1">
        <v>44341</v>
      </c>
      <c r="B324" s="2" t="s">
        <v>8</v>
      </c>
      <c r="C324" s="15">
        <v>12792</v>
      </c>
      <c r="D324" s="15">
        <v>219</v>
      </c>
      <c r="E324" s="15">
        <v>12354</v>
      </c>
      <c r="F324">
        <v>11</v>
      </c>
      <c r="G324">
        <v>1</v>
      </c>
      <c r="H324" s="15">
        <v>240682</v>
      </c>
      <c r="I324" s="15">
        <v>214</v>
      </c>
      <c r="J324" s="15">
        <v>111220</v>
      </c>
      <c r="K324" s="15">
        <v>11</v>
      </c>
      <c r="L324">
        <v>-9</v>
      </c>
      <c r="M324">
        <v>1</v>
      </c>
      <c r="N324">
        <v>0</v>
      </c>
      <c r="O324" s="15">
        <v>707</v>
      </c>
      <c r="P324" s="15">
        <v>188</v>
      </c>
      <c r="Q324" s="15">
        <v>895</v>
      </c>
      <c r="R324">
        <v>0.96052631578947367</v>
      </c>
      <c r="S324" s="15">
        <v>20</v>
      </c>
      <c r="T324" t="s">
        <v>477</v>
      </c>
      <c r="U324" s="15" t="str">
        <f>TEXT(EvolucionIncidencia[[#This Row],[Fecha]],"DDDD")</f>
        <v>martes</v>
      </c>
      <c r="V32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4" s="2">
        <f>IF(EvolucionIncidencia[[#This Row],[Fecha]]&lt;=MIN(EvolucionIncidencia[Fecha])+14,"",EvolucionIncidencia[[#This Row],[NuevasAltas]]-EvolucionIncidencia[[#This Row],[Previsión Altas]])</f>
        <v>20</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24" s="2">
        <f>IF(LEN(EvolucionIncidencia[[#This Row],[IA7]])=0,"",EvolucionIncidencia[[#This Row],[IA7]]/_xlfn.MAXIFS(EvolucionIncidencia[IA7],EvolucionIncidencia[Area_Sanitaria],EvolucionIncidencia[[#This Row],[Area_Sanitaria]]))</f>
        <v>0.42307692307692307</v>
      </c>
      <c r="AB324" s="2">
        <f>IF(LEN(EvolucionIncidencia[[#This Row],[IA14]])=0,"",EvolucionIncidencia[[#This Row],[IA14]]/_xlfn.MAXIFS(EvolucionIncidencia[IA14],EvolucionIncidencia[Area_Sanitaria],EvolucionIncidencia[[#This Row],[Area_Sanitaria]]))</f>
        <v>0.46916299559471364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25" spans="1:31" hidden="1" x14ac:dyDescent="0.3">
      <c r="A325" s="1">
        <v>44341</v>
      </c>
      <c r="B325" s="2" t="s">
        <v>9</v>
      </c>
      <c r="C325" s="15">
        <v>15656</v>
      </c>
      <c r="D325" s="15">
        <v>197</v>
      </c>
      <c r="E325" s="15">
        <v>15042</v>
      </c>
      <c r="F325">
        <v>8</v>
      </c>
      <c r="G325">
        <v>5</v>
      </c>
      <c r="H325" s="15">
        <v>253450</v>
      </c>
      <c r="I325" s="15">
        <v>418</v>
      </c>
      <c r="J325" s="15">
        <v>133459</v>
      </c>
      <c r="K325" s="15">
        <v>10</v>
      </c>
      <c r="L325">
        <v>0</v>
      </c>
      <c r="M325">
        <v>0</v>
      </c>
      <c r="N325">
        <v>0</v>
      </c>
      <c r="O325" s="15">
        <v>490</v>
      </c>
      <c r="P325" s="15">
        <v>408</v>
      </c>
      <c r="Q325" s="15">
        <v>898</v>
      </c>
      <c r="R325">
        <v>1</v>
      </c>
      <c r="S325" s="15">
        <v>10</v>
      </c>
      <c r="T325" t="s">
        <v>477</v>
      </c>
      <c r="U325" s="15" t="str">
        <f>TEXT(EvolucionIncidencia[[#This Row],[Fecha]],"DDDD")</f>
        <v>martes</v>
      </c>
      <c r="V32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5" s="2">
        <f>IF(EvolucionIncidencia[[#This Row],[Fecha]]&lt;=MIN(EvolucionIncidencia[Fecha])+14,"",EvolucionIncidencia[[#This Row],[NuevasAltas]]-EvolucionIncidencia[[#This Row],[Previsión Altas]])</f>
        <v>10</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25" s="2">
        <f>IF(LEN(EvolucionIncidencia[[#This Row],[IA7]])=0,"",EvolucionIncidencia[[#This Row],[IA7]]/_xlfn.MAXIFS(EvolucionIncidencia[IA7],EvolucionIncidencia[Area_Sanitaria],EvolucionIncidencia[[#This Row],[Area_Sanitaria]]))</f>
        <v>9.7368421052631576E-2</v>
      </c>
      <c r="AB325" s="2">
        <f>IF(LEN(EvolucionIncidencia[[#This Row],[IA14]])=0,"",EvolucionIncidencia[[#This Row],[IA14]]/_xlfn.MAXIFS(EvolucionIncidencia[IA14],EvolucionIncidencia[Area_Sanitaria],EvolucionIncidencia[[#This Row],[Area_Sanitaria]]))</f>
        <v>0.1831275720164609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26" spans="1:31" hidden="1" x14ac:dyDescent="0.3">
      <c r="A326" s="1">
        <v>44341</v>
      </c>
      <c r="B326" s="2" t="s">
        <v>6</v>
      </c>
      <c r="C326" s="15">
        <v>14192</v>
      </c>
      <c r="D326" s="15">
        <v>318</v>
      </c>
      <c r="E326" s="15">
        <v>13697</v>
      </c>
      <c r="F326">
        <v>14</v>
      </c>
      <c r="G326">
        <v>4</v>
      </c>
      <c r="H326" s="15">
        <v>233618</v>
      </c>
      <c r="I326" s="15">
        <v>178</v>
      </c>
      <c r="J326" s="15">
        <v>118571</v>
      </c>
      <c r="K326" s="15">
        <v>17</v>
      </c>
      <c r="L326">
        <v>-7</v>
      </c>
      <c r="M326">
        <v>0</v>
      </c>
      <c r="N326">
        <v>0</v>
      </c>
      <c r="O326" s="15">
        <v>369</v>
      </c>
      <c r="P326" s="15">
        <v>529</v>
      </c>
      <c r="Q326" s="15">
        <v>898</v>
      </c>
      <c r="R326">
        <v>0.97846153846153849</v>
      </c>
      <c r="S326" s="15">
        <v>23</v>
      </c>
      <c r="T326" t="s">
        <v>477</v>
      </c>
      <c r="U326" s="15" t="str">
        <f>TEXT(EvolucionIncidencia[[#This Row],[Fecha]],"DDDD")</f>
        <v>martes</v>
      </c>
      <c r="V32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6" s="2">
        <f>IF(EvolucionIncidencia[[#This Row],[Fecha]]&lt;=MIN(EvolucionIncidencia[Fecha])+14,"",EvolucionIncidencia[[#This Row],[NuevasAltas]]-EvolucionIncidencia[[#This Row],[Previsión Altas]])</f>
        <v>23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26" s="2">
        <f>IF(LEN(EvolucionIncidencia[[#This Row],[IA7]])=0,"",EvolucionIncidencia[[#This Row],[IA7]]/_xlfn.MAXIFS(EvolucionIncidencia[IA7],EvolucionIncidencia[Area_Sanitaria],EvolucionIncidencia[[#This Row],[Area_Sanitaria]]))</f>
        <v>0.22465208747514911</v>
      </c>
      <c r="AB326" s="2">
        <f>IF(LEN(EvolucionIncidencia[[#This Row],[IA14]])=0,"",EvolucionIncidencia[[#This Row],[IA14]]/_xlfn.MAXIFS(EvolucionIncidencia[IA14],EvolucionIncidencia[Area_Sanitaria],EvolucionIncidencia[[#This Row],[Area_Sanitaria]]))</f>
        <v>0.32860520094562645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27" spans="1:31" hidden="1" x14ac:dyDescent="0.3">
      <c r="A327" s="1">
        <v>44341</v>
      </c>
      <c r="B327" s="2" t="s">
        <v>7</v>
      </c>
      <c r="C327" s="15">
        <v>19859</v>
      </c>
      <c r="D327" s="15">
        <v>437</v>
      </c>
      <c r="E327" s="15">
        <v>19072</v>
      </c>
      <c r="F327">
        <v>15</v>
      </c>
      <c r="G327">
        <v>4</v>
      </c>
      <c r="H327" s="15">
        <v>357780</v>
      </c>
      <c r="I327" s="15">
        <v>362</v>
      </c>
      <c r="J327" s="15">
        <v>180111</v>
      </c>
      <c r="K327" s="15">
        <v>27</v>
      </c>
      <c r="L327">
        <v>-20</v>
      </c>
      <c r="M327">
        <v>1</v>
      </c>
      <c r="N327">
        <v>-1</v>
      </c>
      <c r="O327" s="15">
        <v>694</v>
      </c>
      <c r="P327" s="15">
        <v>462</v>
      </c>
      <c r="Q327" s="15">
        <v>1156</v>
      </c>
      <c r="R327">
        <v>0.9562363238512035</v>
      </c>
      <c r="S327" s="15">
        <v>47</v>
      </c>
      <c r="T327" t="s">
        <v>477</v>
      </c>
      <c r="U327" s="15" t="str">
        <f>TEXT(EvolucionIncidencia[[#This Row],[Fecha]],"DDDD")</f>
        <v>martes</v>
      </c>
      <c r="V32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7" s="2">
        <f>IF(EvolucionIncidencia[[#This Row],[Fecha]]&lt;=MIN(EvolucionIncidencia[Fecha])+14,"",EvolucionIncidencia[[#This Row],[NuevasAltas]]-EvolucionIncidencia[[#This Row],[Previsión Altas]])</f>
        <v>47</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27" s="2">
        <f>IF(LEN(EvolucionIncidencia[[#This Row],[IA7]])=0,"",EvolucionIncidencia[[#This Row],[IA7]]/_xlfn.MAXIFS(EvolucionIncidencia[IA7],EvolucionIncidencia[Area_Sanitaria],EvolucionIncidencia[[#This Row],[Area_Sanitaria]]))</f>
        <v>0.48563968668407309</v>
      </c>
      <c r="AB327" s="2">
        <f>IF(LEN(EvolucionIncidencia[[#This Row],[IA14]])=0,"",EvolucionIncidencia[[#This Row],[IA14]]/_xlfn.MAXIFS(EvolucionIncidencia[IA14],EvolucionIncidencia[Area_Sanitaria],EvolucionIncidencia[[#This Row],[Area_Sanitaria]]))</f>
        <v>0.78805394990366084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328" spans="1:31" hidden="1" x14ac:dyDescent="0.3">
      <c r="A328" s="1">
        <v>44341</v>
      </c>
      <c r="B328" s="2" t="s">
        <v>2</v>
      </c>
      <c r="C328" s="15">
        <v>24864</v>
      </c>
      <c r="D328" s="15">
        <v>760</v>
      </c>
      <c r="E328" s="15">
        <v>23679</v>
      </c>
      <c r="F328">
        <v>27</v>
      </c>
      <c r="G328">
        <v>9</v>
      </c>
      <c r="H328" s="15">
        <v>499266</v>
      </c>
      <c r="I328" s="15">
        <v>433</v>
      </c>
      <c r="J328" s="15">
        <v>119181</v>
      </c>
      <c r="K328" s="15">
        <v>40</v>
      </c>
      <c r="L328">
        <v>-16</v>
      </c>
      <c r="M328">
        <v>-3</v>
      </c>
      <c r="N328">
        <v>1</v>
      </c>
      <c r="O328" s="15">
        <v>2209</v>
      </c>
      <c r="P328" s="15">
        <v>324</v>
      </c>
      <c r="Q328" s="15">
        <v>2533</v>
      </c>
      <c r="R328">
        <v>0.97938144329896903</v>
      </c>
      <c r="S328" s="15">
        <v>56</v>
      </c>
      <c r="T328" t="s">
        <v>477</v>
      </c>
      <c r="U328" s="15" t="str">
        <f>TEXT(EvolucionIncidencia[[#This Row],[Fecha]],"DDDD")</f>
        <v>martes</v>
      </c>
      <c r="V32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8" s="2">
        <f>IF(EvolucionIncidencia[[#This Row],[Fecha]]&lt;=MIN(EvolucionIncidencia[Fecha])+14,"",EvolucionIncidencia[[#This Row],[NuevasAltas]]-EvolucionIncidencia[[#This Row],[Previsión Altas]])</f>
        <v>56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28" s="2">
        <f>IF(LEN(EvolucionIncidencia[[#This Row],[IA7]])=0,"",EvolucionIncidencia[[#This Row],[IA7]]/_xlfn.MAXIFS(EvolucionIncidencia[IA7],EvolucionIncidencia[Area_Sanitaria],EvolucionIncidencia[[#This Row],[Area_Sanitaria]]))</f>
        <v>0.47207446808510639</v>
      </c>
      <c r="AB328" s="2">
        <f>IF(LEN(EvolucionIncidencia[[#This Row],[IA14]])=0,"",EvolucionIncidencia[[#This Row],[IA14]]/_xlfn.MAXIFS(EvolucionIncidencia[IA14],EvolucionIncidencia[Area_Sanitaria],EvolucionIncidencia[[#This Row],[Area_Sanitaria]]))</f>
        <v>0.68899521531100483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329" spans="1:31" hidden="1" x14ac:dyDescent="0.3">
      <c r="A329" s="1">
        <v>44341</v>
      </c>
      <c r="B329" s="2" t="s">
        <v>3</v>
      </c>
      <c r="C329" s="15">
        <v>126242</v>
      </c>
      <c r="D329" s="15">
        <v>2498</v>
      </c>
      <c r="E329" s="15">
        <v>121356</v>
      </c>
      <c r="F329">
        <v>107</v>
      </c>
      <c r="G329">
        <v>31</v>
      </c>
      <c r="H329" s="15">
        <v>2223732</v>
      </c>
      <c r="I329" s="15">
        <v>2413</v>
      </c>
      <c r="J329" s="15">
        <v>962438</v>
      </c>
      <c r="K329" s="15">
        <v>130</v>
      </c>
      <c r="L329">
        <v>-55</v>
      </c>
      <c r="M329">
        <v>-2</v>
      </c>
      <c r="N329">
        <v>0</v>
      </c>
      <c r="O329" s="15">
        <v>6218</v>
      </c>
      <c r="P329" s="15">
        <v>2533</v>
      </c>
      <c r="Q329" s="15">
        <v>8751</v>
      </c>
      <c r="R329">
        <v>0.97845671758715236</v>
      </c>
      <c r="S329" s="15">
        <v>184</v>
      </c>
      <c r="T329" t="s">
        <v>477</v>
      </c>
      <c r="U329" s="15" t="str">
        <f>TEXT(EvolucionIncidencia[[#This Row],[Fecha]],"DDDD")</f>
        <v>martes</v>
      </c>
      <c r="V32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29" s="2">
        <f>IF(EvolucionIncidencia[[#This Row],[Fecha]]&lt;=MIN(EvolucionIncidencia[Fecha])+14,"",EvolucionIncidencia[[#This Row],[NuevasAltas]]-EvolucionIncidencia[[#This Row],[Previsión Altas]])</f>
        <v>184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329" s="2">
        <f>IF(LEN(EvolucionIncidencia[[#This Row],[IA7]])=0,"",EvolucionIncidencia[[#This Row],[IA7]]/_xlfn.MAXIFS(EvolucionIncidencia[IA7],EvolucionIncidencia[Area_Sanitaria],EvolucionIncidencia[[#This Row],[Area_Sanitaria]]))</f>
        <v>0.31329582469647616</v>
      </c>
      <c r="AB329" s="2">
        <f>IF(LEN(EvolucionIncidencia[[#This Row],[IA14]])=0,"",EvolucionIncidencia[[#This Row],[IA14]]/_xlfn.MAXIFS(EvolucionIncidencia[IA14],EvolucionIncidencia[Area_Sanitaria],EvolucionIncidencia[[#This Row],[Area_Sanitaria]]))</f>
        <v>0.45748160261651677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330" spans="1:31" x14ac:dyDescent="0.3">
      <c r="A330" s="1">
        <v>44342</v>
      </c>
      <c r="B330" s="2" t="s">
        <v>4</v>
      </c>
      <c r="C330" s="15">
        <v>30326</v>
      </c>
      <c r="D330" s="15">
        <v>461</v>
      </c>
      <c r="E330" s="15">
        <v>29288</v>
      </c>
      <c r="F330">
        <v>26</v>
      </c>
      <c r="G330">
        <v>4</v>
      </c>
      <c r="H330" s="15">
        <v>497883</v>
      </c>
      <c r="I330" s="15">
        <v>591</v>
      </c>
      <c r="J330" s="15">
        <v>255203</v>
      </c>
      <c r="K330" s="15">
        <v>11</v>
      </c>
      <c r="L330">
        <v>-22</v>
      </c>
      <c r="M330">
        <v>-2</v>
      </c>
      <c r="N330">
        <v>-1</v>
      </c>
      <c r="O330" s="15">
        <v>1347</v>
      </c>
      <c r="P330" s="15">
        <v>461</v>
      </c>
      <c r="Q330" s="15">
        <v>1808</v>
      </c>
      <c r="R330">
        <v>0.95445134575569357</v>
      </c>
      <c r="S330" s="15">
        <v>33</v>
      </c>
      <c r="T330" t="s">
        <v>478</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0" s="2" t="e">
        <f>IF(EvolucionIncidencia[[#This Row],[Fecha]]&lt;=MIN(EvolucionIncidencia[Fecha])+14,"",EvolucionIncidencia[[#This Row],[NuevasAltas]]-EvolucionIncidencia[[#This Row],[Previsión Altas]])</f>
        <v>#DIV/0!</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30" s="2">
        <f>IF(LEN(EvolucionIncidencia[[#This Row],[IA7]])=0,"",EvolucionIncidencia[[#This Row],[IA7]]/_xlfn.MAXIFS(EvolucionIncidencia[IA7],EvolucionIncidencia[Area_Sanitaria],EvolucionIncidencia[[#This Row],[Area_Sanitaria]]))</f>
        <v>0.28360957642725598</v>
      </c>
      <c r="AB330" s="2">
        <f>IF(LEN(EvolucionIncidencia[[#This Row],[IA14]])=0,"",EvolucionIncidencia[[#This Row],[IA14]]/_xlfn.MAXIFS(EvolucionIncidencia[IA14],EvolucionIncidencia[Area_Sanitaria],EvolucionIncidencia[[#This Row],[Area_Sanitaria]]))</f>
        <v>0.36394948335246841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31" spans="1:31" hidden="1" x14ac:dyDescent="0.3">
      <c r="A331" s="1">
        <v>44342</v>
      </c>
      <c r="B331" s="2" t="s">
        <v>5</v>
      </c>
      <c r="C331" s="15">
        <v>8567</v>
      </c>
      <c r="D331" s="15">
        <v>75</v>
      </c>
      <c r="E331" s="15">
        <v>8269</v>
      </c>
      <c r="F331">
        <v>4</v>
      </c>
      <c r="G331">
        <v>3</v>
      </c>
      <c r="H331" s="15">
        <v>142744</v>
      </c>
      <c r="I331" s="15">
        <v>217</v>
      </c>
      <c r="J331" s="15">
        <v>45235</v>
      </c>
      <c r="K331" s="15">
        <v>3</v>
      </c>
      <c r="L331">
        <v>-9</v>
      </c>
      <c r="M331">
        <v>0</v>
      </c>
      <c r="N331">
        <v>0</v>
      </c>
      <c r="O331" s="15">
        <v>344</v>
      </c>
      <c r="P331" s="15">
        <v>81</v>
      </c>
      <c r="Q331" s="15">
        <v>425</v>
      </c>
      <c r="R331">
        <v>0.8928571428571429</v>
      </c>
      <c r="S331" s="15">
        <v>12</v>
      </c>
      <c r="T331" t="s">
        <v>478</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3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1" s="2" t="e">
        <f>IF(EvolucionIncidencia[[#This Row],[Fecha]]&lt;=MIN(EvolucionIncidencia[Fecha])+14,"",EvolucionIncidencia[[#This Row],[NuevasAltas]]-EvolucionIncidencia[[#This Row],[Previsión Altas]])</f>
        <v>#DIV/0!</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331" s="2">
        <f>IF(LEN(EvolucionIncidencia[[#This Row],[IA7]])=0,"",EvolucionIncidencia[[#This Row],[IA7]]/_xlfn.MAXIFS(EvolucionIncidencia[IA7],EvolucionIncidencia[Area_Sanitaria],EvolucionIncidencia[[#This Row],[Area_Sanitaria]]))</f>
        <v>0.27200000000000002</v>
      </c>
      <c r="AB331" s="2">
        <f>IF(LEN(EvolucionIncidencia[[#This Row],[IA14]])=0,"",EvolucionIncidencia[[#This Row],[IA14]]/_xlfn.MAXIFS(EvolucionIncidencia[IA14],EvolucionIncidencia[Area_Sanitaria],EvolucionIncidencia[[#This Row],[Area_Sanitaria]]))</f>
        <v>0.34054054054054056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32" spans="1:31" hidden="1" x14ac:dyDescent="0.3">
      <c r="A332" s="1">
        <v>44342</v>
      </c>
      <c r="B332" s="2" t="s">
        <v>8</v>
      </c>
      <c r="C332" s="15">
        <v>12806</v>
      </c>
      <c r="D332" s="15">
        <v>222</v>
      </c>
      <c r="E332" s="15">
        <v>12364</v>
      </c>
      <c r="F332">
        <v>11</v>
      </c>
      <c r="G332">
        <v>2</v>
      </c>
      <c r="H332" s="15">
        <v>241600</v>
      </c>
      <c r="I332" s="15">
        <v>215</v>
      </c>
      <c r="J332" s="15">
        <v>111422</v>
      </c>
      <c r="K332" s="15">
        <v>14</v>
      </c>
      <c r="L332">
        <v>3</v>
      </c>
      <c r="M332">
        <v>0</v>
      </c>
      <c r="N332">
        <v>1</v>
      </c>
      <c r="O332" s="15">
        <v>918</v>
      </c>
      <c r="P332" s="15">
        <v>202</v>
      </c>
      <c r="Q332" s="15">
        <v>1120</v>
      </c>
      <c r="R332">
        <v>1.0136986301369864</v>
      </c>
      <c r="S332" s="15">
        <v>10</v>
      </c>
      <c r="T332" t="s">
        <v>478</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2" s="2" t="e">
        <f>IF(EvolucionIncidencia[[#This Row],[Fecha]]&lt;=MIN(EvolucionIncidencia[Fecha])+14,"",EvolucionIncidencia[[#This Row],[NuevasAltas]]-EvolucionIncidencia[[#This Row],[Previsión Altas]])</f>
        <v>#DIV/0!</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32" s="2">
        <f>IF(LEN(EvolucionIncidencia[[#This Row],[IA7]])=0,"",EvolucionIncidencia[[#This Row],[IA7]]/_xlfn.MAXIFS(EvolucionIncidencia[IA7],EvolucionIncidencia[Area_Sanitaria],EvolucionIncidencia[[#This Row],[Area_Sanitaria]]))</f>
        <v>0.43269230769230771</v>
      </c>
      <c r="AB332" s="2">
        <f>IF(LEN(EvolucionIncidencia[[#This Row],[IA14]])=0,"",EvolucionIncidencia[[#This Row],[IA14]]/_xlfn.MAXIFS(EvolucionIncidencia[IA14],EvolucionIncidencia[Area_Sanitaria],EvolucionIncidencia[[#This Row],[Area_Sanitaria]]))</f>
        <v>0.45814977973568283</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33" spans="1:31" hidden="1" x14ac:dyDescent="0.3">
      <c r="A333" s="1">
        <v>44342</v>
      </c>
      <c r="B333" s="2" t="s">
        <v>9</v>
      </c>
      <c r="C333" s="15">
        <v>15667</v>
      </c>
      <c r="D333" s="15">
        <v>191</v>
      </c>
      <c r="E333" s="15">
        <v>15059</v>
      </c>
      <c r="F333">
        <v>6</v>
      </c>
      <c r="G333">
        <v>6</v>
      </c>
      <c r="H333" s="15">
        <v>253735</v>
      </c>
      <c r="I333" s="15">
        <v>418</v>
      </c>
      <c r="J333" s="15">
        <v>133786</v>
      </c>
      <c r="K333" s="15">
        <v>11</v>
      </c>
      <c r="L333">
        <v>-6</v>
      </c>
      <c r="M333">
        <v>-2</v>
      </c>
      <c r="N333">
        <v>1</v>
      </c>
      <c r="O333" s="15">
        <v>285</v>
      </c>
      <c r="P333" s="15">
        <v>327</v>
      </c>
      <c r="Q333" s="15">
        <v>612</v>
      </c>
      <c r="R333">
        <v>0.96954314720812185</v>
      </c>
      <c r="S333" s="15">
        <v>17</v>
      </c>
      <c r="T333" t="s">
        <v>478</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3" s="2" t="e">
        <f>IF(EvolucionIncidencia[[#This Row],[Fecha]]&lt;=MIN(EvolucionIncidencia[Fecha])+14,"",EvolucionIncidencia[[#This Row],[NuevasAltas]]-EvolucionIncidencia[[#This Row],[Previsión Altas]])</f>
        <v>#DIV/0!</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33" s="2">
        <f>IF(LEN(EvolucionIncidencia[[#This Row],[IA7]])=0,"",EvolucionIncidencia[[#This Row],[IA7]]/_xlfn.MAXIFS(EvolucionIncidencia[IA7],EvolucionIncidencia[Area_Sanitaria],EvolucionIncidencia[[#This Row],[Area_Sanitaria]]))</f>
        <v>8.8157894736842102E-2</v>
      </c>
      <c r="AB333" s="2">
        <f>IF(LEN(EvolucionIncidencia[[#This Row],[IA14]])=0,"",EvolucionIncidencia[[#This Row],[IA14]]/_xlfn.MAXIFS(EvolucionIncidencia[IA14],EvolucionIncidencia[Area_Sanitaria],EvolucionIncidencia[[#This Row],[Area_Sanitaria]]))</f>
        <v>0.16975308641975309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34" spans="1:31" hidden="1" x14ac:dyDescent="0.3">
      <c r="A334" s="1">
        <v>44342</v>
      </c>
      <c r="B334" s="2" t="s">
        <v>6</v>
      </c>
      <c r="C334" s="15">
        <v>14214</v>
      </c>
      <c r="D334" s="15">
        <v>310</v>
      </c>
      <c r="E334" s="15">
        <v>13727</v>
      </c>
      <c r="F334">
        <v>11</v>
      </c>
      <c r="G334">
        <v>4</v>
      </c>
      <c r="H334" s="15">
        <v>233965</v>
      </c>
      <c r="I334" s="15">
        <v>178</v>
      </c>
      <c r="J334" s="15">
        <v>119016</v>
      </c>
      <c r="K334" s="15">
        <v>22</v>
      </c>
      <c r="L334">
        <v>-8</v>
      </c>
      <c r="M334">
        <v>-3</v>
      </c>
      <c r="N334">
        <v>0</v>
      </c>
      <c r="O334" s="15">
        <v>347</v>
      </c>
      <c r="P334" s="15">
        <v>445</v>
      </c>
      <c r="Q334" s="15">
        <v>792</v>
      </c>
      <c r="R334">
        <v>0.97484276729559749</v>
      </c>
      <c r="S334" s="15">
        <v>30</v>
      </c>
      <c r="T334" t="s">
        <v>478</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3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4" s="2" t="e">
        <f>IF(EvolucionIncidencia[[#This Row],[Fecha]]&lt;=MIN(EvolucionIncidencia[Fecha])+14,"",EvolucionIncidencia[[#This Row],[NuevasAltas]]-EvolucionIncidencia[[#This Row],[Previsión Altas]])</f>
        <v>#DIV/0!</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34" s="2">
        <f>IF(LEN(EvolucionIncidencia[[#This Row],[IA7]])=0,"",EvolucionIncidencia[[#This Row],[IA7]]/_xlfn.MAXIFS(EvolucionIncidencia[IA7],EvolucionIncidencia[Area_Sanitaria],EvolucionIncidencia[[#This Row],[Area_Sanitaria]]))</f>
        <v>0.23061630218687873</v>
      </c>
      <c r="AB334" s="2">
        <f>IF(LEN(EvolucionIncidencia[[#This Row],[IA14]])=0,"",EvolucionIncidencia[[#This Row],[IA14]]/_xlfn.MAXIFS(EvolucionIncidencia[IA14],EvolucionIncidencia[Area_Sanitaria],EvolucionIncidencia[[#This Row],[Area_Sanitaria]]))</f>
        <v>0.2860520094562648</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35" spans="1:31" hidden="1" x14ac:dyDescent="0.3">
      <c r="A335" s="1">
        <v>44342</v>
      </c>
      <c r="B335" s="2" t="s">
        <v>7</v>
      </c>
      <c r="C335" s="15">
        <v>19889</v>
      </c>
      <c r="D335" s="15">
        <v>439</v>
      </c>
      <c r="E335" s="15">
        <v>19100</v>
      </c>
      <c r="F335">
        <v>17</v>
      </c>
      <c r="G335">
        <v>3</v>
      </c>
      <c r="H335" s="15">
        <v>358457</v>
      </c>
      <c r="I335" s="15">
        <v>362</v>
      </c>
      <c r="J335" s="15">
        <v>180655</v>
      </c>
      <c r="K335" s="15">
        <v>30</v>
      </c>
      <c r="L335">
        <v>2</v>
      </c>
      <c r="M335">
        <v>2</v>
      </c>
      <c r="N335">
        <v>-1</v>
      </c>
      <c r="O335" s="15">
        <v>677</v>
      </c>
      <c r="P335" s="15">
        <v>544</v>
      </c>
      <c r="Q335" s="15">
        <v>1221</v>
      </c>
      <c r="R335">
        <v>1.0045766590389016</v>
      </c>
      <c r="S335" s="15">
        <v>28</v>
      </c>
      <c r="T335" t="s">
        <v>478</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3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5" s="2" t="e">
        <f>IF(EvolucionIncidencia[[#This Row],[Fecha]]&lt;=MIN(EvolucionIncidencia[Fecha])+14,"",EvolucionIncidencia[[#This Row],[NuevasAltas]]-EvolucionIncidencia[[#This Row],[Previsión Altas]])</f>
        <v>#DIV/0!</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335" s="2">
        <f>IF(LEN(EvolucionIncidencia[[#This Row],[IA7]])=0,"",EvolucionIncidencia[[#This Row],[IA7]]/_xlfn.MAXIFS(EvolucionIncidencia[IA7],EvolucionIncidencia[Area_Sanitaria],EvolucionIncidencia[[#This Row],[Area_Sanitaria]]))</f>
        <v>0.50391644908616184</v>
      </c>
      <c r="AB335" s="2">
        <f>IF(LEN(EvolucionIncidencia[[#This Row],[IA14]])=0,"",EvolucionIncidencia[[#This Row],[IA14]]/_xlfn.MAXIFS(EvolucionIncidencia[IA14],EvolucionIncidencia[Area_Sanitaria],EvolucionIncidencia[[#This Row],[Area_Sanitaria]]))</f>
        <v>0.72832369942196529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36" spans="1:31" hidden="1" x14ac:dyDescent="0.3">
      <c r="A336" s="1">
        <v>44342</v>
      </c>
      <c r="B336" s="2" t="s">
        <v>2</v>
      </c>
      <c r="C336" s="15">
        <v>24903</v>
      </c>
      <c r="D336" s="15">
        <v>722</v>
      </c>
      <c r="E336" s="15">
        <v>23755</v>
      </c>
      <c r="F336">
        <v>21</v>
      </c>
      <c r="G336">
        <v>6</v>
      </c>
      <c r="H336" s="15">
        <v>501019</v>
      </c>
      <c r="I336" s="15">
        <v>434</v>
      </c>
      <c r="J336" s="15">
        <v>119476</v>
      </c>
      <c r="K336" s="15">
        <v>39</v>
      </c>
      <c r="L336">
        <v>-38</v>
      </c>
      <c r="M336">
        <v>-6</v>
      </c>
      <c r="N336">
        <v>-3</v>
      </c>
      <c r="O336" s="15">
        <v>1753</v>
      </c>
      <c r="P336" s="15">
        <v>295</v>
      </c>
      <c r="Q336" s="15">
        <v>2048</v>
      </c>
      <c r="R336">
        <v>0.95</v>
      </c>
      <c r="S336" s="15">
        <v>76</v>
      </c>
      <c r="T336" t="s">
        <v>478</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3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6" s="2" t="e">
        <f>IF(EvolucionIncidencia[[#This Row],[Fecha]]&lt;=MIN(EvolucionIncidencia[Fecha])+14,"",EvolucionIncidencia[[#This Row],[NuevasAltas]]-EvolucionIncidencia[[#This Row],[Previsión Altas]])</f>
        <v>#DIV/0!</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336" s="2">
        <f>IF(LEN(EvolucionIncidencia[[#This Row],[IA7]])=0,"",EvolucionIncidencia[[#This Row],[IA7]]/_xlfn.MAXIFS(EvolucionIncidencia[IA7],EvolucionIncidencia[Area_Sanitaria],EvolucionIncidencia[[#This Row],[Area_Sanitaria]]))</f>
        <v>0.40691489361702127</v>
      </c>
      <c r="AB336" s="2">
        <f>IF(LEN(EvolucionIncidencia[[#This Row],[IA14]])=0,"",EvolucionIncidencia[[#This Row],[IA14]]/_xlfn.MAXIFS(EvolucionIncidencia[IA14],EvolucionIncidencia[Area_Sanitaria],EvolucionIncidencia[[#This Row],[Area_Sanitaria]]))</f>
        <v>0.6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37" spans="1:31" hidden="1" x14ac:dyDescent="0.3">
      <c r="A337" s="1">
        <v>44342</v>
      </c>
      <c r="B337" s="2" t="s">
        <v>3</v>
      </c>
      <c r="C337" s="15">
        <v>126372</v>
      </c>
      <c r="D337" s="15">
        <v>2420</v>
      </c>
      <c r="E337" s="15">
        <v>121562</v>
      </c>
      <c r="F337">
        <v>96</v>
      </c>
      <c r="G337">
        <v>28</v>
      </c>
      <c r="H337" s="15">
        <v>2229403</v>
      </c>
      <c r="I337" s="15">
        <v>2415</v>
      </c>
      <c r="J337" s="15">
        <v>964793</v>
      </c>
      <c r="K337" s="15">
        <v>130</v>
      </c>
      <c r="L337">
        <v>-78</v>
      </c>
      <c r="M337">
        <v>-11</v>
      </c>
      <c r="N337">
        <v>-3</v>
      </c>
      <c r="O337" s="15">
        <v>5671</v>
      </c>
      <c r="P337" s="15">
        <v>2355</v>
      </c>
      <c r="Q337" s="15">
        <v>8026</v>
      </c>
      <c r="R337">
        <v>0.96877502001601279</v>
      </c>
      <c r="S337" s="15">
        <v>206</v>
      </c>
      <c r="T337" t="s">
        <v>478</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3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7" s="2" t="e">
        <f>IF(EvolucionIncidencia[[#This Row],[Fecha]]&lt;=MIN(EvolucionIncidencia[Fecha])+14,"",EvolucionIncidencia[[#This Row],[NuevasAltas]]-EvolucionIncidencia[[#This Row],[Previsión Altas]])</f>
        <v>#DIV/0!</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337" s="2">
        <f>IF(LEN(EvolucionIncidencia[[#This Row],[IA7]])=0,"",EvolucionIncidencia[[#This Row],[IA7]]/_xlfn.MAXIFS(EvolucionIncidencia[IA7],EvolucionIncidencia[Area_Sanitaria],EvolucionIncidencia[[#This Row],[Area_Sanitaria]]))</f>
        <v>0.29760142137992301</v>
      </c>
      <c r="AB337" s="2">
        <f>IF(LEN(EvolucionIncidencia[[#This Row],[IA14]])=0,"",EvolucionIncidencia[[#This Row],[IA14]]/_xlfn.MAXIFS(EvolucionIncidencia[IA14],EvolucionIncidencia[Area_Sanitaria],EvolucionIncidencia[[#This Row],[Area_Sanitaria]]))</f>
        <v>0.40883074407195419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338" spans="1:31" x14ac:dyDescent="0.3">
      <c r="A338" s="1">
        <v>44343</v>
      </c>
      <c r="B338" s="2" t="s">
        <v>4</v>
      </c>
      <c r="C338" s="15">
        <v>30338</v>
      </c>
      <c r="D338" s="15">
        <v>446</v>
      </c>
      <c r="E338" s="15">
        <v>29315</v>
      </c>
      <c r="F338">
        <v>25</v>
      </c>
      <c r="G338">
        <v>5</v>
      </c>
      <c r="H338" s="15">
        <v>499014</v>
      </c>
      <c r="I338" s="15">
        <v>591</v>
      </c>
      <c r="J338" s="15">
        <v>146813</v>
      </c>
      <c r="K338" s="15">
        <v>12</v>
      </c>
      <c r="L338">
        <v>-15</v>
      </c>
      <c r="M338">
        <v>-1</v>
      </c>
      <c r="N338">
        <v>1</v>
      </c>
      <c r="O338" s="15">
        <v>1131</v>
      </c>
      <c r="P338" s="15">
        <v>-108390</v>
      </c>
      <c r="Q338" s="15">
        <v>-107259</v>
      </c>
      <c r="R338">
        <v>0.96746203904555317</v>
      </c>
      <c r="S338" s="15">
        <v>27</v>
      </c>
      <c r="T338" t="s">
        <v>479</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8" s="2" t="e">
        <f>IF(EvolucionIncidencia[[#This Row],[Fecha]]&lt;=MIN(EvolucionIncidencia[Fecha])+14,"",EvolucionIncidencia[[#This Row],[NuevasAltas]]-EvolucionIncidencia[[#This Row],[Previsión Altas]])</f>
        <v>#DIV/0!</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38" s="2">
        <f>IF(LEN(EvolucionIncidencia[[#This Row],[IA7]])=0,"",EvolucionIncidencia[[#This Row],[IA7]]/_xlfn.MAXIFS(EvolucionIncidencia[IA7],EvolucionIncidencia[Area_Sanitaria],EvolucionIncidencia[[#This Row],[Area_Sanitaria]]))</f>
        <v>0.25782688766114181</v>
      </c>
      <c r="AB338" s="2">
        <f>IF(LEN(EvolucionIncidencia[[#This Row],[IA14]])=0,"",EvolucionIncidencia[[#This Row],[IA14]]/_xlfn.MAXIFS(EvolucionIncidencia[IA14],EvolucionIncidencia[Area_Sanitaria],EvolucionIncidencia[[#This Row],[Area_Sanitaria]]))</f>
        <v>0.35361653272101035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39" spans="1:31" hidden="1" x14ac:dyDescent="0.3">
      <c r="A339" s="1">
        <v>44343</v>
      </c>
      <c r="B339" s="2" t="s">
        <v>5</v>
      </c>
      <c r="C339" s="15">
        <v>8577</v>
      </c>
      <c r="D339" s="15">
        <v>80</v>
      </c>
      <c r="E339" s="15">
        <v>8274</v>
      </c>
      <c r="F339">
        <v>3</v>
      </c>
      <c r="G339">
        <v>2</v>
      </c>
      <c r="H339" s="15">
        <v>143071</v>
      </c>
      <c r="I339" s="15">
        <v>217</v>
      </c>
      <c r="J339" s="15">
        <v>59660</v>
      </c>
      <c r="K339" s="15">
        <v>10</v>
      </c>
      <c r="L339">
        <v>5</v>
      </c>
      <c r="M339">
        <v>-1</v>
      </c>
      <c r="N339">
        <v>-1</v>
      </c>
      <c r="O339" s="15">
        <v>327</v>
      </c>
      <c r="P339" s="15">
        <v>14425</v>
      </c>
      <c r="Q339" s="15">
        <v>14752</v>
      </c>
      <c r="R339">
        <v>1.0666666666666667</v>
      </c>
      <c r="S339" s="15">
        <v>5</v>
      </c>
      <c r="T339" t="s">
        <v>479</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9" s="2" t="e">
        <f>IF(EvolucionIncidencia[[#This Row],[Fecha]]&lt;=MIN(EvolucionIncidencia[Fecha])+14,"",EvolucionIncidencia[[#This Row],[NuevasAltas]]-EvolucionIncidencia[[#This Row],[Previsión Altas]])</f>
        <v>#DIV/0!</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39" s="2">
        <f>IF(LEN(EvolucionIncidencia[[#This Row],[IA7]])=0,"",EvolucionIncidencia[[#This Row],[IA7]]/_xlfn.MAXIFS(EvolucionIncidencia[IA7],EvolucionIncidencia[Area_Sanitaria],EvolucionIncidencia[[#This Row],[Area_Sanitaria]]))</f>
        <v>0.32</v>
      </c>
      <c r="AB339" s="2">
        <f>IF(LEN(EvolucionIncidencia[[#This Row],[IA14]])=0,"",EvolucionIncidencia[[#This Row],[IA14]]/_xlfn.MAXIFS(EvolucionIncidencia[IA14],EvolucionIncidencia[Area_Sanitaria],EvolucionIncidencia[[#This Row],[Area_Sanitaria]]))</f>
        <v>0.36756756756756759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40" spans="1:31" hidden="1" x14ac:dyDescent="0.3">
      <c r="A340" s="1">
        <v>44343</v>
      </c>
      <c r="B340" s="2" t="s">
        <v>8</v>
      </c>
      <c r="C340" s="15">
        <v>12827</v>
      </c>
      <c r="D340" s="15">
        <v>233</v>
      </c>
      <c r="E340" s="15">
        <v>12374</v>
      </c>
      <c r="F340">
        <v>11</v>
      </c>
      <c r="G340">
        <v>2</v>
      </c>
      <c r="H340" s="15">
        <v>242467</v>
      </c>
      <c r="I340" s="15">
        <v>215</v>
      </c>
      <c r="J340" s="15">
        <v>131285</v>
      </c>
      <c r="K340" s="15">
        <v>21</v>
      </c>
      <c r="L340">
        <v>11</v>
      </c>
      <c r="M340">
        <v>0</v>
      </c>
      <c r="N340">
        <v>0</v>
      </c>
      <c r="O340" s="15">
        <v>867</v>
      </c>
      <c r="P340" s="15">
        <v>19863</v>
      </c>
      <c r="Q340" s="15">
        <v>20730</v>
      </c>
      <c r="R340">
        <v>1.0495495495495495</v>
      </c>
      <c r="S340" s="15">
        <v>10</v>
      </c>
      <c r="T340" t="s">
        <v>479</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0" s="2" t="e">
        <f>IF(EvolucionIncidencia[[#This Row],[Fecha]]&lt;=MIN(EvolucionIncidencia[Fecha])+14,"",EvolucionIncidencia[[#This Row],[NuevasAltas]]-EvolucionIncidencia[[#This Row],[Previsión Altas]])</f>
        <v>#DIV/0!</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40" s="2">
        <f>IF(LEN(EvolucionIncidencia[[#This Row],[IA7]])=0,"",EvolucionIncidencia[[#This Row],[IA7]]/_xlfn.MAXIFS(EvolucionIncidencia[IA7],EvolucionIncidencia[Area_Sanitaria],EvolucionIncidencia[[#This Row],[Area_Sanitaria]]))</f>
        <v>0.40384615384615385</v>
      </c>
      <c r="AB340" s="2">
        <f>IF(LEN(EvolucionIncidencia[[#This Row],[IA14]])=0,"",EvolucionIncidencia[[#This Row],[IA14]]/_xlfn.MAXIFS(EvolucionIncidencia[IA14],EvolucionIncidencia[Area_Sanitaria],EvolucionIncidencia[[#This Row],[Area_Sanitaria]]))</f>
        <v>0.47356828193832601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41" spans="1:31" hidden="1" x14ac:dyDescent="0.3">
      <c r="A341" s="1">
        <v>44343</v>
      </c>
      <c r="B341" s="2" t="s">
        <v>9</v>
      </c>
      <c r="C341" s="15">
        <v>15684</v>
      </c>
      <c r="D341" s="15">
        <v>196</v>
      </c>
      <c r="E341" s="15">
        <v>15071</v>
      </c>
      <c r="F341">
        <v>4</v>
      </c>
      <c r="G341">
        <v>6</v>
      </c>
      <c r="H341" s="15">
        <v>254073</v>
      </c>
      <c r="I341" s="15">
        <v>418</v>
      </c>
      <c r="J341" s="15">
        <v>127399</v>
      </c>
      <c r="K341" s="15">
        <v>17</v>
      </c>
      <c r="L341">
        <v>5</v>
      </c>
      <c r="M341">
        <v>-2</v>
      </c>
      <c r="N341">
        <v>0</v>
      </c>
      <c r="O341" s="15">
        <v>338</v>
      </c>
      <c r="P341" s="15">
        <v>-6387</v>
      </c>
      <c r="Q341" s="15">
        <v>-6049</v>
      </c>
      <c r="R341">
        <v>1.0261780104712042</v>
      </c>
      <c r="S341" s="15">
        <v>12</v>
      </c>
      <c r="T341" t="s">
        <v>479</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1" s="2" t="e">
        <f>IF(EvolucionIncidencia[[#This Row],[Fecha]]&lt;=MIN(EvolucionIncidencia[Fecha])+14,"",EvolucionIncidencia[[#This Row],[NuevasAltas]]-EvolucionIncidencia[[#This Row],[Previsión Altas]])</f>
        <v>#DIV/0!</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41" s="2">
        <f>IF(LEN(EvolucionIncidencia[[#This Row],[IA7]])=0,"",EvolucionIncidencia[[#This Row],[IA7]]/_xlfn.MAXIFS(EvolucionIncidencia[IA7],EvolucionIncidencia[Area_Sanitaria],EvolucionIncidencia[[#This Row],[Area_Sanitaria]]))</f>
        <v>9.2105263157894732E-2</v>
      </c>
      <c r="AB341" s="2">
        <f>IF(LEN(EvolucionIncidencia[[#This Row],[IA14]])=0,"",EvolucionIncidencia[[#This Row],[IA14]]/_xlfn.MAXIFS(EvolucionIncidencia[IA14],EvolucionIncidencia[Area_Sanitaria],EvolucionIncidencia[[#This Row],[Area_Sanitaria]]))</f>
        <v>0.17489711934156379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42" spans="1:31" hidden="1" x14ac:dyDescent="0.3">
      <c r="A342" s="1">
        <v>44343</v>
      </c>
      <c r="B342" s="2" t="s">
        <v>6</v>
      </c>
      <c r="C342" s="15">
        <v>14226</v>
      </c>
      <c r="D342" s="15">
        <v>291</v>
      </c>
      <c r="E342" s="15">
        <v>13758</v>
      </c>
      <c r="F342">
        <v>9</v>
      </c>
      <c r="G342">
        <v>4</v>
      </c>
      <c r="H342" s="15">
        <v>234255</v>
      </c>
      <c r="I342" s="15">
        <v>178</v>
      </c>
      <c r="J342" s="15">
        <v>89864</v>
      </c>
      <c r="K342" s="15">
        <v>12</v>
      </c>
      <c r="L342">
        <v>-19</v>
      </c>
      <c r="M342">
        <v>-2</v>
      </c>
      <c r="N342">
        <v>0</v>
      </c>
      <c r="O342" s="15">
        <v>290</v>
      </c>
      <c r="P342" s="15">
        <v>-29152</v>
      </c>
      <c r="Q342" s="15">
        <v>-28862</v>
      </c>
      <c r="R342">
        <v>0.93870967741935485</v>
      </c>
      <c r="S342" s="15">
        <v>31</v>
      </c>
      <c r="T342" t="s">
        <v>479</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3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2" s="2" t="e">
        <f>IF(EvolucionIncidencia[[#This Row],[Fecha]]&lt;=MIN(EvolucionIncidencia[Fecha])+14,"",EvolucionIncidencia[[#This Row],[NuevasAltas]]-EvolucionIncidencia[[#This Row],[Previsión Altas]])</f>
        <v>#DIV/0!</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342" s="2">
        <f>IF(LEN(EvolucionIncidencia[[#This Row],[IA7]])=0,"",EvolucionIncidencia[[#This Row],[IA7]]/_xlfn.MAXIFS(EvolucionIncidencia[IA7],EvolucionIncidencia[Area_Sanitaria],EvolucionIncidencia[[#This Row],[Area_Sanitaria]]))</f>
        <v>0.23459244532803181</v>
      </c>
      <c r="AB342" s="2">
        <f>IF(LEN(EvolucionIncidencia[[#This Row],[IA14]])=0,"",EvolucionIncidencia[[#This Row],[IA14]]/_xlfn.MAXIFS(EvolucionIncidencia[IA14],EvolucionIncidencia[Area_Sanitaria],EvolucionIncidencia[[#This Row],[Area_Sanitaria]]))</f>
        <v>0.28250591016548465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343" spans="1:31" hidden="1" x14ac:dyDescent="0.3">
      <c r="A343" s="1">
        <v>44343</v>
      </c>
      <c r="B343" s="2" t="s">
        <v>7</v>
      </c>
      <c r="C343" s="15">
        <v>19918</v>
      </c>
      <c r="D343" s="15">
        <v>442</v>
      </c>
      <c r="E343" s="15">
        <v>19126</v>
      </c>
      <c r="F343">
        <v>18</v>
      </c>
      <c r="G343">
        <v>4</v>
      </c>
      <c r="H343" s="15">
        <v>359072</v>
      </c>
      <c r="I343" s="15">
        <v>362</v>
      </c>
      <c r="J343" s="15">
        <v>141659</v>
      </c>
      <c r="K343" s="15">
        <v>29</v>
      </c>
      <c r="L343">
        <v>3</v>
      </c>
      <c r="M343">
        <v>1</v>
      </c>
      <c r="N343">
        <v>1</v>
      </c>
      <c r="O343" s="15">
        <v>615</v>
      </c>
      <c r="P343" s="15">
        <v>-38996</v>
      </c>
      <c r="Q343" s="15">
        <v>-38381</v>
      </c>
      <c r="R343">
        <v>1.0068337129840548</v>
      </c>
      <c r="S343" s="15">
        <v>26</v>
      </c>
      <c r="T343" t="s">
        <v>479</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3" s="2" t="e">
        <f>IF(EvolucionIncidencia[[#This Row],[Fecha]]&lt;=MIN(EvolucionIncidencia[Fecha])+14,"",EvolucionIncidencia[[#This Row],[NuevasAltas]]-EvolucionIncidencia[[#This Row],[Previsión Altas]])</f>
        <v>#DIV/0!</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343" s="2">
        <f>IF(LEN(EvolucionIncidencia[[#This Row],[IA7]])=0,"",EvolucionIncidencia[[#This Row],[IA7]]/_xlfn.MAXIFS(EvolucionIncidencia[IA7],EvolucionIncidencia[Area_Sanitaria],EvolucionIncidencia[[#This Row],[Area_Sanitaria]]))</f>
        <v>0.52219321148825071</v>
      </c>
      <c r="AB343" s="2">
        <f>IF(LEN(EvolucionIncidencia[[#This Row],[IA14]])=0,"",EvolucionIncidencia[[#This Row],[IA14]]/_xlfn.MAXIFS(EvolucionIncidencia[IA14],EvolucionIncidencia[Area_Sanitaria],EvolucionIncidencia[[#This Row],[Area_Sanitaria]]))</f>
        <v>0.7167630057803468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44" spans="1:31" hidden="1" x14ac:dyDescent="0.3">
      <c r="A344" s="1">
        <v>44343</v>
      </c>
      <c r="B344" s="2" t="s">
        <v>2</v>
      </c>
      <c r="C344" s="15">
        <v>24945</v>
      </c>
      <c r="D344" s="15">
        <v>712</v>
      </c>
      <c r="E344" s="15">
        <v>23807</v>
      </c>
      <c r="F344">
        <v>23</v>
      </c>
      <c r="G344">
        <v>5</v>
      </c>
      <c r="H344" s="15">
        <v>504393</v>
      </c>
      <c r="I344" s="15">
        <v>434</v>
      </c>
      <c r="J344" s="15">
        <v>262511</v>
      </c>
      <c r="K344" s="15">
        <v>42</v>
      </c>
      <c r="L344">
        <v>-10</v>
      </c>
      <c r="M344">
        <v>2</v>
      </c>
      <c r="N344">
        <v>-1</v>
      </c>
      <c r="O344" s="15">
        <v>3374</v>
      </c>
      <c r="P344" s="15">
        <v>143035</v>
      </c>
      <c r="Q344" s="15">
        <v>146409</v>
      </c>
      <c r="R344">
        <v>0.98614958448753465</v>
      </c>
      <c r="S344" s="15">
        <v>52</v>
      </c>
      <c r="T344" t="s">
        <v>479</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4" s="2" t="e">
        <f>IF(EvolucionIncidencia[[#This Row],[Fecha]]&lt;=MIN(EvolucionIncidencia[Fecha])+14,"",EvolucionIncidencia[[#This Row],[NuevasAltas]]-EvolucionIncidencia[[#This Row],[Previsión Altas]])</f>
        <v>#DIV/0!</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344" s="2">
        <f>IF(LEN(EvolucionIncidencia[[#This Row],[IA7]])=0,"",EvolucionIncidencia[[#This Row],[IA7]]/_xlfn.MAXIFS(EvolucionIncidencia[IA7],EvolucionIncidencia[Area_Sanitaria],EvolucionIncidencia[[#This Row],[Area_Sanitaria]]))</f>
        <v>0.36968085106382981</v>
      </c>
      <c r="AB344" s="2">
        <f>IF(LEN(EvolucionIncidencia[[#This Row],[IA14]])=0,"",EvolucionIncidencia[[#This Row],[IA14]]/_xlfn.MAXIFS(EvolucionIncidencia[IA14],EvolucionIncidencia[Area_Sanitaria],EvolucionIncidencia[[#This Row],[Area_Sanitaria]]))</f>
        <v>0.58564593301435408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45" spans="1:31" hidden="1" x14ac:dyDescent="0.3">
      <c r="A345" s="1">
        <v>44343</v>
      </c>
      <c r="B345" s="2" t="s">
        <v>3</v>
      </c>
      <c r="C345" s="15">
        <v>126515</v>
      </c>
      <c r="D345" s="15">
        <v>2400</v>
      </c>
      <c r="E345" s="15">
        <v>121725</v>
      </c>
      <c r="F345">
        <v>93</v>
      </c>
      <c r="G345">
        <v>28</v>
      </c>
      <c r="H345" s="15">
        <v>2236345</v>
      </c>
      <c r="I345" s="15">
        <v>2415</v>
      </c>
      <c r="J345" s="15">
        <v>959191</v>
      </c>
      <c r="K345" s="15">
        <v>143</v>
      </c>
      <c r="L345">
        <v>-20</v>
      </c>
      <c r="M345">
        <v>-3</v>
      </c>
      <c r="N345">
        <v>0</v>
      </c>
      <c r="O345" s="15">
        <v>6942</v>
      </c>
      <c r="P345" s="15">
        <v>-5602</v>
      </c>
      <c r="Q345" s="15">
        <v>1340</v>
      </c>
      <c r="R345">
        <v>0.99173553719008267</v>
      </c>
      <c r="S345" s="15">
        <v>163</v>
      </c>
      <c r="T345" t="s">
        <v>479</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3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5" s="2" t="e">
        <f>IF(EvolucionIncidencia[[#This Row],[Fecha]]&lt;=MIN(EvolucionIncidencia[Fecha])+14,"",EvolucionIncidencia[[#This Row],[NuevasAltas]]-EvolucionIncidencia[[#This Row],[Previsión Altas]])</f>
        <v>#DIV/0!</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345" s="2">
        <f>IF(LEN(EvolucionIncidencia[[#This Row],[IA7]])=0,"",EvolucionIncidencia[[#This Row],[IA7]]/_xlfn.MAXIFS(EvolucionIncidencia[IA7],EvolucionIncidencia[Area_Sanitaria],EvolucionIncidencia[[#This Row],[Area_Sanitaria]]))</f>
        <v>0.28782943440923897</v>
      </c>
      <c r="AB345" s="2">
        <f>IF(LEN(EvolucionIncidencia[[#This Row],[IA14]])=0,"",EvolucionIncidencia[[#This Row],[IA14]]/_xlfn.MAXIFS(EvolucionIncidencia[IA14],EvolucionIncidencia[Area_Sanitaria],EvolucionIncidencia[[#This Row],[Area_Sanitaria]]))</f>
        <v>0.4055600981193786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46" spans="1:31" x14ac:dyDescent="0.3">
      <c r="A346" s="1">
        <v>44344</v>
      </c>
      <c r="B346" s="2" t="s">
        <v>4</v>
      </c>
      <c r="C346" s="15">
        <v>30351</v>
      </c>
      <c r="D346" s="15">
        <v>426</v>
      </c>
      <c r="E346" s="15">
        <v>29348</v>
      </c>
      <c r="F346">
        <v>22</v>
      </c>
      <c r="G346">
        <v>4</v>
      </c>
      <c r="H346" s="15">
        <v>500384</v>
      </c>
      <c r="I346" s="15">
        <v>591</v>
      </c>
      <c r="J346" s="15">
        <v>147069</v>
      </c>
      <c r="K346" s="15">
        <v>13</v>
      </c>
      <c r="L346">
        <v>-20</v>
      </c>
      <c r="M346">
        <v>-3</v>
      </c>
      <c r="N346">
        <v>-1</v>
      </c>
      <c r="O346" s="15">
        <v>1370</v>
      </c>
      <c r="P346" s="15">
        <v>256</v>
      </c>
      <c r="Q346" s="15">
        <v>1626</v>
      </c>
      <c r="R346">
        <v>0.95515695067264572</v>
      </c>
      <c r="S346" s="15">
        <v>33</v>
      </c>
      <c r="T346" t="s">
        <v>480</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6" s="2" t="e">
        <f>IF(EvolucionIncidencia[[#This Row],[Fecha]]&lt;=MIN(EvolucionIncidencia[Fecha])+14,"",EvolucionIncidencia[[#This Row],[NuevasAltas]]-EvolucionIncidencia[[#This Row],[Previsión Altas]])</f>
        <v>#DIV/0!</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346" s="2">
        <f>IF(LEN(EvolucionIncidencia[[#This Row],[IA7]])=0,"",EvolucionIncidencia[[#This Row],[IA7]]/_xlfn.MAXIFS(EvolucionIncidencia[IA7],EvolucionIncidencia[Area_Sanitaria],EvolucionIncidencia[[#This Row],[Area_Sanitaria]]))</f>
        <v>0.20441988950276244</v>
      </c>
      <c r="AB346" s="2">
        <f>IF(LEN(EvolucionIncidencia[[#This Row],[IA14]])=0,"",EvolucionIncidencia[[#This Row],[IA14]]/_xlfn.MAXIFS(EvolucionIncidencia[IA14],EvolucionIncidencia[Area_Sanitaria],EvolucionIncidencia[[#This Row],[Area_Sanitaria]]))</f>
        <v>0.33983926521239954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347" spans="1:31" hidden="1" x14ac:dyDescent="0.3">
      <c r="A347" s="1">
        <v>44344</v>
      </c>
      <c r="B347" s="2" t="s">
        <v>5</v>
      </c>
      <c r="C347" s="15">
        <v>8584</v>
      </c>
      <c r="D347" s="15">
        <v>83</v>
      </c>
      <c r="E347" s="15">
        <v>8278</v>
      </c>
      <c r="F347">
        <v>1</v>
      </c>
      <c r="G347">
        <v>2</v>
      </c>
      <c r="H347" s="15">
        <v>143387</v>
      </c>
      <c r="I347" s="15">
        <v>217</v>
      </c>
      <c r="J347" s="15">
        <v>59725</v>
      </c>
      <c r="K347" s="15">
        <v>7</v>
      </c>
      <c r="L347">
        <v>3</v>
      </c>
      <c r="M347">
        <v>-2</v>
      </c>
      <c r="N347">
        <v>0</v>
      </c>
      <c r="O347" s="15">
        <v>316</v>
      </c>
      <c r="P347" s="15">
        <v>65</v>
      </c>
      <c r="Q347" s="15">
        <v>381</v>
      </c>
      <c r="R347">
        <v>1.0375000000000001</v>
      </c>
      <c r="S347" s="15">
        <v>4</v>
      </c>
      <c r="T347" t="s">
        <v>480</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7" s="2" t="e">
        <f>IF(EvolucionIncidencia[[#This Row],[Fecha]]&lt;=MIN(EvolucionIncidencia[Fecha])+14,"",EvolucionIncidencia[[#This Row],[NuevasAltas]]-EvolucionIncidencia[[#This Row],[Previsión Altas]])</f>
        <v>#DIV/0!</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347" s="2">
        <f>IF(LEN(EvolucionIncidencia[[#This Row],[IA7]])=0,"",EvolucionIncidencia[[#This Row],[IA7]]/_xlfn.MAXIFS(EvolucionIncidencia[IA7],EvolucionIncidencia[Area_Sanitaria],EvolucionIncidencia[[#This Row],[Area_Sanitaria]]))</f>
        <v>0.32800000000000001</v>
      </c>
      <c r="AB347" s="2">
        <f>IF(LEN(EvolucionIncidencia[[#This Row],[IA14]])=0,"",EvolucionIncidencia[[#This Row],[IA14]]/_xlfn.MAXIFS(EvolucionIncidencia[IA14],EvolucionIncidencia[Area_Sanitaria],EvolucionIncidencia[[#This Row],[Area_Sanitaria]]))</f>
        <v>0.38918918918918921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8" spans="1:31" hidden="1" x14ac:dyDescent="0.3">
      <c r="A348" s="1">
        <v>44344</v>
      </c>
      <c r="B348" s="2" t="s">
        <v>8</v>
      </c>
      <c r="C348" s="15">
        <v>12842</v>
      </c>
      <c r="D348" s="15">
        <v>234</v>
      </c>
      <c r="E348" s="15">
        <v>12387</v>
      </c>
      <c r="F348">
        <v>9</v>
      </c>
      <c r="G348">
        <v>3</v>
      </c>
      <c r="H348" s="15">
        <v>243401</v>
      </c>
      <c r="I348" s="15">
        <v>216</v>
      </c>
      <c r="J348" s="15">
        <v>131412</v>
      </c>
      <c r="K348" s="15">
        <v>15</v>
      </c>
      <c r="L348">
        <v>1</v>
      </c>
      <c r="M348">
        <v>-2</v>
      </c>
      <c r="N348">
        <v>1</v>
      </c>
      <c r="O348" s="15">
        <v>934</v>
      </c>
      <c r="P348" s="15">
        <v>127</v>
      </c>
      <c r="Q348" s="15">
        <v>1061</v>
      </c>
      <c r="R348">
        <v>1.0042918454935623</v>
      </c>
      <c r="S348" s="15">
        <v>13</v>
      </c>
      <c r="T348" t="s">
        <v>480</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3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8" s="2" t="e">
        <f>IF(EvolucionIncidencia[[#This Row],[Fecha]]&lt;=MIN(EvolucionIncidencia[Fecha])+14,"",EvolucionIncidencia[[#This Row],[NuevasAltas]]-EvolucionIncidencia[[#This Row],[Previsión Altas]])</f>
        <v>#DIV/0!</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348" s="2">
        <f>IF(LEN(EvolucionIncidencia[[#This Row],[IA7]])=0,"",EvolucionIncidencia[[#This Row],[IA7]]/_xlfn.MAXIFS(EvolucionIncidencia[IA7],EvolucionIncidencia[Area_Sanitaria],EvolucionIncidencia[[#This Row],[Area_Sanitaria]]))</f>
        <v>0.37820512820512819</v>
      </c>
      <c r="AB348" s="2">
        <f>IF(LEN(EvolucionIncidencia[[#This Row],[IA14]])=0,"",EvolucionIncidencia[[#This Row],[IA14]]/_xlfn.MAXIFS(EvolucionIncidencia[IA14],EvolucionIncidencia[Area_Sanitaria],EvolucionIncidencia[[#This Row],[Area_Sanitaria]]))</f>
        <v>0.48237885462555063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49" spans="1:31" hidden="1" x14ac:dyDescent="0.3">
      <c r="A349" s="1">
        <v>44344</v>
      </c>
      <c r="B349" s="2" t="s">
        <v>9</v>
      </c>
      <c r="C349" s="15">
        <v>15692</v>
      </c>
      <c r="D349" s="15">
        <v>190</v>
      </c>
      <c r="E349" s="15">
        <v>15085</v>
      </c>
      <c r="F349">
        <v>5</v>
      </c>
      <c r="G349">
        <v>6</v>
      </c>
      <c r="H349" s="15">
        <v>254496</v>
      </c>
      <c r="I349" s="15">
        <v>418</v>
      </c>
      <c r="J349" s="15">
        <v>127482</v>
      </c>
      <c r="K349" s="15">
        <v>8</v>
      </c>
      <c r="L349">
        <v>-6</v>
      </c>
      <c r="M349">
        <v>1</v>
      </c>
      <c r="N349">
        <v>0</v>
      </c>
      <c r="O349" s="15">
        <v>423</v>
      </c>
      <c r="P349" s="15">
        <v>83</v>
      </c>
      <c r="Q349" s="15">
        <v>506</v>
      </c>
      <c r="R349">
        <v>0.96938775510204078</v>
      </c>
      <c r="S349" s="15">
        <v>14</v>
      </c>
      <c r="T349" t="s">
        <v>480</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9" s="2" t="e">
        <f>IF(EvolucionIncidencia[[#This Row],[Fecha]]&lt;=MIN(EvolucionIncidencia[Fecha])+14,"",EvolucionIncidencia[[#This Row],[NuevasAltas]]-EvolucionIncidencia[[#This Row],[Previsión Altas]])</f>
        <v>#DIV/0!</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49" s="2">
        <f>IF(LEN(EvolucionIncidencia[[#This Row],[IA7]])=0,"",EvolucionIncidencia[[#This Row],[IA7]]/_xlfn.MAXIFS(EvolucionIncidencia[IA7],EvolucionIncidencia[Area_Sanitaria],EvolucionIncidencia[[#This Row],[Area_Sanitaria]]))</f>
        <v>9.3421052631578946E-2</v>
      </c>
      <c r="AB349" s="2">
        <f>IF(LEN(EvolucionIncidencia[[#This Row],[IA14]])=0,"",EvolucionIncidencia[[#This Row],[IA14]]/_xlfn.MAXIFS(EvolucionIncidencia[IA14],EvolucionIncidencia[Area_Sanitaria],EvolucionIncidencia[[#This Row],[Area_Sanitaria]]))</f>
        <v>0.16769547325102882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50" spans="1:31" hidden="1" x14ac:dyDescent="0.3">
      <c r="A350" s="1">
        <v>44344</v>
      </c>
      <c r="B350" s="2" t="s">
        <v>6</v>
      </c>
      <c r="C350" s="15">
        <v>14247</v>
      </c>
      <c r="D350" s="15">
        <v>290</v>
      </c>
      <c r="E350" s="15">
        <v>13779</v>
      </c>
      <c r="F350">
        <v>8</v>
      </c>
      <c r="G350">
        <v>4</v>
      </c>
      <c r="H350" s="15">
        <v>234957</v>
      </c>
      <c r="I350" s="15">
        <v>179</v>
      </c>
      <c r="J350" s="15">
        <v>90076</v>
      </c>
      <c r="K350" s="15">
        <v>21</v>
      </c>
      <c r="L350">
        <v>-1</v>
      </c>
      <c r="M350">
        <v>-1</v>
      </c>
      <c r="N350">
        <v>0</v>
      </c>
      <c r="O350" s="15">
        <v>702</v>
      </c>
      <c r="P350" s="15">
        <v>212</v>
      </c>
      <c r="Q350" s="15">
        <v>914</v>
      </c>
      <c r="R350">
        <v>0.99656357388316152</v>
      </c>
      <c r="S350" s="15">
        <v>21</v>
      </c>
      <c r="T350" t="s">
        <v>480</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0" s="2" t="e">
        <f>IF(EvolucionIncidencia[[#This Row],[Fecha]]&lt;=MIN(EvolucionIncidencia[Fecha])+14,"",EvolucionIncidencia[[#This Row],[NuevasAltas]]-EvolucionIncidencia[[#This Row],[Previsión Altas]])</f>
        <v>#DIV/0!</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50" s="2">
        <f>IF(LEN(EvolucionIncidencia[[#This Row],[IA7]])=0,"",EvolucionIncidencia[[#This Row],[IA7]]/_xlfn.MAXIFS(EvolucionIncidencia[IA7],EvolucionIncidencia[Area_Sanitaria],EvolucionIncidencia[[#This Row],[Area_Sanitaria]]))</f>
        <v>0.23260437375745527</v>
      </c>
      <c r="AB350" s="2">
        <f>IF(LEN(EvolucionIncidencia[[#This Row],[IA14]])=0,"",EvolucionIncidencia[[#This Row],[IA14]]/_xlfn.MAXIFS(EvolucionIncidencia[IA14],EvolucionIncidencia[Area_Sanitaria],EvolucionIncidencia[[#This Row],[Area_Sanitaria]]))</f>
        <v>0.27186761229314421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51" spans="1:31" hidden="1" x14ac:dyDescent="0.3">
      <c r="A351" s="1">
        <v>44344</v>
      </c>
      <c r="B351" s="2" t="s">
        <v>7</v>
      </c>
      <c r="C351" s="15">
        <v>19934</v>
      </c>
      <c r="D351" s="15">
        <v>427</v>
      </c>
      <c r="E351" s="15">
        <v>19157</v>
      </c>
      <c r="F351">
        <v>15</v>
      </c>
      <c r="G351">
        <v>4</v>
      </c>
      <c r="H351" s="15">
        <v>359505</v>
      </c>
      <c r="I351" s="15">
        <v>362</v>
      </c>
      <c r="J351" s="15">
        <v>141875</v>
      </c>
      <c r="K351" s="15">
        <v>16</v>
      </c>
      <c r="L351">
        <v>-15</v>
      </c>
      <c r="M351">
        <v>-3</v>
      </c>
      <c r="N351">
        <v>0</v>
      </c>
      <c r="O351" s="15">
        <v>433</v>
      </c>
      <c r="P351" s="15">
        <v>216</v>
      </c>
      <c r="Q351" s="15">
        <v>649</v>
      </c>
      <c r="R351">
        <v>0.9660633484162896</v>
      </c>
      <c r="S351" s="15">
        <v>31</v>
      </c>
      <c r="T351" t="s">
        <v>480</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3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1" s="2" t="e">
        <f>IF(EvolucionIncidencia[[#This Row],[Fecha]]&lt;=MIN(EvolucionIncidencia[Fecha])+14,"",EvolucionIncidencia[[#This Row],[NuevasAltas]]-EvolucionIncidencia[[#This Row],[Previsión Altas]])</f>
        <v>#DIV/0!</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51" s="2">
        <f>IF(LEN(EvolucionIncidencia[[#This Row],[IA7]])=0,"",EvolucionIncidencia[[#This Row],[IA7]]/_xlfn.MAXIFS(EvolucionIncidencia[IA7],EvolucionIncidencia[Area_Sanitaria],EvolucionIncidencia[[#This Row],[Area_Sanitaria]]))</f>
        <v>0.48563968668407309</v>
      </c>
      <c r="AB351" s="2">
        <f>IF(LEN(EvolucionIncidencia[[#This Row],[IA14]])=0,"",EvolucionIncidencia[[#This Row],[IA14]]/_xlfn.MAXIFS(EvolucionIncidencia[IA14],EvolucionIncidencia[Area_Sanitaria],EvolucionIncidencia[[#This Row],[Area_Sanitaria]]))</f>
        <v>0.69556840077071291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2" spans="1:31" hidden="1" x14ac:dyDescent="0.3">
      <c r="A352" s="1">
        <v>44344</v>
      </c>
      <c r="B352" s="2" t="s">
        <v>2</v>
      </c>
      <c r="C352" s="15">
        <v>24975</v>
      </c>
      <c r="D352" s="15">
        <v>700</v>
      </c>
      <c r="E352" s="15">
        <v>23849</v>
      </c>
      <c r="F352">
        <v>19</v>
      </c>
      <c r="G352">
        <v>5</v>
      </c>
      <c r="H352" s="15">
        <v>505647</v>
      </c>
      <c r="I352" s="15">
        <v>434</v>
      </c>
      <c r="J352" s="15">
        <v>262798</v>
      </c>
      <c r="K352" s="15">
        <v>30</v>
      </c>
      <c r="L352">
        <v>-12</v>
      </c>
      <c r="M352">
        <v>-4</v>
      </c>
      <c r="N352">
        <v>0</v>
      </c>
      <c r="O352" s="15">
        <v>1254</v>
      </c>
      <c r="P352" s="15">
        <v>287</v>
      </c>
      <c r="Q352" s="15">
        <v>1541</v>
      </c>
      <c r="R352">
        <v>0.9831460674157303</v>
      </c>
      <c r="S352" s="15">
        <v>42</v>
      </c>
      <c r="T352" t="s">
        <v>480</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3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2" s="2" t="e">
        <f>IF(EvolucionIncidencia[[#This Row],[Fecha]]&lt;=MIN(EvolucionIncidencia[Fecha])+14,"",EvolucionIncidencia[[#This Row],[NuevasAltas]]-EvolucionIncidencia[[#This Row],[Previsión Altas]])</f>
        <v>#DIV/0!</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352" s="2">
        <f>IF(LEN(EvolucionIncidencia[[#This Row],[IA7]])=0,"",EvolucionIncidencia[[#This Row],[IA7]]/_xlfn.MAXIFS(EvolucionIncidencia[IA7],EvolucionIncidencia[Area_Sanitaria],EvolucionIncidencia[[#This Row],[Area_Sanitaria]]))</f>
        <v>0.33776595744680848</v>
      </c>
      <c r="AB352" s="2">
        <f>IF(LEN(EvolucionIncidencia[[#This Row],[IA14]])=0,"",EvolucionIncidencia[[#This Row],[IA14]]/_xlfn.MAXIFS(EvolucionIncidencia[IA14],EvolucionIncidencia[Area_Sanitaria],EvolucionIncidencia[[#This Row],[Area_Sanitaria]]))</f>
        <v>0.55215311004784684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53" spans="1:31" hidden="1" x14ac:dyDescent="0.3">
      <c r="A353" s="1">
        <v>44344</v>
      </c>
      <c r="B353" s="2" t="s">
        <v>3</v>
      </c>
      <c r="C353" s="15">
        <v>126625</v>
      </c>
      <c r="D353" s="15">
        <v>2350</v>
      </c>
      <c r="E353" s="15">
        <v>121883</v>
      </c>
      <c r="F353">
        <v>79</v>
      </c>
      <c r="G353">
        <v>28</v>
      </c>
      <c r="H353" s="15">
        <v>2241777</v>
      </c>
      <c r="I353" s="15">
        <v>2417</v>
      </c>
      <c r="J353" s="15">
        <v>960437</v>
      </c>
      <c r="K353" s="15">
        <v>110</v>
      </c>
      <c r="L353">
        <v>-50</v>
      </c>
      <c r="M353">
        <v>-14</v>
      </c>
      <c r="N353">
        <v>0</v>
      </c>
      <c r="O353" s="15">
        <v>5432</v>
      </c>
      <c r="P353" s="15">
        <v>1246</v>
      </c>
      <c r="Q353" s="15">
        <v>6678</v>
      </c>
      <c r="R353">
        <v>0.97916666666666663</v>
      </c>
      <c r="S353" s="15">
        <v>158</v>
      </c>
      <c r="T353" t="s">
        <v>480</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3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3" s="2" t="e">
        <f>IF(EvolucionIncidencia[[#This Row],[Fecha]]&lt;=MIN(EvolucionIncidencia[Fecha])+14,"",EvolucionIncidencia[[#This Row],[NuevasAltas]]-EvolucionIncidencia[[#This Row],[Previsión Altas]])</f>
        <v>#DIV/0!</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53" s="2">
        <f>IF(LEN(EvolucionIncidencia[[#This Row],[IA7]])=0,"",EvolucionIncidencia[[#This Row],[IA7]]/_xlfn.MAXIFS(EvolucionIncidencia[IA7],EvolucionIncidencia[Area_Sanitaria],EvolucionIncidencia[[#This Row],[Area_Sanitaria]]))</f>
        <v>0.26591649392952327</v>
      </c>
      <c r="AB353" s="2">
        <f>IF(LEN(EvolucionIncidencia[[#This Row],[IA14]])=0,"",EvolucionIncidencia[[#This Row],[IA14]]/_xlfn.MAXIFS(EvolucionIncidencia[IA14],EvolucionIncidencia[Area_Sanitaria],EvolucionIncidencia[[#This Row],[Area_Sanitaria]]))</f>
        <v>0.39206868356500407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354" spans="1:31" x14ac:dyDescent="0.3">
      <c r="A354" s="1">
        <v>44345</v>
      </c>
      <c r="B354" s="2" t="s">
        <v>4</v>
      </c>
      <c r="C354" s="15">
        <v>30375</v>
      </c>
      <c r="D354" s="15">
        <v>418</v>
      </c>
      <c r="E354" s="15">
        <v>29380</v>
      </c>
      <c r="F354">
        <v>23</v>
      </c>
      <c r="G354">
        <v>4</v>
      </c>
      <c r="H354" s="15">
        <v>501455</v>
      </c>
      <c r="I354" s="15">
        <v>591</v>
      </c>
      <c r="J354" s="15">
        <v>147278</v>
      </c>
      <c r="K354" s="15">
        <v>24</v>
      </c>
      <c r="L354">
        <v>-8</v>
      </c>
      <c r="M354">
        <v>1</v>
      </c>
      <c r="N354">
        <v>0</v>
      </c>
      <c r="O354" s="15">
        <v>1071</v>
      </c>
      <c r="P354" s="15">
        <v>209</v>
      </c>
      <c r="Q354" s="15">
        <v>1280</v>
      </c>
      <c r="R354">
        <v>0.98122065727699526</v>
      </c>
      <c r="S354" s="15">
        <v>32</v>
      </c>
      <c r="T354" t="s">
        <v>481</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4" s="2" t="e">
        <f>IF(EvolucionIncidencia[[#This Row],[Fecha]]&lt;=MIN(EvolucionIncidencia[Fecha])+14,"",EvolucionIncidencia[[#This Row],[NuevasAltas]]-EvolucionIncidencia[[#This Row],[Previsión Altas]])</f>
        <v>#DIV/0!</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54" s="2">
        <f>IF(LEN(EvolucionIncidencia[[#This Row],[IA7]])=0,"",EvolucionIncidencia[[#This Row],[IA7]]/_xlfn.MAXIFS(EvolucionIncidencia[IA7],EvolucionIncidencia[Area_Sanitaria],EvolucionIncidencia[[#This Row],[Area_Sanitaria]]))</f>
        <v>0.18416206261510129</v>
      </c>
      <c r="AB354" s="2">
        <f>IF(LEN(EvolucionIncidencia[[#This Row],[IA14]])=0,"",EvolucionIncidencia[[#This Row],[IA14]]/_xlfn.MAXIFS(EvolucionIncidencia[IA14],EvolucionIncidencia[Area_Sanitaria],EvolucionIncidencia[[#This Row],[Area_Sanitaria]]))</f>
        <v>0.33295063145809417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55" spans="1:31" hidden="1" x14ac:dyDescent="0.3">
      <c r="A355" s="1">
        <v>44345</v>
      </c>
      <c r="B355" s="2" t="s">
        <v>5</v>
      </c>
      <c r="C355" s="15">
        <v>8594</v>
      </c>
      <c r="D355" s="15">
        <v>91</v>
      </c>
      <c r="E355" s="15">
        <v>8280</v>
      </c>
      <c r="F355">
        <v>3</v>
      </c>
      <c r="G355">
        <v>1</v>
      </c>
      <c r="H355" s="15">
        <v>143741</v>
      </c>
      <c r="I355" s="15">
        <v>217</v>
      </c>
      <c r="J355" s="15">
        <v>59788</v>
      </c>
      <c r="K355" s="15">
        <v>10</v>
      </c>
      <c r="L355">
        <v>8</v>
      </c>
      <c r="M355">
        <v>2</v>
      </c>
      <c r="N355">
        <v>-1</v>
      </c>
      <c r="O355" s="15">
        <v>354</v>
      </c>
      <c r="P355" s="15">
        <v>63</v>
      </c>
      <c r="Q355" s="15">
        <v>417</v>
      </c>
      <c r="R355">
        <v>1.0963855421686748</v>
      </c>
      <c r="S355" s="15">
        <v>2</v>
      </c>
      <c r="T355" t="s">
        <v>481</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5" s="2" t="e">
        <f>IF(EvolucionIncidencia[[#This Row],[Fecha]]&lt;=MIN(EvolucionIncidencia[Fecha])+14,"",EvolucionIncidencia[[#This Row],[NuevasAltas]]-EvolucionIncidencia[[#This Row],[Previsión Altas]])</f>
        <v>#DIV/0!</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55" s="2">
        <f>IF(LEN(EvolucionIncidencia[[#This Row],[IA7]])=0,"",EvolucionIncidencia[[#This Row],[IA7]]/_xlfn.MAXIFS(EvolucionIncidencia[IA7],EvolucionIncidencia[Area_Sanitaria],EvolucionIncidencia[[#This Row],[Area_Sanitaria]]))</f>
        <v>0.38400000000000001</v>
      </c>
      <c r="AB355" s="2">
        <f>IF(LEN(EvolucionIncidencia[[#This Row],[IA14]])=0,"",EvolucionIncidencia[[#This Row],[IA14]]/_xlfn.MAXIFS(EvolucionIncidencia[IA14],EvolucionIncidencia[Area_Sanitaria],EvolucionIncidencia[[#This Row],[Area_Sanitaria]]))</f>
        <v>0.40540540540540543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56" spans="1:31" hidden="1" x14ac:dyDescent="0.3">
      <c r="A356" s="1">
        <v>44345</v>
      </c>
      <c r="B356" s="2" t="s">
        <v>8</v>
      </c>
      <c r="C356" s="15">
        <v>12860</v>
      </c>
      <c r="D356" s="15">
        <v>244</v>
      </c>
      <c r="E356" s="15">
        <v>12395</v>
      </c>
      <c r="F356">
        <v>9</v>
      </c>
      <c r="G356">
        <v>3</v>
      </c>
      <c r="H356" s="15">
        <v>244319</v>
      </c>
      <c r="I356" s="15">
        <v>216</v>
      </c>
      <c r="J356" s="15">
        <v>131555</v>
      </c>
      <c r="K356" s="15">
        <v>18</v>
      </c>
      <c r="L356">
        <v>10</v>
      </c>
      <c r="M356">
        <v>0</v>
      </c>
      <c r="N356">
        <v>0</v>
      </c>
      <c r="O356" s="15">
        <v>918</v>
      </c>
      <c r="P356" s="15">
        <v>143</v>
      </c>
      <c r="Q356" s="15">
        <v>1061</v>
      </c>
      <c r="R356">
        <v>1.0427350427350428</v>
      </c>
      <c r="S356" s="15">
        <v>8</v>
      </c>
      <c r="T356" t="s">
        <v>481</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6" s="2" t="e">
        <f>IF(EvolucionIncidencia[[#This Row],[Fecha]]&lt;=MIN(EvolucionIncidencia[Fecha])+14,"",EvolucionIncidencia[[#This Row],[NuevasAltas]]-EvolucionIncidencia[[#This Row],[Previsión Altas]])</f>
        <v>#DIV/0!</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56" s="2">
        <f>IF(LEN(EvolucionIncidencia[[#This Row],[IA7]])=0,"",EvolucionIncidencia[[#This Row],[IA7]]/_xlfn.MAXIFS(EvolucionIncidencia[IA7],EvolucionIncidencia[Area_Sanitaria],EvolucionIncidencia[[#This Row],[Area_Sanitaria]]))</f>
        <v>0.35256410256410259</v>
      </c>
      <c r="AB356" s="2">
        <f>IF(LEN(EvolucionIncidencia[[#This Row],[IA14]])=0,"",EvolucionIncidencia[[#This Row],[IA14]]/_xlfn.MAXIFS(EvolucionIncidencia[IA14],EvolucionIncidencia[Area_Sanitaria],EvolucionIncidencia[[#This Row],[Area_Sanitaria]]))</f>
        <v>0.5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7" spans="1:31" hidden="1" x14ac:dyDescent="0.3">
      <c r="A357" s="1">
        <v>44345</v>
      </c>
      <c r="B357" s="2" t="s">
        <v>9</v>
      </c>
      <c r="C357" s="15">
        <v>15697</v>
      </c>
      <c r="D357" s="15">
        <v>178</v>
      </c>
      <c r="E357" s="15">
        <v>15102</v>
      </c>
      <c r="F357">
        <v>6</v>
      </c>
      <c r="G357">
        <v>6</v>
      </c>
      <c r="H357" s="15">
        <v>254991</v>
      </c>
      <c r="I357" s="15">
        <v>418</v>
      </c>
      <c r="J357" s="15">
        <v>127560</v>
      </c>
      <c r="K357" s="15">
        <v>5</v>
      </c>
      <c r="L357">
        <v>-12</v>
      </c>
      <c r="M357">
        <v>1</v>
      </c>
      <c r="N357">
        <v>0</v>
      </c>
      <c r="O357" s="15">
        <v>495</v>
      </c>
      <c r="P357" s="15">
        <v>78</v>
      </c>
      <c r="Q357" s="15">
        <v>573</v>
      </c>
      <c r="R357">
        <v>0.93684210526315792</v>
      </c>
      <c r="S357" s="15">
        <v>17</v>
      </c>
      <c r="T357" t="s">
        <v>481</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3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7" s="2" t="e">
        <f>IF(EvolucionIncidencia[[#This Row],[Fecha]]&lt;=MIN(EvolucionIncidencia[Fecha])+14,"",EvolucionIncidencia[[#This Row],[NuevasAltas]]-EvolucionIncidencia[[#This Row],[Previsión Altas]])</f>
        <v>#DIV/0!</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57" s="2">
        <f>IF(LEN(EvolucionIncidencia[[#This Row],[IA7]])=0,"",EvolucionIncidencia[[#This Row],[IA7]]/_xlfn.MAXIFS(EvolucionIncidencia[IA7],EvolucionIncidencia[Area_Sanitaria],EvolucionIncidencia[[#This Row],[Area_Sanitaria]]))</f>
        <v>8.9473684210526316E-2</v>
      </c>
      <c r="AB357" s="2">
        <f>IF(LEN(EvolucionIncidencia[[#This Row],[IA14]])=0,"",EvolucionIncidencia[[#This Row],[IA14]]/_xlfn.MAXIFS(EvolucionIncidencia[IA14],EvolucionIncidencia[Area_Sanitaria],EvolucionIncidencia[[#This Row],[Area_Sanitaria]]))</f>
        <v>0.15637860082304528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8" spans="1:31" hidden="1" x14ac:dyDescent="0.3">
      <c r="A358" s="1">
        <v>44345</v>
      </c>
      <c r="B358" s="2" t="s">
        <v>6</v>
      </c>
      <c r="C358" s="15">
        <v>14255</v>
      </c>
      <c r="D358" s="15">
        <v>276</v>
      </c>
      <c r="E358" s="15">
        <v>13801</v>
      </c>
      <c r="F358">
        <v>10</v>
      </c>
      <c r="G358">
        <v>4</v>
      </c>
      <c r="H358" s="15">
        <v>235408</v>
      </c>
      <c r="I358" s="15">
        <v>179</v>
      </c>
      <c r="J358" s="15">
        <v>90208</v>
      </c>
      <c r="K358" s="15">
        <v>8</v>
      </c>
      <c r="L358">
        <v>-14</v>
      </c>
      <c r="M358">
        <v>2</v>
      </c>
      <c r="N358">
        <v>0</v>
      </c>
      <c r="O358" s="15">
        <v>451</v>
      </c>
      <c r="P358" s="15">
        <v>132</v>
      </c>
      <c r="Q358" s="15">
        <v>583</v>
      </c>
      <c r="R358">
        <v>0.9517241379310345</v>
      </c>
      <c r="S358" s="15">
        <v>22</v>
      </c>
      <c r="T358" t="s">
        <v>481</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8" s="2" t="e">
        <f>IF(EvolucionIncidencia[[#This Row],[Fecha]]&lt;=MIN(EvolucionIncidencia[Fecha])+14,"",EvolucionIncidencia[[#This Row],[NuevasAltas]]-EvolucionIncidencia[[#This Row],[Previsión Altas]])</f>
        <v>#DIV/0!</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58" s="2">
        <f>IF(LEN(EvolucionIncidencia[[#This Row],[IA7]])=0,"",EvolucionIncidencia[[#This Row],[IA7]]/_xlfn.MAXIFS(EvolucionIncidencia[IA7],EvolucionIncidencia[Area_Sanitaria],EvolucionIncidencia[[#This Row],[Area_Sanitaria]]))</f>
        <v>0.22266401590457258</v>
      </c>
      <c r="AB358" s="2">
        <f>IF(LEN(EvolucionIncidencia[[#This Row],[IA14]])=0,"",EvolucionIncidencia[[#This Row],[IA14]]/_xlfn.MAXIFS(EvolucionIncidencia[IA14],EvolucionIncidencia[Area_Sanitaria],EvolucionIncidencia[[#This Row],[Area_Sanitaria]]))</f>
        <v>0.2706855791962175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359" spans="1:31" hidden="1" x14ac:dyDescent="0.3">
      <c r="A359" s="1">
        <v>44345</v>
      </c>
      <c r="B359" s="2" t="s">
        <v>7</v>
      </c>
      <c r="C359" s="15">
        <v>19954</v>
      </c>
      <c r="D359" s="15">
        <v>415</v>
      </c>
      <c r="E359" s="15">
        <v>19189</v>
      </c>
      <c r="F359">
        <v>18</v>
      </c>
      <c r="G359">
        <v>5</v>
      </c>
      <c r="H359" s="15">
        <v>360209</v>
      </c>
      <c r="I359" s="15">
        <v>362</v>
      </c>
      <c r="J359" s="15">
        <v>142067</v>
      </c>
      <c r="K359" s="15">
        <v>20</v>
      </c>
      <c r="L359">
        <v>-12</v>
      </c>
      <c r="M359">
        <v>3</v>
      </c>
      <c r="N359">
        <v>1</v>
      </c>
      <c r="O359" s="15">
        <v>704</v>
      </c>
      <c r="P359" s="15">
        <v>192</v>
      </c>
      <c r="Q359" s="15">
        <v>896</v>
      </c>
      <c r="R359">
        <v>0.97189695550351285</v>
      </c>
      <c r="S359" s="15">
        <v>32</v>
      </c>
      <c r="T359" t="s">
        <v>481</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9" s="2" t="e">
        <f>IF(EvolucionIncidencia[[#This Row],[Fecha]]&lt;=MIN(EvolucionIncidencia[Fecha])+14,"",EvolucionIncidencia[[#This Row],[NuevasAltas]]-EvolucionIncidencia[[#This Row],[Previsión Altas]])</f>
        <v>#DIV/0!</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59" s="2">
        <f>IF(LEN(EvolucionIncidencia[[#This Row],[IA7]])=0,"",EvolucionIncidencia[[#This Row],[IA7]]/_xlfn.MAXIFS(EvolucionIncidencia[IA7],EvolucionIncidencia[Area_Sanitaria],EvolucionIncidencia[[#This Row],[Area_Sanitaria]]))</f>
        <v>0.4516971279373368</v>
      </c>
      <c r="AB359" s="2">
        <f>IF(LEN(EvolucionIncidencia[[#This Row],[IA14]])=0,"",EvolucionIncidencia[[#This Row],[IA14]]/_xlfn.MAXIFS(EvolucionIncidencia[IA14],EvolucionIncidencia[Area_Sanitaria],EvolucionIncidencia[[#This Row],[Area_Sanitaria]]))</f>
        <v>0.69556840077071291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0" spans="1:31" hidden="1" x14ac:dyDescent="0.3">
      <c r="A360" s="1">
        <v>44345</v>
      </c>
      <c r="B360" s="2" t="s">
        <v>2</v>
      </c>
      <c r="C360" s="15">
        <v>25014</v>
      </c>
      <c r="D360" s="15">
        <v>678</v>
      </c>
      <c r="E360" s="15">
        <v>23910</v>
      </c>
      <c r="F360">
        <v>20</v>
      </c>
      <c r="G360">
        <v>5</v>
      </c>
      <c r="H360" s="15">
        <v>507433</v>
      </c>
      <c r="I360" s="15">
        <v>434</v>
      </c>
      <c r="J360" s="15">
        <v>263209</v>
      </c>
      <c r="K360" s="15">
        <v>39</v>
      </c>
      <c r="L360">
        <v>-22</v>
      </c>
      <c r="M360">
        <v>1</v>
      </c>
      <c r="N360">
        <v>0</v>
      </c>
      <c r="O360" s="15">
        <v>1786</v>
      </c>
      <c r="P360" s="15">
        <v>411</v>
      </c>
      <c r="Q360" s="15">
        <v>2197</v>
      </c>
      <c r="R360">
        <v>0.96857142857142853</v>
      </c>
      <c r="S360" s="15">
        <v>61</v>
      </c>
      <c r="T360" t="s">
        <v>481</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3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0" s="2" t="e">
        <f>IF(EvolucionIncidencia[[#This Row],[Fecha]]&lt;=MIN(EvolucionIncidencia[Fecha])+14,"",EvolucionIncidencia[[#This Row],[NuevasAltas]]-EvolucionIncidencia[[#This Row],[Previsión Altas]])</f>
        <v>#DIV/0!</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60" s="2">
        <f>IF(LEN(EvolucionIncidencia[[#This Row],[IA7]])=0,"",EvolucionIncidencia[[#This Row],[IA7]]/_xlfn.MAXIFS(EvolucionIncidencia[IA7],EvolucionIncidencia[Area_Sanitaria],EvolucionIncidencia[[#This Row],[Area_Sanitaria]]))</f>
        <v>0.31648936170212766</v>
      </c>
      <c r="AB360" s="2">
        <f>IF(LEN(EvolucionIncidencia[[#This Row],[IA14]])=0,"",EvolucionIncidencia[[#This Row],[IA14]]/_xlfn.MAXIFS(EvolucionIncidencia[IA14],EvolucionIncidencia[Area_Sanitaria],EvolucionIncidencia[[#This Row],[Area_Sanitaria]]))</f>
        <v>0.55693779904306218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61" spans="1:31" hidden="1" x14ac:dyDescent="0.3">
      <c r="A361" s="1">
        <v>44345</v>
      </c>
      <c r="B361" s="2" t="s">
        <v>3</v>
      </c>
      <c r="C361" s="15">
        <v>126749</v>
      </c>
      <c r="D361" s="15">
        <v>2300</v>
      </c>
      <c r="E361" s="15">
        <v>122057</v>
      </c>
      <c r="F361">
        <v>89</v>
      </c>
      <c r="G361">
        <v>28</v>
      </c>
      <c r="H361" s="15">
        <v>2247556</v>
      </c>
      <c r="I361" s="15">
        <v>2417</v>
      </c>
      <c r="J361" s="15">
        <v>961665</v>
      </c>
      <c r="K361" s="15">
        <v>124</v>
      </c>
      <c r="L361">
        <v>-50</v>
      </c>
      <c r="M361">
        <v>10</v>
      </c>
      <c r="N361">
        <v>0</v>
      </c>
      <c r="O361" s="15">
        <v>5779</v>
      </c>
      <c r="P361" s="15">
        <v>1228</v>
      </c>
      <c r="Q361" s="15">
        <v>7007</v>
      </c>
      <c r="R361">
        <v>0.97872340425531912</v>
      </c>
      <c r="S361" s="15">
        <v>174</v>
      </c>
      <c r="T361" t="s">
        <v>481</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1" s="2" t="e">
        <f>IF(EvolucionIncidencia[[#This Row],[Fecha]]&lt;=MIN(EvolucionIncidencia[Fecha])+14,"",EvolucionIncidencia[[#This Row],[NuevasAltas]]-EvolucionIncidencia[[#This Row],[Previsión Altas]])</f>
        <v>#DIV/0!</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61" s="2">
        <f>IF(LEN(EvolucionIncidencia[[#This Row],[IA7]])=0,"",EvolucionIncidencia[[#This Row],[IA7]]/_xlfn.MAXIFS(EvolucionIncidencia[IA7],EvolucionIncidencia[Area_Sanitaria],EvolucionIncidencia[[#This Row],[Area_Sanitaria]]))</f>
        <v>0.25140657388214394</v>
      </c>
      <c r="AB361" s="2">
        <f>IF(LEN(EvolucionIncidencia[[#This Row],[IA14]])=0,"",EvolucionIncidencia[[#This Row],[IA14]]/_xlfn.MAXIFS(EvolucionIncidencia[IA14],EvolucionIncidencia[Area_Sanitaria],EvolucionIncidencia[[#This Row],[Area_Sanitaria]]))</f>
        <v>0.39165985282093213</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362" spans="1:31" x14ac:dyDescent="0.3">
      <c r="A362" s="1">
        <v>44346</v>
      </c>
      <c r="B362" s="2" t="s">
        <v>4</v>
      </c>
      <c r="C362" s="15">
        <v>30384</v>
      </c>
      <c r="D362" s="15">
        <v>402</v>
      </c>
      <c r="E362" s="15">
        <v>29405</v>
      </c>
      <c r="F362">
        <v>23</v>
      </c>
      <c r="G362">
        <v>4</v>
      </c>
      <c r="H362" s="15">
        <v>502238</v>
      </c>
      <c r="I362" s="15">
        <v>591</v>
      </c>
      <c r="J362" s="15">
        <v>147278</v>
      </c>
      <c r="K362" s="15">
        <v>9</v>
      </c>
      <c r="L362">
        <v>-16</v>
      </c>
      <c r="M362">
        <v>0</v>
      </c>
      <c r="N362">
        <v>0</v>
      </c>
      <c r="O362" s="15">
        <v>783</v>
      </c>
      <c r="P362" s="15">
        <v>0</v>
      </c>
      <c r="Q362" s="15">
        <v>783</v>
      </c>
      <c r="R362">
        <v>0.96172248803827753</v>
      </c>
      <c r="S362" s="15">
        <v>25</v>
      </c>
      <c r="T362" t="s">
        <v>482</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2" s="2" t="e">
        <f>IF(EvolucionIncidencia[[#This Row],[Fecha]]&lt;=MIN(EvolucionIncidencia[Fecha])+14,"",EvolucionIncidencia[[#This Row],[NuevasAltas]]-EvolucionIncidencia[[#This Row],[Previsión Altas]])</f>
        <v>#DIV/0!</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62" s="2">
        <f>IF(LEN(EvolucionIncidencia[[#This Row],[IA7]])=0,"",EvolucionIncidencia[[#This Row],[IA7]]/_xlfn.MAXIFS(EvolucionIncidencia[IA7],EvolucionIncidencia[Area_Sanitaria],EvolucionIncidencia[[#This Row],[Area_Sanitaria]]))</f>
        <v>0.17679558011049723</v>
      </c>
      <c r="AB362" s="2">
        <f>IF(LEN(EvolucionIncidencia[[#This Row],[IA14]])=0,"",EvolucionIncidencia[[#This Row],[IA14]]/_xlfn.MAXIFS(EvolucionIncidencia[IA14],EvolucionIncidencia[Area_Sanitaria],EvolucionIncidencia[[#This Row],[Area_Sanitaria]]))</f>
        <v>0.3111366245694604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63" spans="1:31" hidden="1" x14ac:dyDescent="0.3">
      <c r="A363" s="1">
        <v>44346</v>
      </c>
      <c r="B363" s="2" t="s">
        <v>5</v>
      </c>
      <c r="C363" s="15">
        <v>8600</v>
      </c>
      <c r="D363" s="15">
        <v>92</v>
      </c>
      <c r="E363" s="15">
        <v>8285</v>
      </c>
      <c r="F363">
        <v>2</v>
      </c>
      <c r="G363">
        <v>2</v>
      </c>
      <c r="H363" s="15">
        <v>143961</v>
      </c>
      <c r="I363" s="15">
        <v>217</v>
      </c>
      <c r="J363" s="15">
        <v>59788</v>
      </c>
      <c r="K363" s="15">
        <v>6</v>
      </c>
      <c r="L363">
        <v>1</v>
      </c>
      <c r="M363">
        <v>-1</v>
      </c>
      <c r="N363">
        <v>1</v>
      </c>
      <c r="O363" s="15">
        <v>220</v>
      </c>
      <c r="P363" s="15">
        <v>0</v>
      </c>
      <c r="Q363" s="15">
        <v>220</v>
      </c>
      <c r="R363">
        <v>1.0109890109890109</v>
      </c>
      <c r="S363" s="15">
        <v>5</v>
      </c>
      <c r="T363" t="s">
        <v>482</v>
      </c>
      <c r="U363" s="15" t="str">
        <f>TEXT(EvolucionIncidencia[[#This Row],[Fecha]],"DDDD")</f>
        <v>domingo</v>
      </c>
      <c r="V36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3" s="2" t="e">
        <f>IF(EvolucionIncidencia[[#This Row],[Fecha]]&lt;=MIN(EvolucionIncidencia[Fecha])+14,"",EvolucionIncidencia[[#This Row],[NuevasAltas]]-EvolucionIncidencia[[#This Row],[Previsión Altas]])</f>
        <v>#DIV/0!</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63" s="2">
        <f>IF(LEN(EvolucionIncidencia[[#This Row],[IA7]])=0,"",EvolucionIncidencia[[#This Row],[IA7]]/_xlfn.MAXIFS(EvolucionIncidencia[IA7],EvolucionIncidencia[Area_Sanitaria],EvolucionIncidencia[[#This Row],[Area_Sanitaria]]))</f>
        <v>0.38400000000000001</v>
      </c>
      <c r="AB363" s="2">
        <f>IF(LEN(EvolucionIncidencia[[#This Row],[IA14]])=0,"",EvolucionIncidencia[[#This Row],[IA14]]/_xlfn.MAXIFS(EvolucionIncidencia[IA14],EvolucionIncidencia[Area_Sanitaria],EvolucionIncidencia[[#This Row],[Area_Sanitaria]]))</f>
        <v>0.43783783783783786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64" spans="1:31" hidden="1" x14ac:dyDescent="0.3">
      <c r="A364" s="1">
        <v>44346</v>
      </c>
      <c r="B364" s="2" t="s">
        <v>8</v>
      </c>
      <c r="C364" s="15">
        <v>12876</v>
      </c>
      <c r="D364" s="15">
        <v>253</v>
      </c>
      <c r="E364" s="15">
        <v>12402</v>
      </c>
      <c r="F364">
        <v>12</v>
      </c>
      <c r="G364">
        <v>3</v>
      </c>
      <c r="H364" s="15">
        <v>244807</v>
      </c>
      <c r="I364" s="15">
        <v>216</v>
      </c>
      <c r="J364" s="15">
        <v>131555</v>
      </c>
      <c r="K364" s="15">
        <v>16</v>
      </c>
      <c r="L364">
        <v>9</v>
      </c>
      <c r="M364">
        <v>3</v>
      </c>
      <c r="N364">
        <v>0</v>
      </c>
      <c r="O364" s="15">
        <v>488</v>
      </c>
      <c r="P364" s="15">
        <v>0</v>
      </c>
      <c r="Q364" s="15">
        <v>488</v>
      </c>
      <c r="R364">
        <v>1.0368852459016393</v>
      </c>
      <c r="S364" s="15">
        <v>7</v>
      </c>
      <c r="T364" t="s">
        <v>482</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4" s="2" t="e">
        <f>IF(EvolucionIncidencia[[#This Row],[Fecha]]&lt;=MIN(EvolucionIncidencia[Fecha])+14,"",EvolucionIncidencia[[#This Row],[NuevasAltas]]-EvolucionIncidencia[[#This Row],[Previsión Altas]])</f>
        <v>#DIV/0!</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364" s="2">
        <f>IF(LEN(EvolucionIncidencia[[#This Row],[IA7]])=0,"",EvolucionIncidencia[[#This Row],[IA7]]/_xlfn.MAXIFS(EvolucionIncidencia[IA7],EvolucionIncidencia[Area_Sanitaria],EvolucionIncidencia[[#This Row],[Area_Sanitaria]]))</f>
        <v>0.34615384615384615</v>
      </c>
      <c r="AB364" s="2">
        <f>IF(LEN(EvolucionIncidencia[[#This Row],[IA14]])=0,"",EvolucionIncidencia[[#This Row],[IA14]]/_xlfn.MAXIFS(EvolucionIncidencia[IA14],EvolucionIncidencia[Area_Sanitaria],EvolucionIncidencia[[#This Row],[Area_Sanitaria]]))</f>
        <v>0.52422907488986781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65" spans="1:31" hidden="1" x14ac:dyDescent="0.3">
      <c r="A365" s="1">
        <v>44346</v>
      </c>
      <c r="B365" s="2" t="s">
        <v>9</v>
      </c>
      <c r="C365" s="15">
        <v>15702</v>
      </c>
      <c r="D365" s="15">
        <v>170</v>
      </c>
      <c r="E365" s="15">
        <v>15115</v>
      </c>
      <c r="F365">
        <v>7</v>
      </c>
      <c r="G365">
        <v>6</v>
      </c>
      <c r="H365" s="15">
        <v>255312</v>
      </c>
      <c r="I365" s="15">
        <v>418</v>
      </c>
      <c r="J365" s="15">
        <v>127560</v>
      </c>
      <c r="K365" s="15">
        <v>5</v>
      </c>
      <c r="L365">
        <v>-8</v>
      </c>
      <c r="M365">
        <v>1</v>
      </c>
      <c r="N365">
        <v>0</v>
      </c>
      <c r="O365" s="15">
        <v>321</v>
      </c>
      <c r="P365" s="15">
        <v>0</v>
      </c>
      <c r="Q365" s="15">
        <v>321</v>
      </c>
      <c r="R365">
        <v>0.9550561797752809</v>
      </c>
      <c r="S365" s="15">
        <v>13</v>
      </c>
      <c r="T365" t="s">
        <v>482</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5" s="2" t="e">
        <f>IF(EvolucionIncidencia[[#This Row],[Fecha]]&lt;=MIN(EvolucionIncidencia[Fecha])+14,"",EvolucionIncidencia[[#This Row],[NuevasAltas]]-EvolucionIncidencia[[#This Row],[Previsión Altas]])</f>
        <v>#DIV/0!</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65" s="2">
        <f>IF(LEN(EvolucionIncidencia[[#This Row],[IA7]])=0,"",EvolucionIncidencia[[#This Row],[IA7]]/_xlfn.MAXIFS(EvolucionIncidencia[IA7],EvolucionIncidencia[Area_Sanitaria],EvolucionIncidencia[[#This Row],[Area_Sanitaria]]))</f>
        <v>8.0263157894736842E-2</v>
      </c>
      <c r="AB365" s="2">
        <f>IF(LEN(EvolucionIncidencia[[#This Row],[IA14]])=0,"",EvolucionIncidencia[[#This Row],[IA14]]/_xlfn.MAXIFS(EvolucionIncidencia[IA14],EvolucionIncidencia[Area_Sanitaria],EvolucionIncidencia[[#This Row],[Area_Sanitaria]]))</f>
        <v>0.1419753086419753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66" spans="1:31" hidden="1" x14ac:dyDescent="0.3">
      <c r="A366" s="1">
        <v>44346</v>
      </c>
      <c r="B366" s="2" t="s">
        <v>6</v>
      </c>
      <c r="C366" s="15">
        <v>14265</v>
      </c>
      <c r="D366" s="15">
        <v>270</v>
      </c>
      <c r="E366" s="15">
        <v>13817</v>
      </c>
      <c r="F366">
        <v>11</v>
      </c>
      <c r="G366">
        <v>4</v>
      </c>
      <c r="H366" s="15">
        <v>235688</v>
      </c>
      <c r="I366" s="15">
        <v>179</v>
      </c>
      <c r="J366" s="15">
        <v>90210</v>
      </c>
      <c r="K366" s="15">
        <v>10</v>
      </c>
      <c r="L366">
        <v>-6</v>
      </c>
      <c r="M366">
        <v>1</v>
      </c>
      <c r="N366">
        <v>0</v>
      </c>
      <c r="O366" s="15">
        <v>280</v>
      </c>
      <c r="P366" s="15">
        <v>2</v>
      </c>
      <c r="Q366" s="15">
        <v>282</v>
      </c>
      <c r="R366">
        <v>0.97826086956521741</v>
      </c>
      <c r="S366" s="15">
        <v>16</v>
      </c>
      <c r="T366" t="s">
        <v>482</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6" s="2" t="e">
        <f>IF(EvolucionIncidencia[[#This Row],[Fecha]]&lt;=MIN(EvolucionIncidencia[Fecha])+14,"",EvolucionIncidencia[[#This Row],[NuevasAltas]]-EvolucionIncidencia[[#This Row],[Previsión Altas]])</f>
        <v>#DIV/0!</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66" s="2">
        <f>IF(LEN(EvolucionIncidencia[[#This Row],[IA7]])=0,"",EvolucionIncidencia[[#This Row],[IA7]]/_xlfn.MAXIFS(EvolucionIncidencia[IA7],EvolucionIncidencia[Area_Sanitaria],EvolucionIncidencia[[#This Row],[Area_Sanitaria]]))</f>
        <v>0.20874751491053678</v>
      </c>
      <c r="AB366" s="2">
        <f>IF(LEN(EvolucionIncidencia[[#This Row],[IA14]])=0,"",EvolucionIncidencia[[#This Row],[IA14]]/_xlfn.MAXIFS(EvolucionIncidencia[IA14],EvolucionIncidencia[Area_Sanitaria],EvolucionIncidencia[[#This Row],[Area_Sanitaria]]))</f>
        <v>0.2706855791962175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67" spans="1:31" hidden="1" x14ac:dyDescent="0.3">
      <c r="A367" s="1">
        <v>44346</v>
      </c>
      <c r="B367" s="2" t="s">
        <v>7</v>
      </c>
      <c r="C367" s="15">
        <v>19964</v>
      </c>
      <c r="D367" s="15">
        <v>410</v>
      </c>
      <c r="E367" s="15">
        <v>19204</v>
      </c>
      <c r="F367">
        <v>21</v>
      </c>
      <c r="G367">
        <v>5</v>
      </c>
      <c r="H367" s="15">
        <v>360689</v>
      </c>
      <c r="I367" s="15">
        <v>362</v>
      </c>
      <c r="J367" s="15">
        <v>142067</v>
      </c>
      <c r="K367" s="15">
        <v>10</v>
      </c>
      <c r="L367">
        <v>-5</v>
      </c>
      <c r="M367">
        <v>3</v>
      </c>
      <c r="N367">
        <v>0</v>
      </c>
      <c r="O367" s="15">
        <v>480</v>
      </c>
      <c r="P367" s="15">
        <v>0</v>
      </c>
      <c r="Q367" s="15">
        <v>480</v>
      </c>
      <c r="R367">
        <v>0.98795180722891562</v>
      </c>
      <c r="S367" s="15">
        <v>15</v>
      </c>
      <c r="T367" t="s">
        <v>482</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3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7" s="2" t="e">
        <f>IF(EvolucionIncidencia[[#This Row],[Fecha]]&lt;=MIN(EvolucionIncidencia[Fecha])+14,"",EvolucionIncidencia[[#This Row],[NuevasAltas]]-EvolucionIncidencia[[#This Row],[Previsión Altas]])</f>
        <v>#DIV/0!</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67" s="2">
        <f>IF(LEN(EvolucionIncidencia[[#This Row],[IA7]])=0,"",EvolucionIncidencia[[#This Row],[IA7]]/_xlfn.MAXIFS(EvolucionIncidencia[IA7],EvolucionIncidencia[Area_Sanitaria],EvolucionIncidencia[[#This Row],[Area_Sanitaria]]))</f>
        <v>0.4177545691906005</v>
      </c>
      <c r="AB367" s="2">
        <f>IF(LEN(EvolucionIncidencia[[#This Row],[IA14]])=0,"",EvolucionIncidencia[[#This Row],[IA14]]/_xlfn.MAXIFS(EvolucionIncidencia[IA14],EvolucionIncidencia[Area_Sanitaria],EvolucionIncidencia[[#This Row],[Area_Sanitaria]]))</f>
        <v>0.67244701348747593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68" spans="1:31" hidden="1" x14ac:dyDescent="0.3">
      <c r="A368" s="1">
        <v>44346</v>
      </c>
      <c r="B368" s="2" t="s">
        <v>2</v>
      </c>
      <c r="C368" s="15">
        <v>25034</v>
      </c>
      <c r="D368" s="15">
        <v>665</v>
      </c>
      <c r="E368" s="15">
        <v>23943</v>
      </c>
      <c r="F368">
        <v>18</v>
      </c>
      <c r="G368">
        <v>7</v>
      </c>
      <c r="H368" s="15">
        <v>508398</v>
      </c>
      <c r="I368" s="15">
        <v>434</v>
      </c>
      <c r="J368" s="15">
        <v>263209</v>
      </c>
      <c r="K368" s="15">
        <v>20</v>
      </c>
      <c r="L368">
        <v>-13</v>
      </c>
      <c r="M368">
        <v>-2</v>
      </c>
      <c r="N368">
        <v>2</v>
      </c>
      <c r="O368" s="15">
        <v>965</v>
      </c>
      <c r="P368" s="15">
        <v>0</v>
      </c>
      <c r="Q368" s="15">
        <v>965</v>
      </c>
      <c r="R368">
        <v>0.9808259587020649</v>
      </c>
      <c r="S368" s="15">
        <v>33</v>
      </c>
      <c r="T368" t="s">
        <v>482</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3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8" s="2" t="e">
        <f>IF(EvolucionIncidencia[[#This Row],[Fecha]]&lt;=MIN(EvolucionIncidencia[Fecha])+14,"",EvolucionIncidencia[[#This Row],[NuevasAltas]]-EvolucionIncidencia[[#This Row],[Previsión Altas]])</f>
        <v>#DIV/0!</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368" s="2">
        <f>IF(LEN(EvolucionIncidencia[[#This Row],[IA7]])=0,"",EvolucionIncidencia[[#This Row],[IA7]]/_xlfn.MAXIFS(EvolucionIncidencia[IA7],EvolucionIncidencia[Area_Sanitaria],EvolucionIncidencia[[#This Row],[Area_Sanitaria]]))</f>
        <v>0.2978723404255319</v>
      </c>
      <c r="AB368" s="2">
        <f>IF(LEN(EvolucionIncidencia[[#This Row],[IA14]])=0,"",EvolucionIncidencia[[#This Row],[IA14]]/_xlfn.MAXIFS(EvolucionIncidencia[IA14],EvolucionIncidencia[Area_Sanitaria],EvolucionIncidencia[[#This Row],[Area_Sanitaria]]))</f>
        <v>0.55406698564593304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69" spans="1:31" hidden="1" x14ac:dyDescent="0.3">
      <c r="A369" s="1">
        <v>44346</v>
      </c>
      <c r="B369" s="2" t="s">
        <v>3</v>
      </c>
      <c r="C369" s="15">
        <v>126825</v>
      </c>
      <c r="D369" s="15">
        <v>2262</v>
      </c>
      <c r="E369" s="15">
        <v>122171</v>
      </c>
      <c r="F369">
        <v>94</v>
      </c>
      <c r="G369">
        <v>31</v>
      </c>
      <c r="H369" s="15">
        <v>2251093</v>
      </c>
      <c r="I369" s="15">
        <v>2417</v>
      </c>
      <c r="J369" s="15">
        <v>961667</v>
      </c>
      <c r="K369" s="15">
        <v>76</v>
      </c>
      <c r="L369">
        <v>-38</v>
      </c>
      <c r="M369">
        <v>5</v>
      </c>
      <c r="N369">
        <v>3</v>
      </c>
      <c r="O369" s="15">
        <v>3537</v>
      </c>
      <c r="P369" s="15">
        <v>2</v>
      </c>
      <c r="Q369" s="15">
        <v>3539</v>
      </c>
      <c r="R369">
        <v>0.98347826086956525</v>
      </c>
      <c r="S369" s="15">
        <v>114</v>
      </c>
      <c r="T369" t="s">
        <v>482</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3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9" s="2" t="e">
        <f>IF(EvolucionIncidencia[[#This Row],[Fecha]]&lt;=MIN(EvolucionIncidencia[Fecha])+14,"",EvolucionIncidencia[[#This Row],[NuevasAltas]]-EvolucionIncidencia[[#This Row],[Previsión Altas]])</f>
        <v>#DIV/0!</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369" s="2">
        <f>IF(LEN(EvolucionIncidencia[[#This Row],[IA7]])=0,"",EvolucionIncidencia[[#This Row],[IA7]]/_xlfn.MAXIFS(EvolucionIncidencia[IA7],EvolucionIncidencia[Area_Sanitaria],EvolucionIncidencia[[#This Row],[Area_Sanitaria]]))</f>
        <v>0.23748889546935151</v>
      </c>
      <c r="AB369" s="2">
        <f>IF(LEN(EvolucionIncidencia[[#This Row],[IA14]])=0,"",EvolucionIncidencia[[#This Row],[IA14]]/_xlfn.MAXIFS(EvolucionIncidencia[IA14],EvolucionIncidencia[Area_Sanitaria],EvolucionIncidencia[[#This Row],[Area_Sanitaria]]))</f>
        <v>0.38532297628781687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370" spans="1:31" x14ac:dyDescent="0.3">
      <c r="A370" s="1">
        <v>44347</v>
      </c>
      <c r="B370" s="2" t="s">
        <v>4</v>
      </c>
      <c r="C370" s="15">
        <v>30396</v>
      </c>
      <c r="D370" s="15">
        <v>367</v>
      </c>
      <c r="E370" s="15">
        <v>29451</v>
      </c>
      <c r="F370">
        <v>14</v>
      </c>
      <c r="G370">
        <v>2</v>
      </c>
      <c r="H370" s="15">
        <v>503234</v>
      </c>
      <c r="I370" s="15">
        <v>592</v>
      </c>
      <c r="J370" s="15">
        <v>147307</v>
      </c>
      <c r="K370" s="15">
        <v>12</v>
      </c>
      <c r="L370">
        <v>-35</v>
      </c>
      <c r="M370">
        <v>-9</v>
      </c>
      <c r="N370">
        <v>-2</v>
      </c>
      <c r="O370" s="15">
        <v>996</v>
      </c>
      <c r="P370" s="15">
        <v>29</v>
      </c>
      <c r="Q370" s="15">
        <v>1025</v>
      </c>
      <c r="R370">
        <v>0.91293532338308458</v>
      </c>
      <c r="S370" s="15">
        <v>46</v>
      </c>
      <c r="T370" t="s">
        <v>483</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3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0" s="2" t="e">
        <f>IF(EvolucionIncidencia[[#This Row],[Fecha]]&lt;=MIN(EvolucionIncidencia[Fecha])+14,"",EvolucionIncidencia[[#This Row],[NuevasAltas]]-EvolucionIncidencia[[#This Row],[Previsión Altas]])</f>
        <v>#DIV/0!</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70" s="2">
        <f>IF(LEN(EvolucionIncidencia[[#This Row],[IA7]])=0,"",EvolucionIncidencia[[#This Row],[IA7]]/_xlfn.MAXIFS(EvolucionIncidencia[IA7],EvolucionIncidencia[Area_Sanitaria],EvolucionIncidencia[[#This Row],[Area_Sanitaria]]))</f>
        <v>0.17863720073664824</v>
      </c>
      <c r="AB370" s="2">
        <f>IF(LEN(EvolucionIncidencia[[#This Row],[IA14]])=0,"",EvolucionIncidencia[[#This Row],[IA14]]/_xlfn.MAXIFS(EvolucionIncidencia[IA14],EvolucionIncidencia[Area_Sanitaria],EvolucionIncidencia[[#This Row],[Area_Sanitaria]]))</f>
        <v>0.3099885189437428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371" spans="1:31" hidden="1" x14ac:dyDescent="0.3">
      <c r="A371" s="1">
        <v>44347</v>
      </c>
      <c r="B371" s="2" t="s">
        <v>5</v>
      </c>
      <c r="C371" s="15">
        <v>8603</v>
      </c>
      <c r="D371" s="15">
        <v>95</v>
      </c>
      <c r="E371" s="15">
        <v>8285</v>
      </c>
      <c r="F371">
        <v>5</v>
      </c>
      <c r="G371">
        <v>2</v>
      </c>
      <c r="H371" s="15">
        <v>144197</v>
      </c>
      <c r="I371" s="15">
        <v>217</v>
      </c>
      <c r="J371" s="15">
        <v>59798</v>
      </c>
      <c r="K371" s="15">
        <v>3</v>
      </c>
      <c r="L371">
        <v>3</v>
      </c>
      <c r="M371">
        <v>3</v>
      </c>
      <c r="N371">
        <v>0</v>
      </c>
      <c r="O371" s="15">
        <v>236</v>
      </c>
      <c r="P371" s="15">
        <v>10</v>
      </c>
      <c r="Q371" s="15">
        <v>246</v>
      </c>
      <c r="R371">
        <v>1.0326086956521738</v>
      </c>
      <c r="S371" s="15">
        <v>0</v>
      </c>
      <c r="T371" t="s">
        <v>483</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1" s="2" t="e">
        <f>IF(EvolucionIncidencia[[#This Row],[Fecha]]&lt;=MIN(EvolucionIncidencia[Fecha])+14,"",EvolucionIncidencia[[#This Row],[NuevasAltas]]-EvolucionIncidencia[[#This Row],[Previsión Altas]])</f>
        <v>#DIV/0!</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71" s="2">
        <f>IF(LEN(EvolucionIncidencia[[#This Row],[IA7]])=0,"",EvolucionIncidencia[[#This Row],[IA7]]/_xlfn.MAXIFS(EvolucionIncidencia[IA7],EvolucionIncidencia[Area_Sanitaria],EvolucionIncidencia[[#This Row],[Area_Sanitaria]]))</f>
        <v>0.38400000000000001</v>
      </c>
      <c r="AB371" s="2">
        <f>IF(LEN(EvolucionIncidencia[[#This Row],[IA14]])=0,"",EvolucionIncidencia[[#This Row],[IA14]]/_xlfn.MAXIFS(EvolucionIncidencia[IA14],EvolucionIncidencia[Area_Sanitaria],EvolucionIncidencia[[#This Row],[Area_Sanitaria]]))</f>
        <v>0.43783783783783786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72" spans="1:31" hidden="1" x14ac:dyDescent="0.3">
      <c r="A372" s="1">
        <v>44347</v>
      </c>
      <c r="B372" s="2" t="s">
        <v>8</v>
      </c>
      <c r="C372" s="15">
        <v>12893</v>
      </c>
      <c r="D372" s="15">
        <v>262</v>
      </c>
      <c r="E372" s="15">
        <v>12410</v>
      </c>
      <c r="F372">
        <v>9</v>
      </c>
      <c r="G372">
        <v>2</v>
      </c>
      <c r="H372" s="15">
        <v>245355</v>
      </c>
      <c r="I372" s="15">
        <v>216</v>
      </c>
      <c r="J372" s="15">
        <v>131572</v>
      </c>
      <c r="K372" s="15">
        <v>17</v>
      </c>
      <c r="L372">
        <v>9</v>
      </c>
      <c r="M372">
        <v>-3</v>
      </c>
      <c r="N372">
        <v>-1</v>
      </c>
      <c r="O372" s="15">
        <v>548</v>
      </c>
      <c r="P372" s="15">
        <v>17</v>
      </c>
      <c r="Q372" s="15">
        <v>565</v>
      </c>
      <c r="R372">
        <v>1.0355731225296443</v>
      </c>
      <c r="S372" s="15">
        <v>8</v>
      </c>
      <c r="T372" t="s">
        <v>483</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2" s="2" t="e">
        <f>IF(EvolucionIncidencia[[#This Row],[Fecha]]&lt;=MIN(EvolucionIncidencia[Fecha])+14,"",EvolucionIncidencia[[#This Row],[NuevasAltas]]-EvolucionIncidencia[[#This Row],[Previsión Altas]])</f>
        <v>#DIV/0!</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372" s="2">
        <f>IF(LEN(EvolucionIncidencia[[#This Row],[IA7]])=0,"",EvolucionIncidencia[[#This Row],[IA7]]/_xlfn.MAXIFS(EvolucionIncidencia[IA7],EvolucionIncidencia[Area_Sanitaria],EvolucionIncidencia[[#This Row],[Area_Sanitaria]]))</f>
        <v>0.35897435897435898</v>
      </c>
      <c r="AB372" s="2">
        <f>IF(LEN(EvolucionIncidencia[[#This Row],[IA14]])=0,"",EvolucionIncidencia[[#This Row],[IA14]]/_xlfn.MAXIFS(EvolucionIncidencia[IA14],EvolucionIncidencia[Area_Sanitaria],EvolucionIncidencia[[#This Row],[Area_Sanitaria]]))</f>
        <v>0.54625550660792954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373" spans="1:31" hidden="1" x14ac:dyDescent="0.3">
      <c r="A373" s="1">
        <v>44347</v>
      </c>
      <c r="B373" s="2" t="s">
        <v>9</v>
      </c>
      <c r="C373" s="15">
        <v>15714</v>
      </c>
      <c r="D373" s="15">
        <v>164</v>
      </c>
      <c r="E373" s="15">
        <v>15133</v>
      </c>
      <c r="F373">
        <v>7</v>
      </c>
      <c r="G373">
        <v>4</v>
      </c>
      <c r="H373" s="15">
        <v>255657</v>
      </c>
      <c r="I373" s="15">
        <v>418</v>
      </c>
      <c r="J373" s="15">
        <v>127567</v>
      </c>
      <c r="K373" s="15">
        <v>12</v>
      </c>
      <c r="L373">
        <v>-6</v>
      </c>
      <c r="M373">
        <v>0</v>
      </c>
      <c r="N373">
        <v>-2</v>
      </c>
      <c r="O373" s="15">
        <v>345</v>
      </c>
      <c r="P373" s="15">
        <v>7</v>
      </c>
      <c r="Q373" s="15">
        <v>352</v>
      </c>
      <c r="R373">
        <v>0.96470588235294119</v>
      </c>
      <c r="S373" s="15">
        <v>18</v>
      </c>
      <c r="T373" t="s">
        <v>483</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3" s="2" t="e">
        <f>IF(EvolucionIncidencia[[#This Row],[Fecha]]&lt;=MIN(EvolucionIncidencia[Fecha])+14,"",EvolucionIncidencia[[#This Row],[NuevasAltas]]-EvolucionIncidencia[[#This Row],[Previsión Altas]])</f>
        <v>#DIV/0!</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73" s="2">
        <f>IF(LEN(EvolucionIncidencia[[#This Row],[IA7]])=0,"",EvolucionIncidencia[[#This Row],[IA7]]/_xlfn.MAXIFS(EvolucionIncidencia[IA7],EvolucionIncidencia[Area_Sanitaria],EvolucionIncidencia[[#This Row],[Area_Sanitaria]]))</f>
        <v>8.9473684210526316E-2</v>
      </c>
      <c r="AB373" s="2">
        <f>IF(LEN(EvolucionIncidencia[[#This Row],[IA14]])=0,"",EvolucionIncidencia[[#This Row],[IA14]]/_xlfn.MAXIFS(EvolucionIncidencia[IA14],EvolucionIncidencia[Area_Sanitaria],EvolucionIncidencia[[#This Row],[Area_Sanitaria]]))</f>
        <v>0.14814814814814814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74" spans="1:31" hidden="1" x14ac:dyDescent="0.3">
      <c r="A374" s="1">
        <v>44347</v>
      </c>
      <c r="B374" s="2" t="s">
        <v>6</v>
      </c>
      <c r="C374" s="15">
        <v>14273</v>
      </c>
      <c r="D374" s="15">
        <v>262</v>
      </c>
      <c r="E374" s="15">
        <v>13833</v>
      </c>
      <c r="F374">
        <v>10</v>
      </c>
      <c r="G374">
        <v>3</v>
      </c>
      <c r="H374" s="15">
        <v>236111</v>
      </c>
      <c r="I374" s="15">
        <v>179</v>
      </c>
      <c r="J374" s="15">
        <v>90225</v>
      </c>
      <c r="K374" s="15">
        <v>8</v>
      </c>
      <c r="L374">
        <v>-8</v>
      </c>
      <c r="M374">
        <v>-1</v>
      </c>
      <c r="N374">
        <v>-1</v>
      </c>
      <c r="O374" s="15">
        <v>423</v>
      </c>
      <c r="P374" s="15">
        <v>15</v>
      </c>
      <c r="Q374" s="15">
        <v>438</v>
      </c>
      <c r="R374">
        <v>0.97037037037037033</v>
      </c>
      <c r="S374" s="15">
        <v>16</v>
      </c>
      <c r="T374" t="s">
        <v>483</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3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4" s="2" t="e">
        <f>IF(EvolucionIncidencia[[#This Row],[Fecha]]&lt;=MIN(EvolucionIncidencia[Fecha])+14,"",EvolucionIncidencia[[#This Row],[NuevasAltas]]-EvolucionIncidencia[[#This Row],[Previsión Altas]])</f>
        <v>#DIV/0!</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74" s="2">
        <f>IF(LEN(EvolucionIncidencia[[#This Row],[IA7]])=0,"",EvolucionIncidencia[[#This Row],[IA7]]/_xlfn.MAXIFS(EvolucionIncidencia[IA7],EvolucionIncidencia[Area_Sanitaria],EvolucionIncidencia[[#This Row],[Area_Sanitaria]]))</f>
        <v>0.19483101391650098</v>
      </c>
      <c r="AB374" s="2">
        <f>IF(LEN(EvolucionIncidencia[[#This Row],[IA14]])=0,"",EvolucionIncidencia[[#This Row],[IA14]]/_xlfn.MAXIFS(EvolucionIncidencia[IA14],EvolucionIncidencia[Area_Sanitaria],EvolucionIncidencia[[#This Row],[Area_Sanitaria]]))</f>
        <v>0.2458628841607565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75" spans="1:31" hidden="1" x14ac:dyDescent="0.3">
      <c r="A375" s="1">
        <v>44347</v>
      </c>
      <c r="B375" s="2" t="s">
        <v>7</v>
      </c>
      <c r="C375" s="15">
        <v>19979</v>
      </c>
      <c r="D375" s="15">
        <v>396</v>
      </c>
      <c r="E375" s="15">
        <v>19233</v>
      </c>
      <c r="F375">
        <v>22</v>
      </c>
      <c r="G375">
        <v>5</v>
      </c>
      <c r="H375" s="15">
        <v>361153</v>
      </c>
      <c r="I375" s="15">
        <v>362</v>
      </c>
      <c r="J375" s="15">
        <v>142093</v>
      </c>
      <c r="K375" s="15">
        <v>15</v>
      </c>
      <c r="L375">
        <v>-14</v>
      </c>
      <c r="M375">
        <v>1</v>
      </c>
      <c r="N375">
        <v>0</v>
      </c>
      <c r="O375" s="15">
        <v>464</v>
      </c>
      <c r="P375" s="15">
        <v>26</v>
      </c>
      <c r="Q375" s="15">
        <v>490</v>
      </c>
      <c r="R375">
        <v>0.96585365853658534</v>
      </c>
      <c r="S375" s="15">
        <v>29</v>
      </c>
      <c r="T375" t="s">
        <v>483</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5" s="2" t="e">
        <f>IF(EvolucionIncidencia[[#This Row],[Fecha]]&lt;=MIN(EvolucionIncidencia[Fecha])+14,"",EvolucionIncidencia[[#This Row],[NuevasAltas]]-EvolucionIncidencia[[#This Row],[Previsión Altas]])</f>
        <v>#DIV/0!</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375" s="2">
        <f>IF(LEN(EvolucionIncidencia[[#This Row],[IA7]])=0,"",EvolucionIncidencia[[#This Row],[IA7]]/_xlfn.MAXIFS(EvolucionIncidencia[IA7],EvolucionIncidencia[Area_Sanitaria],EvolucionIncidencia[[#This Row],[Area_Sanitaria]]))</f>
        <v>0.3838120104438642</v>
      </c>
      <c r="AB375" s="2">
        <f>IF(LEN(EvolucionIncidencia[[#This Row],[IA14]])=0,"",EvolucionIncidencia[[#This Row],[IA14]]/_xlfn.MAXIFS(EvolucionIncidencia[IA14],EvolucionIncidencia[Area_Sanitaria],EvolucionIncidencia[[#This Row],[Area_Sanitaria]]))</f>
        <v>0.65895953757225434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76" spans="1:31" hidden="1" x14ac:dyDescent="0.3">
      <c r="A376" s="1">
        <v>44347</v>
      </c>
      <c r="B376" s="2" t="s">
        <v>2</v>
      </c>
      <c r="C376" s="15">
        <v>25057</v>
      </c>
      <c r="D376" s="15">
        <v>662</v>
      </c>
      <c r="E376" s="15">
        <v>23968</v>
      </c>
      <c r="F376">
        <v>17</v>
      </c>
      <c r="G376">
        <v>7</v>
      </c>
      <c r="H376" s="15">
        <v>509089</v>
      </c>
      <c r="I376" s="15">
        <v>435</v>
      </c>
      <c r="J376" s="15">
        <v>263216</v>
      </c>
      <c r="K376" s="15">
        <v>23</v>
      </c>
      <c r="L376">
        <v>-3</v>
      </c>
      <c r="M376">
        <v>-1</v>
      </c>
      <c r="N376">
        <v>0</v>
      </c>
      <c r="O376" s="15">
        <v>691</v>
      </c>
      <c r="P376" s="15">
        <v>7</v>
      </c>
      <c r="Q376" s="15">
        <v>698</v>
      </c>
      <c r="R376">
        <v>0.99548872180451131</v>
      </c>
      <c r="S376" s="15">
        <v>25</v>
      </c>
      <c r="T376" t="s">
        <v>483</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3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6" s="2" t="e">
        <f>IF(EvolucionIncidencia[[#This Row],[Fecha]]&lt;=MIN(EvolucionIncidencia[Fecha])+14,"",EvolucionIncidencia[[#This Row],[NuevasAltas]]-EvolucionIncidencia[[#This Row],[Previsión Altas]])</f>
        <v>#DIV/0!</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376" s="2">
        <f>IF(LEN(EvolucionIncidencia[[#This Row],[IA7]])=0,"",EvolucionIncidencia[[#This Row],[IA7]]/_xlfn.MAXIFS(EvolucionIncidencia[IA7],EvolucionIncidencia[Area_Sanitaria],EvolucionIncidencia[[#This Row],[Area_Sanitaria]]))</f>
        <v>0.30984042553191488</v>
      </c>
      <c r="AB376" s="2">
        <f>IF(LEN(EvolucionIncidencia[[#This Row],[IA14]])=0,"",EvolucionIncidencia[[#This Row],[IA14]]/_xlfn.MAXIFS(EvolucionIncidencia[IA14],EvolucionIncidencia[Area_Sanitaria],EvolucionIncidencia[[#This Row],[Area_Sanitaria]]))</f>
        <v>0.54162679425837323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77" spans="1:31" hidden="1" x14ac:dyDescent="0.3">
      <c r="A377" s="1">
        <v>44347</v>
      </c>
      <c r="B377" s="2" t="s">
        <v>3</v>
      </c>
      <c r="C377" s="15">
        <v>126915</v>
      </c>
      <c r="D377" s="15">
        <v>2208</v>
      </c>
      <c r="E377" s="15">
        <v>122313</v>
      </c>
      <c r="F377">
        <v>84</v>
      </c>
      <c r="G377">
        <v>25</v>
      </c>
      <c r="H377" s="15">
        <v>2254796</v>
      </c>
      <c r="I377" s="15">
        <v>2419</v>
      </c>
      <c r="J377" s="15">
        <v>961778</v>
      </c>
      <c r="K377" s="15">
        <v>90</v>
      </c>
      <c r="L377">
        <v>-54</v>
      </c>
      <c r="M377">
        <v>-10</v>
      </c>
      <c r="N377">
        <v>-6</v>
      </c>
      <c r="O377" s="15">
        <v>3703</v>
      </c>
      <c r="P377" s="15">
        <v>111</v>
      </c>
      <c r="Q377" s="15">
        <v>3814</v>
      </c>
      <c r="R377">
        <v>0.97612732095490717</v>
      </c>
      <c r="S377" s="15">
        <v>142</v>
      </c>
      <c r="T377" t="s">
        <v>483</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3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7" s="2" t="e">
        <f>IF(EvolucionIncidencia[[#This Row],[Fecha]]&lt;=MIN(EvolucionIncidencia[Fecha])+14,"",EvolucionIncidencia[[#This Row],[NuevasAltas]]-EvolucionIncidencia[[#This Row],[Previsión Altas]])</f>
        <v>#DIV/0!</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377" s="2">
        <f>IF(LEN(EvolucionIncidencia[[#This Row],[IA7]])=0,"",EvolucionIncidencia[[#This Row],[IA7]]/_xlfn.MAXIFS(EvolucionIncidencia[IA7],EvolucionIncidencia[Area_Sanitaria],EvolucionIncidencia[[#This Row],[Area_Sanitaria]]))</f>
        <v>0.23778501628664495</v>
      </c>
      <c r="AB377" s="2">
        <f>IF(LEN(EvolucionIncidencia[[#This Row],[IA14]])=0,"",EvolucionIncidencia[[#This Row],[IA14]]/_xlfn.MAXIFS(EvolucionIncidencia[IA14],EvolucionIncidencia[Area_Sanitaria],EvolucionIncidencia[[#This Row],[Area_Sanitaria]]))</f>
        <v>0.38000817661488145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378" spans="1:31" x14ac:dyDescent="0.3">
      <c r="A378" s="1">
        <v>44348</v>
      </c>
      <c r="B378" s="2" t="s">
        <v>4</v>
      </c>
      <c r="C378" s="15">
        <v>30413</v>
      </c>
      <c r="D378" s="15">
        <v>361</v>
      </c>
      <c r="E378" s="15">
        <v>29474</v>
      </c>
      <c r="F378">
        <v>15</v>
      </c>
      <c r="G378">
        <v>3</v>
      </c>
      <c r="H378" s="15">
        <v>504293</v>
      </c>
      <c r="I378" s="15">
        <v>592</v>
      </c>
      <c r="J378" s="15">
        <v>147446</v>
      </c>
      <c r="K378" s="15">
        <v>17</v>
      </c>
      <c r="L378">
        <v>-6</v>
      </c>
      <c r="M378">
        <v>1</v>
      </c>
      <c r="N378">
        <v>1</v>
      </c>
      <c r="O378" s="15">
        <v>1059</v>
      </c>
      <c r="P378" s="15">
        <v>139</v>
      </c>
      <c r="Q378" s="15">
        <v>1198</v>
      </c>
      <c r="R378">
        <v>0.98365122615803813</v>
      </c>
      <c r="S378" s="15">
        <v>23</v>
      </c>
      <c r="T378" t="s">
        <v>484</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3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8" s="2" t="e">
        <f>IF(EvolucionIncidencia[[#This Row],[Fecha]]&lt;=MIN(EvolucionIncidencia[Fecha])+14,"",EvolucionIncidencia[[#This Row],[NuevasAltas]]-EvolucionIncidencia[[#This Row],[Previsión Altas]])</f>
        <v>#DIV/0!</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78" s="2">
        <f>IF(LEN(EvolucionIncidencia[[#This Row],[IA7]])=0,"",EvolucionIncidencia[[#This Row],[IA7]]/_xlfn.MAXIFS(EvolucionIncidencia[IA7],EvolucionIncidencia[Area_Sanitaria],EvolucionIncidencia[[#This Row],[Area_Sanitaria]]))</f>
        <v>0.18047882136279927</v>
      </c>
      <c r="AB378" s="2">
        <f>IF(LEN(EvolucionIncidencia[[#This Row],[IA14]])=0,"",EvolucionIncidencia[[#This Row],[IA14]]/_xlfn.MAXIFS(EvolucionIncidencia[IA14],EvolucionIncidencia[Area_Sanitaria],EvolucionIncidencia[[#This Row],[Area_Sanitaria]]))</f>
        <v>0.29621125143513205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379" spans="1:31" hidden="1" x14ac:dyDescent="0.3">
      <c r="A379" s="1">
        <v>44348</v>
      </c>
      <c r="B379" s="2" t="s">
        <v>5</v>
      </c>
      <c r="C379" s="15">
        <v>8613</v>
      </c>
      <c r="D379" s="15">
        <v>103</v>
      </c>
      <c r="E379" s="15">
        <v>8287</v>
      </c>
      <c r="F379">
        <v>6</v>
      </c>
      <c r="G379">
        <v>2</v>
      </c>
      <c r="H379" s="15">
        <v>144572</v>
      </c>
      <c r="I379" s="15">
        <v>217</v>
      </c>
      <c r="J379" s="15">
        <v>59837</v>
      </c>
      <c r="K379" s="15">
        <v>10</v>
      </c>
      <c r="L379">
        <v>8</v>
      </c>
      <c r="M379">
        <v>1</v>
      </c>
      <c r="N379">
        <v>0</v>
      </c>
      <c r="O379" s="15">
        <v>375</v>
      </c>
      <c r="P379" s="15">
        <v>39</v>
      </c>
      <c r="Q379" s="15">
        <v>414</v>
      </c>
      <c r="R379">
        <v>1.0842105263157895</v>
      </c>
      <c r="S379" s="15">
        <v>2</v>
      </c>
      <c r="T379" t="s">
        <v>484</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9" s="2" t="e">
        <f>IF(EvolucionIncidencia[[#This Row],[Fecha]]&lt;=MIN(EvolucionIncidencia[Fecha])+14,"",EvolucionIncidencia[[#This Row],[NuevasAltas]]-EvolucionIncidencia[[#This Row],[Previsión Altas]])</f>
        <v>#DIV/0!</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379" s="2">
        <f>IF(LEN(EvolucionIncidencia[[#This Row],[IA7]])=0,"",EvolucionIncidencia[[#This Row],[IA7]]/_xlfn.MAXIFS(EvolucionIncidencia[IA7],EvolucionIncidencia[Area_Sanitaria],EvolucionIncidencia[[#This Row],[Area_Sanitaria]]))</f>
        <v>0.39200000000000002</v>
      </c>
      <c r="AB379" s="2">
        <f>IF(LEN(EvolucionIncidencia[[#This Row],[IA14]])=0,"",EvolucionIncidencia[[#This Row],[IA14]]/_xlfn.MAXIFS(EvolucionIncidencia[IA14],EvolucionIncidencia[Area_Sanitaria],EvolucionIncidencia[[#This Row],[Area_Sanitaria]]))</f>
        <v>0.4702702702702703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0" spans="1:31" hidden="1" x14ac:dyDescent="0.3">
      <c r="A380" s="1">
        <v>44348</v>
      </c>
      <c r="B380" s="2" t="s">
        <v>8</v>
      </c>
      <c r="C380" s="15">
        <v>12905</v>
      </c>
      <c r="D380" s="15">
        <v>268</v>
      </c>
      <c r="E380" s="15">
        <v>12416</v>
      </c>
      <c r="F380">
        <v>11</v>
      </c>
      <c r="G380">
        <v>1</v>
      </c>
      <c r="H380" s="15">
        <v>246208</v>
      </c>
      <c r="I380" s="15">
        <v>216</v>
      </c>
      <c r="J380" s="15">
        <v>131641</v>
      </c>
      <c r="K380" s="15">
        <v>12</v>
      </c>
      <c r="L380">
        <v>6</v>
      </c>
      <c r="M380">
        <v>2</v>
      </c>
      <c r="N380">
        <v>-1</v>
      </c>
      <c r="O380" s="15">
        <v>853</v>
      </c>
      <c r="P380" s="15">
        <v>69</v>
      </c>
      <c r="Q380" s="15">
        <v>922</v>
      </c>
      <c r="R380">
        <v>1.0229007633587786</v>
      </c>
      <c r="S380" s="15">
        <v>6</v>
      </c>
      <c r="T380" t="s">
        <v>484</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0" s="2" t="e">
        <f>IF(EvolucionIncidencia[[#This Row],[Fecha]]&lt;=MIN(EvolucionIncidencia[Fecha])+14,"",EvolucionIncidencia[[#This Row],[NuevasAltas]]-EvolucionIncidencia[[#This Row],[Previsión Altas]])</f>
        <v>#DIV/0!</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80" s="2">
        <f>IF(LEN(EvolucionIncidencia[[#This Row],[IA7]])=0,"",EvolucionIncidencia[[#This Row],[IA7]]/_xlfn.MAXIFS(EvolucionIncidencia[IA7],EvolucionIncidencia[Area_Sanitaria],EvolucionIncidencia[[#This Row],[Area_Sanitaria]]))</f>
        <v>0.36217948717948717</v>
      </c>
      <c r="AB380" s="2">
        <f>IF(LEN(EvolucionIncidencia[[#This Row],[IA14]])=0,"",EvolucionIncidencia[[#This Row],[IA14]]/_xlfn.MAXIFS(EvolucionIncidencia[IA14],EvolucionIncidencia[Area_Sanitaria],EvolucionIncidencia[[#This Row],[Area_Sanitaria]]))</f>
        <v>0.53964757709251099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381" spans="1:31" hidden="1" x14ac:dyDescent="0.3">
      <c r="A381" s="1">
        <v>44348</v>
      </c>
      <c r="B381" s="2" t="s">
        <v>9</v>
      </c>
      <c r="C381" s="15">
        <v>15723</v>
      </c>
      <c r="D381" s="15">
        <v>164</v>
      </c>
      <c r="E381" s="15">
        <v>15142</v>
      </c>
      <c r="F381">
        <v>7</v>
      </c>
      <c r="G381">
        <v>3</v>
      </c>
      <c r="H381" s="15">
        <v>256106</v>
      </c>
      <c r="I381" s="15">
        <v>418</v>
      </c>
      <c r="J381" s="15">
        <v>127634</v>
      </c>
      <c r="K381" s="15">
        <v>9</v>
      </c>
      <c r="L381">
        <v>0</v>
      </c>
      <c r="M381">
        <v>0</v>
      </c>
      <c r="N381">
        <v>-1</v>
      </c>
      <c r="O381" s="15">
        <v>449</v>
      </c>
      <c r="P381" s="15">
        <v>67</v>
      </c>
      <c r="Q381" s="15">
        <v>516</v>
      </c>
      <c r="R381">
        <v>1</v>
      </c>
      <c r="S381" s="15">
        <v>9</v>
      </c>
      <c r="T381" t="s">
        <v>484</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1" s="2" t="e">
        <f>IF(EvolucionIncidencia[[#This Row],[Fecha]]&lt;=MIN(EvolucionIncidencia[Fecha])+14,"",EvolucionIncidencia[[#This Row],[NuevasAltas]]-EvolucionIncidencia[[#This Row],[Previsión Altas]])</f>
        <v>#DIV/0!</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81" s="2">
        <f>IF(LEN(EvolucionIncidencia[[#This Row],[IA7]])=0,"",EvolucionIncidencia[[#This Row],[IA7]]/_xlfn.MAXIFS(EvolucionIncidencia[IA7],EvolucionIncidencia[Area_Sanitaria],EvolucionIncidencia[[#This Row],[Area_Sanitaria]]))</f>
        <v>8.8157894736842102E-2</v>
      </c>
      <c r="AB381" s="2">
        <f>IF(LEN(EvolucionIncidencia[[#This Row],[IA14]])=0,"",EvolucionIncidencia[[#This Row],[IA14]]/_xlfn.MAXIFS(EvolucionIncidencia[IA14],EvolucionIncidencia[Area_Sanitaria],EvolucionIncidencia[[#This Row],[Area_Sanitaria]]))</f>
        <v>0.14506172839506173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82" spans="1:31" hidden="1" x14ac:dyDescent="0.3">
      <c r="A382" s="1">
        <v>44348</v>
      </c>
      <c r="B382" s="2" t="s">
        <v>6</v>
      </c>
      <c r="C382" s="15">
        <v>14276</v>
      </c>
      <c r="D382" s="15">
        <v>248</v>
      </c>
      <c r="E382" s="15">
        <v>13849</v>
      </c>
      <c r="F382">
        <v>13</v>
      </c>
      <c r="G382">
        <v>2</v>
      </c>
      <c r="H382" s="15">
        <v>236926</v>
      </c>
      <c r="I382" s="15">
        <v>180</v>
      </c>
      <c r="J382" s="15">
        <v>90311</v>
      </c>
      <c r="K382" s="15">
        <v>3</v>
      </c>
      <c r="L382">
        <v>-14</v>
      </c>
      <c r="M382">
        <v>3</v>
      </c>
      <c r="N382">
        <v>-1</v>
      </c>
      <c r="O382" s="15">
        <v>815</v>
      </c>
      <c r="P382" s="15">
        <v>86</v>
      </c>
      <c r="Q382" s="15">
        <v>901</v>
      </c>
      <c r="R382">
        <v>0.94656488549618323</v>
      </c>
      <c r="S382" s="15">
        <v>16</v>
      </c>
      <c r="T382" t="s">
        <v>484</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2" s="2" t="e">
        <f>IF(EvolucionIncidencia[[#This Row],[Fecha]]&lt;=MIN(EvolucionIncidencia[Fecha])+14,"",EvolucionIncidencia[[#This Row],[NuevasAltas]]-EvolucionIncidencia[[#This Row],[Previsión Altas]])</f>
        <v>#DIV/0!</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82" s="2">
        <f>IF(LEN(EvolucionIncidencia[[#This Row],[IA7]])=0,"",EvolucionIncidencia[[#This Row],[IA7]]/_xlfn.MAXIFS(EvolucionIncidencia[IA7],EvolucionIncidencia[Area_Sanitaria],EvolucionIncidencia[[#This Row],[Area_Sanitaria]]))</f>
        <v>0.16699801192842942</v>
      </c>
      <c r="AB382" s="2">
        <f>IF(LEN(EvolucionIncidencia[[#This Row],[IA14]])=0,"",EvolucionIncidencia[[#This Row],[IA14]]/_xlfn.MAXIFS(EvolucionIncidencia[IA14],EvolucionIncidencia[Area_Sanitaria],EvolucionIncidencia[[#This Row],[Area_Sanitaria]]))</f>
        <v>0.23286052009456265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383" spans="1:31" hidden="1" x14ac:dyDescent="0.3">
      <c r="A383" s="1">
        <v>44348</v>
      </c>
      <c r="B383" s="2" t="s">
        <v>7</v>
      </c>
      <c r="C383" s="15">
        <v>19993</v>
      </c>
      <c r="D383" s="15">
        <v>400</v>
      </c>
      <c r="E383" s="15">
        <v>19243</v>
      </c>
      <c r="F383">
        <v>23</v>
      </c>
      <c r="G383">
        <v>4</v>
      </c>
      <c r="H383" s="15">
        <v>361821</v>
      </c>
      <c r="I383" s="15">
        <v>362</v>
      </c>
      <c r="J383" s="15">
        <v>142194</v>
      </c>
      <c r="K383" s="15">
        <v>14</v>
      </c>
      <c r="L383">
        <v>4</v>
      </c>
      <c r="M383">
        <v>1</v>
      </c>
      <c r="N383">
        <v>-1</v>
      </c>
      <c r="O383" s="15">
        <v>668</v>
      </c>
      <c r="P383" s="15">
        <v>101</v>
      </c>
      <c r="Q383" s="15">
        <v>769</v>
      </c>
      <c r="R383">
        <v>1.0101010101010102</v>
      </c>
      <c r="S383" s="15">
        <v>10</v>
      </c>
      <c r="T383" t="s">
        <v>484</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3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3" s="2" t="e">
        <f>IF(EvolucionIncidencia[[#This Row],[Fecha]]&lt;=MIN(EvolucionIncidencia[Fecha])+14,"",EvolucionIncidencia[[#This Row],[NuevasAltas]]-EvolucionIncidencia[[#This Row],[Previsión Altas]])</f>
        <v>#DIV/0!</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383" s="2">
        <f>IF(LEN(EvolucionIncidencia[[#This Row],[IA7]])=0,"",EvolucionIncidencia[[#This Row],[IA7]]/_xlfn.MAXIFS(EvolucionIncidencia[IA7],EvolucionIncidencia[Area_Sanitaria],EvolucionIncidencia[[#This Row],[Area_Sanitaria]]))</f>
        <v>0.34986945169712796</v>
      </c>
      <c r="AB383" s="2">
        <f>IF(LEN(EvolucionIncidencia[[#This Row],[IA14]])=0,"",EvolucionIncidencia[[#This Row],[IA14]]/_xlfn.MAXIFS(EvolucionIncidencia[IA14],EvolucionIncidencia[Area_Sanitaria],EvolucionIncidencia[[#This Row],[Area_Sanitaria]]))</f>
        <v>0.61657032755298646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84" spans="1:31" hidden="1" x14ac:dyDescent="0.3">
      <c r="A384" s="1">
        <v>44348</v>
      </c>
      <c r="B384" s="2" t="s">
        <v>2</v>
      </c>
      <c r="C384" s="15">
        <v>25074</v>
      </c>
      <c r="D384" s="15">
        <v>662</v>
      </c>
      <c r="E384" s="15">
        <v>23985</v>
      </c>
      <c r="F384">
        <v>15</v>
      </c>
      <c r="G384">
        <v>6</v>
      </c>
      <c r="H384" s="15">
        <v>510182</v>
      </c>
      <c r="I384" s="15">
        <v>435</v>
      </c>
      <c r="J384" s="15">
        <v>263367</v>
      </c>
      <c r="K384" s="15">
        <v>17</v>
      </c>
      <c r="L384">
        <v>0</v>
      </c>
      <c r="M384">
        <v>-2</v>
      </c>
      <c r="N384">
        <v>-1</v>
      </c>
      <c r="O384" s="15">
        <v>1093</v>
      </c>
      <c r="P384" s="15">
        <v>151</v>
      </c>
      <c r="Q384" s="15">
        <v>1244</v>
      </c>
      <c r="R384">
        <v>1</v>
      </c>
      <c r="S384" s="15">
        <v>17</v>
      </c>
      <c r="T384" t="s">
        <v>484</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4" s="2" t="e">
        <f>IF(EvolucionIncidencia[[#This Row],[Fecha]]&lt;=MIN(EvolucionIncidencia[Fecha])+14,"",EvolucionIncidencia[[#This Row],[NuevasAltas]]-EvolucionIncidencia[[#This Row],[Previsión Altas]])</f>
        <v>#DIV/0!</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384" s="2">
        <f>IF(LEN(EvolucionIncidencia[[#This Row],[IA7]])=0,"",EvolucionIncidencia[[#This Row],[IA7]]/_xlfn.MAXIFS(EvolucionIncidencia[IA7],EvolucionIncidencia[Area_Sanitaria],EvolucionIncidencia[[#This Row],[Area_Sanitaria]]))</f>
        <v>0.27925531914893614</v>
      </c>
      <c r="AB384" s="2">
        <f>IF(LEN(EvolucionIncidencia[[#This Row],[IA14]])=0,"",EvolucionIncidencia[[#This Row],[IA14]]/_xlfn.MAXIFS(EvolucionIncidencia[IA14],EvolucionIncidencia[Area_Sanitaria],EvolucionIncidencia[[#This Row],[Area_Sanitaria]]))</f>
        <v>0.54066985645933019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85" spans="1:31" hidden="1" x14ac:dyDescent="0.3">
      <c r="A385" s="1">
        <v>44348</v>
      </c>
      <c r="B385" s="2" t="s">
        <v>3</v>
      </c>
      <c r="C385" s="15">
        <v>126997</v>
      </c>
      <c r="D385" s="15">
        <v>2206</v>
      </c>
      <c r="E385" s="15">
        <v>122396</v>
      </c>
      <c r="F385">
        <v>90</v>
      </c>
      <c r="G385">
        <v>21</v>
      </c>
      <c r="H385" s="15">
        <v>2260108</v>
      </c>
      <c r="I385" s="15">
        <v>2420</v>
      </c>
      <c r="J385" s="15">
        <v>962430</v>
      </c>
      <c r="K385" s="15">
        <v>82</v>
      </c>
      <c r="L385">
        <v>-2</v>
      </c>
      <c r="M385">
        <v>6</v>
      </c>
      <c r="N385">
        <v>-4</v>
      </c>
      <c r="O385" s="15">
        <v>5312</v>
      </c>
      <c r="P385" s="15">
        <v>652</v>
      </c>
      <c r="Q385" s="15">
        <v>5964</v>
      </c>
      <c r="R385">
        <v>0.99909420289855078</v>
      </c>
      <c r="S385" s="15">
        <v>83</v>
      </c>
      <c r="T385" t="s">
        <v>484</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3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5" s="2" t="e">
        <f>IF(EvolucionIncidencia[[#This Row],[Fecha]]&lt;=MIN(EvolucionIncidencia[Fecha])+14,"",EvolucionIncidencia[[#This Row],[NuevasAltas]]-EvolucionIncidencia[[#This Row],[Previsión Altas]])</f>
        <v>#DIV/0!</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385" s="2">
        <f>IF(LEN(EvolucionIncidencia[[#This Row],[IA7]])=0,"",EvolucionIncidencia[[#This Row],[IA7]]/_xlfn.MAXIFS(EvolucionIncidencia[IA7],EvolucionIncidencia[Area_Sanitaria],EvolucionIncidencia[[#This Row],[Area_Sanitaria]]))</f>
        <v>0.22357121705655908</v>
      </c>
      <c r="AB385" s="2">
        <f>IF(LEN(EvolucionIncidencia[[#This Row],[IA14]])=0,"",EvolucionIncidencia[[#This Row],[IA14]]/_xlfn.MAXIFS(EvolucionIncidencia[IA14],EvolucionIncidencia[Area_Sanitaria],EvolucionIncidencia[[#This Row],[Area_Sanitaria]]))</f>
        <v>0.37060506950122651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386" spans="1:31" x14ac:dyDescent="0.3">
      <c r="A386" s="1">
        <v>44349</v>
      </c>
      <c r="B386" s="2" t="s">
        <v>4</v>
      </c>
      <c r="C386" s="15">
        <v>30431</v>
      </c>
      <c r="D386" s="15">
        <v>357</v>
      </c>
      <c r="E386" s="15">
        <v>29496</v>
      </c>
      <c r="F386">
        <v>18</v>
      </c>
      <c r="G386">
        <v>2</v>
      </c>
      <c r="H386" s="15">
        <v>505421</v>
      </c>
      <c r="I386" s="15">
        <v>592</v>
      </c>
      <c r="J386" s="15">
        <v>147675</v>
      </c>
      <c r="K386" s="15">
        <v>18</v>
      </c>
      <c r="L386">
        <v>-4</v>
      </c>
      <c r="M386">
        <v>3</v>
      </c>
      <c r="N386">
        <v>-1</v>
      </c>
      <c r="O386" s="15">
        <v>1128</v>
      </c>
      <c r="P386" s="15">
        <v>229</v>
      </c>
      <c r="Q386" s="15">
        <v>1357</v>
      </c>
      <c r="R386">
        <v>0.9889196675900277</v>
      </c>
      <c r="S386" s="15">
        <v>22</v>
      </c>
      <c r="T386" t="s">
        <v>485</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6" s="2" t="e">
        <f>IF(EvolucionIncidencia[[#This Row],[Fecha]]&lt;=MIN(EvolucionIncidencia[Fecha])+14,"",EvolucionIncidencia[[#This Row],[NuevasAltas]]-EvolucionIncidencia[[#This Row],[Previsión Altas]])</f>
        <v>#DIV/0!</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86" s="2">
        <f>IF(LEN(EvolucionIncidencia[[#This Row],[IA7]])=0,"",EvolucionIncidencia[[#This Row],[IA7]]/_xlfn.MAXIFS(EvolucionIncidencia[IA7],EvolucionIncidencia[Area_Sanitaria],EvolucionIncidencia[[#This Row],[Area_Sanitaria]]))</f>
        <v>0.19337016574585636</v>
      </c>
      <c r="AB386" s="2">
        <f>IF(LEN(EvolucionIncidencia[[#This Row],[IA14]])=0,"",EvolucionIncidencia[[#This Row],[IA14]]/_xlfn.MAXIFS(EvolucionIncidencia[IA14],EvolucionIncidencia[Area_Sanitaria],EvolucionIncidencia[[#This Row],[Area_Sanitaria]]))</f>
        <v>0.29735935706084959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87" spans="1:31" hidden="1" x14ac:dyDescent="0.3">
      <c r="A387" s="1">
        <v>44349</v>
      </c>
      <c r="B387" s="2" t="s">
        <v>5</v>
      </c>
      <c r="C387" s="15">
        <v>8631</v>
      </c>
      <c r="D387" s="15">
        <v>114</v>
      </c>
      <c r="E387" s="15">
        <v>8294</v>
      </c>
      <c r="F387">
        <v>5</v>
      </c>
      <c r="G387">
        <v>2</v>
      </c>
      <c r="H387" s="15">
        <v>145041</v>
      </c>
      <c r="I387" s="15">
        <v>217</v>
      </c>
      <c r="J387" s="15">
        <v>59880</v>
      </c>
      <c r="K387" s="15">
        <v>18</v>
      </c>
      <c r="L387">
        <v>11</v>
      </c>
      <c r="M387">
        <v>-1</v>
      </c>
      <c r="N387">
        <v>0</v>
      </c>
      <c r="O387" s="15">
        <v>469</v>
      </c>
      <c r="P387" s="15">
        <v>43</v>
      </c>
      <c r="Q387" s="15">
        <v>512</v>
      </c>
      <c r="R387">
        <v>1.1067961165048543</v>
      </c>
      <c r="S387" s="15">
        <v>7</v>
      </c>
      <c r="T387" t="s">
        <v>485</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7" s="2" t="e">
        <f>IF(EvolucionIncidencia[[#This Row],[Fecha]]&lt;=MIN(EvolucionIncidencia[Fecha])+14,"",EvolucionIncidencia[[#This Row],[NuevasAltas]]-EvolucionIncidencia[[#This Row],[Previsión Altas]])</f>
        <v>#DIV/0!</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87" s="2">
        <f>IF(LEN(EvolucionIncidencia[[#This Row],[IA7]])=0,"",EvolucionIncidencia[[#This Row],[IA7]]/_xlfn.MAXIFS(EvolucionIncidencia[IA7],EvolucionIncidencia[Area_Sanitaria],EvolucionIncidencia[[#This Row],[Area_Sanitaria]]))</f>
        <v>0.51200000000000001</v>
      </c>
      <c r="AB387" s="2">
        <f>IF(LEN(EvolucionIncidencia[[#This Row],[IA14]])=0,"",EvolucionIncidencia[[#This Row],[IA14]]/_xlfn.MAXIFS(EvolucionIncidencia[IA14],EvolucionIncidencia[Area_Sanitaria],EvolucionIncidencia[[#This Row],[Area_Sanitaria]]))</f>
        <v>0.52972972972972976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8" spans="1:31" hidden="1" x14ac:dyDescent="0.3">
      <c r="A388" s="1">
        <v>44349</v>
      </c>
      <c r="B388" s="2" t="s">
        <v>8</v>
      </c>
      <c r="C388" s="15">
        <v>12920</v>
      </c>
      <c r="D388" s="15">
        <v>269</v>
      </c>
      <c r="E388" s="15">
        <v>12430</v>
      </c>
      <c r="F388">
        <v>10</v>
      </c>
      <c r="G388">
        <v>2</v>
      </c>
      <c r="H388" s="15">
        <v>246945</v>
      </c>
      <c r="I388" s="15">
        <v>216</v>
      </c>
      <c r="J388" s="15">
        <v>132611</v>
      </c>
      <c r="K388" s="15">
        <v>15</v>
      </c>
      <c r="L388">
        <v>1</v>
      </c>
      <c r="M388">
        <v>-1</v>
      </c>
      <c r="N388">
        <v>1</v>
      </c>
      <c r="O388" s="15">
        <v>737</v>
      </c>
      <c r="P388" s="15">
        <v>970</v>
      </c>
      <c r="Q388" s="15">
        <v>1707</v>
      </c>
      <c r="R388">
        <v>1.0037313432835822</v>
      </c>
      <c r="S388" s="15">
        <v>14</v>
      </c>
      <c r="T388" t="s">
        <v>485</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8" s="2" t="e">
        <f>IF(EvolucionIncidencia[[#This Row],[Fecha]]&lt;=MIN(EvolucionIncidencia[Fecha])+14,"",EvolucionIncidencia[[#This Row],[NuevasAltas]]-EvolucionIncidencia[[#This Row],[Previsión Altas]])</f>
        <v>#DIV/0!</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88" s="2">
        <f>IF(LEN(EvolucionIncidencia[[#This Row],[IA7]])=0,"",EvolucionIncidencia[[#This Row],[IA7]]/_xlfn.MAXIFS(EvolucionIncidencia[IA7],EvolucionIncidencia[Area_Sanitaria],EvolucionIncidencia[[#This Row],[Area_Sanitaria]]))</f>
        <v>0.36538461538461536</v>
      </c>
      <c r="AB388" s="2">
        <f>IF(LEN(EvolucionIncidencia[[#This Row],[IA14]])=0,"",EvolucionIncidencia[[#This Row],[IA14]]/_xlfn.MAXIFS(EvolucionIncidencia[IA14],EvolucionIncidencia[Area_Sanitaria],EvolucionIncidencia[[#This Row],[Area_Sanitaria]]))</f>
        <v>0.54845814977973573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89" spans="1:31" hidden="1" x14ac:dyDescent="0.3">
      <c r="A389" s="1">
        <v>44349</v>
      </c>
      <c r="B389" s="2" t="s">
        <v>9</v>
      </c>
      <c r="C389" s="15">
        <v>15735</v>
      </c>
      <c r="D389" s="15">
        <v>164</v>
      </c>
      <c r="E389" s="15">
        <v>15154</v>
      </c>
      <c r="F389">
        <v>6</v>
      </c>
      <c r="G389">
        <v>3</v>
      </c>
      <c r="H389" s="15">
        <v>256504</v>
      </c>
      <c r="I389" s="15">
        <v>418</v>
      </c>
      <c r="J389" s="15">
        <v>130027</v>
      </c>
      <c r="K389" s="15">
        <v>12</v>
      </c>
      <c r="L389">
        <v>0</v>
      </c>
      <c r="M389">
        <v>-1</v>
      </c>
      <c r="N389">
        <v>0</v>
      </c>
      <c r="O389" s="15">
        <v>398</v>
      </c>
      <c r="P389" s="15">
        <v>2393</v>
      </c>
      <c r="Q389" s="15">
        <v>2791</v>
      </c>
      <c r="R389">
        <v>1</v>
      </c>
      <c r="S389" s="15">
        <v>12</v>
      </c>
      <c r="T389" t="s">
        <v>485</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9" s="2" t="e">
        <f>IF(EvolucionIncidencia[[#This Row],[Fecha]]&lt;=MIN(EvolucionIncidencia[Fecha])+14,"",EvolucionIncidencia[[#This Row],[NuevasAltas]]-EvolucionIncidencia[[#This Row],[Previsión Altas]])</f>
        <v>#DIV/0!</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89" s="2">
        <f>IF(LEN(EvolucionIncidencia[[#This Row],[IA7]])=0,"",EvolucionIncidencia[[#This Row],[IA7]]/_xlfn.MAXIFS(EvolucionIncidencia[IA7],EvolucionIncidencia[Area_Sanitaria],EvolucionIncidencia[[#This Row],[Area_Sanitaria]]))</f>
        <v>8.9473684210526316E-2</v>
      </c>
      <c r="AB389" s="2">
        <f>IF(LEN(EvolucionIncidencia[[#This Row],[IA14]])=0,"",EvolucionIncidencia[[#This Row],[IA14]]/_xlfn.MAXIFS(EvolucionIncidencia[IA14],EvolucionIncidencia[Area_Sanitaria],EvolucionIncidencia[[#This Row],[Area_Sanitaria]]))</f>
        <v>0.1388888888888889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90" spans="1:31" hidden="1" x14ac:dyDescent="0.3">
      <c r="A390" s="1">
        <v>44349</v>
      </c>
      <c r="B390" s="2" t="s">
        <v>6</v>
      </c>
      <c r="C390" s="15">
        <v>14293</v>
      </c>
      <c r="D390" s="15">
        <v>247</v>
      </c>
      <c r="E390" s="15">
        <v>13866</v>
      </c>
      <c r="F390">
        <v>14</v>
      </c>
      <c r="G390">
        <v>2</v>
      </c>
      <c r="H390" s="15">
        <v>237656</v>
      </c>
      <c r="I390" s="15">
        <v>181</v>
      </c>
      <c r="J390" s="15">
        <v>90590</v>
      </c>
      <c r="K390" s="15">
        <v>17</v>
      </c>
      <c r="L390">
        <v>-1</v>
      </c>
      <c r="M390">
        <v>1</v>
      </c>
      <c r="N390">
        <v>0</v>
      </c>
      <c r="O390" s="15">
        <v>730</v>
      </c>
      <c r="P390" s="15">
        <v>279</v>
      </c>
      <c r="Q390" s="15">
        <v>1009</v>
      </c>
      <c r="R390">
        <v>0.99596774193548387</v>
      </c>
      <c r="S390" s="15">
        <v>17</v>
      </c>
      <c r="T390" t="s">
        <v>485</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0" s="2" t="e">
        <f>IF(EvolucionIncidencia[[#This Row],[Fecha]]&lt;=MIN(EvolucionIncidencia[Fecha])+14,"",EvolucionIncidencia[[#This Row],[NuevasAltas]]-EvolucionIncidencia[[#This Row],[Previsión Altas]])</f>
        <v>#DIV/0!</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390" s="2">
        <f>IF(LEN(EvolucionIncidencia[[#This Row],[IA7]])=0,"",EvolucionIncidencia[[#This Row],[IA7]]/_xlfn.MAXIFS(EvolucionIncidencia[IA7],EvolucionIncidencia[Area_Sanitaria],EvolucionIncidencia[[#This Row],[Area_Sanitaria]]))</f>
        <v>0.15705765407554673</v>
      </c>
      <c r="AB390" s="2">
        <f>IF(LEN(EvolucionIncidencia[[#This Row],[IA14]])=0,"",EvolucionIncidencia[[#This Row],[IA14]]/_xlfn.MAXIFS(EvolucionIncidencia[IA14],EvolucionIncidencia[Area_Sanitaria],EvolucionIncidencia[[#This Row],[Area_Sanitaria]]))</f>
        <v>0.23049645390070922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91" spans="1:31" hidden="1" x14ac:dyDescent="0.3">
      <c r="A391" s="1">
        <v>44349</v>
      </c>
      <c r="B391" s="2" t="s">
        <v>7</v>
      </c>
      <c r="C391" s="15">
        <v>20005</v>
      </c>
      <c r="D391" s="15">
        <v>370</v>
      </c>
      <c r="E391" s="15">
        <v>19285</v>
      </c>
      <c r="F391">
        <v>21</v>
      </c>
      <c r="G391">
        <v>4</v>
      </c>
      <c r="H391" s="15">
        <v>362484</v>
      </c>
      <c r="I391" s="15">
        <v>362</v>
      </c>
      <c r="J391" s="15">
        <v>142370</v>
      </c>
      <c r="K391" s="15">
        <v>12</v>
      </c>
      <c r="L391">
        <v>-30</v>
      </c>
      <c r="M391">
        <v>-2</v>
      </c>
      <c r="N391">
        <v>0</v>
      </c>
      <c r="O391" s="15">
        <v>663</v>
      </c>
      <c r="P391" s="15">
        <v>176</v>
      </c>
      <c r="Q391" s="15">
        <v>839</v>
      </c>
      <c r="R391">
        <v>0.92500000000000004</v>
      </c>
      <c r="S391" s="15">
        <v>42</v>
      </c>
      <c r="T391" t="s">
        <v>485</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3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1" s="2" t="e">
        <f>IF(EvolucionIncidencia[[#This Row],[Fecha]]&lt;=MIN(EvolucionIncidencia[Fecha])+14,"",EvolucionIncidencia[[#This Row],[NuevasAltas]]-EvolucionIncidencia[[#This Row],[Previsión Altas]])</f>
        <v>#DIV/0!</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391" s="2">
        <f>IF(LEN(EvolucionIncidencia[[#This Row],[IA7]])=0,"",EvolucionIncidencia[[#This Row],[IA7]]/_xlfn.MAXIFS(EvolucionIncidencia[IA7],EvolucionIncidencia[Area_Sanitaria],EvolucionIncidencia[[#This Row],[Area_Sanitaria]]))</f>
        <v>0.30287206266318539</v>
      </c>
      <c r="AB391" s="2">
        <f>IF(LEN(EvolucionIncidencia[[#This Row],[IA14]])=0,"",EvolucionIncidencia[[#This Row],[IA14]]/_xlfn.MAXIFS(EvolucionIncidencia[IA14],EvolucionIncidencia[Area_Sanitaria],EvolucionIncidencia[[#This Row],[Area_Sanitaria]]))</f>
        <v>0.59537572254335258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92" spans="1:31" hidden="1" x14ac:dyDescent="0.3">
      <c r="A392" s="1">
        <v>44349</v>
      </c>
      <c r="B392" s="2" t="s">
        <v>2</v>
      </c>
      <c r="C392" s="15">
        <v>25088</v>
      </c>
      <c r="D392" s="15">
        <v>635</v>
      </c>
      <c r="E392" s="15">
        <v>24025</v>
      </c>
      <c r="F392">
        <v>13</v>
      </c>
      <c r="G392">
        <v>5</v>
      </c>
      <c r="H392" s="15">
        <v>511236</v>
      </c>
      <c r="I392" s="15">
        <v>436</v>
      </c>
      <c r="J392" s="15">
        <v>264786</v>
      </c>
      <c r="K392" s="15">
        <v>14</v>
      </c>
      <c r="L392">
        <v>-27</v>
      </c>
      <c r="M392">
        <v>-2</v>
      </c>
      <c r="N392">
        <v>-1</v>
      </c>
      <c r="O392" s="15">
        <v>1054</v>
      </c>
      <c r="P392" s="15">
        <v>1419</v>
      </c>
      <c r="Q392" s="15">
        <v>2473</v>
      </c>
      <c r="R392">
        <v>0.95921450151057397</v>
      </c>
      <c r="S392" s="15">
        <v>40</v>
      </c>
      <c r="T392" t="s">
        <v>485</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2" s="2" t="e">
        <f>IF(EvolucionIncidencia[[#This Row],[Fecha]]&lt;=MIN(EvolucionIncidencia[Fecha])+14,"",EvolucionIncidencia[[#This Row],[NuevasAltas]]-EvolucionIncidencia[[#This Row],[Previsión Altas]])</f>
        <v>#DIV/0!</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92" s="2">
        <f>IF(LEN(EvolucionIncidencia[[#This Row],[IA7]])=0,"",EvolucionIncidencia[[#This Row],[IA7]]/_xlfn.MAXIFS(EvolucionIncidencia[IA7],EvolucionIncidencia[Area_Sanitaria],EvolucionIncidencia[[#This Row],[Area_Sanitaria]]))</f>
        <v>0.24601063829787234</v>
      </c>
      <c r="AB392" s="2">
        <f>IF(LEN(EvolucionIncidencia[[#This Row],[IA14]])=0,"",EvolucionIncidencia[[#This Row],[IA14]]/_xlfn.MAXIFS(EvolucionIncidencia[IA14],EvolucionIncidencia[Area_Sanitaria],EvolucionIncidencia[[#This Row],[Area_Sanitaria]]))</f>
        <v>0.46985645933014353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393" spans="1:31" hidden="1" x14ac:dyDescent="0.3">
      <c r="A393" s="1">
        <v>44349</v>
      </c>
      <c r="B393" s="2" t="s">
        <v>3</v>
      </c>
      <c r="C393" s="15">
        <v>127103</v>
      </c>
      <c r="D393" s="15">
        <v>2156</v>
      </c>
      <c r="E393" s="15">
        <v>122550</v>
      </c>
      <c r="F393">
        <v>87</v>
      </c>
      <c r="G393">
        <v>20</v>
      </c>
      <c r="H393" s="15">
        <v>2265287</v>
      </c>
      <c r="I393" s="15">
        <v>2422</v>
      </c>
      <c r="J393" s="15">
        <v>967939</v>
      </c>
      <c r="K393" s="15">
        <v>106</v>
      </c>
      <c r="L393">
        <v>-50</v>
      </c>
      <c r="M393">
        <v>-3</v>
      </c>
      <c r="N393">
        <v>-1</v>
      </c>
      <c r="O393" s="15">
        <v>5179</v>
      </c>
      <c r="P393" s="15">
        <v>5509</v>
      </c>
      <c r="Q393" s="15">
        <v>10688</v>
      </c>
      <c r="R393">
        <v>0.97733454215775162</v>
      </c>
      <c r="S393" s="15">
        <v>154</v>
      </c>
      <c r="T393" t="s">
        <v>485</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3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3" s="2" t="e">
        <f>IF(EvolucionIncidencia[[#This Row],[Fecha]]&lt;=MIN(EvolucionIncidencia[Fecha])+14,"",EvolucionIncidencia[[#This Row],[NuevasAltas]]-EvolucionIncidencia[[#This Row],[Previsión Altas]])</f>
        <v>#DIV/0!</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393" s="2">
        <f>IF(LEN(EvolucionIncidencia[[#This Row],[IA7]])=0,"",EvolucionIncidencia[[#This Row],[IA7]]/_xlfn.MAXIFS(EvolucionIncidencia[IA7],EvolucionIncidencia[Area_Sanitaria],EvolucionIncidencia[[#This Row],[Area_Sanitaria]]))</f>
        <v>0.21646431744151615</v>
      </c>
      <c r="AB393" s="2">
        <f>IF(LEN(EvolucionIncidencia[[#This Row],[IA14]])=0,"",EvolucionIncidencia[[#This Row],[IA14]]/_xlfn.MAXIFS(EvolucionIncidencia[IA14],EvolucionIncidencia[Area_Sanitaria],EvolucionIncidencia[[#This Row],[Area_Sanitaria]]))</f>
        <v>0.35486508585445625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394" spans="1:31" x14ac:dyDescent="0.3">
      <c r="A394" s="1">
        <v>44350</v>
      </c>
      <c r="B394" s="2" t="s">
        <v>4</v>
      </c>
      <c r="C394" s="15">
        <v>30445</v>
      </c>
      <c r="D394" s="15">
        <v>356</v>
      </c>
      <c r="E394" s="15">
        <v>29511</v>
      </c>
      <c r="F394">
        <v>16</v>
      </c>
      <c r="G394">
        <v>2</v>
      </c>
      <c r="H394" s="15">
        <v>506154</v>
      </c>
      <c r="I394" s="15">
        <v>592</v>
      </c>
      <c r="J394" s="15">
        <v>147861</v>
      </c>
      <c r="K394" s="15">
        <v>14</v>
      </c>
      <c r="L394">
        <v>-1</v>
      </c>
      <c r="M394">
        <v>-2</v>
      </c>
      <c r="N394">
        <v>0</v>
      </c>
      <c r="O394" s="15">
        <v>733</v>
      </c>
      <c r="P394" s="15">
        <v>186</v>
      </c>
      <c r="Q394" s="15">
        <v>919</v>
      </c>
      <c r="R394">
        <v>0.99719887955182074</v>
      </c>
      <c r="S394" s="15">
        <v>15</v>
      </c>
      <c r="T394" t="s">
        <v>486</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4" s="2" t="e">
        <f>IF(EvolucionIncidencia[[#This Row],[Fecha]]&lt;=MIN(EvolucionIncidencia[Fecha])+14,"",EvolucionIncidencia[[#This Row],[NuevasAltas]]-EvolucionIncidencia[[#This Row],[Previsión Altas]])</f>
        <v>#DIV/0!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94" s="2">
        <f>IF(LEN(EvolucionIncidencia[[#This Row],[IA7]])=0,"",EvolucionIncidencia[[#This Row],[IA7]]/_xlfn.MAXIFS(EvolucionIncidencia[IA7],EvolucionIncidencia[Area_Sanitaria],EvolucionIncidencia[[#This Row],[Area_Sanitaria]]))</f>
        <v>0.19705340699815838</v>
      </c>
      <c r="AB394" s="2">
        <f>IF(LEN(EvolucionIncidencia[[#This Row],[IA14]])=0,"",EvolucionIncidencia[[#This Row],[IA14]]/_xlfn.MAXIFS(EvolucionIncidencia[IA14],EvolucionIncidencia[Area_Sanitaria],EvolucionIncidencia[[#This Row],[Area_Sanitaria]]))</f>
        <v>0.28358208955223879</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95" spans="1:31" hidden="1" x14ac:dyDescent="0.3">
      <c r="A395" s="1">
        <v>44350</v>
      </c>
      <c r="B395" s="2" t="s">
        <v>5</v>
      </c>
      <c r="C395" s="15">
        <v>8636</v>
      </c>
      <c r="D395" s="15">
        <v>114</v>
      </c>
      <c r="E395" s="15">
        <v>8299</v>
      </c>
      <c r="F395">
        <v>7</v>
      </c>
      <c r="G395">
        <v>1</v>
      </c>
      <c r="H395" s="15">
        <v>145279</v>
      </c>
      <c r="I395" s="15">
        <v>217</v>
      </c>
      <c r="J395" s="15">
        <v>60866</v>
      </c>
      <c r="K395" s="15">
        <v>5</v>
      </c>
      <c r="L395">
        <v>0</v>
      </c>
      <c r="M395">
        <v>2</v>
      </c>
      <c r="N395">
        <v>-1</v>
      </c>
      <c r="O395" s="15">
        <v>238</v>
      </c>
      <c r="P395" s="15">
        <v>986</v>
      </c>
      <c r="Q395" s="15">
        <v>1224</v>
      </c>
      <c r="R395">
        <v>1</v>
      </c>
      <c r="S395" s="15">
        <v>5</v>
      </c>
      <c r="T395" t="s">
        <v>486</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5" s="2" t="e">
        <f>IF(EvolucionIncidencia[[#This Row],[Fecha]]&lt;=MIN(EvolucionIncidencia[Fecha])+14,"",EvolucionIncidencia[[#This Row],[NuevasAltas]]-EvolucionIncidencia[[#This Row],[Previsión Altas]])</f>
        <v>#DIV/0!</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95" s="2">
        <f>IF(LEN(EvolucionIncidencia[[#This Row],[IA7]])=0,"",EvolucionIncidencia[[#This Row],[IA7]]/_xlfn.MAXIFS(EvolucionIncidencia[IA7],EvolucionIncidencia[Area_Sanitaria],EvolucionIncidencia[[#This Row],[Area_Sanitaria]]))</f>
        <v>0.47199999999999998</v>
      </c>
      <c r="AB395" s="2">
        <f>IF(LEN(EvolucionIncidencia[[#This Row],[IA14]])=0,"",EvolucionIncidencia[[#This Row],[IA14]]/_xlfn.MAXIFS(EvolucionIncidencia[IA14],EvolucionIncidencia[Area_Sanitaria],EvolucionIncidencia[[#This Row],[Area_Sanitaria]]))</f>
        <v>0.53513513513513511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96" spans="1:31" hidden="1" x14ac:dyDescent="0.3">
      <c r="A396" s="1">
        <v>44350</v>
      </c>
      <c r="B396" s="2" t="s">
        <v>8</v>
      </c>
      <c r="C396" s="15">
        <v>12927</v>
      </c>
      <c r="D396" s="15">
        <v>250</v>
      </c>
      <c r="E396" s="15">
        <v>12456</v>
      </c>
      <c r="F396">
        <v>8</v>
      </c>
      <c r="G396">
        <v>2</v>
      </c>
      <c r="H396" s="15">
        <v>247940</v>
      </c>
      <c r="I396" s="15">
        <v>216</v>
      </c>
      <c r="J396" s="15">
        <v>133481</v>
      </c>
      <c r="K396" s="15">
        <v>7</v>
      </c>
      <c r="L396">
        <v>-19</v>
      </c>
      <c r="M396">
        <v>-2</v>
      </c>
      <c r="N396">
        <v>0</v>
      </c>
      <c r="O396" s="15">
        <v>995</v>
      </c>
      <c r="P396" s="15">
        <v>870</v>
      </c>
      <c r="Q396" s="15">
        <v>1865</v>
      </c>
      <c r="R396">
        <v>0.92936802973977695</v>
      </c>
      <c r="S396" s="15">
        <v>26</v>
      </c>
      <c r="T396" t="s">
        <v>486</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6" s="2" t="e">
        <f>IF(EvolucionIncidencia[[#This Row],[Fecha]]&lt;=MIN(EvolucionIncidencia[Fecha])+14,"",EvolucionIncidencia[[#This Row],[NuevasAltas]]-EvolucionIncidencia[[#This Row],[Previsión Altas]])</f>
        <v>#DIV/0!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96" s="2">
        <f>IF(LEN(EvolucionIncidencia[[#This Row],[IA7]])=0,"",EvolucionIncidencia[[#This Row],[IA7]]/_xlfn.MAXIFS(EvolucionIncidencia[IA7],EvolucionIncidencia[Area_Sanitaria],EvolucionIncidencia[[#This Row],[Area_Sanitaria]]))</f>
        <v>0.32051282051282054</v>
      </c>
      <c r="AB396" s="2">
        <f>IF(LEN(EvolucionIncidencia[[#This Row],[IA14]])=0,"",EvolucionIncidencia[[#This Row],[IA14]]/_xlfn.MAXIFS(EvolucionIncidencia[IA14],EvolucionIncidencia[Area_Sanitaria],EvolucionIncidencia[[#This Row],[Area_Sanitaria]]))</f>
        <v>0.49779735682819382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97" spans="1:31" hidden="1" x14ac:dyDescent="0.3">
      <c r="A397" s="1">
        <v>44350</v>
      </c>
      <c r="B397" s="2" t="s">
        <v>9</v>
      </c>
      <c r="C397" s="15">
        <v>15753</v>
      </c>
      <c r="D397" s="15">
        <v>168</v>
      </c>
      <c r="E397" s="15">
        <v>15168</v>
      </c>
      <c r="F397">
        <v>7</v>
      </c>
      <c r="G397">
        <v>1</v>
      </c>
      <c r="H397" s="15">
        <v>257084</v>
      </c>
      <c r="I397" s="15">
        <v>418</v>
      </c>
      <c r="J397" s="15">
        <v>130088</v>
      </c>
      <c r="K397" s="15">
        <v>18</v>
      </c>
      <c r="L397">
        <v>4</v>
      </c>
      <c r="M397">
        <v>1</v>
      </c>
      <c r="N397">
        <v>-2</v>
      </c>
      <c r="O397" s="15">
        <v>580</v>
      </c>
      <c r="P397" s="15">
        <v>61</v>
      </c>
      <c r="Q397" s="15">
        <v>641</v>
      </c>
      <c r="R397">
        <v>1.024390243902439</v>
      </c>
      <c r="S397" s="15">
        <v>14</v>
      </c>
      <c r="T397" t="s">
        <v>486</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7" s="2" t="e">
        <f>IF(EvolucionIncidencia[[#This Row],[Fecha]]&lt;=MIN(EvolucionIncidencia[Fecha])+14,"",EvolucionIncidencia[[#This Row],[NuevasAltas]]-EvolucionIncidencia[[#This Row],[Previsión Altas]])</f>
        <v>#DIV/0!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97" s="2">
        <f>IF(LEN(EvolucionIncidencia[[#This Row],[IA7]])=0,"",EvolucionIncidencia[[#This Row],[IA7]]/_xlfn.MAXIFS(EvolucionIncidencia[IA7],EvolucionIncidencia[Area_Sanitaria],EvolucionIncidencia[[#This Row],[Area_Sanitaria]]))</f>
        <v>9.0789473684210531E-2</v>
      </c>
      <c r="AB397" s="2">
        <f>IF(LEN(EvolucionIncidencia[[#This Row],[IA14]])=0,"",EvolucionIncidencia[[#This Row],[IA14]]/_xlfn.MAXIFS(EvolucionIncidencia[IA14],EvolucionIncidencia[Area_Sanitaria],EvolucionIncidencia[[#This Row],[Area_Sanitaria]]))</f>
        <v>0.14300411522633744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98" spans="1:31" hidden="1" x14ac:dyDescent="0.3">
      <c r="A398" s="1">
        <v>44350</v>
      </c>
      <c r="B398" s="2" t="s">
        <v>6</v>
      </c>
      <c r="C398" s="15">
        <v>14305</v>
      </c>
      <c r="D398" s="15">
        <v>232</v>
      </c>
      <c r="E398" s="15">
        <v>13892</v>
      </c>
      <c r="F398">
        <v>14</v>
      </c>
      <c r="G398">
        <v>2</v>
      </c>
      <c r="H398" s="15">
        <v>237831</v>
      </c>
      <c r="I398" s="15">
        <v>181</v>
      </c>
      <c r="J398" s="15">
        <v>91000</v>
      </c>
      <c r="K398" s="15">
        <v>12</v>
      </c>
      <c r="L398">
        <v>-15</v>
      </c>
      <c r="M398">
        <v>0</v>
      </c>
      <c r="N398">
        <v>0</v>
      </c>
      <c r="O398" s="15">
        <v>175</v>
      </c>
      <c r="P398" s="15">
        <v>410</v>
      </c>
      <c r="Q398" s="15">
        <v>585</v>
      </c>
      <c r="R398">
        <v>0.93927125506072873</v>
      </c>
      <c r="S398" s="15">
        <v>26</v>
      </c>
      <c r="T398" t="s">
        <v>486</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3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8" s="2" t="e">
        <f>IF(EvolucionIncidencia[[#This Row],[Fecha]]&lt;=MIN(EvolucionIncidencia[Fecha])+14,"",EvolucionIncidencia[[#This Row],[NuevasAltas]]-EvolucionIncidencia[[#This Row],[Previsión Altas]])</f>
        <v>#DIV/0!</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98" s="2">
        <f>IF(LEN(EvolucionIncidencia[[#This Row],[IA7]])=0,"",EvolucionIncidencia[[#This Row],[IA7]]/_xlfn.MAXIFS(EvolucionIncidencia[IA7],EvolucionIncidencia[Area_Sanitaria],EvolucionIncidencia[[#This Row],[Area_Sanitaria]]))</f>
        <v>0.15705765407554673</v>
      </c>
      <c r="AB398" s="2">
        <f>IF(LEN(EvolucionIncidencia[[#This Row],[IA14]])=0,"",EvolucionIncidencia[[#This Row],[IA14]]/_xlfn.MAXIFS(EvolucionIncidencia[IA14],EvolucionIncidencia[Area_Sanitaria],EvolucionIncidencia[[#This Row],[Area_Sanitaria]]))</f>
        <v>0.23286052009456265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99" spans="1:31" hidden="1" x14ac:dyDescent="0.3">
      <c r="A399" s="1">
        <v>44350</v>
      </c>
      <c r="B399" s="2" t="s">
        <v>7</v>
      </c>
      <c r="C399" s="15">
        <v>20021</v>
      </c>
      <c r="D399" s="15">
        <v>358</v>
      </c>
      <c r="E399" s="15">
        <v>19313</v>
      </c>
      <c r="F399">
        <v>21</v>
      </c>
      <c r="G399">
        <v>3</v>
      </c>
      <c r="H399" s="15">
        <v>362934</v>
      </c>
      <c r="I399" s="15">
        <v>363</v>
      </c>
      <c r="J399" s="15">
        <v>143929</v>
      </c>
      <c r="K399" s="15">
        <v>16</v>
      </c>
      <c r="L399">
        <v>-12</v>
      </c>
      <c r="M399">
        <v>0</v>
      </c>
      <c r="N399">
        <v>-1</v>
      </c>
      <c r="O399" s="15">
        <v>450</v>
      </c>
      <c r="P399" s="15">
        <v>1559</v>
      </c>
      <c r="Q399" s="15">
        <v>2009</v>
      </c>
      <c r="R399">
        <v>0.96756756756756757</v>
      </c>
      <c r="S399" s="15">
        <v>28</v>
      </c>
      <c r="T399" t="s">
        <v>486</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9" s="2" t="e">
        <f>IF(EvolucionIncidencia[[#This Row],[Fecha]]&lt;=MIN(EvolucionIncidencia[Fecha])+14,"",EvolucionIncidencia[[#This Row],[NuevasAltas]]-EvolucionIncidencia[[#This Row],[Previsión Altas]])</f>
        <v>#DIV/0!</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99" s="2">
        <f>IF(LEN(EvolucionIncidencia[[#This Row],[IA7]])=0,"",EvolucionIncidencia[[#This Row],[IA7]]/_xlfn.MAXIFS(EvolucionIncidencia[IA7],EvolucionIncidencia[Area_Sanitaria],EvolucionIncidencia[[#This Row],[Area_Sanitaria]]))</f>
        <v>0.2689295039164491</v>
      </c>
      <c r="AB399" s="2">
        <f>IF(LEN(EvolucionIncidencia[[#This Row],[IA14]])=0,"",EvolucionIncidencia[[#This Row],[IA14]]/_xlfn.MAXIFS(EvolucionIncidencia[IA14],EvolucionIncidencia[Area_Sanitaria],EvolucionIncidencia[[#This Row],[Area_Sanitaria]]))</f>
        <v>0.58381502890173409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0" spans="1:31" hidden="1" x14ac:dyDescent="0.3">
      <c r="A400" s="1">
        <v>44350</v>
      </c>
      <c r="B400" s="2" t="s">
        <v>2</v>
      </c>
      <c r="C400" s="15">
        <v>25107</v>
      </c>
      <c r="D400" s="15">
        <v>574</v>
      </c>
      <c r="E400" s="15">
        <v>24104</v>
      </c>
      <c r="F400">
        <v>10</v>
      </c>
      <c r="G400">
        <v>4</v>
      </c>
      <c r="H400" s="15">
        <v>512036</v>
      </c>
      <c r="I400" s="15">
        <v>437</v>
      </c>
      <c r="J400" s="15">
        <v>265670</v>
      </c>
      <c r="K400" s="15">
        <v>19</v>
      </c>
      <c r="L400">
        <v>-61</v>
      </c>
      <c r="M400">
        <v>-3</v>
      </c>
      <c r="N400">
        <v>-1</v>
      </c>
      <c r="O400" s="15">
        <v>800</v>
      </c>
      <c r="P400" s="15">
        <v>884</v>
      </c>
      <c r="Q400" s="15">
        <v>1684</v>
      </c>
      <c r="R400">
        <v>0.90393700787401576</v>
      </c>
      <c r="S400" s="15">
        <v>79</v>
      </c>
      <c r="T400" t="s">
        <v>486</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4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0" s="2" t="e">
        <f>IF(EvolucionIncidencia[[#This Row],[Fecha]]&lt;=MIN(EvolucionIncidencia[Fecha])+14,"",EvolucionIncidencia[[#This Row],[NuevasAltas]]-EvolucionIncidencia[[#This Row],[Previsión Altas]])</f>
        <v>#DIV/0!</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00" s="2">
        <f>IF(LEN(EvolucionIncidencia[[#This Row],[IA7]])=0,"",EvolucionIncidencia[[#This Row],[IA7]]/_xlfn.MAXIFS(EvolucionIncidencia[IA7],EvolucionIncidencia[Area_Sanitaria],EvolucionIncidencia[[#This Row],[Area_Sanitaria]]))</f>
        <v>0.21542553191489361</v>
      </c>
      <c r="AB400" s="2">
        <f>IF(LEN(EvolucionIncidencia[[#This Row],[IA14]])=0,"",EvolucionIncidencia[[#This Row],[IA14]]/_xlfn.MAXIFS(EvolucionIncidencia[IA14],EvolucionIncidencia[Area_Sanitaria],EvolucionIncidencia[[#This Row],[Area_Sanitaria]]))</f>
        <v>0.42105263157894735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401" spans="1:31" hidden="1" x14ac:dyDescent="0.3">
      <c r="A401" s="1">
        <v>44350</v>
      </c>
      <c r="B401" s="2" t="s">
        <v>3</v>
      </c>
      <c r="C401" s="15">
        <v>127194</v>
      </c>
      <c r="D401" s="15">
        <v>2052</v>
      </c>
      <c r="E401" s="15">
        <v>122743</v>
      </c>
      <c r="F401">
        <v>83</v>
      </c>
      <c r="G401">
        <v>15</v>
      </c>
      <c r="H401" s="15">
        <v>2269258</v>
      </c>
      <c r="I401" s="15">
        <v>2424</v>
      </c>
      <c r="J401" s="15">
        <v>972895</v>
      </c>
      <c r="K401" s="15">
        <v>91</v>
      </c>
      <c r="L401">
        <v>-104</v>
      </c>
      <c r="M401">
        <v>-4</v>
      </c>
      <c r="N401">
        <v>-5</v>
      </c>
      <c r="O401" s="15">
        <v>3971</v>
      </c>
      <c r="P401" s="15">
        <v>4956</v>
      </c>
      <c r="Q401" s="15">
        <v>8927</v>
      </c>
      <c r="R401">
        <v>0.95176252319109467</v>
      </c>
      <c r="S401" s="15">
        <v>193</v>
      </c>
      <c r="T401" t="s">
        <v>486</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4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1" s="2" t="e">
        <f>IF(EvolucionIncidencia[[#This Row],[Fecha]]&lt;=MIN(EvolucionIncidencia[Fecha])+14,"",EvolucionIncidencia[[#This Row],[NuevasAltas]]-EvolucionIncidencia[[#This Row],[Previsión Altas]])</f>
        <v>#DIV/0!</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401" s="2">
        <f>IF(LEN(EvolucionIncidencia[[#This Row],[IA7]])=0,"",EvolucionIncidencia[[#This Row],[IA7]]/_xlfn.MAXIFS(EvolucionIncidencia[IA7],EvolucionIncidencia[Area_Sanitaria],EvolucionIncidencia[[#This Row],[Area_Sanitaria]]))</f>
        <v>0.20106603494225644</v>
      </c>
      <c r="AB401" s="2">
        <f>IF(LEN(EvolucionIncidencia[[#This Row],[IA14]])=0,"",EvolucionIncidencia[[#This Row],[IA14]]/_xlfn.MAXIFS(EvolucionIncidencia[IA14],EvolucionIncidencia[Area_Sanitaria],EvolucionIncidencia[[#This Row],[Area_Sanitaria]]))</f>
        <v>0.33748977923139822</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02" spans="1:31" x14ac:dyDescent="0.3">
      <c r="A402" s="1">
        <v>44351</v>
      </c>
      <c r="B402" s="2" t="s">
        <v>4</v>
      </c>
      <c r="C402" s="15">
        <v>30470</v>
      </c>
      <c r="D402" s="15">
        <v>342</v>
      </c>
      <c r="E402" s="15">
        <v>29549</v>
      </c>
      <c r="F402">
        <v>13</v>
      </c>
      <c r="G402">
        <v>2</v>
      </c>
      <c r="H402" s="15">
        <v>507171</v>
      </c>
      <c r="I402" s="15">
        <v>593</v>
      </c>
      <c r="J402" s="15">
        <v>150028</v>
      </c>
      <c r="K402" s="15">
        <v>25</v>
      </c>
      <c r="L402">
        <v>-14</v>
      </c>
      <c r="M402">
        <v>-3</v>
      </c>
      <c r="N402">
        <v>0</v>
      </c>
      <c r="O402" s="15">
        <v>1017</v>
      </c>
      <c r="P402" s="15">
        <v>2167</v>
      </c>
      <c r="Q402" s="15">
        <v>3184</v>
      </c>
      <c r="R402">
        <v>0.9606741573033708</v>
      </c>
      <c r="S402" s="15">
        <v>38</v>
      </c>
      <c r="T402" t="s">
        <v>487</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02" s="2">
        <f>IF(LEN(EvolucionIncidencia[[#This Row],[IA7]])=0,"",EvolucionIncidencia[[#This Row],[IA7]]/_xlfn.MAXIFS(EvolucionIncidencia[IA7],EvolucionIncidencia[Area_Sanitaria],EvolucionIncidencia[[#This Row],[Area_Sanitaria]]))</f>
        <v>0.21915285451197053</v>
      </c>
      <c r="AB402" s="2">
        <f>IF(LEN(EvolucionIncidencia[[#This Row],[IA14]])=0,"",EvolucionIncidencia[[#This Row],[IA14]]/_xlfn.MAXIFS(EvolucionIncidencia[IA14],EvolucionIncidencia[Area_Sanitaria],EvolucionIncidencia[[#This Row],[Area_Sanitaria]]))</f>
        <v>0.26406429391504016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403" spans="1:31" hidden="1" x14ac:dyDescent="0.3">
      <c r="A403" s="1">
        <v>44351</v>
      </c>
      <c r="B403" s="2" t="s">
        <v>5</v>
      </c>
      <c r="C403" s="15">
        <v>8638</v>
      </c>
      <c r="D403" s="15">
        <v>108</v>
      </c>
      <c r="E403" s="15">
        <v>8307</v>
      </c>
      <c r="F403">
        <v>6</v>
      </c>
      <c r="G403">
        <v>1</v>
      </c>
      <c r="H403" s="15">
        <v>145445</v>
      </c>
      <c r="I403" s="15">
        <v>217</v>
      </c>
      <c r="J403" s="15">
        <v>60897</v>
      </c>
      <c r="K403" s="15">
        <v>2</v>
      </c>
      <c r="L403">
        <v>-6</v>
      </c>
      <c r="M403">
        <v>-1</v>
      </c>
      <c r="N403">
        <v>0</v>
      </c>
      <c r="O403" s="15">
        <v>166</v>
      </c>
      <c r="P403" s="15">
        <v>31</v>
      </c>
      <c r="Q403" s="15">
        <v>197</v>
      </c>
      <c r="R403">
        <v>0.94736842105263153</v>
      </c>
      <c r="S403" s="15">
        <v>8</v>
      </c>
      <c r="T403" t="s">
        <v>487</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03" s="2">
        <f>IF(LEN(EvolucionIncidencia[[#This Row],[IA7]])=0,"",EvolucionIncidencia[[#This Row],[IA7]]/_xlfn.MAXIFS(EvolucionIncidencia[IA7],EvolucionIncidencia[Area_Sanitaria],EvolucionIncidencia[[#This Row],[Area_Sanitaria]]))</f>
        <v>0.432</v>
      </c>
      <c r="AB403" s="2">
        <f>IF(LEN(EvolucionIncidencia[[#This Row],[IA14]])=0,"",EvolucionIncidencia[[#This Row],[IA14]]/_xlfn.MAXIFS(EvolucionIncidencia[IA14],EvolucionIncidencia[Area_Sanitaria],EvolucionIncidencia[[#This Row],[Area_Sanitaria]]))</f>
        <v>0.51351351351351349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04" spans="1:31" hidden="1" x14ac:dyDescent="0.3">
      <c r="A404" s="1">
        <v>44351</v>
      </c>
      <c r="B404" s="2" t="s">
        <v>8</v>
      </c>
      <c r="C404" s="15">
        <v>12946</v>
      </c>
      <c r="D404" s="15">
        <v>245</v>
      </c>
      <c r="E404" s="15">
        <v>12480</v>
      </c>
      <c r="F404">
        <v>8</v>
      </c>
      <c r="G404">
        <v>2</v>
      </c>
      <c r="H404" s="15">
        <v>248944</v>
      </c>
      <c r="I404" s="15">
        <v>216</v>
      </c>
      <c r="J404" s="15">
        <v>134062</v>
      </c>
      <c r="K404" s="15">
        <v>19</v>
      </c>
      <c r="L404">
        <v>-5</v>
      </c>
      <c r="M404">
        <v>0</v>
      </c>
      <c r="N404">
        <v>0</v>
      </c>
      <c r="O404" s="15">
        <v>1004</v>
      </c>
      <c r="P404" s="15">
        <v>581</v>
      </c>
      <c r="Q404" s="15">
        <v>1585</v>
      </c>
      <c r="R404">
        <v>0.98</v>
      </c>
      <c r="S404" s="15">
        <v>24</v>
      </c>
      <c r="T404" t="s">
        <v>487</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04" s="2">
        <f>IF(LEN(EvolucionIncidencia[[#This Row],[IA7]])=0,"",EvolucionIncidencia[[#This Row],[IA7]]/_xlfn.MAXIFS(EvolucionIncidencia[IA7],EvolucionIncidencia[Area_Sanitaria],EvolucionIncidencia[[#This Row],[Area_Sanitaria]]))</f>
        <v>0.33333333333333331</v>
      </c>
      <c r="AB404" s="2">
        <f>IF(LEN(EvolucionIncidencia[[#This Row],[IA14]])=0,"",EvolucionIncidencia[[#This Row],[IA14]]/_xlfn.MAXIFS(EvolucionIncidencia[IA14],EvolucionIncidencia[Area_Sanitaria],EvolucionIncidencia[[#This Row],[Area_Sanitaria]]))</f>
        <v>0.48898678414096919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05" spans="1:31" hidden="1" x14ac:dyDescent="0.3">
      <c r="A405" s="1">
        <v>44351</v>
      </c>
      <c r="B405" s="2" t="s">
        <v>9</v>
      </c>
      <c r="C405" s="15">
        <v>15762</v>
      </c>
      <c r="D405" s="15">
        <v>159</v>
      </c>
      <c r="E405" s="15">
        <v>15186</v>
      </c>
      <c r="F405">
        <v>7</v>
      </c>
      <c r="G405">
        <v>0</v>
      </c>
      <c r="H405" s="15">
        <v>257926</v>
      </c>
      <c r="I405" s="15">
        <v>418</v>
      </c>
      <c r="J405" s="15">
        <v>130158</v>
      </c>
      <c r="K405" s="15">
        <v>9</v>
      </c>
      <c r="L405">
        <v>-9</v>
      </c>
      <c r="M405">
        <v>0</v>
      </c>
      <c r="N405">
        <v>-1</v>
      </c>
      <c r="O405" s="15">
        <v>842</v>
      </c>
      <c r="P405" s="15">
        <v>70</v>
      </c>
      <c r="Q405" s="15">
        <v>912</v>
      </c>
      <c r="R405">
        <v>0.9464285714285714</v>
      </c>
      <c r="S405" s="15">
        <v>18</v>
      </c>
      <c r="T405" t="s">
        <v>487</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05" s="2">
        <f>IF(LEN(EvolucionIncidencia[[#This Row],[IA7]])=0,"",EvolucionIncidencia[[#This Row],[IA7]]/_xlfn.MAXIFS(EvolucionIncidencia[IA7],EvolucionIncidencia[Area_Sanitaria],EvolucionIncidencia[[#This Row],[Area_Sanitaria]]))</f>
        <v>9.2105263157894732E-2</v>
      </c>
      <c r="AB405" s="2">
        <f>IF(LEN(EvolucionIncidencia[[#This Row],[IA14]])=0,"",EvolucionIncidencia[[#This Row],[IA14]]/_xlfn.MAXIFS(EvolucionIncidencia[IA14],EvolucionIncidencia[Area_Sanitaria],EvolucionIncidencia[[#This Row],[Area_Sanitaria]]))</f>
        <v>0.14506172839506173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06" spans="1:31" hidden="1" x14ac:dyDescent="0.3">
      <c r="A406" s="1">
        <v>44351</v>
      </c>
      <c r="B406" s="2" t="s">
        <v>6</v>
      </c>
      <c r="C406" s="15">
        <v>14316</v>
      </c>
      <c r="D406" s="15">
        <v>222</v>
      </c>
      <c r="E406" s="15">
        <v>13913</v>
      </c>
      <c r="F406">
        <v>13</v>
      </c>
      <c r="G406">
        <v>2</v>
      </c>
      <c r="H406" s="15">
        <v>238578</v>
      </c>
      <c r="I406" s="15">
        <v>181</v>
      </c>
      <c r="J406" s="15">
        <v>91343</v>
      </c>
      <c r="K406" s="15">
        <v>11</v>
      </c>
      <c r="L406">
        <v>-10</v>
      </c>
      <c r="M406">
        <v>-1</v>
      </c>
      <c r="N406">
        <v>0</v>
      </c>
      <c r="O406" s="15">
        <v>747</v>
      </c>
      <c r="P406" s="15">
        <v>343</v>
      </c>
      <c r="Q406" s="15">
        <v>1090</v>
      </c>
      <c r="R406">
        <v>0.9568965517241379</v>
      </c>
      <c r="S406" s="15">
        <v>21</v>
      </c>
      <c r="T406" t="s">
        <v>487</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06" s="2">
        <f>IF(LEN(EvolucionIncidencia[[#This Row],[IA7]])=0,"",EvolucionIncidencia[[#This Row],[IA7]]/_xlfn.MAXIFS(EvolucionIncidencia[IA7],EvolucionIncidencia[Area_Sanitaria],EvolucionIncidencia[[#This Row],[Area_Sanitaria]]))</f>
        <v>0.13717693836978131</v>
      </c>
      <c r="AB406" s="2">
        <f>IF(LEN(EvolucionIncidencia[[#This Row],[IA14]])=0,"",EvolucionIncidencia[[#This Row],[IA14]]/_xlfn.MAXIFS(EvolucionIncidencia[IA14],EvolucionIncidencia[Area_Sanitaria],EvolucionIncidencia[[#This Row],[Area_Sanitaria]]))</f>
        <v>0.21985815602836881</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07" spans="1:31" hidden="1" x14ac:dyDescent="0.3">
      <c r="A407" s="1">
        <v>44351</v>
      </c>
      <c r="B407" s="2" t="s">
        <v>7</v>
      </c>
      <c r="C407" s="15">
        <v>20031</v>
      </c>
      <c r="D407" s="15">
        <v>335</v>
      </c>
      <c r="E407" s="15">
        <v>19345</v>
      </c>
      <c r="F407">
        <v>16</v>
      </c>
      <c r="G407">
        <v>2</v>
      </c>
      <c r="H407" s="15">
        <v>363341</v>
      </c>
      <c r="I407" s="15">
        <v>364</v>
      </c>
      <c r="J407" s="15">
        <v>144045</v>
      </c>
      <c r="K407" s="15">
        <v>10</v>
      </c>
      <c r="L407">
        <v>-23</v>
      </c>
      <c r="M407">
        <v>-5</v>
      </c>
      <c r="N407">
        <v>-1</v>
      </c>
      <c r="O407" s="15">
        <v>407</v>
      </c>
      <c r="P407" s="15">
        <v>116</v>
      </c>
      <c r="Q407" s="15">
        <v>523</v>
      </c>
      <c r="R407">
        <v>0.93575418994413406</v>
      </c>
      <c r="S407" s="15">
        <v>32</v>
      </c>
      <c r="T407" t="s">
        <v>487</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407" s="2">
        <f>IF(LEN(EvolucionIncidencia[[#This Row],[IA7]])=0,"",EvolucionIncidencia[[#This Row],[IA7]]/_xlfn.MAXIFS(EvolucionIncidencia[IA7],EvolucionIncidencia[Area_Sanitaria],EvolucionIncidencia[[#This Row],[Area_Sanitaria]]))</f>
        <v>0.25326370757180156</v>
      </c>
      <c r="AB407" s="2">
        <f>IF(LEN(EvolucionIncidencia[[#This Row],[IA14]])=0,"",EvolucionIncidencia[[#This Row],[IA14]]/_xlfn.MAXIFS(EvolucionIncidencia[IA14],EvolucionIncidencia[Area_Sanitaria],EvolucionIncidencia[[#This Row],[Area_Sanitaria]]))</f>
        <v>0.54527938342967242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-89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08" spans="1:31" hidden="1" x14ac:dyDescent="0.3">
      <c r="A408" s="1">
        <v>44351</v>
      </c>
      <c r="B408" s="2" t="s">
        <v>2</v>
      </c>
      <c r="C408" s="15">
        <v>25137</v>
      </c>
      <c r="D408" s="15">
        <v>534</v>
      </c>
      <c r="E408" s="15">
        <v>24174</v>
      </c>
      <c r="F408">
        <v>8</v>
      </c>
      <c r="G408">
        <v>4</v>
      </c>
      <c r="H408" s="15">
        <v>513334</v>
      </c>
      <c r="I408" s="15">
        <v>437</v>
      </c>
      <c r="J408" s="15">
        <v>266219</v>
      </c>
      <c r="K408" s="15">
        <v>30</v>
      </c>
      <c r="L408">
        <v>-40</v>
      </c>
      <c r="M408">
        <v>-2</v>
      </c>
      <c r="N408">
        <v>0</v>
      </c>
      <c r="O408" s="15">
        <v>1298</v>
      </c>
      <c r="P408" s="15">
        <v>549</v>
      </c>
      <c r="Q408" s="15">
        <v>1847</v>
      </c>
      <c r="R408">
        <v>0.93031358885017423</v>
      </c>
      <c r="S408" s="15">
        <v>70</v>
      </c>
      <c r="T408" t="s">
        <v>487</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08" s="2">
        <f>IF(LEN(EvolucionIncidencia[[#This Row],[IA7]])=0,"",EvolucionIncidencia[[#This Row],[IA7]]/_xlfn.MAXIFS(EvolucionIncidencia[IA7],EvolucionIncidencia[Area_Sanitaria],EvolucionIncidencia[[#This Row],[Area_Sanitaria]]))</f>
        <v>0.21542553191489361</v>
      </c>
      <c r="AB408" s="2">
        <f>IF(LEN(EvolucionIncidencia[[#This Row],[IA14]])=0,"",EvolucionIncidencia[[#This Row],[IA14]]/_xlfn.MAXIFS(EvolucionIncidencia[IA14],EvolucionIncidencia[Area_Sanitaria],EvolucionIncidencia[[#This Row],[Area_Sanitaria]]))</f>
        <v>0.39808612440191388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-92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09" spans="1:31" hidden="1" x14ac:dyDescent="0.3">
      <c r="A409" s="1">
        <v>44351</v>
      </c>
      <c r="B409" s="2" t="s">
        <v>3</v>
      </c>
      <c r="C409" s="15">
        <v>127300</v>
      </c>
      <c r="D409" s="15">
        <v>1945</v>
      </c>
      <c r="E409" s="15">
        <v>122954</v>
      </c>
      <c r="F409">
        <v>71</v>
      </c>
      <c r="G409">
        <v>13</v>
      </c>
      <c r="H409" s="15">
        <v>2274739</v>
      </c>
      <c r="I409" s="15">
        <v>2426</v>
      </c>
      <c r="J409" s="15">
        <v>976752</v>
      </c>
      <c r="K409" s="15">
        <v>106</v>
      </c>
      <c r="L409">
        <v>-107</v>
      </c>
      <c r="M409">
        <v>-12</v>
      </c>
      <c r="N409">
        <v>-2</v>
      </c>
      <c r="O409" s="15">
        <v>5481</v>
      </c>
      <c r="P409" s="15">
        <v>3857</v>
      </c>
      <c r="Q409" s="15">
        <v>9338</v>
      </c>
      <c r="R409">
        <v>0.9478557504873294</v>
      </c>
      <c r="S409" s="15">
        <v>211</v>
      </c>
      <c r="T409" t="s">
        <v>487</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409" s="2">
        <f>IF(LEN(EvolucionIncidencia[[#This Row],[IA7]])=0,"",EvolucionIncidencia[[#This Row],[IA7]]/_xlfn.MAXIFS(EvolucionIncidencia[IA7],EvolucionIncidencia[Area_Sanitaria],EvolucionIncidencia[[#This Row],[Area_Sanitaria]]))</f>
        <v>0.19988155167308261</v>
      </c>
      <c r="AB409" s="2">
        <f>IF(LEN(EvolucionIncidencia[[#This Row],[IA14]])=0,"",EvolucionIncidencia[[#This Row],[IA14]]/_xlfn.MAXIFS(EvolucionIncidencia[IA14],EvolucionIncidencia[Area_Sanitaria],EvolucionIncidencia[[#This Row],[Area_Sanitaria]]))</f>
        <v>0.32154538021259199</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10" spans="1:31" x14ac:dyDescent="0.3">
      <c r="A410" s="1">
        <v>44352</v>
      </c>
      <c r="B410" s="2" t="s">
        <v>4</v>
      </c>
      <c r="C410" s="15">
        <v>30491</v>
      </c>
      <c r="D410" s="15">
        <v>333</v>
      </c>
      <c r="E410" s="15">
        <v>29579</v>
      </c>
      <c r="F410">
        <v>13</v>
      </c>
      <c r="G410">
        <v>2</v>
      </c>
      <c r="H410" s="15">
        <v>508069</v>
      </c>
      <c r="I410" s="15">
        <v>593</v>
      </c>
      <c r="J410" s="15">
        <v>150129</v>
      </c>
      <c r="K410" s="15">
        <v>21</v>
      </c>
      <c r="L410">
        <v>-9</v>
      </c>
      <c r="M410">
        <v>0</v>
      </c>
      <c r="N410">
        <v>0</v>
      </c>
      <c r="O410" s="15">
        <v>898</v>
      </c>
      <c r="P410" s="15">
        <v>101</v>
      </c>
      <c r="Q410" s="15">
        <v>999</v>
      </c>
      <c r="R410">
        <v>0.97368421052631582</v>
      </c>
      <c r="S410" s="15">
        <v>30</v>
      </c>
      <c r="T410" t="s">
        <v>488</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10" s="2">
        <f>IF(LEN(EvolucionIncidencia[[#This Row],[IA7]])=0,"",EvolucionIncidencia[[#This Row],[IA7]]/_xlfn.MAXIFS(EvolucionIncidencia[IA7],EvolucionIncidencia[Area_Sanitaria],EvolucionIncidencia[[#This Row],[Area_Sanitaria]]))</f>
        <v>0.21362799263351751</v>
      </c>
      <c r="AB410" s="2">
        <f>IF(LEN(EvolucionIncidencia[[#This Row],[IA14]])=0,"",EvolucionIncidencia[[#This Row],[IA14]]/_xlfn.MAXIFS(EvolucionIncidencia[IA14],EvolucionIncidencia[Area_Sanitaria],EvolucionIncidencia[[#This Row],[Area_Sanitaria]]))</f>
        <v>0.24799081515499427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411" spans="1:31" hidden="1" x14ac:dyDescent="0.3">
      <c r="A411" s="1">
        <v>44352</v>
      </c>
      <c r="B411" s="2" t="s">
        <v>5</v>
      </c>
      <c r="C411" s="15">
        <v>8640</v>
      </c>
      <c r="D411" s="15">
        <v>96</v>
      </c>
      <c r="E411" s="15">
        <v>8321</v>
      </c>
      <c r="F411">
        <v>8</v>
      </c>
      <c r="G411">
        <v>1</v>
      </c>
      <c r="H411" s="15">
        <v>145652</v>
      </c>
      <c r="I411" s="15">
        <v>217</v>
      </c>
      <c r="J411" s="15">
        <v>60923</v>
      </c>
      <c r="K411" s="15">
        <v>2</v>
      </c>
      <c r="L411">
        <v>-12</v>
      </c>
      <c r="M411">
        <v>2</v>
      </c>
      <c r="N411">
        <v>0</v>
      </c>
      <c r="O411" s="15">
        <v>207</v>
      </c>
      <c r="P411" s="15">
        <v>26</v>
      </c>
      <c r="Q411" s="15">
        <v>233</v>
      </c>
      <c r="R411">
        <v>0.88888888888888884</v>
      </c>
      <c r="S411" s="15">
        <v>14</v>
      </c>
      <c r="T411" t="s">
        <v>488</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11" s="2">
        <f>IF(LEN(EvolucionIncidencia[[#This Row],[IA7]])=0,"",EvolucionIncidencia[[#This Row],[IA7]]/_xlfn.MAXIFS(EvolucionIncidencia[IA7],EvolucionIncidencia[Area_Sanitaria],EvolucionIncidencia[[#This Row],[Area_Sanitaria]]))</f>
        <v>0.36799999999999999</v>
      </c>
      <c r="AB411" s="2">
        <f>IF(LEN(EvolucionIncidencia[[#This Row],[IA14]])=0,"",EvolucionIncidencia[[#This Row],[IA14]]/_xlfn.MAXIFS(EvolucionIncidencia[IA14],EvolucionIncidencia[Area_Sanitaria],EvolucionIncidencia[[#This Row],[Area_Sanitaria]]))</f>
        <v>0.50810810810810814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12" spans="1:31" hidden="1" x14ac:dyDescent="0.3">
      <c r="A412" s="1">
        <v>44352</v>
      </c>
      <c r="B412" s="2" t="s">
        <v>8</v>
      </c>
      <c r="C412" s="15">
        <v>12960</v>
      </c>
      <c r="D412" s="15">
        <v>240</v>
      </c>
      <c r="E412" s="15">
        <v>12499</v>
      </c>
      <c r="F412">
        <v>6</v>
      </c>
      <c r="G412">
        <v>2</v>
      </c>
      <c r="H412" s="15">
        <v>249390</v>
      </c>
      <c r="I412" s="15">
        <v>216</v>
      </c>
      <c r="J412" s="15">
        <v>134114</v>
      </c>
      <c r="K412" s="15">
        <v>14</v>
      </c>
      <c r="L412">
        <v>-5</v>
      </c>
      <c r="M412">
        <v>-2</v>
      </c>
      <c r="N412">
        <v>0</v>
      </c>
      <c r="O412" s="15">
        <v>446</v>
      </c>
      <c r="P412" s="15">
        <v>52</v>
      </c>
      <c r="Q412" s="15">
        <v>498</v>
      </c>
      <c r="R412">
        <v>0.97959183673469385</v>
      </c>
      <c r="S412" s="15">
        <v>19</v>
      </c>
      <c r="T412" t="s">
        <v>488</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412" s="2">
        <f>IF(LEN(EvolucionIncidencia[[#This Row],[IA7]])=0,"",EvolucionIncidencia[[#This Row],[IA7]]/_xlfn.MAXIFS(EvolucionIncidencia[IA7],EvolucionIncidencia[Area_Sanitaria],EvolucionIncidencia[[#This Row],[Area_Sanitaria]]))</f>
        <v>0.32051282051282054</v>
      </c>
      <c r="AB412" s="2">
        <f>IF(LEN(EvolucionIncidencia[[#This Row],[IA14]])=0,"",EvolucionIncidencia[[#This Row],[IA14]]/_xlfn.MAXIFS(EvolucionIncidencia[IA14],EvolucionIncidencia[Area_Sanitaria],EvolucionIncidencia[[#This Row],[Area_Sanitaria]]))</f>
        <v>0.46255506607929514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13" spans="1:31" hidden="1" x14ac:dyDescent="0.3">
      <c r="A413" s="1">
        <v>44352</v>
      </c>
      <c r="B413" s="2" t="s">
        <v>9</v>
      </c>
      <c r="C413" s="15">
        <v>15773</v>
      </c>
      <c r="D413" s="15">
        <v>158</v>
      </c>
      <c r="E413" s="15">
        <v>15198</v>
      </c>
      <c r="F413">
        <v>7</v>
      </c>
      <c r="G413">
        <v>0</v>
      </c>
      <c r="H413" s="15">
        <v>258356</v>
      </c>
      <c r="I413" s="15">
        <v>418</v>
      </c>
      <c r="J413" s="15">
        <v>130197</v>
      </c>
      <c r="K413" s="15">
        <v>11</v>
      </c>
      <c r="L413">
        <v>-1</v>
      </c>
      <c r="M413">
        <v>0</v>
      </c>
      <c r="N413">
        <v>0</v>
      </c>
      <c r="O413" s="15">
        <v>430</v>
      </c>
      <c r="P413" s="15">
        <v>39</v>
      </c>
      <c r="Q413" s="15">
        <v>469</v>
      </c>
      <c r="R413">
        <v>0.99371069182389937</v>
      </c>
      <c r="S413" s="15">
        <v>12</v>
      </c>
      <c r="T413" t="s">
        <v>488</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13" s="2">
        <f>IF(LEN(EvolucionIncidencia[[#This Row],[IA7]])=0,"",EvolucionIncidencia[[#This Row],[IA7]]/_xlfn.MAXIFS(EvolucionIncidencia[IA7],EvolucionIncidencia[Area_Sanitaria],EvolucionIncidencia[[#This Row],[Area_Sanitaria]]))</f>
        <v>0.1</v>
      </c>
      <c r="AB413" s="2">
        <f>IF(LEN(EvolucionIncidencia[[#This Row],[IA14]])=0,"",EvolucionIncidencia[[#This Row],[IA14]]/_xlfn.MAXIFS(EvolucionIncidencia[IA14],EvolucionIncidencia[Area_Sanitaria],EvolucionIncidencia[[#This Row],[Area_Sanitaria]]))</f>
        <v>0.14814814814814814</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14" spans="1:31" hidden="1" x14ac:dyDescent="0.3">
      <c r="A414" s="1">
        <v>44352</v>
      </c>
      <c r="B414" s="2" t="s">
        <v>6</v>
      </c>
      <c r="C414" s="15">
        <v>14321</v>
      </c>
      <c r="D414" s="15">
        <v>212</v>
      </c>
      <c r="E414" s="15">
        <v>13928</v>
      </c>
      <c r="F414">
        <v>13</v>
      </c>
      <c r="G414">
        <v>2</v>
      </c>
      <c r="H414" s="15">
        <v>239239</v>
      </c>
      <c r="I414" s="15">
        <v>181</v>
      </c>
      <c r="J414" s="15">
        <v>91420</v>
      </c>
      <c r="K414" s="15">
        <v>5</v>
      </c>
      <c r="L414">
        <v>-10</v>
      </c>
      <c r="M414">
        <v>0</v>
      </c>
      <c r="N414">
        <v>0</v>
      </c>
      <c r="O414" s="15">
        <v>661</v>
      </c>
      <c r="P414" s="15">
        <v>77</v>
      </c>
      <c r="Q414" s="15">
        <v>738</v>
      </c>
      <c r="R414">
        <v>0.95495495495495497</v>
      </c>
      <c r="S414" s="15">
        <v>15</v>
      </c>
      <c r="T414" t="s">
        <v>488</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14" s="2">
        <f>IF(LEN(EvolucionIncidencia[[#This Row],[IA7]])=0,"",EvolucionIncidencia[[#This Row],[IA7]]/_xlfn.MAXIFS(EvolucionIncidencia[IA7],EvolucionIncidencia[Area_Sanitaria],EvolucionIncidencia[[#This Row],[Area_Sanitaria]]))</f>
        <v>0.1312127236580517</v>
      </c>
      <c r="AB414" s="2">
        <f>IF(LEN(EvolucionIncidencia[[#This Row],[IA14]])=0,"",EvolucionIncidencia[[#This Row],[IA14]]/_xlfn.MAXIFS(EvolucionIncidencia[IA14],EvolucionIncidencia[Area_Sanitaria],EvolucionIncidencia[[#This Row],[Area_Sanitaria]]))</f>
        <v>0.21040189125295508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15" spans="1:31" hidden="1" x14ac:dyDescent="0.3">
      <c r="A415" s="1">
        <v>44352</v>
      </c>
      <c r="B415" s="2" t="s">
        <v>7</v>
      </c>
      <c r="C415" s="15">
        <v>20041</v>
      </c>
      <c r="D415" s="15">
        <v>324</v>
      </c>
      <c r="E415" s="15">
        <v>19366</v>
      </c>
      <c r="F415">
        <v>15</v>
      </c>
      <c r="G415">
        <v>3</v>
      </c>
      <c r="H415" s="15">
        <v>363848</v>
      </c>
      <c r="I415" s="15">
        <v>364</v>
      </c>
      <c r="J415" s="15">
        <v>144136</v>
      </c>
      <c r="K415" s="15">
        <v>10</v>
      </c>
      <c r="L415">
        <v>-11</v>
      </c>
      <c r="M415">
        <v>-1</v>
      </c>
      <c r="N415">
        <v>1</v>
      </c>
      <c r="O415" s="15">
        <v>507</v>
      </c>
      <c r="P415" s="15">
        <v>91</v>
      </c>
      <c r="Q415" s="15">
        <v>598</v>
      </c>
      <c r="R415">
        <v>0.96716417910447761</v>
      </c>
      <c r="S415" s="15">
        <v>21</v>
      </c>
      <c r="T415" t="s">
        <v>488</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15" s="2">
        <f>IF(LEN(EvolucionIncidencia[[#This Row],[IA7]])=0,"",EvolucionIncidencia[[#This Row],[IA7]]/_xlfn.MAXIFS(EvolucionIncidencia[IA7],EvolucionIncidencia[Area_Sanitaria],EvolucionIncidencia[[#This Row],[Area_Sanitaria]]))</f>
        <v>0.22715404699738903</v>
      </c>
      <c r="AB415" s="2">
        <f>IF(LEN(EvolucionIncidencia[[#This Row],[IA14]])=0,"",EvolucionIncidencia[[#This Row],[IA14]]/_xlfn.MAXIFS(EvolucionIncidencia[IA14],EvolucionIncidencia[Area_Sanitaria],EvolucionIncidencia[[#This Row],[Area_Sanitaria]]))</f>
        <v>0.50096339113680155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-86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16" spans="1:31" hidden="1" x14ac:dyDescent="0.3">
      <c r="A416" s="1">
        <v>44352</v>
      </c>
      <c r="B416" s="2" t="s">
        <v>2</v>
      </c>
      <c r="C416" s="15">
        <v>25143</v>
      </c>
      <c r="D416" s="15">
        <v>488</v>
      </c>
      <c r="E416" s="15">
        <v>24226</v>
      </c>
      <c r="F416">
        <v>7</v>
      </c>
      <c r="G416">
        <v>5</v>
      </c>
      <c r="H416" s="15">
        <v>513770</v>
      </c>
      <c r="I416" s="15">
        <v>437</v>
      </c>
      <c r="J416" s="15">
        <v>266347</v>
      </c>
      <c r="K416" s="15">
        <v>6</v>
      </c>
      <c r="L416">
        <v>-46</v>
      </c>
      <c r="M416">
        <v>-1</v>
      </c>
      <c r="N416">
        <v>1</v>
      </c>
      <c r="O416" s="15">
        <v>436</v>
      </c>
      <c r="P416" s="15">
        <v>128</v>
      </c>
      <c r="Q416" s="15">
        <v>564</v>
      </c>
      <c r="R416">
        <v>0.91385767790262173</v>
      </c>
      <c r="S416" s="15">
        <v>52</v>
      </c>
      <c r="T416" t="s">
        <v>488</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16" s="2">
        <f>IF(LEN(EvolucionIncidencia[[#This Row],[IA7]])=0,"",EvolucionIncidencia[[#This Row],[IA7]]/_xlfn.MAXIFS(EvolucionIncidencia[IA7],EvolucionIncidencia[Area_Sanitaria],EvolucionIncidencia[[#This Row],[Area_Sanitaria]]))</f>
        <v>0.17154255319148937</v>
      </c>
      <c r="AB416" s="2">
        <f>IF(LEN(EvolucionIncidencia[[#This Row],[IA14]])=0,"",EvolucionIncidencia[[#This Row],[IA14]]/_xlfn.MAXIFS(EvolucionIncidencia[IA14],EvolucionIncidencia[Area_Sanitaria],EvolucionIncidencia[[#This Row],[Area_Sanitaria]]))</f>
        <v>0.35119617224880384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17" spans="1:31" hidden="1" x14ac:dyDescent="0.3">
      <c r="A417" s="1">
        <v>44352</v>
      </c>
      <c r="B417" s="2" t="s">
        <v>3</v>
      </c>
      <c r="C417" s="15">
        <v>127369</v>
      </c>
      <c r="D417" s="15">
        <v>1851</v>
      </c>
      <c r="E417" s="15">
        <v>123117</v>
      </c>
      <c r="F417">
        <v>69</v>
      </c>
      <c r="G417">
        <v>15</v>
      </c>
      <c r="H417" s="15">
        <v>2278324</v>
      </c>
      <c r="I417" s="15">
        <v>2426</v>
      </c>
      <c r="J417" s="15">
        <v>977266</v>
      </c>
      <c r="K417" s="15">
        <v>69</v>
      </c>
      <c r="L417">
        <v>-94</v>
      </c>
      <c r="M417">
        <v>-2</v>
      </c>
      <c r="N417">
        <v>2</v>
      </c>
      <c r="O417" s="15">
        <v>3585</v>
      </c>
      <c r="P417" s="15">
        <v>514</v>
      </c>
      <c r="Q417" s="15">
        <v>4099</v>
      </c>
      <c r="R417">
        <v>0.95167095115681233</v>
      </c>
      <c r="S417" s="15">
        <v>163</v>
      </c>
      <c r="T417" t="s">
        <v>488</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17" s="2">
        <f>IF(LEN(EvolucionIncidencia[[#This Row],[IA7]])=0,"",EvolucionIncidencia[[#This Row],[IA7]]/_xlfn.MAXIFS(EvolucionIncidencia[IA7],EvolucionIncidencia[Area_Sanitaria],EvolucionIncidencia[[#This Row],[Area_Sanitaria]]))</f>
        <v>0.18359490672194256</v>
      </c>
      <c r="AB417" s="2">
        <f>IF(LEN(EvolucionIncidencia[[#This Row],[IA14]])=0,"",EvolucionIncidencia[[#This Row],[IA14]]/_xlfn.MAXIFS(EvolucionIncidencia[IA14],EvolucionIncidencia[Area_Sanitaria],EvolucionIncidencia[[#This Row],[Area_Sanitaria]]))</f>
        <v>0.30028618152085035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18" spans="1:31" x14ac:dyDescent="0.3">
      <c r="A418" s="1">
        <v>44353</v>
      </c>
      <c r="B418" s="2" t="s">
        <v>4</v>
      </c>
      <c r="C418" s="15">
        <v>30508</v>
      </c>
      <c r="D418" s="15">
        <v>324</v>
      </c>
      <c r="E418" s="15">
        <v>29605</v>
      </c>
      <c r="F418">
        <v>12</v>
      </c>
      <c r="G418">
        <v>2</v>
      </c>
      <c r="H418" s="15">
        <v>508930</v>
      </c>
      <c r="I418" s="15">
        <v>593</v>
      </c>
      <c r="J418" s="15">
        <v>150131</v>
      </c>
      <c r="K418" s="15">
        <v>17</v>
      </c>
      <c r="L418">
        <v>-9</v>
      </c>
      <c r="M418">
        <v>-1</v>
      </c>
      <c r="N418">
        <v>0</v>
      </c>
      <c r="O418" s="15">
        <v>861</v>
      </c>
      <c r="P418" s="15">
        <v>2</v>
      </c>
      <c r="Q418" s="15">
        <v>863</v>
      </c>
      <c r="R418">
        <v>0.97297297297297303</v>
      </c>
      <c r="S418" s="15">
        <v>26</v>
      </c>
      <c r="T418" t="s">
        <v>489</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18" s="2">
        <f>IF(LEN(EvolucionIncidencia[[#This Row],[IA7]])=0,"",EvolucionIncidencia[[#This Row],[IA7]]/_xlfn.MAXIFS(EvolucionIncidencia[IA7],EvolucionIncidencia[Area_Sanitaria],EvolucionIncidencia[[#This Row],[Area_Sanitaria]]))</f>
        <v>0.2283609576427256</v>
      </c>
      <c r="AB418" s="2">
        <f>IF(LEN(EvolucionIncidencia[[#This Row],[IA14]])=0,"",EvolucionIncidencia[[#This Row],[IA14]]/_xlfn.MAXIFS(EvolucionIncidencia[IA14],EvolucionIncidencia[Area_Sanitaria],EvolucionIncidencia[[#This Row],[Area_Sanitaria]]))</f>
        <v>0.2525832376578645</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19" spans="1:31" hidden="1" x14ac:dyDescent="0.3">
      <c r="A419" s="1">
        <v>44353</v>
      </c>
      <c r="B419" s="2" t="s">
        <v>5</v>
      </c>
      <c r="C419" s="15">
        <v>8642</v>
      </c>
      <c r="D419" s="15">
        <v>89</v>
      </c>
      <c r="E419" s="15">
        <v>8330</v>
      </c>
      <c r="F419">
        <v>8</v>
      </c>
      <c r="G419">
        <v>1</v>
      </c>
      <c r="H419" s="15">
        <v>145812</v>
      </c>
      <c r="I419" s="15">
        <v>217</v>
      </c>
      <c r="J419" s="15">
        <v>60923</v>
      </c>
      <c r="K419" s="15">
        <v>2</v>
      </c>
      <c r="L419">
        <v>-7</v>
      </c>
      <c r="M419">
        <v>0</v>
      </c>
      <c r="N419">
        <v>0</v>
      </c>
      <c r="O419" s="15">
        <v>160</v>
      </c>
      <c r="P419" s="15">
        <v>0</v>
      </c>
      <c r="Q419" s="15">
        <v>160</v>
      </c>
      <c r="R419">
        <v>0.92708333333333337</v>
      </c>
      <c r="S419" s="15">
        <v>9</v>
      </c>
      <c r="T419" t="s">
        <v>489</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19" s="2">
        <f>IF(LEN(EvolucionIncidencia[[#This Row],[IA7]])=0,"",EvolucionIncidencia[[#This Row],[IA7]]/_xlfn.MAXIFS(EvolucionIncidencia[IA7],EvolucionIncidencia[Area_Sanitaria],EvolucionIncidencia[[#This Row],[Area_Sanitaria]]))</f>
        <v>0.33600000000000002</v>
      </c>
      <c r="AB419" s="2">
        <f>IF(LEN(EvolucionIncidencia[[#This Row],[IA14]])=0,"",EvolucionIncidencia[[#This Row],[IA14]]/_xlfn.MAXIFS(EvolucionIncidencia[IA14],EvolucionIncidencia[Area_Sanitaria],EvolucionIncidencia[[#This Row],[Area_Sanitaria]]))</f>
        <v>0.48648648648648651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20" spans="1:31" hidden="1" x14ac:dyDescent="0.3">
      <c r="A420" s="1">
        <v>44353</v>
      </c>
      <c r="B420" s="2" t="s">
        <v>8</v>
      </c>
      <c r="C420" s="15">
        <v>12967</v>
      </c>
      <c r="D420" s="15">
        <v>224</v>
      </c>
      <c r="E420" s="15">
        <v>12522</v>
      </c>
      <c r="F420">
        <v>6</v>
      </c>
      <c r="G420">
        <v>2</v>
      </c>
      <c r="H420" s="15">
        <v>249635</v>
      </c>
      <c r="I420" s="15">
        <v>216</v>
      </c>
      <c r="J420" s="15">
        <v>134114</v>
      </c>
      <c r="K420" s="15">
        <v>7</v>
      </c>
      <c r="L420">
        <v>-16</v>
      </c>
      <c r="M420">
        <v>0</v>
      </c>
      <c r="N420">
        <v>0</v>
      </c>
      <c r="O420" s="15">
        <v>245</v>
      </c>
      <c r="P420" s="15">
        <v>0</v>
      </c>
      <c r="Q420" s="15">
        <v>245</v>
      </c>
      <c r="R420">
        <v>0.93333333333333335</v>
      </c>
      <c r="S420" s="15">
        <v>23</v>
      </c>
      <c r="T420" t="s">
        <v>489</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20" s="2">
        <f>IF(LEN(EvolucionIncidencia[[#This Row],[IA7]])=0,"",EvolucionIncidencia[[#This Row],[IA7]]/_xlfn.MAXIFS(EvolucionIncidencia[IA7],EvolucionIncidencia[Area_Sanitaria],EvolucionIncidencia[[#This Row],[Area_Sanitaria]]))</f>
        <v>0.29166666666666669</v>
      </c>
      <c r="AB420" s="2">
        <f>IF(LEN(EvolucionIncidencia[[#This Row],[IA14]])=0,"",EvolucionIncidencia[[#This Row],[IA14]]/_xlfn.MAXIFS(EvolucionIncidencia[IA14],EvolucionIncidencia[Area_Sanitaria],EvolucionIncidencia[[#This Row],[Area_Sanitaria]]))</f>
        <v>0.43832599118942733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1" spans="1:31" hidden="1" x14ac:dyDescent="0.3">
      <c r="A421" s="1">
        <v>44353</v>
      </c>
      <c r="B421" s="2" t="s">
        <v>9</v>
      </c>
      <c r="C421" s="15">
        <v>15782</v>
      </c>
      <c r="D421" s="15">
        <v>161</v>
      </c>
      <c r="E421" s="15">
        <v>15204</v>
      </c>
      <c r="F421">
        <v>7</v>
      </c>
      <c r="G421">
        <v>0</v>
      </c>
      <c r="H421" s="15">
        <v>258785</v>
      </c>
      <c r="I421" s="15">
        <v>418</v>
      </c>
      <c r="J421" s="15">
        <v>130197</v>
      </c>
      <c r="K421" s="15">
        <v>9</v>
      </c>
      <c r="L421">
        <v>3</v>
      </c>
      <c r="M421">
        <v>0</v>
      </c>
      <c r="N421">
        <v>0</v>
      </c>
      <c r="O421" s="15">
        <v>429</v>
      </c>
      <c r="P421" s="15">
        <v>0</v>
      </c>
      <c r="Q421" s="15">
        <v>429</v>
      </c>
      <c r="R421">
        <v>1.018987341772152</v>
      </c>
      <c r="S421" s="15">
        <v>6</v>
      </c>
      <c r="T421" t="s">
        <v>489</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21" s="2">
        <f>IF(LEN(EvolucionIncidencia[[#This Row],[IA7]])=0,"",EvolucionIncidencia[[#This Row],[IA7]]/_xlfn.MAXIFS(EvolucionIncidencia[IA7],EvolucionIncidencia[Area_Sanitaria],EvolucionIncidencia[[#This Row],[Area_Sanitaria]]))</f>
        <v>0.10526315789473684</v>
      </c>
      <c r="AB421" s="2">
        <f>IF(LEN(EvolucionIncidencia[[#This Row],[IA14]])=0,"",EvolucionIncidencia[[#This Row],[IA14]]/_xlfn.MAXIFS(EvolucionIncidencia[IA14],EvolucionIncidencia[Area_Sanitaria],EvolucionIncidencia[[#This Row],[Area_Sanitaria]]))</f>
        <v>0.14506172839506173</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22" spans="1:31" hidden="1" x14ac:dyDescent="0.3">
      <c r="A422" s="1">
        <v>44353</v>
      </c>
      <c r="B422" s="2" t="s">
        <v>6</v>
      </c>
      <c r="C422" s="15">
        <v>14327</v>
      </c>
      <c r="D422" s="15">
        <v>193</v>
      </c>
      <c r="E422" s="15">
        <v>13953</v>
      </c>
      <c r="F422">
        <v>13</v>
      </c>
      <c r="G422">
        <v>2</v>
      </c>
      <c r="H422" s="15">
        <v>239839</v>
      </c>
      <c r="I422" s="15">
        <v>181</v>
      </c>
      <c r="J422" s="15">
        <v>91420</v>
      </c>
      <c r="K422" s="15">
        <v>6</v>
      </c>
      <c r="L422">
        <v>-19</v>
      </c>
      <c r="M422">
        <v>0</v>
      </c>
      <c r="N422">
        <v>0</v>
      </c>
      <c r="O422" s="15">
        <v>600</v>
      </c>
      <c r="P422" s="15">
        <v>0</v>
      </c>
      <c r="Q422" s="15">
        <v>600</v>
      </c>
      <c r="R422">
        <v>0.910377358490566</v>
      </c>
      <c r="S422" s="15">
        <v>25</v>
      </c>
      <c r="T422" t="s">
        <v>489</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22" s="2">
        <f>IF(LEN(EvolucionIncidencia[[#This Row],[IA7]])=0,"",EvolucionIncidencia[[#This Row],[IA7]]/_xlfn.MAXIFS(EvolucionIncidencia[IA7],EvolucionIncidencia[Area_Sanitaria],EvolucionIncidencia[[#This Row],[Area_Sanitaria]]))</f>
        <v>0.12326043737574553</v>
      </c>
      <c r="AB422" s="2">
        <f>IF(LEN(EvolucionIncidencia[[#This Row],[IA14]])=0,"",EvolucionIncidencia[[#This Row],[IA14]]/_xlfn.MAXIFS(EvolucionIncidencia[IA14],EvolucionIncidencia[Area_Sanitaria],EvolucionIncidencia[[#This Row],[Area_Sanitaria]]))</f>
        <v>0.19739952718676124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23" spans="1:31" hidden="1" x14ac:dyDescent="0.3">
      <c r="A423" s="1">
        <v>44353</v>
      </c>
      <c r="B423" s="2" t="s">
        <v>7</v>
      </c>
      <c r="C423" s="15">
        <v>20047</v>
      </c>
      <c r="D423" s="15">
        <v>295</v>
      </c>
      <c r="E423" s="15">
        <v>19401</v>
      </c>
      <c r="F423">
        <v>15</v>
      </c>
      <c r="G423">
        <v>3</v>
      </c>
      <c r="H423" s="15">
        <v>364327</v>
      </c>
      <c r="I423" s="15">
        <v>364</v>
      </c>
      <c r="J423" s="15">
        <v>144136</v>
      </c>
      <c r="K423" s="15">
        <v>6</v>
      </c>
      <c r="L423">
        <v>-29</v>
      </c>
      <c r="M423">
        <v>0</v>
      </c>
      <c r="N423">
        <v>0</v>
      </c>
      <c r="O423" s="15">
        <v>479</v>
      </c>
      <c r="P423" s="15">
        <v>0</v>
      </c>
      <c r="Q423" s="15">
        <v>479</v>
      </c>
      <c r="R423">
        <v>0.91049382716049387</v>
      </c>
      <c r="S423" s="15">
        <v>35</v>
      </c>
      <c r="T423" t="s">
        <v>489</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23" s="2">
        <f>IF(LEN(EvolucionIncidencia[[#This Row],[IA7]])=0,"",EvolucionIncidencia[[#This Row],[IA7]]/_xlfn.MAXIFS(EvolucionIncidencia[IA7],EvolucionIncidencia[Area_Sanitaria],EvolucionIncidencia[[#This Row],[Area_Sanitaria]]))</f>
        <v>0.21671018276762402</v>
      </c>
      <c r="AB423" s="2">
        <f>IF(LEN(EvolucionIncidencia[[#This Row],[IA14]])=0,"",EvolucionIncidencia[[#This Row],[IA14]]/_xlfn.MAXIFS(EvolucionIncidencia[IA14],EvolucionIncidencia[Area_Sanitaria],EvolucionIncidencia[[#This Row],[Area_Sanitaria]]))</f>
        <v>0.46820809248554912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24" spans="1:31" hidden="1" x14ac:dyDescent="0.3">
      <c r="A424" s="1">
        <v>44353</v>
      </c>
      <c r="B424" s="2" t="s">
        <v>2</v>
      </c>
      <c r="C424" s="15">
        <v>25150</v>
      </c>
      <c r="D424" s="15">
        <v>448</v>
      </c>
      <c r="E424" s="15">
        <v>24273</v>
      </c>
      <c r="F424">
        <v>7</v>
      </c>
      <c r="G424">
        <v>5</v>
      </c>
      <c r="H424" s="15">
        <v>514153</v>
      </c>
      <c r="I424" s="15">
        <v>437</v>
      </c>
      <c r="J424" s="15">
        <v>266347</v>
      </c>
      <c r="K424" s="15">
        <v>7</v>
      </c>
      <c r="L424">
        <v>-40</v>
      </c>
      <c r="M424">
        <v>0</v>
      </c>
      <c r="N424">
        <v>0</v>
      </c>
      <c r="O424" s="15">
        <v>383</v>
      </c>
      <c r="P424" s="15">
        <v>0</v>
      </c>
      <c r="Q424" s="15">
        <v>383</v>
      </c>
      <c r="R424">
        <v>0.91803278688524592</v>
      </c>
      <c r="S424" s="15">
        <v>47</v>
      </c>
      <c r="T424" t="s">
        <v>489</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24" s="2">
        <f>IF(LEN(EvolucionIncidencia[[#This Row],[IA7]])=0,"",EvolucionIncidencia[[#This Row],[IA7]]/_xlfn.MAXIFS(EvolucionIncidencia[IA7],EvolucionIncidencia[Area_Sanitaria],EvolucionIncidencia[[#This Row],[Area_Sanitaria]]))</f>
        <v>0.15425531914893617</v>
      </c>
      <c r="AB424" s="2">
        <f>IF(LEN(EvolucionIncidencia[[#This Row],[IA14]])=0,"",EvolucionIncidencia[[#This Row],[IA14]]/_xlfn.MAXIFS(EvolucionIncidencia[IA14],EvolucionIncidencia[Area_Sanitaria],EvolucionIncidencia[[#This Row],[Area_Sanitaria]]))</f>
        <v>0.32535885167464113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25" spans="1:31" hidden="1" x14ac:dyDescent="0.3">
      <c r="A425" s="1">
        <v>44353</v>
      </c>
      <c r="B425" s="2" t="s">
        <v>3</v>
      </c>
      <c r="C425" s="15">
        <v>127423</v>
      </c>
      <c r="D425" s="15">
        <v>1734</v>
      </c>
      <c r="E425" s="15">
        <v>123288</v>
      </c>
      <c r="F425">
        <v>68</v>
      </c>
      <c r="G425">
        <v>15</v>
      </c>
      <c r="H425" s="15">
        <v>2281481</v>
      </c>
      <c r="I425" s="15">
        <v>2426</v>
      </c>
      <c r="J425" s="15">
        <v>977268</v>
      </c>
      <c r="K425" s="15">
        <v>54</v>
      </c>
      <c r="L425">
        <v>-117</v>
      </c>
      <c r="M425">
        <v>-1</v>
      </c>
      <c r="N425">
        <v>0</v>
      </c>
      <c r="O425" s="15">
        <v>3157</v>
      </c>
      <c r="P425" s="15">
        <v>2</v>
      </c>
      <c r="Q425" s="15">
        <v>3159</v>
      </c>
      <c r="R425">
        <v>0.93679092382495943</v>
      </c>
      <c r="S425" s="15">
        <v>171</v>
      </c>
      <c r="T425" t="s">
        <v>489</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25" s="2">
        <f>IF(LEN(EvolucionIncidencia[[#This Row],[IA7]])=0,"",EvolucionIncidencia[[#This Row],[IA7]]/_xlfn.MAXIFS(EvolucionIncidencia[IA7],EvolucionIncidencia[Area_Sanitaria],EvolucionIncidencia[[#This Row],[Area_Sanitaria]]))</f>
        <v>0.17708024874148653</v>
      </c>
      <c r="AB425" s="2">
        <f>IF(LEN(EvolucionIncidencia[[#This Row],[IA14]])=0,"",EvolucionIncidencia[[#This Row],[IA14]]/_xlfn.MAXIFS(EvolucionIncidencia[IA14],EvolucionIncidencia[Area_Sanitaria],EvolucionIncidencia[[#This Row],[Area_Sanitaria]]))</f>
        <v>0.28618152085036797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26" spans="1:31" x14ac:dyDescent="0.3">
      <c r="A426" s="1">
        <v>44354</v>
      </c>
      <c r="B426" s="2" t="s">
        <v>4</v>
      </c>
      <c r="C426" s="15">
        <v>30536</v>
      </c>
      <c r="D426" s="15">
        <v>335</v>
      </c>
      <c r="E426" s="15">
        <v>29622</v>
      </c>
      <c r="F426">
        <v>12</v>
      </c>
      <c r="G426">
        <v>1</v>
      </c>
      <c r="H426" s="15">
        <v>510041</v>
      </c>
      <c r="I426" s="15">
        <v>593</v>
      </c>
      <c r="J426" s="15">
        <v>150157</v>
      </c>
      <c r="K426" s="15">
        <v>28</v>
      </c>
      <c r="L426">
        <v>11</v>
      </c>
      <c r="M426">
        <v>0</v>
      </c>
      <c r="N426">
        <v>-1</v>
      </c>
      <c r="O426" s="15">
        <v>1111</v>
      </c>
      <c r="P426" s="15">
        <v>26</v>
      </c>
      <c r="Q426" s="15">
        <v>1137</v>
      </c>
      <c r="R426">
        <v>1.0339506172839505</v>
      </c>
      <c r="S426" s="15">
        <v>17</v>
      </c>
      <c r="T426" t="s">
        <v>490</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6" s="2" t="e">
        <f>IF(EvolucionIncidencia[[#This Row],[Fecha]]&lt;=MIN(EvolucionIncidencia[Fecha])+14,"",EvolucionIncidencia[[#This Row],[NuevasAltas]]-EvolucionIncidencia[[#This Row],[Previsión Altas]])</f>
        <v>#DIV/0!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26" s="2">
        <f>IF(LEN(EvolucionIncidencia[[#This Row],[IA7]])=0,"",EvolucionIncidencia[[#This Row],[IA7]]/_xlfn.MAXIFS(EvolucionIncidencia[IA7],EvolucionIncidencia[Area_Sanitaria],EvolucionIncidencia[[#This Row],[Area_Sanitaria]]))</f>
        <v>0.25782688766114181</v>
      </c>
      <c r="AB426" s="2">
        <f>IF(LEN(EvolucionIncidencia[[#This Row],[IA14]])=0,"",EvolucionIncidencia[[#This Row],[IA14]]/_xlfn.MAXIFS(EvolucionIncidencia[IA14],EvolucionIncidencia[Area_Sanitaria],EvolucionIncidencia[[#This Row],[Area_Sanitaria]]))</f>
        <v>0.27210103329506313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27" spans="1:31" hidden="1" x14ac:dyDescent="0.3">
      <c r="A427" s="1">
        <v>44354</v>
      </c>
      <c r="B427" s="2" t="s">
        <v>5</v>
      </c>
      <c r="C427" s="15">
        <v>8649</v>
      </c>
      <c r="D427" s="15">
        <v>95</v>
      </c>
      <c r="E427" s="15">
        <v>8331</v>
      </c>
      <c r="F427">
        <v>8</v>
      </c>
      <c r="G427">
        <v>1</v>
      </c>
      <c r="H427" s="15">
        <v>145980</v>
      </c>
      <c r="I427" s="15">
        <v>217</v>
      </c>
      <c r="J427" s="15">
        <v>60929</v>
      </c>
      <c r="K427" s="15">
        <v>7</v>
      </c>
      <c r="L427">
        <v>6</v>
      </c>
      <c r="M427">
        <v>0</v>
      </c>
      <c r="N427">
        <v>0</v>
      </c>
      <c r="O427" s="15">
        <v>168</v>
      </c>
      <c r="P427" s="15">
        <v>6</v>
      </c>
      <c r="Q427" s="15">
        <v>174</v>
      </c>
      <c r="R427">
        <v>1.0674157303370786</v>
      </c>
      <c r="S427" s="15">
        <v>1</v>
      </c>
      <c r="T427" t="s">
        <v>490</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27" s="2">
        <f>IF(LEN(EvolucionIncidencia[[#This Row],[IA7]])=0,"",EvolucionIncidencia[[#This Row],[IA7]]/_xlfn.MAXIFS(EvolucionIncidencia[IA7],EvolucionIncidencia[Area_Sanitaria],EvolucionIncidencia[[#This Row],[Area_Sanitaria]]))</f>
        <v>0.36799999999999999</v>
      </c>
      <c r="AB427" s="2">
        <f>IF(LEN(EvolucionIncidencia[[#This Row],[IA14]])=0,"",EvolucionIncidencia[[#This Row],[IA14]]/_xlfn.MAXIFS(EvolucionIncidencia[IA14],EvolucionIncidencia[Area_Sanitaria],EvolucionIncidencia[[#This Row],[Area_Sanitaria]]))</f>
        <v>0.50810810810810814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28" spans="1:31" hidden="1" x14ac:dyDescent="0.3">
      <c r="A428" s="1">
        <v>44354</v>
      </c>
      <c r="B428" s="2" t="s">
        <v>8</v>
      </c>
      <c r="C428" s="15">
        <v>12974</v>
      </c>
      <c r="D428" s="15">
        <v>208</v>
      </c>
      <c r="E428" s="15">
        <v>12545</v>
      </c>
      <c r="F428">
        <v>6</v>
      </c>
      <c r="G428">
        <v>2</v>
      </c>
      <c r="H428" s="15">
        <v>250105</v>
      </c>
      <c r="I428" s="15">
        <v>216</v>
      </c>
      <c r="J428" s="15">
        <v>134125</v>
      </c>
      <c r="K428" s="15">
        <v>7</v>
      </c>
      <c r="L428">
        <v>-16</v>
      </c>
      <c r="M428">
        <v>0</v>
      </c>
      <c r="N428">
        <v>0</v>
      </c>
      <c r="O428" s="15">
        <v>470</v>
      </c>
      <c r="P428" s="15">
        <v>11</v>
      </c>
      <c r="Q428" s="15">
        <v>481</v>
      </c>
      <c r="R428">
        <v>0.9285714285714286</v>
      </c>
      <c r="S428" s="15">
        <v>23</v>
      </c>
      <c r="T428" t="s">
        <v>490</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8" s="2" t="e">
        <f>IF(EvolucionIncidencia[[#This Row],[Fecha]]&lt;=MIN(EvolucionIncidencia[Fecha])+14,"",EvolucionIncidencia[[#This Row],[NuevasAltas]]-EvolucionIncidencia[[#This Row],[Previsión Altas]])</f>
        <v>#DIV/0!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28" s="2">
        <f>IF(LEN(EvolucionIncidencia[[#This Row],[IA7]])=0,"",EvolucionIncidencia[[#This Row],[IA7]]/_xlfn.MAXIFS(EvolucionIncidencia[IA7],EvolucionIncidencia[Area_Sanitaria],EvolucionIncidencia[[#This Row],[Area_Sanitaria]]))</f>
        <v>0.25961538461538464</v>
      </c>
      <c r="AB428" s="2">
        <f>IF(LEN(EvolucionIncidencia[[#This Row],[IA14]])=0,"",EvolucionIncidencia[[#This Row],[IA14]]/_xlfn.MAXIFS(EvolucionIncidencia[IA14],EvolucionIncidencia[Area_Sanitaria],EvolucionIncidencia[[#This Row],[Area_Sanitaria]]))</f>
        <v>0.42511013215859028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9" spans="1:31" hidden="1" x14ac:dyDescent="0.3">
      <c r="A429" s="1">
        <v>44354</v>
      </c>
      <c r="B429" s="2" t="s">
        <v>9</v>
      </c>
      <c r="C429" s="15">
        <v>15790</v>
      </c>
      <c r="D429" s="15">
        <v>163</v>
      </c>
      <c r="E429" s="15">
        <v>15210</v>
      </c>
      <c r="F429">
        <v>7</v>
      </c>
      <c r="G429">
        <v>1</v>
      </c>
      <c r="H429" s="15">
        <v>259153</v>
      </c>
      <c r="I429" s="15">
        <v>418</v>
      </c>
      <c r="J429" s="15">
        <v>130215</v>
      </c>
      <c r="K429" s="15">
        <v>8</v>
      </c>
      <c r="L429">
        <v>2</v>
      </c>
      <c r="M429">
        <v>0</v>
      </c>
      <c r="N429">
        <v>1</v>
      </c>
      <c r="O429" s="15">
        <v>368</v>
      </c>
      <c r="P429" s="15">
        <v>18</v>
      </c>
      <c r="Q429" s="15">
        <v>386</v>
      </c>
      <c r="R429">
        <v>1.0124223602484472</v>
      </c>
      <c r="S429" s="15">
        <v>6</v>
      </c>
      <c r="T429" t="s">
        <v>490</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9" s="2" t="e">
        <f>IF(EvolucionIncidencia[[#This Row],[Fecha]]&lt;=MIN(EvolucionIncidencia[Fecha])+14,"",EvolucionIncidencia[[#This Row],[NuevasAltas]]-EvolucionIncidencia[[#This Row],[Previsión Altas]])</f>
        <v>#DIV/0!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9" s="2">
        <f>IF(LEN(EvolucionIncidencia[[#This Row],[IA7]])=0,"",EvolucionIncidencia[[#This Row],[IA7]]/_xlfn.MAXIFS(EvolucionIncidencia[IA7],EvolucionIncidencia[Area_Sanitaria],EvolucionIncidencia[[#This Row],[Area_Sanitaria]]))</f>
        <v>0.1</v>
      </c>
      <c r="AB429" s="2">
        <f>IF(LEN(EvolucionIncidencia[[#This Row],[IA14]])=0,"",EvolucionIncidencia[[#This Row],[IA14]]/_xlfn.MAXIFS(EvolucionIncidencia[IA14],EvolucionIncidencia[Area_Sanitaria],EvolucionIncidencia[[#This Row],[Area_Sanitaria]]))</f>
        <v>0.14814814814814814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0" spans="1:31" hidden="1" x14ac:dyDescent="0.3">
      <c r="A430" s="1">
        <v>44354</v>
      </c>
      <c r="B430" s="2" t="s">
        <v>6</v>
      </c>
      <c r="C430" s="15">
        <v>14333</v>
      </c>
      <c r="D430" s="15">
        <v>193</v>
      </c>
      <c r="E430" s="15">
        <v>13959</v>
      </c>
      <c r="F430">
        <v>14</v>
      </c>
      <c r="G430">
        <v>1</v>
      </c>
      <c r="H430" s="15">
        <v>240092</v>
      </c>
      <c r="I430" s="15">
        <v>181</v>
      </c>
      <c r="J430" s="15">
        <v>91429</v>
      </c>
      <c r="K430" s="15">
        <v>6</v>
      </c>
      <c r="L430">
        <v>0</v>
      </c>
      <c r="M430">
        <v>1</v>
      </c>
      <c r="N430">
        <v>-1</v>
      </c>
      <c r="O430" s="15">
        <v>253</v>
      </c>
      <c r="P430" s="15">
        <v>9</v>
      </c>
      <c r="Q430" s="15">
        <v>262</v>
      </c>
      <c r="R430">
        <v>1</v>
      </c>
      <c r="S430" s="15">
        <v>6</v>
      </c>
      <c r="T430" t="s">
        <v>490</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0" s="2" t="e">
        <f>IF(EvolucionIncidencia[[#This Row],[Fecha]]&lt;=MIN(EvolucionIncidencia[Fecha])+14,"",EvolucionIncidencia[[#This Row],[NuevasAltas]]-EvolucionIncidencia[[#This Row],[Previsión Altas]])</f>
        <v>#DIV/0!</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0" s="2">
        <f>IF(LEN(EvolucionIncidencia[[#This Row],[IA7]])=0,"",EvolucionIncidencia[[#This Row],[IA7]]/_xlfn.MAXIFS(EvolucionIncidencia[IA7],EvolucionIncidencia[Area_Sanitaria],EvolucionIncidencia[[#This Row],[Area_Sanitaria]]))</f>
        <v>0.11928429423459244</v>
      </c>
      <c r="AB430" s="2">
        <f>IF(LEN(EvolucionIncidencia[[#This Row],[IA14]])=0,"",EvolucionIncidencia[[#This Row],[IA14]]/_xlfn.MAXIFS(EvolucionIncidencia[IA14],EvolucionIncidencia[Area_Sanitaria],EvolucionIncidencia[[#This Row],[Area_Sanitaria]]))</f>
        <v>0.1867612293144208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31" spans="1:31" hidden="1" x14ac:dyDescent="0.3">
      <c r="A431" s="1">
        <v>44354</v>
      </c>
      <c r="B431" s="2" t="s">
        <v>7</v>
      </c>
      <c r="C431" s="15">
        <v>20053</v>
      </c>
      <c r="D431" s="15">
        <v>283</v>
      </c>
      <c r="E431" s="15">
        <v>19418</v>
      </c>
      <c r="F431">
        <v>12</v>
      </c>
      <c r="G431">
        <v>3</v>
      </c>
      <c r="H431" s="15">
        <v>364730</v>
      </c>
      <c r="I431" s="15">
        <v>365</v>
      </c>
      <c r="J431" s="15">
        <v>144165</v>
      </c>
      <c r="K431" s="15">
        <v>6</v>
      </c>
      <c r="L431">
        <v>-12</v>
      </c>
      <c r="M431">
        <v>-3</v>
      </c>
      <c r="N431">
        <v>0</v>
      </c>
      <c r="O431" s="15">
        <v>403</v>
      </c>
      <c r="P431" s="15">
        <v>29</v>
      </c>
      <c r="Q431" s="15">
        <v>432</v>
      </c>
      <c r="R431">
        <v>0.95932203389830506</v>
      </c>
      <c r="S431" s="15">
        <v>17</v>
      </c>
      <c r="T431" t="s">
        <v>490</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1" s="2" t="e">
        <f>IF(EvolucionIncidencia[[#This Row],[Fecha]]&lt;=MIN(EvolucionIncidencia[Fecha])+14,"",EvolucionIncidencia[[#This Row],[NuevasAltas]]-EvolucionIncidencia[[#This Row],[Previsión Altas]])</f>
        <v>#DIV/0!</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431" s="2">
        <f>IF(LEN(EvolucionIncidencia[[#This Row],[IA7]])=0,"",EvolucionIncidencia[[#This Row],[IA7]]/_xlfn.MAXIFS(EvolucionIncidencia[IA7],EvolucionIncidencia[Area_Sanitaria],EvolucionIncidencia[[#This Row],[Area_Sanitaria]]))</f>
        <v>0.19321148825065274</v>
      </c>
      <c r="AB431" s="2">
        <f>IF(LEN(EvolucionIncidencia[[#This Row],[IA14]])=0,"",EvolucionIncidencia[[#This Row],[IA14]]/_xlfn.MAXIFS(EvolucionIncidencia[IA14],EvolucionIncidencia[Area_Sanitaria],EvolucionIncidencia[[#This Row],[Area_Sanitaria]]))</f>
        <v>0.4258188824662813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32" spans="1:31" hidden="1" x14ac:dyDescent="0.3">
      <c r="A432" s="1">
        <v>44354</v>
      </c>
      <c r="B432" s="2" t="s">
        <v>2</v>
      </c>
      <c r="C432" s="15">
        <v>25170</v>
      </c>
      <c r="D432" s="15">
        <v>452</v>
      </c>
      <c r="E432" s="15">
        <v>24289</v>
      </c>
      <c r="F432">
        <v>6</v>
      </c>
      <c r="G432">
        <v>5</v>
      </c>
      <c r="H432" s="15">
        <v>514637</v>
      </c>
      <c r="I432" s="15">
        <v>437</v>
      </c>
      <c r="J432" s="15">
        <v>266349</v>
      </c>
      <c r="K432" s="15">
        <v>20</v>
      </c>
      <c r="L432">
        <v>4</v>
      </c>
      <c r="M432">
        <v>-1</v>
      </c>
      <c r="N432">
        <v>0</v>
      </c>
      <c r="O432" s="15">
        <v>484</v>
      </c>
      <c r="P432" s="15">
        <v>2</v>
      </c>
      <c r="Q432" s="15">
        <v>486</v>
      </c>
      <c r="R432">
        <v>1.0089285714285714</v>
      </c>
      <c r="S432" s="15">
        <v>16</v>
      </c>
      <c r="T432" t="s">
        <v>490</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2" s="2" t="e">
        <f>IF(EvolucionIncidencia[[#This Row],[Fecha]]&lt;=MIN(EvolucionIncidencia[Fecha])+14,"",EvolucionIncidencia[[#This Row],[NuevasAltas]]-EvolucionIncidencia[[#This Row],[Previsión Altas]])</f>
        <v>#DIV/0!</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432" s="2">
        <f>IF(LEN(EvolucionIncidencia[[#This Row],[IA7]])=0,"",EvolucionIncidencia[[#This Row],[IA7]]/_xlfn.MAXIFS(EvolucionIncidencia[IA7],EvolucionIncidencia[Area_Sanitaria],EvolucionIncidencia[[#This Row],[Area_Sanitaria]]))</f>
        <v>0.15026595744680851</v>
      </c>
      <c r="AB432" s="2">
        <f>IF(LEN(EvolucionIncidencia[[#This Row],[IA14]])=0,"",EvolucionIncidencia[[#This Row],[IA14]]/_xlfn.MAXIFS(EvolucionIncidencia[IA14],EvolucionIncidencia[Area_Sanitaria],EvolucionIncidencia[[#This Row],[Area_Sanitaria]]))</f>
        <v>0.33110047846889951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-120</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433" spans="1:31" hidden="1" x14ac:dyDescent="0.3">
      <c r="A433" s="1">
        <v>44354</v>
      </c>
      <c r="B433" s="2" t="s">
        <v>3</v>
      </c>
      <c r="C433" s="15">
        <v>127505</v>
      </c>
      <c r="D433" s="15">
        <v>1729</v>
      </c>
      <c r="E433" s="15">
        <v>123374</v>
      </c>
      <c r="F433">
        <v>65</v>
      </c>
      <c r="G433">
        <v>14</v>
      </c>
      <c r="H433" s="15">
        <v>2284738</v>
      </c>
      <c r="I433" s="15">
        <v>2427</v>
      </c>
      <c r="J433" s="15">
        <v>977369</v>
      </c>
      <c r="K433" s="15">
        <v>82</v>
      </c>
      <c r="L433">
        <v>-5</v>
      </c>
      <c r="M433">
        <v>-3</v>
      </c>
      <c r="N433">
        <v>-1</v>
      </c>
      <c r="O433" s="15">
        <v>3257</v>
      </c>
      <c r="P433" s="15">
        <v>101</v>
      </c>
      <c r="Q433" s="15">
        <v>3358</v>
      </c>
      <c r="R433">
        <v>0.99711649365628607</v>
      </c>
      <c r="S433" s="15">
        <v>86</v>
      </c>
      <c r="T433" t="s">
        <v>490</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4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3" s="2" t="e">
        <f>IF(EvolucionIncidencia[[#This Row],[Fecha]]&lt;=MIN(EvolucionIncidencia[Fecha])+14,"",EvolucionIncidencia[[#This Row],[NuevasAltas]]-EvolucionIncidencia[[#This Row],[Previsión Altas]])</f>
        <v>#DIV/0!</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433" s="2">
        <f>IF(LEN(EvolucionIncidencia[[#This Row],[IA7]])=0,"",EvolucionIncidencia[[#This Row],[IA7]]/_xlfn.MAXIFS(EvolucionIncidencia[IA7],EvolucionIncidencia[Area_Sanitaria],EvolucionIncidencia[[#This Row],[Area_Sanitaria]]))</f>
        <v>0.17471128220313889</v>
      </c>
      <c r="AB433" s="2">
        <f>IF(LEN(EvolucionIncidencia[[#This Row],[IA14]])=0,"",EvolucionIncidencia[[#This Row],[IA14]]/_xlfn.MAXIFS(EvolucionIncidencia[IA14],EvolucionIncidencia[Area_Sanitaria],EvolucionIncidencia[[#This Row],[Area_Sanitaria]]))</f>
        <v>0.28475061324611611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-213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434" spans="1:31" x14ac:dyDescent="0.3">
      <c r="A434" s="1">
        <v>44355</v>
      </c>
      <c r="B434" s="2" t="s">
        <v>4</v>
      </c>
      <c r="C434" s="15">
        <v>30552</v>
      </c>
      <c r="D434" s="15">
        <v>331</v>
      </c>
      <c r="E434" s="15">
        <v>29642</v>
      </c>
      <c r="F434">
        <v>16</v>
      </c>
      <c r="G434">
        <v>2</v>
      </c>
      <c r="H434" s="15">
        <v>511150</v>
      </c>
      <c r="I434" s="15">
        <v>593</v>
      </c>
      <c r="J434" s="15">
        <v>150235</v>
      </c>
      <c r="K434" s="15">
        <v>16</v>
      </c>
      <c r="L434">
        <v>-4</v>
      </c>
      <c r="M434">
        <v>4</v>
      </c>
      <c r="N434">
        <v>1</v>
      </c>
      <c r="O434" s="15">
        <v>1109</v>
      </c>
      <c r="P434" s="15">
        <v>78</v>
      </c>
      <c r="Q434" s="15">
        <v>1187</v>
      </c>
      <c r="R434">
        <v>0.9880597014925373</v>
      </c>
      <c r="S434" s="15">
        <v>20</v>
      </c>
      <c r="T434" t="s">
        <v>491</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4" s="2" t="e">
        <f>IF(EvolucionIncidencia[[#This Row],[Fecha]]&lt;=MIN(EvolucionIncidencia[Fecha])+14,"",EvolucionIncidencia[[#This Row],[NuevasAltas]]-EvolucionIncidencia[[#This Row],[Previsión Altas]])</f>
        <v>#DIV/0!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34" s="2">
        <f>IF(LEN(EvolucionIncidencia[[#This Row],[IA7]])=0,"",EvolucionIncidencia[[#This Row],[IA7]]/_xlfn.MAXIFS(EvolucionIncidencia[IA7],EvolucionIncidencia[Area_Sanitaria],EvolucionIncidencia[[#This Row],[Area_Sanitaria]]))</f>
        <v>0.2559852670349908</v>
      </c>
      <c r="AB434" s="2">
        <f>IF(LEN(EvolucionIncidencia[[#This Row],[IA14]])=0,"",EvolucionIncidencia[[#This Row],[IA14]]/_xlfn.MAXIFS(EvolucionIncidencia[IA14],EvolucionIncidencia[Area_Sanitaria],EvolucionIncidencia[[#This Row],[Area_Sanitaria]]))</f>
        <v>0.27210103329506313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35" spans="1:31" hidden="1" x14ac:dyDescent="0.3">
      <c r="A435" s="1">
        <v>44355</v>
      </c>
      <c r="B435" s="2" t="s">
        <v>5</v>
      </c>
      <c r="C435" s="15">
        <v>8655</v>
      </c>
      <c r="D435" s="15">
        <v>96</v>
      </c>
      <c r="E435" s="15">
        <v>8336</v>
      </c>
      <c r="F435">
        <v>6</v>
      </c>
      <c r="G435">
        <v>3</v>
      </c>
      <c r="H435" s="15">
        <v>146473</v>
      </c>
      <c r="I435" s="15">
        <v>217</v>
      </c>
      <c r="J435" s="15">
        <v>60950</v>
      </c>
      <c r="K435" s="15">
        <v>6</v>
      </c>
      <c r="L435">
        <v>1</v>
      </c>
      <c r="M435">
        <v>-2</v>
      </c>
      <c r="N435">
        <v>2</v>
      </c>
      <c r="O435" s="15">
        <v>493</v>
      </c>
      <c r="P435" s="15">
        <v>21</v>
      </c>
      <c r="Q435" s="15">
        <v>514</v>
      </c>
      <c r="R435">
        <v>1.0105263157894737</v>
      </c>
      <c r="S435" s="15">
        <v>5</v>
      </c>
      <c r="T435" t="s">
        <v>491</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35" s="2">
        <f>IF(LEN(EvolucionIncidencia[[#This Row],[IA7]])=0,"",EvolucionIncidencia[[#This Row],[IA7]]/_xlfn.MAXIFS(EvolucionIncidencia[IA7],EvolucionIncidencia[Area_Sanitaria],EvolucionIncidencia[[#This Row],[Area_Sanitaria]]))</f>
        <v>0.33600000000000002</v>
      </c>
      <c r="AB435" s="2">
        <f>IF(LEN(EvolucionIncidencia[[#This Row],[IA14]])=0,"",EvolucionIncidencia[[#This Row],[IA14]]/_xlfn.MAXIFS(EvolucionIncidencia[IA14],EvolucionIncidencia[Area_Sanitaria],EvolucionIncidencia[[#This Row],[Area_Sanitaria]]))</f>
        <v>0.49189189189189192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36" spans="1:31" hidden="1" x14ac:dyDescent="0.3">
      <c r="A436" s="1">
        <v>44355</v>
      </c>
      <c r="B436" s="2" t="s">
        <v>8</v>
      </c>
      <c r="C436" s="15">
        <v>12981</v>
      </c>
      <c r="D436" s="15">
        <v>208</v>
      </c>
      <c r="E436" s="15">
        <v>12552</v>
      </c>
      <c r="F436">
        <v>4</v>
      </c>
      <c r="G436">
        <v>2</v>
      </c>
      <c r="H436" s="15">
        <v>250894</v>
      </c>
      <c r="I436" s="15">
        <v>216</v>
      </c>
      <c r="J436" s="15">
        <v>134164</v>
      </c>
      <c r="K436" s="15">
        <v>7</v>
      </c>
      <c r="L436">
        <v>0</v>
      </c>
      <c r="M436">
        <v>-2</v>
      </c>
      <c r="N436">
        <v>0</v>
      </c>
      <c r="O436" s="15">
        <v>789</v>
      </c>
      <c r="P436" s="15">
        <v>39</v>
      </c>
      <c r="Q436" s="15">
        <v>828</v>
      </c>
      <c r="R436">
        <v>1</v>
      </c>
      <c r="S436" s="15">
        <v>7</v>
      </c>
      <c r="T436" t="s">
        <v>491</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6" s="2" t="e">
        <f>IF(EvolucionIncidencia[[#This Row],[Fecha]]&lt;=MIN(EvolucionIncidencia[Fecha])+14,"",EvolucionIncidencia[[#This Row],[NuevasAltas]]-EvolucionIncidencia[[#This Row],[Previsión Altas]])</f>
        <v>#DIV/0!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36" s="2">
        <f>IF(LEN(EvolucionIncidencia[[#This Row],[IA7]])=0,"",EvolucionIncidencia[[#This Row],[IA7]]/_xlfn.MAXIFS(EvolucionIncidencia[IA7],EvolucionIncidencia[Area_Sanitaria],EvolucionIncidencia[[#This Row],[Area_Sanitaria]]))</f>
        <v>0.24358974358974358</v>
      </c>
      <c r="AB436" s="2">
        <f>IF(LEN(EvolucionIncidencia[[#This Row],[IA14]])=0,"",EvolucionIncidencia[[#This Row],[IA14]]/_xlfn.MAXIFS(EvolucionIncidencia[IA14],EvolucionIncidencia[Area_Sanitaria],EvolucionIncidencia[[#This Row],[Area_Sanitaria]]))</f>
        <v>0.41629955947136565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7" spans="1:31" hidden="1" x14ac:dyDescent="0.3">
      <c r="A437" s="1">
        <v>44355</v>
      </c>
      <c r="B437" s="2" t="s">
        <v>9</v>
      </c>
      <c r="C437" s="15">
        <v>15799</v>
      </c>
      <c r="D437" s="15">
        <v>164</v>
      </c>
      <c r="E437" s="15">
        <v>15218</v>
      </c>
      <c r="F437">
        <v>4</v>
      </c>
      <c r="G437">
        <v>1</v>
      </c>
      <c r="H437" s="15">
        <v>259595</v>
      </c>
      <c r="I437" s="15">
        <v>418</v>
      </c>
      <c r="J437" s="15">
        <v>130256</v>
      </c>
      <c r="K437" s="15">
        <v>9</v>
      </c>
      <c r="L437">
        <v>1</v>
      </c>
      <c r="M437">
        <v>-3</v>
      </c>
      <c r="N437">
        <v>0</v>
      </c>
      <c r="O437" s="15">
        <v>442</v>
      </c>
      <c r="P437" s="15">
        <v>41</v>
      </c>
      <c r="Q437" s="15">
        <v>483</v>
      </c>
      <c r="R437">
        <v>1.0061349693251533</v>
      </c>
      <c r="S437" s="15">
        <v>8</v>
      </c>
      <c r="T437" t="s">
        <v>491</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7" s="2" t="e">
        <f>IF(EvolucionIncidencia[[#This Row],[Fecha]]&lt;=MIN(EvolucionIncidencia[Fecha])+14,"",EvolucionIncidencia[[#This Row],[NuevasAltas]]-EvolucionIncidencia[[#This Row],[Previsión Altas]])</f>
        <v>#DIV/0!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37" s="2">
        <f>IF(LEN(EvolucionIncidencia[[#This Row],[IA7]])=0,"",EvolucionIncidencia[[#This Row],[IA7]]/_xlfn.MAXIFS(EvolucionIncidencia[IA7],EvolucionIncidencia[Area_Sanitaria],EvolucionIncidencia[[#This Row],[Area_Sanitaria]]))</f>
        <v>0.1</v>
      </c>
      <c r="AB437" s="2">
        <f>IF(LEN(EvolucionIncidencia[[#This Row],[IA14]])=0,"",EvolucionIncidencia[[#This Row],[IA14]]/_xlfn.MAXIFS(EvolucionIncidencia[IA14],EvolucionIncidencia[Area_Sanitaria],EvolucionIncidencia[[#This Row],[Area_Sanitaria]]))</f>
        <v>0.147119341563786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38" spans="1:31" hidden="1" x14ac:dyDescent="0.3">
      <c r="A438" s="1">
        <v>44355</v>
      </c>
      <c r="B438" s="2" t="s">
        <v>6</v>
      </c>
      <c r="C438" s="15">
        <v>14341</v>
      </c>
      <c r="D438" s="15">
        <v>186</v>
      </c>
      <c r="E438" s="15">
        <v>13974</v>
      </c>
      <c r="F438">
        <v>9</v>
      </c>
      <c r="G438">
        <v>1</v>
      </c>
      <c r="H438" s="15">
        <v>240933</v>
      </c>
      <c r="I438" s="15">
        <v>181</v>
      </c>
      <c r="J438" s="15">
        <v>91479</v>
      </c>
      <c r="K438" s="15">
        <v>8</v>
      </c>
      <c r="L438">
        <v>-7</v>
      </c>
      <c r="M438">
        <v>-5</v>
      </c>
      <c r="N438">
        <v>0</v>
      </c>
      <c r="O438" s="15">
        <v>841</v>
      </c>
      <c r="P438" s="15">
        <v>50</v>
      </c>
      <c r="Q438" s="15">
        <v>891</v>
      </c>
      <c r="R438">
        <v>0.96373056994818651</v>
      </c>
      <c r="S438" s="15">
        <v>15</v>
      </c>
      <c r="T438" t="s">
        <v>491</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8" s="2" t="e">
        <f>IF(EvolucionIncidencia[[#This Row],[Fecha]]&lt;=MIN(EvolucionIncidencia[Fecha])+14,"",EvolucionIncidencia[[#This Row],[NuevasAltas]]-EvolucionIncidencia[[#This Row],[Previsión Altas]])</f>
        <v>#DIV/0!</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38" s="2">
        <f>IF(LEN(EvolucionIncidencia[[#This Row],[IA7]])=0,"",EvolucionIncidencia[[#This Row],[IA7]]/_xlfn.MAXIFS(EvolucionIncidencia[IA7],EvolucionIncidencia[Area_Sanitaria],EvolucionIncidencia[[#This Row],[Area_Sanitaria]]))</f>
        <v>0.12922465208747516</v>
      </c>
      <c r="AB438" s="2">
        <f>IF(LEN(EvolucionIncidencia[[#This Row],[IA14]])=0,"",EvolucionIncidencia[[#This Row],[IA14]]/_xlfn.MAXIFS(EvolucionIncidencia[IA14],EvolucionIncidencia[Area_Sanitaria],EvolucionIncidencia[[#This Row],[Area_Sanitaria]]))</f>
        <v>0.17612293144208038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39" spans="1:31" hidden="1" x14ac:dyDescent="0.3">
      <c r="A439" s="1">
        <v>44355</v>
      </c>
      <c r="B439" s="2" t="s">
        <v>7</v>
      </c>
      <c r="C439" s="15">
        <v>20057</v>
      </c>
      <c r="D439" s="15">
        <v>253</v>
      </c>
      <c r="E439" s="15">
        <v>19452</v>
      </c>
      <c r="F439">
        <v>13</v>
      </c>
      <c r="G439">
        <v>2</v>
      </c>
      <c r="H439" s="15">
        <v>365336</v>
      </c>
      <c r="I439" s="15">
        <v>365</v>
      </c>
      <c r="J439" s="15">
        <v>144231</v>
      </c>
      <c r="K439" s="15">
        <v>4</v>
      </c>
      <c r="L439">
        <v>-30</v>
      </c>
      <c r="M439">
        <v>1</v>
      </c>
      <c r="N439">
        <v>-1</v>
      </c>
      <c r="O439" s="15">
        <v>606</v>
      </c>
      <c r="P439" s="15">
        <v>66</v>
      </c>
      <c r="Q439" s="15">
        <v>672</v>
      </c>
      <c r="R439">
        <v>0.89399293286219084</v>
      </c>
      <c r="S439" s="15">
        <v>34</v>
      </c>
      <c r="T439" t="s">
        <v>491</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4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9" s="2" t="e">
        <f>IF(EvolucionIncidencia[[#This Row],[Fecha]]&lt;=MIN(EvolucionIncidencia[Fecha])+14,"",EvolucionIncidencia[[#This Row],[NuevasAltas]]-EvolucionIncidencia[[#This Row],[Previsión Altas]])</f>
        <v>#DIV/0!</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39" s="2">
        <f>IF(LEN(EvolucionIncidencia[[#This Row],[IA7]])=0,"",EvolucionIncidencia[[#This Row],[IA7]]/_xlfn.MAXIFS(EvolucionIncidencia[IA7],EvolucionIncidencia[Area_Sanitaria],EvolucionIncidencia[[#This Row],[Area_Sanitaria]]))</f>
        <v>0.16710182767624021</v>
      </c>
      <c r="AB439" s="2">
        <f>IF(LEN(EvolucionIncidencia[[#This Row],[IA14]])=0,"",EvolucionIncidencia[[#This Row],[IA14]]/_xlfn.MAXIFS(EvolucionIncidencia[IA14],EvolucionIncidencia[Area_Sanitaria],EvolucionIncidencia[[#This Row],[Area_Sanitaria]]))</f>
        <v>0.38150289017341038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440" spans="1:31" hidden="1" x14ac:dyDescent="0.3">
      <c r="A440" s="1">
        <v>44355</v>
      </c>
      <c r="B440" s="2" t="s">
        <v>2</v>
      </c>
      <c r="C440" s="15">
        <v>25191</v>
      </c>
      <c r="D440" s="15">
        <v>441</v>
      </c>
      <c r="E440" s="15">
        <v>24321</v>
      </c>
      <c r="F440">
        <v>4</v>
      </c>
      <c r="G440">
        <v>4</v>
      </c>
      <c r="H440" s="15">
        <v>515272</v>
      </c>
      <c r="I440" s="15">
        <v>437</v>
      </c>
      <c r="J440" s="15">
        <v>266437</v>
      </c>
      <c r="K440" s="15">
        <v>21</v>
      </c>
      <c r="L440">
        <v>-11</v>
      </c>
      <c r="M440">
        <v>-2</v>
      </c>
      <c r="N440">
        <v>-1</v>
      </c>
      <c r="O440" s="15">
        <v>635</v>
      </c>
      <c r="P440" s="15">
        <v>88</v>
      </c>
      <c r="Q440" s="15">
        <v>723</v>
      </c>
      <c r="R440">
        <v>0.97566371681415931</v>
      </c>
      <c r="S440" s="15">
        <v>32</v>
      </c>
      <c r="T440" t="s">
        <v>491</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0" s="2" t="e">
        <f>IF(EvolucionIncidencia[[#This Row],[Fecha]]&lt;=MIN(EvolucionIncidencia[Fecha])+14,"",EvolucionIncidencia[[#This Row],[NuevasAltas]]-EvolucionIncidencia[[#This Row],[Previsión Altas]])</f>
        <v>#DIV/0!</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40" s="2">
        <f>IF(LEN(EvolucionIncidencia[[#This Row],[IA7]])=0,"",EvolucionIncidencia[[#This Row],[IA7]]/_xlfn.MAXIFS(EvolucionIncidencia[IA7],EvolucionIncidencia[Area_Sanitaria],EvolucionIncidencia[[#This Row],[Area_Sanitaria]]))</f>
        <v>0.15558510638297873</v>
      </c>
      <c r="AB440" s="2">
        <f>IF(LEN(EvolucionIncidencia[[#This Row],[IA14]])=0,"",EvolucionIncidencia[[#This Row],[IA14]]/_xlfn.MAXIFS(EvolucionIncidencia[IA14],EvolucionIncidencia[Area_Sanitaria],EvolucionIncidencia[[#This Row],[Area_Sanitaria]]))</f>
        <v>0.31291866028708132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441" spans="1:31" hidden="1" x14ac:dyDescent="0.3">
      <c r="A441" s="1">
        <v>44355</v>
      </c>
      <c r="B441" s="2" t="s">
        <v>3</v>
      </c>
      <c r="C441" s="15">
        <v>127576</v>
      </c>
      <c r="D441" s="15">
        <v>1679</v>
      </c>
      <c r="E441" s="15">
        <v>123495</v>
      </c>
      <c r="F441">
        <v>56</v>
      </c>
      <c r="G441">
        <v>15</v>
      </c>
      <c r="H441" s="15">
        <v>2289653</v>
      </c>
      <c r="I441" s="15">
        <v>2427</v>
      </c>
      <c r="J441" s="15">
        <v>977752</v>
      </c>
      <c r="K441" s="15">
        <v>71</v>
      </c>
      <c r="L441">
        <v>-50</v>
      </c>
      <c r="M441">
        <v>-9</v>
      </c>
      <c r="N441">
        <v>1</v>
      </c>
      <c r="O441" s="15">
        <v>4915</v>
      </c>
      <c r="P441" s="15">
        <v>383</v>
      </c>
      <c r="Q441" s="15">
        <v>5298</v>
      </c>
      <c r="R441">
        <v>0.97108155002891849</v>
      </c>
      <c r="S441" s="15">
        <v>121</v>
      </c>
      <c r="T441" t="s">
        <v>491</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4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1" s="2" t="e">
        <f>IF(EvolucionIncidencia[[#This Row],[Fecha]]&lt;=MIN(EvolucionIncidencia[Fecha])+14,"",EvolucionIncidencia[[#This Row],[NuevasAltas]]-EvolucionIncidencia[[#This Row],[Previsión Altas]])</f>
        <v>#DIV/0!</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441" s="2">
        <f>IF(LEN(EvolucionIncidencia[[#This Row],[IA7]])=0,"",EvolucionIncidencia[[#This Row],[IA7]]/_xlfn.MAXIFS(EvolucionIncidencia[IA7],EvolucionIncidencia[Area_Sanitaria],EvolucionIncidencia[[#This Row],[Area_Sanitaria]]))</f>
        <v>0.17145395321291088</v>
      </c>
      <c r="AB441" s="2">
        <f>IF(LEN(EvolucionIncidencia[[#This Row],[IA14]])=0,"",EvolucionIncidencia[[#This Row],[IA14]]/_xlfn.MAXIFS(EvolucionIncidencia[IA14],EvolucionIncidencia[Area_Sanitaria],EvolucionIncidencia[[#This Row],[Area_Sanitaria]]))</f>
        <v>0.27269010629599344</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442" spans="1:31" x14ac:dyDescent="0.3">
      <c r="A442" s="1">
        <v>44356</v>
      </c>
      <c r="B442" s="2" t="s">
        <v>4</v>
      </c>
      <c r="C442" s="15">
        <v>30580</v>
      </c>
      <c r="D442" s="15">
        <v>334</v>
      </c>
      <c r="E442" s="15">
        <v>29667</v>
      </c>
      <c r="F442">
        <v>17</v>
      </c>
      <c r="G442">
        <v>2</v>
      </c>
      <c r="H442" s="15">
        <v>512059</v>
      </c>
      <c r="I442" s="15">
        <v>593</v>
      </c>
      <c r="J442" s="15">
        <v>150352</v>
      </c>
      <c r="K442" s="15">
        <v>28</v>
      </c>
      <c r="L442">
        <v>3</v>
      </c>
      <c r="M442">
        <v>1</v>
      </c>
      <c r="N442">
        <v>0</v>
      </c>
      <c r="O442" s="15">
        <v>909</v>
      </c>
      <c r="P442" s="15">
        <v>117</v>
      </c>
      <c r="Q442" s="15">
        <v>1026</v>
      </c>
      <c r="R442">
        <v>1.0090634441087614</v>
      </c>
      <c r="S442" s="15">
        <v>25</v>
      </c>
      <c r="T442" t="s">
        <v>492</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442" s="2">
        <f>IF(EvolucionIncidencia[[#This Row],[Fecha]]&lt;=MIN(EvolucionIncidencia[Fecha])+14,"",EvolucionIncidencia[[#This Row],[NuevasAltas]]-EvolucionIncidencia[[#This Row],[Previsión Altas]])</f>
        <v>10.878937049620907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442" s="2">
        <f>IF(LEN(EvolucionIncidencia[[#This Row],[IA7]])=0,"",EvolucionIncidencia[[#This Row],[IA7]]/_xlfn.MAXIFS(EvolucionIncidencia[IA7],EvolucionIncidencia[Area_Sanitaria],EvolucionIncidencia[[#This Row],[Area_Sanitaria]]))</f>
        <v>0.27440147329650094</v>
      </c>
      <c r="AB442" s="2">
        <f>IF(LEN(EvolucionIncidencia[[#This Row],[IA14]])=0,"",EvolucionIncidencia[[#This Row],[IA14]]/_xlfn.MAXIFS(EvolucionIncidencia[IA14],EvolucionIncidencia[Area_Sanitaria],EvolucionIncidencia[[#This Row],[Area_Sanitaria]]))</f>
        <v>0.29161882893226176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3" spans="1:31" hidden="1" x14ac:dyDescent="0.3">
      <c r="A443" s="1">
        <v>44356</v>
      </c>
      <c r="B443" s="2" t="s">
        <v>5</v>
      </c>
      <c r="C443" s="15">
        <v>8661</v>
      </c>
      <c r="D443" s="15">
        <v>100</v>
      </c>
      <c r="E443" s="15">
        <v>8338</v>
      </c>
      <c r="F443">
        <v>3</v>
      </c>
      <c r="G443">
        <v>3</v>
      </c>
      <c r="H443" s="15">
        <v>146943</v>
      </c>
      <c r="I443" s="15">
        <v>217</v>
      </c>
      <c r="J443" s="15">
        <v>60993</v>
      </c>
      <c r="K443" s="15">
        <v>6</v>
      </c>
      <c r="L443">
        <v>4</v>
      </c>
      <c r="M443">
        <v>-3</v>
      </c>
      <c r="N443">
        <v>0</v>
      </c>
      <c r="O443" s="15">
        <v>470</v>
      </c>
      <c r="P443" s="15">
        <v>43</v>
      </c>
      <c r="Q443" s="15">
        <v>513</v>
      </c>
      <c r="R443">
        <v>1.0416666666666667</v>
      </c>
      <c r="S443" s="15">
        <v>2</v>
      </c>
      <c r="T443" t="s">
        <v>492</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43" s="2">
        <f>IF(LEN(EvolucionIncidencia[[#This Row],[IA7]])=0,"",EvolucionIncidencia[[#This Row],[IA7]]/_xlfn.MAXIFS(EvolucionIncidencia[IA7],EvolucionIncidencia[Area_Sanitaria],EvolucionIncidencia[[#This Row],[Area_Sanitaria]]))</f>
        <v>0.24</v>
      </c>
      <c r="AB443" s="2">
        <f>IF(LEN(EvolucionIncidencia[[#This Row],[IA14]])=0,"",EvolucionIncidencia[[#This Row],[IA14]]/_xlfn.MAXIFS(EvolucionIncidencia[IA14],EvolucionIncidencia[Area_Sanitaria],EvolucionIncidencia[[#This Row],[Area_Sanitaria]]))</f>
        <v>0.50810810810810814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44" spans="1:31" hidden="1" x14ac:dyDescent="0.3">
      <c r="A444" s="1">
        <v>44356</v>
      </c>
      <c r="B444" s="2" t="s">
        <v>8</v>
      </c>
      <c r="C444" s="15">
        <v>12993</v>
      </c>
      <c r="D444" s="15">
        <v>208</v>
      </c>
      <c r="E444" s="15">
        <v>12564</v>
      </c>
      <c r="F444">
        <v>5</v>
      </c>
      <c r="G444">
        <v>2</v>
      </c>
      <c r="H444" s="15">
        <v>251500</v>
      </c>
      <c r="I444" s="15">
        <v>216</v>
      </c>
      <c r="J444" s="15">
        <v>134204</v>
      </c>
      <c r="K444" s="15">
        <v>12</v>
      </c>
      <c r="L444">
        <v>0</v>
      </c>
      <c r="M444">
        <v>1</v>
      </c>
      <c r="N444">
        <v>0</v>
      </c>
      <c r="O444" s="15">
        <v>606</v>
      </c>
      <c r="P444" s="15">
        <v>40</v>
      </c>
      <c r="Q444" s="15">
        <v>646</v>
      </c>
      <c r="R444">
        <v>1</v>
      </c>
      <c r="S444" s="15">
        <v>12</v>
      </c>
      <c r="T444" t="s">
        <v>492</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444" s="2">
        <f>IF(EvolucionIncidencia[[#This Row],[Fecha]]&lt;=MIN(EvolucionIncidencia[Fecha])+14,"",EvolucionIncidencia[[#This Row],[NuevasAltas]]-EvolucionIncidencia[[#This Row],[Previsión Altas]])</f>
        <v>-1.7622904428396389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444" s="2">
        <f>IF(LEN(EvolucionIncidencia[[#This Row],[IA7]])=0,"",EvolucionIncidencia[[#This Row],[IA7]]/_xlfn.MAXIFS(EvolucionIncidencia[IA7],EvolucionIncidencia[Area_Sanitaria],EvolucionIncidencia[[#This Row],[Area_Sanitaria]]))</f>
        <v>0.23397435897435898</v>
      </c>
      <c r="AB444" s="2">
        <f>IF(LEN(EvolucionIncidencia[[#This Row],[IA14]])=0,"",EvolucionIncidencia[[#This Row],[IA14]]/_xlfn.MAXIFS(EvolucionIncidencia[IA14],EvolucionIncidencia[Area_Sanitaria],EvolucionIncidencia[[#This Row],[Area_Sanitaria]]))</f>
        <v>0.41189427312775329</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45" spans="1:31" hidden="1" x14ac:dyDescent="0.3">
      <c r="A445" s="1">
        <v>44356</v>
      </c>
      <c r="B445" s="2" t="s">
        <v>9</v>
      </c>
      <c r="C445" s="15">
        <v>15806</v>
      </c>
      <c r="D445" s="15">
        <v>162</v>
      </c>
      <c r="E445" s="15">
        <v>15227</v>
      </c>
      <c r="F445">
        <v>5</v>
      </c>
      <c r="G445">
        <v>1</v>
      </c>
      <c r="H445" s="15">
        <v>260091</v>
      </c>
      <c r="I445" s="15">
        <v>418</v>
      </c>
      <c r="J445" s="15">
        <v>130302</v>
      </c>
      <c r="K445" s="15">
        <v>7</v>
      </c>
      <c r="L445">
        <v>-2</v>
      </c>
      <c r="M445">
        <v>1</v>
      </c>
      <c r="N445">
        <v>0</v>
      </c>
      <c r="O445" s="15">
        <v>496</v>
      </c>
      <c r="P445" s="15">
        <v>46</v>
      </c>
      <c r="Q445" s="15">
        <v>542</v>
      </c>
      <c r="R445">
        <v>0.98780487804878048</v>
      </c>
      <c r="S445" s="15">
        <v>9</v>
      </c>
      <c r="T445" t="s">
        <v>492</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445" s="2">
        <f>IF(EvolucionIncidencia[[#This Row],[Fecha]]&lt;=MIN(EvolucionIncidencia[Fecha])+14,"",EvolucionIncidencia[[#This Row],[NuevasAltas]]-EvolucionIncidencia[[#This Row],[Previsión Altas]])</f>
        <v>-3.8672283387039013</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45" s="2">
        <f>IF(LEN(EvolucionIncidencia[[#This Row],[IA7]])=0,"",EvolucionIncidencia[[#This Row],[IA7]]/_xlfn.MAXIFS(EvolucionIncidencia[IA7],EvolucionIncidencia[Area_Sanitaria],EvolucionIncidencia[[#This Row],[Area_Sanitaria]]))</f>
        <v>9.3421052631578946E-2</v>
      </c>
      <c r="AB445" s="2">
        <f>IF(LEN(EvolucionIncidencia[[#This Row],[IA14]])=0,"",EvolucionIncidencia[[#This Row],[IA14]]/_xlfn.MAXIFS(EvolucionIncidencia[IA14],EvolucionIncidencia[Area_Sanitaria],EvolucionIncidencia[[#This Row],[Area_Sanitaria]]))</f>
        <v>0.14300411522633744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46" spans="1:31" hidden="1" x14ac:dyDescent="0.3">
      <c r="A446" s="1">
        <v>44356</v>
      </c>
      <c r="B446" s="2" t="s">
        <v>6</v>
      </c>
      <c r="C446" s="15">
        <v>14348</v>
      </c>
      <c r="D446" s="15">
        <v>171</v>
      </c>
      <c r="E446" s="15">
        <v>13996</v>
      </c>
      <c r="F446">
        <v>7</v>
      </c>
      <c r="G446">
        <v>1</v>
      </c>
      <c r="H446" s="15">
        <v>241478</v>
      </c>
      <c r="I446" s="15">
        <v>181</v>
      </c>
      <c r="J446" s="15">
        <v>91574</v>
      </c>
      <c r="K446" s="15">
        <v>7</v>
      </c>
      <c r="L446">
        <v>-15</v>
      </c>
      <c r="M446">
        <v>-2</v>
      </c>
      <c r="N446">
        <v>0</v>
      </c>
      <c r="O446" s="15">
        <v>545</v>
      </c>
      <c r="P446" s="15">
        <v>95</v>
      </c>
      <c r="Q446" s="15">
        <v>640</v>
      </c>
      <c r="R446">
        <v>0.91935483870967738</v>
      </c>
      <c r="S446" s="15">
        <v>22</v>
      </c>
      <c r="T446" t="s">
        <v>492</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446" s="2">
        <f>IF(EvolucionIncidencia[[#This Row],[Fecha]]&lt;=MIN(EvolucionIncidencia[Fecha])+14,"",EvolucionIncidencia[[#This Row],[NuevasAltas]]-EvolucionIncidencia[[#This Row],[Previsión Altas]])</f>
        <v>-5.3098624828497165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46" s="2">
        <f>IF(LEN(EvolucionIncidencia[[#This Row],[IA7]])=0,"",EvolucionIncidencia[[#This Row],[IA7]]/_xlfn.MAXIFS(EvolucionIncidencia[IA7],EvolucionIncidencia[Area_Sanitaria],EvolucionIncidencia[[#This Row],[Area_Sanitaria]]))</f>
        <v>0.10934393638170974</v>
      </c>
      <c r="AB446" s="2">
        <f>IF(LEN(EvolucionIncidencia[[#This Row],[IA14]])=0,"",EvolucionIncidencia[[#This Row],[IA14]]/_xlfn.MAXIFS(EvolucionIncidencia[IA14],EvolucionIncidencia[Area_Sanitaria],EvolucionIncidencia[[#This Row],[Area_Sanitaria]]))</f>
        <v>0.15839243498817968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47" spans="1:31" hidden="1" x14ac:dyDescent="0.3">
      <c r="A447" s="1">
        <v>44356</v>
      </c>
      <c r="B447" s="2" t="s">
        <v>7</v>
      </c>
      <c r="C447" s="15">
        <v>20068</v>
      </c>
      <c r="D447" s="15">
        <v>222</v>
      </c>
      <c r="E447" s="15">
        <v>19494</v>
      </c>
      <c r="F447">
        <v>10</v>
      </c>
      <c r="G447">
        <v>2</v>
      </c>
      <c r="H447" s="15">
        <v>365855</v>
      </c>
      <c r="I447" s="15">
        <v>365</v>
      </c>
      <c r="J447" s="15">
        <v>144334</v>
      </c>
      <c r="K447" s="15">
        <v>11</v>
      </c>
      <c r="L447">
        <v>-31</v>
      </c>
      <c r="M447">
        <v>-3</v>
      </c>
      <c r="N447">
        <v>0</v>
      </c>
      <c r="O447" s="15">
        <v>519</v>
      </c>
      <c r="P447" s="15">
        <v>103</v>
      </c>
      <c r="Q447" s="15">
        <v>622</v>
      </c>
      <c r="R447">
        <v>0.87747035573122534</v>
      </c>
      <c r="S447" s="15">
        <v>42</v>
      </c>
      <c r="T447" t="s">
        <v>492</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447" s="2">
        <f>IF(EvolucionIncidencia[[#This Row],[Fecha]]&lt;=MIN(EvolucionIncidencia[Fecha])+14,"",EvolucionIncidencia[[#This Row],[NuevasAltas]]-EvolucionIncidencia[[#This Row],[Previsión Altas]])</f>
        <v>11.104745911410198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47" s="2">
        <f>IF(LEN(EvolucionIncidencia[[#This Row],[IA7]])=0,"",EvolucionIncidencia[[#This Row],[IA7]]/_xlfn.MAXIFS(EvolucionIncidencia[IA7],EvolucionIncidencia[Area_Sanitaria],EvolucionIncidencia[[#This Row],[Area_Sanitaria]]))</f>
        <v>0.16449086161879894</v>
      </c>
      <c r="AB447" s="2">
        <f>IF(LEN(EvolucionIncidencia[[#This Row],[IA14]])=0,"",EvolucionIncidencia[[#This Row],[IA14]]/_xlfn.MAXIFS(EvolucionIncidencia[IA14],EvolucionIncidencia[Area_Sanitaria],EvolucionIncidencia[[#This Row],[Area_Sanitaria]]))</f>
        <v>0.34489402697495181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448" spans="1:31" hidden="1" x14ac:dyDescent="0.3">
      <c r="A448" s="1">
        <v>44356</v>
      </c>
      <c r="B448" s="2" t="s">
        <v>2</v>
      </c>
      <c r="C448" s="15">
        <v>25205</v>
      </c>
      <c r="D448" s="15">
        <v>416</v>
      </c>
      <c r="E448" s="15">
        <v>24360</v>
      </c>
      <c r="F448">
        <v>4</v>
      </c>
      <c r="G448">
        <v>4</v>
      </c>
      <c r="H448" s="15">
        <v>515884</v>
      </c>
      <c r="I448" s="15">
        <v>438</v>
      </c>
      <c r="J448" s="15">
        <v>266566</v>
      </c>
      <c r="K448" s="15">
        <v>14</v>
      </c>
      <c r="L448">
        <v>-25</v>
      </c>
      <c r="M448">
        <v>0</v>
      </c>
      <c r="N448">
        <v>0</v>
      </c>
      <c r="O448" s="15">
        <v>612</v>
      </c>
      <c r="P448" s="15">
        <v>129</v>
      </c>
      <c r="Q448" s="15">
        <v>741</v>
      </c>
      <c r="R448">
        <v>0.94331065759637189</v>
      </c>
      <c r="S448" s="15">
        <v>39</v>
      </c>
      <c r="T448" t="s">
        <v>492</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448" s="2">
        <f>IF(EvolucionIncidencia[[#This Row],[Fecha]]&lt;=MIN(EvolucionIncidencia[Fecha])+14,"",EvolucionIncidencia[[#This Row],[NuevasAltas]]-EvolucionIncidencia[[#This Row],[Previsión Altas]])</f>
        <v>-0.42359314365785394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448" s="2">
        <f>IF(LEN(EvolucionIncidencia[[#This Row],[IA7]])=0,"",EvolucionIncidencia[[#This Row],[IA7]]/_xlfn.MAXIFS(EvolucionIncidencia[IA7],EvolucionIncidencia[Area_Sanitaria],EvolucionIncidencia[[#This Row],[Area_Sanitaria]]))</f>
        <v>0.15558510638297873</v>
      </c>
      <c r="AB448" s="2">
        <f>IF(LEN(EvolucionIncidencia[[#This Row],[IA14]])=0,"",EvolucionIncidencia[[#This Row],[IA14]]/_xlfn.MAXIFS(EvolucionIncidencia[IA14],EvolucionIncidencia[Area_Sanitaria],EvolucionIncidencia[[#This Row],[Area_Sanitaria]]))</f>
        <v>0.2889952153110048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449" spans="1:31" hidden="1" x14ac:dyDescent="0.3">
      <c r="A449" s="1">
        <v>44356</v>
      </c>
      <c r="B449" s="2" t="s">
        <v>3</v>
      </c>
      <c r="C449" s="15">
        <v>127661</v>
      </c>
      <c r="D449" s="15">
        <v>1613</v>
      </c>
      <c r="E449" s="15">
        <v>123646</v>
      </c>
      <c r="F449">
        <v>51</v>
      </c>
      <c r="G449">
        <v>15</v>
      </c>
      <c r="H449" s="15">
        <v>2293810</v>
      </c>
      <c r="I449" s="15">
        <v>2428</v>
      </c>
      <c r="J449" s="15">
        <v>978325</v>
      </c>
      <c r="K449" s="15">
        <v>85</v>
      </c>
      <c r="L449">
        <v>-66</v>
      </c>
      <c r="M449">
        <v>-5</v>
      </c>
      <c r="N449">
        <v>0</v>
      </c>
      <c r="O449" s="15">
        <v>4157</v>
      </c>
      <c r="P449" s="15">
        <v>573</v>
      </c>
      <c r="Q449" s="15">
        <v>4730</v>
      </c>
      <c r="R449">
        <v>0.9606908874329958</v>
      </c>
      <c r="S449" s="15">
        <v>151</v>
      </c>
      <c r="T449" t="s">
        <v>492</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449" s="2">
        <f>IF(EvolucionIncidencia[[#This Row],[Fecha]]&lt;=MIN(EvolucionIncidencia[Fecha])+14,"",EvolucionIncidencia[[#This Row],[NuevasAltas]]-EvolucionIncidencia[[#This Row],[Previsión Altas]])</f>
        <v>19.923067177691621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449" s="2">
        <f>IF(LEN(EvolucionIncidencia[[#This Row],[IA7]])=0,"",EvolucionIncidencia[[#This Row],[IA7]]/_xlfn.MAXIFS(EvolucionIncidencia[IA7],EvolucionIncidencia[Area_Sanitaria],EvolucionIncidencia[[#This Row],[Area_Sanitaria]]))</f>
        <v>0.16523541604974828</v>
      </c>
      <c r="AB449" s="2">
        <f>IF(LEN(EvolucionIncidencia[[#This Row],[IA14]])=0,"",EvolucionIncidencia[[#This Row],[IA14]]/_xlfn.MAXIFS(EvolucionIncidencia[IA14],EvolucionIncidencia[Area_Sanitaria],EvolucionIncidencia[[#This Row],[Area_Sanitaria]]))</f>
        <v>0.26349141455437447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50" spans="1:31" x14ac:dyDescent="0.3">
      <c r="A450" s="1">
        <v>44357</v>
      </c>
      <c r="B450" s="2" t="s">
        <v>4</v>
      </c>
      <c r="C450" s="15">
        <v>30622</v>
      </c>
      <c r="D450" s="15">
        <v>361</v>
      </c>
      <c r="E450" s="15">
        <v>29682</v>
      </c>
      <c r="F450">
        <v>18</v>
      </c>
      <c r="G450">
        <v>2</v>
      </c>
      <c r="H450" s="15">
        <v>513189</v>
      </c>
      <c r="I450" s="15">
        <v>593</v>
      </c>
      <c r="J450" s="15">
        <v>150685</v>
      </c>
      <c r="K450" s="15">
        <v>42</v>
      </c>
      <c r="L450">
        <v>27</v>
      </c>
      <c r="M450">
        <v>1</v>
      </c>
      <c r="N450">
        <v>0</v>
      </c>
      <c r="O450" s="15">
        <v>1130</v>
      </c>
      <c r="P450" s="15">
        <v>333</v>
      </c>
      <c r="Q450" s="15">
        <v>1463</v>
      </c>
      <c r="R450">
        <v>1.0808383233532934</v>
      </c>
      <c r="S450" s="15">
        <v>15</v>
      </c>
      <c r="T450" t="s">
        <v>493</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450" s="2">
        <f>IF(EvolucionIncidencia[[#This Row],[Fecha]]&lt;=MIN(EvolucionIncidencia[Fecha])+14,"",EvolucionIncidencia[[#This Row],[NuevasAltas]]-EvolucionIncidencia[[#This Row],[Previsión Altas]])</f>
        <v>-1.7982260451805523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450" s="2">
        <f>IF(LEN(EvolucionIncidencia[[#This Row],[IA7]])=0,"",EvolucionIncidencia[[#This Row],[IA7]]/_xlfn.MAXIFS(EvolucionIncidencia[IA7],EvolucionIncidencia[Area_Sanitaria],EvolucionIncidencia[[#This Row],[Area_Sanitaria]]))</f>
        <v>0.32596685082872928</v>
      </c>
      <c r="AB450" s="2">
        <f>IF(LEN(EvolucionIncidencia[[#This Row],[IA14]])=0,"",EvolucionIncidencia[[#This Row],[IA14]]/_xlfn.MAXIFS(EvolucionIncidencia[IA14],EvolucionIncidencia[Area_Sanitaria],EvolucionIncidencia[[#This Row],[Area_Sanitaria]]))</f>
        <v>0.32606199770378874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51" spans="1:31" hidden="1" x14ac:dyDescent="0.3">
      <c r="A451" s="1">
        <v>44357</v>
      </c>
      <c r="B451" s="2" t="s">
        <v>5</v>
      </c>
      <c r="C451" s="15">
        <v>8677</v>
      </c>
      <c r="D451" s="15">
        <v>108</v>
      </c>
      <c r="E451" s="15">
        <v>8346</v>
      </c>
      <c r="F451">
        <v>4</v>
      </c>
      <c r="G451">
        <v>3</v>
      </c>
      <c r="H451" s="15">
        <v>147640</v>
      </c>
      <c r="I451" s="15">
        <v>217</v>
      </c>
      <c r="J451" s="15">
        <v>61082</v>
      </c>
      <c r="K451" s="15">
        <v>16</v>
      </c>
      <c r="L451">
        <v>8</v>
      </c>
      <c r="M451">
        <v>1</v>
      </c>
      <c r="N451">
        <v>0</v>
      </c>
      <c r="O451" s="15">
        <v>697</v>
      </c>
      <c r="P451" s="15">
        <v>89</v>
      </c>
      <c r="Q451" s="15">
        <v>786</v>
      </c>
      <c r="R451">
        <v>1.08</v>
      </c>
      <c r="S451" s="15">
        <v>8</v>
      </c>
      <c r="T451" t="s">
        <v>493</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51" s="2">
        <f>IF(LEN(EvolucionIncidencia[[#This Row],[IA7]])=0,"",EvolucionIncidencia[[#This Row],[IA7]]/_xlfn.MAXIFS(EvolucionIncidencia[IA7],EvolucionIncidencia[Area_Sanitaria],EvolucionIncidencia[[#This Row],[Area_Sanitaria]]))</f>
        <v>0.32800000000000001</v>
      </c>
      <c r="AB451" s="2">
        <f>IF(LEN(EvolucionIncidencia[[#This Row],[IA14]])=0,"",EvolucionIncidencia[[#This Row],[IA14]]/_xlfn.MAXIFS(EvolucionIncidencia[IA14],EvolucionIncidencia[Area_Sanitaria],EvolucionIncidencia[[#This Row],[Area_Sanitaria]]))</f>
        <v>0.54054054054054057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2" spans="1:31" hidden="1" x14ac:dyDescent="0.3">
      <c r="A452" s="1">
        <v>44357</v>
      </c>
      <c r="B452" s="2" t="s">
        <v>8</v>
      </c>
      <c r="C452" s="15">
        <v>13003</v>
      </c>
      <c r="D452" s="15">
        <v>208</v>
      </c>
      <c r="E452" s="15">
        <v>12574</v>
      </c>
      <c r="F452">
        <v>5</v>
      </c>
      <c r="G452">
        <v>2</v>
      </c>
      <c r="H452" s="15">
        <v>251924</v>
      </c>
      <c r="I452" s="15">
        <v>216</v>
      </c>
      <c r="J452" s="15">
        <v>134327</v>
      </c>
      <c r="K452" s="15">
        <v>10</v>
      </c>
      <c r="L452">
        <v>0</v>
      </c>
      <c r="M452">
        <v>0</v>
      </c>
      <c r="N452">
        <v>0</v>
      </c>
      <c r="O452" s="15">
        <v>424</v>
      </c>
      <c r="P452" s="15">
        <v>123</v>
      </c>
      <c r="Q452" s="15">
        <v>547</v>
      </c>
      <c r="R452">
        <v>1</v>
      </c>
      <c r="S452" s="15">
        <v>10</v>
      </c>
      <c r="T452" t="s">
        <v>493</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452" s="2">
        <f>IF(EvolucionIncidencia[[#This Row],[Fecha]]&lt;=MIN(EvolucionIncidencia[Fecha])+14,"",EvolucionIncidencia[[#This Row],[NuevasAltas]]-EvolucionIncidencia[[#This Row],[Previsión Altas]])</f>
        <v>-11.139676265763221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452" s="2">
        <f>IF(LEN(EvolucionIncidencia[[#This Row],[IA7]])=0,"",EvolucionIncidencia[[#This Row],[IA7]]/_xlfn.MAXIFS(EvolucionIncidencia[IA7],EvolucionIncidencia[Area_Sanitaria],EvolucionIncidencia[[#This Row],[Area_Sanitaria]]))</f>
        <v>0.24358974358974358</v>
      </c>
      <c r="AB452" s="2">
        <f>IF(LEN(EvolucionIncidencia[[#This Row],[IA14]])=0,"",EvolucionIncidencia[[#This Row],[IA14]]/_xlfn.MAXIFS(EvolucionIncidencia[IA14],EvolucionIncidencia[Area_Sanitaria],EvolucionIncidencia[[#This Row],[Area_Sanitaria]]))</f>
        <v>0.38766519823788548</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53" spans="1:31" hidden="1" x14ac:dyDescent="0.3">
      <c r="A453" s="1">
        <v>44357</v>
      </c>
      <c r="B453" s="2" t="s">
        <v>9</v>
      </c>
      <c r="C453" s="15">
        <v>15811</v>
      </c>
      <c r="D453" s="15">
        <v>155</v>
      </c>
      <c r="E453" s="15">
        <v>15239</v>
      </c>
      <c r="F453">
        <v>7</v>
      </c>
      <c r="G453">
        <v>0</v>
      </c>
      <c r="H453" s="15">
        <v>260421</v>
      </c>
      <c r="I453" s="15">
        <v>418</v>
      </c>
      <c r="J453" s="15">
        <v>130418</v>
      </c>
      <c r="K453" s="15">
        <v>5</v>
      </c>
      <c r="L453">
        <v>-7</v>
      </c>
      <c r="M453">
        <v>2</v>
      </c>
      <c r="N453">
        <v>-1</v>
      </c>
      <c r="O453" s="15">
        <v>330</v>
      </c>
      <c r="P453" s="15">
        <v>116</v>
      </c>
      <c r="Q453" s="15">
        <v>446</v>
      </c>
      <c r="R453">
        <v>0.95679012345679015</v>
      </c>
      <c r="S453" s="15">
        <v>12</v>
      </c>
      <c r="T453" t="s">
        <v>493</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453" s="2">
        <f>IF(EvolucionIncidencia[[#This Row],[Fecha]]&lt;=MIN(EvolucionIncidencia[Fecha])+14,"",EvolucionIncidencia[[#This Row],[NuevasAltas]]-EvolucionIncidencia[[#This Row],[Previsión Altas]])</f>
        <v>-8.0191039693389321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453" s="2">
        <f>IF(LEN(EvolucionIncidencia[[#This Row],[IA7]])=0,"",EvolucionIncidencia[[#This Row],[IA7]]/_xlfn.MAXIFS(EvolucionIncidencia[IA7],EvolucionIncidencia[Area_Sanitaria],EvolucionIncidencia[[#This Row],[Area_Sanitaria]]))</f>
        <v>7.6315789473684212E-2</v>
      </c>
      <c r="AB453" s="2">
        <f>IF(LEN(EvolucionIncidencia[[#This Row],[IA14]])=0,"",EvolucionIncidencia[[#This Row],[IA14]]/_xlfn.MAXIFS(EvolucionIncidencia[IA14],EvolucionIncidencia[Area_Sanitaria],EvolucionIncidencia[[#This Row],[Area_Sanitaria]]))</f>
        <v>0.13065843621399176</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54" spans="1:31" hidden="1" x14ac:dyDescent="0.3">
      <c r="A454" s="1">
        <v>44357</v>
      </c>
      <c r="B454" s="2" t="s">
        <v>6</v>
      </c>
      <c r="C454" s="15">
        <v>14355</v>
      </c>
      <c r="D454" s="15">
        <v>157</v>
      </c>
      <c r="E454" s="15">
        <v>14017</v>
      </c>
      <c r="F454">
        <v>5</v>
      </c>
      <c r="G454">
        <v>2</v>
      </c>
      <c r="H454" s="15">
        <v>242113</v>
      </c>
      <c r="I454" s="15">
        <v>181</v>
      </c>
      <c r="J454" s="15">
        <v>91771</v>
      </c>
      <c r="K454" s="15">
        <v>7</v>
      </c>
      <c r="L454">
        <v>-14</v>
      </c>
      <c r="M454">
        <v>-2</v>
      </c>
      <c r="N454">
        <v>1</v>
      </c>
      <c r="O454" s="15">
        <v>635</v>
      </c>
      <c r="P454" s="15">
        <v>197</v>
      </c>
      <c r="Q454" s="15">
        <v>832</v>
      </c>
      <c r="R454">
        <v>0.91812865497076024</v>
      </c>
      <c r="S454" s="15">
        <v>21</v>
      </c>
      <c r="T454" t="s">
        <v>493</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454" s="2">
        <f>IF(EvolucionIncidencia[[#This Row],[Fecha]]&lt;=MIN(EvolucionIncidencia[Fecha])+14,"",EvolucionIncidencia[[#This Row],[NuevasAltas]]-EvolucionIncidencia[[#This Row],[Previsión Altas]])</f>
        <v>5.6899182695427868</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54" s="2">
        <f>IF(LEN(EvolucionIncidencia[[#This Row],[IA7]])=0,"",EvolucionIncidencia[[#This Row],[IA7]]/_xlfn.MAXIFS(EvolucionIncidencia[IA7],EvolucionIncidencia[Area_Sanitaria],EvolucionIncidencia[[#This Row],[Area_Sanitaria]]))</f>
        <v>9.9403578528827044E-2</v>
      </c>
      <c r="AB454" s="2">
        <f>IF(LEN(EvolucionIncidencia[[#This Row],[IA14]])=0,"",EvolucionIncidencia[[#This Row],[IA14]]/_xlfn.MAXIFS(EvolucionIncidencia[IA14],EvolucionIncidencia[Area_Sanitaria],EvolucionIncidencia[[#This Row],[Area_Sanitaria]]))</f>
        <v>0.1524822695035461</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55" spans="1:31" hidden="1" x14ac:dyDescent="0.3">
      <c r="A455" s="1">
        <v>44357</v>
      </c>
      <c r="B455" s="2" t="s">
        <v>7</v>
      </c>
      <c r="C455" s="15">
        <v>20078</v>
      </c>
      <c r="D455" s="15">
        <v>206</v>
      </c>
      <c r="E455" s="15">
        <v>19520</v>
      </c>
      <c r="F455">
        <v>10</v>
      </c>
      <c r="G455">
        <v>2</v>
      </c>
      <c r="H455" s="15">
        <v>366216</v>
      </c>
      <c r="I455" s="15">
        <v>365</v>
      </c>
      <c r="J455" s="15">
        <v>144570</v>
      </c>
      <c r="K455" s="15">
        <v>10</v>
      </c>
      <c r="L455">
        <v>-16</v>
      </c>
      <c r="M455">
        <v>0</v>
      </c>
      <c r="N455">
        <v>0</v>
      </c>
      <c r="O455" s="15">
        <v>361</v>
      </c>
      <c r="P455" s="15">
        <v>236</v>
      </c>
      <c r="Q455" s="15">
        <v>597</v>
      </c>
      <c r="R455">
        <v>0.92792792792792789</v>
      </c>
      <c r="S455" s="15">
        <v>26</v>
      </c>
      <c r="T455" t="s">
        <v>493</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455" s="2">
        <f>IF(EvolucionIncidencia[[#This Row],[Fecha]]&lt;=MIN(EvolucionIncidencia[Fecha])+14,"",EvolucionIncidencia[[#This Row],[NuevasAltas]]-EvolucionIncidencia[[#This Row],[Previsión Altas]])</f>
        <v>-5.8145926135056634</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55" s="2">
        <f>IF(LEN(EvolucionIncidencia[[#This Row],[IA7]])=0,"",EvolucionIncidencia[[#This Row],[IA7]]/_xlfn.MAXIFS(EvolucionIncidencia[IA7],EvolucionIncidencia[Area_Sanitaria],EvolucionIncidencia[[#This Row],[Area_Sanitaria]]))</f>
        <v>0.14882506527415143</v>
      </c>
      <c r="AB455" s="2">
        <f>IF(LEN(EvolucionIncidencia[[#This Row],[IA14]])=0,"",EvolucionIncidencia[[#This Row],[IA14]]/_xlfn.MAXIFS(EvolucionIncidencia[IA14],EvolucionIncidencia[Area_Sanitaria],EvolucionIncidencia[[#This Row],[Area_Sanitaria]]))</f>
        <v>0.30828516377649323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56" spans="1:31" hidden="1" x14ac:dyDescent="0.3">
      <c r="A456" s="1">
        <v>44357</v>
      </c>
      <c r="B456" s="2" t="s">
        <v>2</v>
      </c>
      <c r="C456" s="15">
        <v>25220</v>
      </c>
      <c r="D456" s="15">
        <v>386</v>
      </c>
      <c r="E456" s="15">
        <v>24404</v>
      </c>
      <c r="F456">
        <v>6</v>
      </c>
      <c r="G456">
        <v>3</v>
      </c>
      <c r="H456" s="15">
        <v>516326</v>
      </c>
      <c r="I456" s="15">
        <v>438</v>
      </c>
      <c r="J456" s="15">
        <v>266874</v>
      </c>
      <c r="K456" s="15">
        <v>15</v>
      </c>
      <c r="L456">
        <v>-30</v>
      </c>
      <c r="M456">
        <v>2</v>
      </c>
      <c r="N456">
        <v>-1</v>
      </c>
      <c r="O456" s="15">
        <v>442</v>
      </c>
      <c r="P456" s="15">
        <v>308</v>
      </c>
      <c r="Q456" s="15">
        <v>750</v>
      </c>
      <c r="R456">
        <v>0.92788461538461542</v>
      </c>
      <c r="S456" s="15">
        <v>44</v>
      </c>
      <c r="T456" t="s">
        <v>493</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456" s="2">
        <f>IF(EvolucionIncidencia[[#This Row],[Fecha]]&lt;=MIN(EvolucionIncidencia[Fecha])+14,"",EvolucionIncidencia[[#This Row],[NuevasAltas]]-EvolucionIncidencia[[#This Row],[Previsión Altas]])</f>
        <v>0.27109549564119106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456" s="2">
        <f>IF(LEN(EvolucionIncidencia[[#This Row],[IA7]])=0,"",EvolucionIncidencia[[#This Row],[IA7]]/_xlfn.MAXIFS(EvolucionIncidencia[IA7],EvolucionIncidencia[Area_Sanitaria],EvolucionIncidencia[[#This Row],[Area_Sanitaria]]))</f>
        <v>0.15026595744680851</v>
      </c>
      <c r="AB456" s="2">
        <f>IF(LEN(EvolucionIncidencia[[#This Row],[IA14]])=0,"",EvolucionIncidencia[[#This Row],[IA14]]/_xlfn.MAXIFS(EvolucionIncidencia[IA14],EvolucionIncidencia[Area_Sanitaria],EvolucionIncidencia[[#This Row],[Area_Sanitaria]]))</f>
        <v>0.26315789473684209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457" spans="1:31" hidden="1" x14ac:dyDescent="0.3">
      <c r="A457" s="1">
        <v>44357</v>
      </c>
      <c r="B457" s="2" t="s">
        <v>3</v>
      </c>
      <c r="C457" s="15">
        <v>127766</v>
      </c>
      <c r="D457" s="15">
        <v>1581</v>
      </c>
      <c r="E457" s="15">
        <v>123782</v>
      </c>
      <c r="F457">
        <v>55</v>
      </c>
      <c r="G457">
        <v>14</v>
      </c>
      <c r="H457" s="15">
        <v>2297829</v>
      </c>
      <c r="I457" s="15">
        <v>2428</v>
      </c>
      <c r="J457" s="15">
        <v>979727</v>
      </c>
      <c r="K457" s="15">
        <v>105</v>
      </c>
      <c r="L457">
        <v>-32</v>
      </c>
      <c r="M457">
        <v>4</v>
      </c>
      <c r="N457">
        <v>-1</v>
      </c>
      <c r="O457" s="15">
        <v>4019</v>
      </c>
      <c r="P457" s="15">
        <v>1402</v>
      </c>
      <c r="Q457" s="15">
        <v>5421</v>
      </c>
      <c r="R457">
        <v>0.98016119032858029</v>
      </c>
      <c r="S457" s="15">
        <v>136</v>
      </c>
      <c r="T457" t="s">
        <v>493</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457" s="2">
        <f>IF(EvolucionIncidencia[[#This Row],[Fecha]]&lt;=MIN(EvolucionIncidencia[Fecha])+14,"",EvolucionIncidencia[[#This Row],[NuevasAltas]]-EvolucionIncidencia[[#This Row],[Previsión Altas]])</f>
        <v>-14.331132315719344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457" s="2">
        <f>IF(LEN(EvolucionIncidencia[[#This Row],[IA7]])=0,"",EvolucionIncidencia[[#This Row],[IA7]]/_xlfn.MAXIFS(EvolucionIncidencia[IA7],EvolucionIncidencia[Area_Sanitaria],EvolucionIncidencia[[#This Row],[Area_Sanitaria]]))</f>
        <v>0.16938110749185667</v>
      </c>
      <c r="AB457" s="2">
        <f>IF(LEN(EvolucionIncidencia[[#This Row],[IA14]])=0,"",EvolucionIncidencia[[#This Row],[IA14]]/_xlfn.MAXIFS(EvolucionIncidencia[IA14],EvolucionIncidencia[Area_Sanitaria],EvolucionIncidencia[[#This Row],[Area_Sanitaria]]))</f>
        <v>0.25572363041700735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458" spans="1:31" x14ac:dyDescent="0.3">
      <c r="A458" s="1">
        <v>44358</v>
      </c>
      <c r="B458" s="2" t="s">
        <v>4</v>
      </c>
      <c r="C458" s="15">
        <v>30645</v>
      </c>
      <c r="D458" s="15">
        <v>368</v>
      </c>
      <c r="E458" s="15">
        <v>29698</v>
      </c>
      <c r="F458">
        <v>19</v>
      </c>
      <c r="G458">
        <v>3</v>
      </c>
      <c r="H458" s="15">
        <v>514217</v>
      </c>
      <c r="I458" s="15">
        <v>594</v>
      </c>
      <c r="J458" s="15">
        <v>150942</v>
      </c>
      <c r="K458" s="15">
        <v>23</v>
      </c>
      <c r="L458">
        <v>7</v>
      </c>
      <c r="M458">
        <v>1</v>
      </c>
      <c r="N458">
        <v>1</v>
      </c>
      <c r="O458" s="15">
        <v>1028</v>
      </c>
      <c r="P458" s="15">
        <v>257</v>
      </c>
      <c r="Q458" s="15">
        <v>1285</v>
      </c>
      <c r="R458">
        <v>1.0193905817174516</v>
      </c>
      <c r="S458" s="15">
        <v>16</v>
      </c>
      <c r="T458" t="s">
        <v>494</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458" s="2">
        <f>IF(EvolucionIncidencia[[#This Row],[Fecha]]&lt;=MIN(EvolucionIncidencia[Fecha])+14,"",EvolucionIncidencia[[#This Row],[NuevasAltas]]-EvolucionIncidencia[[#This Row],[Previsión Altas]])</f>
        <v>-2.1649149503061444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58" s="2">
        <f>IF(LEN(EvolucionIncidencia[[#This Row],[IA7]])=0,"",EvolucionIncidencia[[#This Row],[IA7]]/_xlfn.MAXIFS(EvolucionIncidencia[IA7],EvolucionIncidencia[Area_Sanitaria],EvolucionIncidencia[[#This Row],[Area_Sanitaria]]))</f>
        <v>0.32228360957642727</v>
      </c>
      <c r="AB458" s="2">
        <f>IF(LEN(EvolucionIncidencia[[#This Row],[IA14]])=0,"",EvolucionIncidencia[[#This Row],[IA14]]/_xlfn.MAXIFS(EvolucionIncidencia[IA14],EvolucionIncidencia[Area_Sanitaria],EvolucionIncidencia[[#This Row],[Area_Sanitaria]]))</f>
        <v>0.3375430539609644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9" spans="1:31" hidden="1" x14ac:dyDescent="0.3">
      <c r="A459" s="1">
        <v>44358</v>
      </c>
      <c r="B459" s="2" t="s">
        <v>5</v>
      </c>
      <c r="C459" s="15">
        <v>8683</v>
      </c>
      <c r="D459" s="15">
        <v>110</v>
      </c>
      <c r="E459" s="15">
        <v>8350</v>
      </c>
      <c r="F459">
        <v>5</v>
      </c>
      <c r="G459">
        <v>3</v>
      </c>
      <c r="H459" s="15">
        <v>147969</v>
      </c>
      <c r="I459" s="15">
        <v>217</v>
      </c>
      <c r="J459" s="15">
        <v>61124</v>
      </c>
      <c r="K459" s="15">
        <v>6</v>
      </c>
      <c r="L459">
        <v>2</v>
      </c>
      <c r="M459">
        <v>1</v>
      </c>
      <c r="N459">
        <v>0</v>
      </c>
      <c r="O459" s="15">
        <v>329</v>
      </c>
      <c r="P459" s="15">
        <v>42</v>
      </c>
      <c r="Q459" s="15">
        <v>371</v>
      </c>
      <c r="R459">
        <v>1.0185185185185186</v>
      </c>
      <c r="S459" s="15">
        <v>4</v>
      </c>
      <c r="T459" t="s">
        <v>494</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59" s="2">
        <f>IF(LEN(EvolucionIncidencia[[#This Row],[IA7]])=0,"",EvolucionIncidencia[[#This Row],[IA7]]/_xlfn.MAXIFS(EvolucionIncidencia[IA7],EvolucionIncidencia[Area_Sanitaria],EvolucionIncidencia[[#This Row],[Area_Sanitaria]]))</f>
        <v>0.36</v>
      </c>
      <c r="AB459" s="2">
        <f>IF(LEN(EvolucionIncidencia[[#This Row],[IA14]])=0,"",EvolucionIncidencia[[#This Row],[IA14]]/_xlfn.MAXIFS(EvolucionIncidencia[IA14],EvolucionIncidencia[Area_Sanitaria],EvolucionIncidencia[[#This Row],[Area_Sanitaria]]))</f>
        <v>0.53513513513513511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60" spans="1:31" hidden="1" x14ac:dyDescent="0.3">
      <c r="A460" s="1">
        <v>44358</v>
      </c>
      <c r="B460" s="2" t="s">
        <v>8</v>
      </c>
      <c r="C460" s="15">
        <v>13022</v>
      </c>
      <c r="D460" s="15">
        <v>208</v>
      </c>
      <c r="E460" s="15">
        <v>12593</v>
      </c>
      <c r="F460">
        <v>2</v>
      </c>
      <c r="G460">
        <v>2</v>
      </c>
      <c r="H460" s="15">
        <v>252325</v>
      </c>
      <c r="I460" s="15">
        <v>216</v>
      </c>
      <c r="J460" s="15">
        <v>134441</v>
      </c>
      <c r="K460" s="15">
        <v>19</v>
      </c>
      <c r="L460">
        <v>0</v>
      </c>
      <c r="M460">
        <v>-3</v>
      </c>
      <c r="N460">
        <v>0</v>
      </c>
      <c r="O460" s="15">
        <v>401</v>
      </c>
      <c r="P460" s="15">
        <v>114</v>
      </c>
      <c r="Q460" s="15">
        <v>515</v>
      </c>
      <c r="R460">
        <v>1</v>
      </c>
      <c r="S460" s="15">
        <v>19</v>
      </c>
      <c r="T460" t="s">
        <v>494</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460" s="2">
        <f>IF(EvolucionIncidencia[[#This Row],[Fecha]]&lt;=MIN(EvolucionIncidencia[Fecha])+14,"",EvolucionIncidencia[[#This Row],[NuevasAltas]]-EvolucionIncidencia[[#This Row],[Previsión Altas]])</f>
        <v>4.1553332795568831</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60" s="2">
        <f>IF(LEN(EvolucionIncidencia[[#This Row],[IA7]])=0,"",EvolucionIncidencia[[#This Row],[IA7]]/_xlfn.MAXIFS(EvolucionIncidencia[IA7],EvolucionIncidencia[Area_Sanitaria],EvolucionIncidencia[[#This Row],[Area_Sanitaria]]))</f>
        <v>0.24358974358974358</v>
      </c>
      <c r="AB460" s="2">
        <f>IF(LEN(EvolucionIncidencia[[#This Row],[IA14]])=0,"",EvolucionIncidencia[[#This Row],[IA14]]/_xlfn.MAXIFS(EvolucionIncidencia[IA14],EvolucionIncidencia[Area_Sanitaria],EvolucionIncidencia[[#This Row],[Area_Sanitaria]]))</f>
        <v>0.3964757709251101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61" spans="1:31" hidden="1" x14ac:dyDescent="0.3">
      <c r="A461" s="1">
        <v>44358</v>
      </c>
      <c r="B461" s="2" t="s">
        <v>9</v>
      </c>
      <c r="C461" s="15">
        <v>15824</v>
      </c>
      <c r="D461" s="15">
        <v>149</v>
      </c>
      <c r="E461" s="15">
        <v>15258</v>
      </c>
      <c r="F461">
        <v>6</v>
      </c>
      <c r="G461">
        <v>0</v>
      </c>
      <c r="H461" s="15">
        <v>260802</v>
      </c>
      <c r="I461" s="15">
        <v>418</v>
      </c>
      <c r="J461" s="15">
        <v>130477</v>
      </c>
      <c r="K461" s="15">
        <v>13</v>
      </c>
      <c r="L461">
        <v>-6</v>
      </c>
      <c r="M461">
        <v>-1</v>
      </c>
      <c r="N461">
        <v>0</v>
      </c>
      <c r="O461" s="15">
        <v>381</v>
      </c>
      <c r="P461" s="15">
        <v>59</v>
      </c>
      <c r="Q461" s="15">
        <v>440</v>
      </c>
      <c r="R461">
        <v>0.96129032258064517</v>
      </c>
      <c r="S461" s="15">
        <v>19</v>
      </c>
      <c r="T461" t="s">
        <v>494</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461" s="2">
        <f>IF(EvolucionIncidencia[[#This Row],[Fecha]]&lt;=MIN(EvolucionIncidencia[Fecha])+14,"",EvolucionIncidencia[[#This Row],[NuevasAltas]]-EvolucionIncidencia[[#This Row],[Previsión Altas]])</f>
        <v>9.7473124177900825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461" s="2">
        <f>IF(LEN(EvolucionIncidencia[[#This Row],[IA7]])=0,"",EvolucionIncidencia[[#This Row],[IA7]]/_xlfn.MAXIFS(EvolucionIncidencia[IA7],EvolucionIncidencia[Area_Sanitaria],EvolucionIncidencia[[#This Row],[Area_Sanitaria]]))</f>
        <v>8.1578947368421056E-2</v>
      </c>
      <c r="AB461" s="2">
        <f>IF(LEN(EvolucionIncidencia[[#This Row],[IA14]])=0,"",EvolucionIncidencia[[#This Row],[IA14]]/_xlfn.MAXIFS(EvolucionIncidencia[IA14],EvolucionIncidencia[Area_Sanitaria],EvolucionIncidencia[[#This Row],[Area_Sanitaria]]))</f>
        <v>0.13580246913580246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62" spans="1:31" hidden="1" x14ac:dyDescent="0.3">
      <c r="A462" s="1">
        <v>44358</v>
      </c>
      <c r="B462" s="2" t="s">
        <v>6</v>
      </c>
      <c r="C462" s="15">
        <v>14360</v>
      </c>
      <c r="D462" s="15">
        <v>148</v>
      </c>
      <c r="E462" s="15">
        <v>14031</v>
      </c>
      <c r="F462">
        <v>6</v>
      </c>
      <c r="G462">
        <v>2</v>
      </c>
      <c r="H462" s="15">
        <v>242593</v>
      </c>
      <c r="I462" s="15">
        <v>181</v>
      </c>
      <c r="J462" s="15">
        <v>91910</v>
      </c>
      <c r="K462" s="15">
        <v>5</v>
      </c>
      <c r="L462">
        <v>-9</v>
      </c>
      <c r="M462">
        <v>1</v>
      </c>
      <c r="N462">
        <v>0</v>
      </c>
      <c r="O462" s="15">
        <v>480</v>
      </c>
      <c r="P462" s="15">
        <v>139</v>
      </c>
      <c r="Q462" s="15">
        <v>619</v>
      </c>
      <c r="R462">
        <v>0.9426751592356688</v>
      </c>
      <c r="S462" s="15">
        <v>14</v>
      </c>
      <c r="T462" t="s">
        <v>494</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462" s="2">
        <f>IF(EvolucionIncidencia[[#This Row],[Fecha]]&lt;=MIN(EvolucionIncidencia[Fecha])+14,"",EvolucionIncidencia[[#This Row],[NuevasAltas]]-EvolucionIncidencia[[#This Row],[Previsión Altas]])</f>
        <v>-12.317643028300129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62" s="2">
        <f>IF(LEN(EvolucionIncidencia[[#This Row],[IA7]])=0,"",EvolucionIncidencia[[#This Row],[IA7]]/_xlfn.MAXIFS(EvolucionIncidencia[IA7],EvolucionIncidencia[Area_Sanitaria],EvolucionIncidencia[[#This Row],[Area_Sanitaria]]))</f>
        <v>8.74751491053678E-2</v>
      </c>
      <c r="AB462" s="2">
        <f>IF(LEN(EvolucionIncidencia[[#This Row],[IA14]])=0,"",EvolucionIncidencia[[#This Row],[IA14]]/_xlfn.MAXIFS(EvolucionIncidencia[IA14],EvolucionIncidencia[Area_Sanitaria],EvolucionIncidencia[[#This Row],[Area_Sanitaria]]))</f>
        <v>0.13356973995271867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63" spans="1:31" hidden="1" x14ac:dyDescent="0.3">
      <c r="A463" s="1">
        <v>44358</v>
      </c>
      <c r="B463" s="2" t="s">
        <v>7</v>
      </c>
      <c r="C463" s="15">
        <v>20083</v>
      </c>
      <c r="D463" s="15">
        <v>182</v>
      </c>
      <c r="E463" s="15">
        <v>19548</v>
      </c>
      <c r="F463">
        <v>6</v>
      </c>
      <c r="G463">
        <v>3</v>
      </c>
      <c r="H463" s="15">
        <v>366539</v>
      </c>
      <c r="I463" s="15">
        <v>365</v>
      </c>
      <c r="J463" s="15">
        <v>144740</v>
      </c>
      <c r="K463" s="15">
        <v>5</v>
      </c>
      <c r="L463">
        <v>-24</v>
      </c>
      <c r="M463">
        <v>-4</v>
      </c>
      <c r="N463">
        <v>1</v>
      </c>
      <c r="O463" s="15">
        <v>323</v>
      </c>
      <c r="P463" s="15">
        <v>170</v>
      </c>
      <c r="Q463" s="15">
        <v>493</v>
      </c>
      <c r="R463">
        <v>0.88349514563106801</v>
      </c>
      <c r="S463" s="15">
        <v>28</v>
      </c>
      <c r="T463" t="s">
        <v>494</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463" s="2">
        <f>IF(EvolucionIncidencia[[#This Row],[Fecha]]&lt;=MIN(EvolucionIncidencia[Fecha])+14,"",EvolucionIncidencia[[#This Row],[NuevasAltas]]-EvolucionIncidencia[[#This Row],[Previsión Altas]])</f>
        <v>10.271470366651346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3" s="2">
        <f>IF(LEN(EvolucionIncidencia[[#This Row],[IA7]])=0,"",EvolucionIncidencia[[#This Row],[IA7]]/_xlfn.MAXIFS(EvolucionIncidencia[IA7],EvolucionIncidencia[Area_Sanitaria],EvolucionIncidencia[[#This Row],[Area_Sanitaria]]))</f>
        <v>0.13577023498694518</v>
      </c>
      <c r="AB463" s="2">
        <f>IF(LEN(EvolucionIncidencia[[#This Row],[IA14]])=0,"",EvolucionIncidencia[[#This Row],[IA14]]/_xlfn.MAXIFS(EvolucionIncidencia[IA14],EvolucionIncidencia[Area_Sanitaria],EvolucionIncidencia[[#This Row],[Area_Sanitaria]]))</f>
        <v>0.28709055876685935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64" spans="1:31" hidden="1" x14ac:dyDescent="0.3">
      <c r="A464" s="1">
        <v>44358</v>
      </c>
      <c r="B464" s="2" t="s">
        <v>2</v>
      </c>
      <c r="C464" s="15">
        <v>25230</v>
      </c>
      <c r="D464" s="15">
        <v>352</v>
      </c>
      <c r="E464" s="15">
        <v>24447</v>
      </c>
      <c r="F464">
        <v>8</v>
      </c>
      <c r="G464">
        <v>3</v>
      </c>
      <c r="H464" s="15">
        <v>516832</v>
      </c>
      <c r="I464" s="15">
        <v>439</v>
      </c>
      <c r="J464" s="15">
        <v>267074</v>
      </c>
      <c r="K464" s="15">
        <v>10</v>
      </c>
      <c r="L464">
        <v>-34</v>
      </c>
      <c r="M464">
        <v>2</v>
      </c>
      <c r="N464">
        <v>0</v>
      </c>
      <c r="O464" s="15">
        <v>506</v>
      </c>
      <c r="P464" s="15">
        <v>200</v>
      </c>
      <c r="Q464" s="15">
        <v>706</v>
      </c>
      <c r="R464">
        <v>0.91191709844559588</v>
      </c>
      <c r="S464" s="15">
        <v>43</v>
      </c>
      <c r="T464" t="s">
        <v>494</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464" s="2">
        <f>IF(EvolucionIncidencia[[#This Row],[Fecha]]&lt;=MIN(EvolucionIncidencia[Fecha])+14,"",EvolucionIncidencia[[#This Row],[NuevasAltas]]-EvolucionIncidencia[[#This Row],[Previsión Altas]])</f>
        <v>11.475057470033718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64" s="2">
        <f>IF(LEN(EvolucionIncidencia[[#This Row],[IA7]])=0,"",EvolucionIncidencia[[#This Row],[IA7]]/_xlfn.MAXIFS(EvolucionIncidencia[IA7],EvolucionIncidencia[Area_Sanitaria],EvolucionIncidencia[[#This Row],[Area_Sanitaria]]))</f>
        <v>0.12367021276595745</v>
      </c>
      <c r="AB464" s="2">
        <f>IF(LEN(EvolucionIncidencia[[#This Row],[IA14]])=0,"",EvolucionIncidencia[[#This Row],[IA14]]/_xlfn.MAXIFS(EvolucionIncidencia[IA14],EvolucionIncidencia[Area_Sanitaria],EvolucionIncidencia[[#This Row],[Area_Sanitaria]]))</f>
        <v>0.24401913875598086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65" spans="1:31" hidden="1" x14ac:dyDescent="0.3">
      <c r="A465" s="1">
        <v>44358</v>
      </c>
      <c r="B465" s="2" t="s">
        <v>3</v>
      </c>
      <c r="C465" s="15">
        <v>127847</v>
      </c>
      <c r="D465" s="15">
        <v>1517</v>
      </c>
      <c r="E465" s="15">
        <v>123925</v>
      </c>
      <c r="F465">
        <v>52</v>
      </c>
      <c r="G465">
        <v>16</v>
      </c>
      <c r="H465" s="15">
        <v>2301277</v>
      </c>
      <c r="I465" s="15">
        <v>2430</v>
      </c>
      <c r="J465" s="15">
        <v>980708</v>
      </c>
      <c r="K465" s="15">
        <v>81</v>
      </c>
      <c r="L465">
        <v>-64</v>
      </c>
      <c r="M465">
        <v>-3</v>
      </c>
      <c r="N465">
        <v>2</v>
      </c>
      <c r="O465" s="15">
        <v>3448</v>
      </c>
      <c r="P465" s="15">
        <v>981</v>
      </c>
      <c r="Q465" s="15">
        <v>4429</v>
      </c>
      <c r="R465">
        <v>0.95951929158760274</v>
      </c>
      <c r="S465" s="15">
        <v>143</v>
      </c>
      <c r="T465" t="s">
        <v>494</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465" s="2">
        <f>IF(EvolucionIncidencia[[#This Row],[Fecha]]&lt;=MIN(EvolucionIncidencia[Fecha])+14,"",EvolucionIncidencia[[#This Row],[NuevasAltas]]-EvolucionIncidencia[[#This Row],[Previsión Altas]])</f>
        <v>27.942946805310925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65" s="2">
        <f>IF(LEN(EvolucionIncidencia[[#This Row],[IA7]])=0,"",EvolucionIncidencia[[#This Row],[IA7]]/_xlfn.MAXIFS(EvolucionIncidencia[IA7],EvolucionIncidencia[Area_Sanitaria],EvolucionIncidencia[[#This Row],[Area_Sanitaria]]))</f>
        <v>0.16197808705952027</v>
      </c>
      <c r="AB465" s="2">
        <f>IF(LEN(EvolucionIncidencia[[#This Row],[IA14]])=0,"",EvolucionIncidencia[[#This Row],[IA14]]/_xlfn.MAXIFS(EvolucionIncidencia[IA14],EvolucionIncidencia[Area_Sanitaria],EvolucionIncidencia[[#This Row],[Area_Sanitaria]]))</f>
        <v>0.24979558462796403</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466" spans="1:31" x14ac:dyDescent="0.3">
      <c r="A466" s="1">
        <v>44359</v>
      </c>
      <c r="B466" s="2" t="s">
        <v>4</v>
      </c>
      <c r="C466" s="15">
        <v>30667</v>
      </c>
      <c r="D466" s="15">
        <v>372</v>
      </c>
      <c r="E466" s="15">
        <v>29716</v>
      </c>
      <c r="F466">
        <v>18</v>
      </c>
      <c r="G466">
        <v>3</v>
      </c>
      <c r="H466" s="15">
        <v>515274</v>
      </c>
      <c r="I466" s="15">
        <v>594</v>
      </c>
      <c r="J466" s="15">
        <v>151034</v>
      </c>
      <c r="K466" s="15">
        <v>22</v>
      </c>
      <c r="L466">
        <v>4</v>
      </c>
      <c r="M466">
        <v>-1</v>
      </c>
      <c r="N466">
        <v>0</v>
      </c>
      <c r="O466" s="15">
        <v>1057</v>
      </c>
      <c r="P466" s="15">
        <v>92</v>
      </c>
      <c r="Q466" s="15">
        <v>1149</v>
      </c>
      <c r="R466">
        <v>1.0108695652173914</v>
      </c>
      <c r="S466" s="15">
        <v>18</v>
      </c>
      <c r="T466" t="s">
        <v>495</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466" s="2">
        <f>IF(EvolucionIncidencia[[#This Row],[Fecha]]&lt;=MIN(EvolucionIncidencia[Fecha])+14,"",EvolucionIncidencia[[#This Row],[NuevasAltas]]-EvolucionIncidencia[[#This Row],[Previsión Altas]])</f>
        <v>-15.382260567598152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66" s="2">
        <f>IF(LEN(EvolucionIncidencia[[#This Row],[IA7]])=0,"",EvolucionIncidencia[[#This Row],[IA7]]/_xlfn.MAXIFS(EvolucionIncidencia[IA7],EvolucionIncidencia[Area_Sanitaria],EvolucionIncidencia[[#This Row],[Area_Sanitaria]]))</f>
        <v>0.32412523020257827</v>
      </c>
      <c r="AB466" s="2">
        <f>IF(LEN(EvolucionIncidencia[[#This Row],[IA14]])=0,"",EvolucionIncidencia[[#This Row],[IA14]]/_xlfn.MAXIFS(EvolucionIncidencia[IA14],EvolucionIncidencia[Area_Sanitaria],EvolucionIncidencia[[#This Row],[Area_Sanitaria]]))</f>
        <v>0.33524684270952926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67" spans="1:31" hidden="1" x14ac:dyDescent="0.3">
      <c r="A467" s="1">
        <v>44359</v>
      </c>
      <c r="B467" s="2" t="s">
        <v>5</v>
      </c>
      <c r="C467" s="15">
        <v>8685</v>
      </c>
      <c r="D467" s="15">
        <v>97</v>
      </c>
      <c r="E467" s="15">
        <v>8365</v>
      </c>
      <c r="F467">
        <v>5</v>
      </c>
      <c r="G467">
        <v>3</v>
      </c>
      <c r="H467" s="15">
        <v>148494</v>
      </c>
      <c r="I467" s="15">
        <v>217</v>
      </c>
      <c r="J467" s="15">
        <v>61137</v>
      </c>
      <c r="K467" s="15">
        <v>2</v>
      </c>
      <c r="L467">
        <v>-13</v>
      </c>
      <c r="M467">
        <v>0</v>
      </c>
      <c r="N467">
        <v>0</v>
      </c>
      <c r="O467" s="15">
        <v>525</v>
      </c>
      <c r="P467" s="15">
        <v>13</v>
      </c>
      <c r="Q467" s="15">
        <v>538</v>
      </c>
      <c r="R467">
        <v>0.88181818181818183</v>
      </c>
      <c r="S467" s="15">
        <v>15</v>
      </c>
      <c r="T467" t="s">
        <v>495</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67" s="2">
        <f>IF(LEN(EvolucionIncidencia[[#This Row],[IA7]])=0,"",EvolucionIncidencia[[#This Row],[IA7]]/_xlfn.MAXIFS(EvolucionIncidencia[IA7],EvolucionIncidencia[Area_Sanitaria],EvolucionIncidencia[[#This Row],[Area_Sanitaria]]))</f>
        <v>0.36</v>
      </c>
      <c r="AB467" s="2">
        <f>IF(LEN(EvolucionIncidencia[[#This Row],[IA14]])=0,"",EvolucionIncidencia[[#This Row],[IA14]]/_xlfn.MAXIFS(EvolucionIncidencia[IA14],EvolucionIncidencia[Area_Sanitaria],EvolucionIncidencia[[#This Row],[Area_Sanitaria]]))</f>
        <v>0.49189189189189192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8" spans="1:31" hidden="1" x14ac:dyDescent="0.3">
      <c r="A468" s="1">
        <v>44359</v>
      </c>
      <c r="B468" s="2" t="s">
        <v>8</v>
      </c>
      <c r="C468" s="15">
        <v>13038</v>
      </c>
      <c r="D468" s="15">
        <v>216</v>
      </c>
      <c r="E468" s="15">
        <v>12601</v>
      </c>
      <c r="F468">
        <v>0</v>
      </c>
      <c r="G468">
        <v>0</v>
      </c>
      <c r="H468" s="15">
        <v>252711</v>
      </c>
      <c r="I468" s="15">
        <v>216</v>
      </c>
      <c r="J468" s="15">
        <v>134467</v>
      </c>
      <c r="K468" s="15">
        <v>16</v>
      </c>
      <c r="L468">
        <v>8</v>
      </c>
      <c r="M468">
        <v>-2</v>
      </c>
      <c r="N468">
        <v>-2</v>
      </c>
      <c r="O468" s="15">
        <v>386</v>
      </c>
      <c r="P468" s="15">
        <v>26</v>
      </c>
      <c r="Q468" s="15">
        <v>412</v>
      </c>
      <c r="R468">
        <v>1.0384615384615385</v>
      </c>
      <c r="S468" s="15">
        <v>8</v>
      </c>
      <c r="T468" t="s">
        <v>495</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468" s="2">
        <f>IF(EvolucionIncidencia[[#This Row],[Fecha]]&lt;=MIN(EvolucionIncidencia[Fecha])+14,"",EvolucionIncidencia[[#This Row],[NuevasAltas]]-EvolucionIncidencia[[#This Row],[Previsión Altas]])</f>
        <v>-9.9226909736226538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8" s="2">
        <f>IF(LEN(EvolucionIncidencia[[#This Row],[IA7]])=0,"",EvolucionIncidencia[[#This Row],[IA7]]/_xlfn.MAXIFS(EvolucionIncidencia[IA7],EvolucionIncidencia[Area_Sanitaria],EvolucionIncidencia[[#This Row],[Area_Sanitaria]]))</f>
        <v>0.25</v>
      </c>
      <c r="AB468" s="2">
        <f>IF(LEN(EvolucionIncidencia[[#This Row],[IA14]])=0,"",EvolucionIncidencia[[#This Row],[IA14]]/_xlfn.MAXIFS(EvolucionIncidencia[IA14],EvolucionIncidencia[Area_Sanitaria],EvolucionIncidencia[[#This Row],[Area_Sanitaria]]))</f>
        <v>0.39207048458149779</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69" spans="1:31" hidden="1" x14ac:dyDescent="0.3">
      <c r="A469" s="1">
        <v>44359</v>
      </c>
      <c r="B469" s="2" t="s">
        <v>9</v>
      </c>
      <c r="C469" s="15">
        <v>15834</v>
      </c>
      <c r="D469" s="15">
        <v>142</v>
      </c>
      <c r="E469" s="15">
        <v>15275</v>
      </c>
      <c r="F469">
        <v>4</v>
      </c>
      <c r="G469">
        <v>1</v>
      </c>
      <c r="H469" s="15">
        <v>261460</v>
      </c>
      <c r="I469" s="15">
        <v>418</v>
      </c>
      <c r="J469" s="15">
        <v>130496</v>
      </c>
      <c r="K469" s="15">
        <v>10</v>
      </c>
      <c r="L469">
        <v>-7</v>
      </c>
      <c r="M469">
        <v>-2</v>
      </c>
      <c r="N469">
        <v>1</v>
      </c>
      <c r="O469" s="15">
        <v>658</v>
      </c>
      <c r="P469" s="15">
        <v>19</v>
      </c>
      <c r="Q469" s="15">
        <v>677</v>
      </c>
      <c r="R469">
        <v>0.95302013422818788</v>
      </c>
      <c r="S469" s="15">
        <v>17</v>
      </c>
      <c r="T469" t="s">
        <v>495</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469" s="2">
        <f>IF(EvolucionIncidencia[[#This Row],[Fecha]]&lt;=MIN(EvolucionIncidencia[Fecha])+14,"",EvolucionIncidencia[[#This Row],[NuevasAltas]]-EvolucionIncidencia[[#This Row],[Previsión Altas]])</f>
        <v>10.702189308737848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69" s="2">
        <f>IF(LEN(EvolucionIncidencia[[#This Row],[IA7]])=0,"",EvolucionIncidencia[[#This Row],[IA7]]/_xlfn.MAXIFS(EvolucionIncidencia[IA7],EvolucionIncidencia[Area_Sanitaria],EvolucionIncidencia[[#This Row],[Area_Sanitaria]]))</f>
        <v>8.0263157894736842E-2</v>
      </c>
      <c r="AB469" s="2">
        <f>IF(LEN(EvolucionIncidencia[[#This Row],[IA14]])=0,"",EvolucionIncidencia[[#This Row],[IA14]]/_xlfn.MAXIFS(EvolucionIncidencia[IA14],EvolucionIncidencia[Area_Sanitaria],EvolucionIncidencia[[#This Row],[Area_Sanitaria]]))</f>
        <v>0.14094650205761317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70" spans="1:31" hidden="1" x14ac:dyDescent="0.3">
      <c r="A470" s="1">
        <v>44359</v>
      </c>
      <c r="B470" s="2" t="s">
        <v>6</v>
      </c>
      <c r="C470" s="15">
        <v>14364</v>
      </c>
      <c r="D470" s="15">
        <v>132</v>
      </c>
      <c r="E470" s="15">
        <v>14051</v>
      </c>
      <c r="F470">
        <v>6</v>
      </c>
      <c r="G470">
        <v>2</v>
      </c>
      <c r="H470" s="15">
        <v>242908</v>
      </c>
      <c r="I470" s="15">
        <v>181</v>
      </c>
      <c r="J470" s="15">
        <v>91956</v>
      </c>
      <c r="K470" s="15">
        <v>4</v>
      </c>
      <c r="L470">
        <v>-16</v>
      </c>
      <c r="M470">
        <v>0</v>
      </c>
      <c r="N470">
        <v>0</v>
      </c>
      <c r="O470" s="15">
        <v>315</v>
      </c>
      <c r="P470" s="15">
        <v>46</v>
      </c>
      <c r="Q470" s="15">
        <v>361</v>
      </c>
      <c r="R470">
        <v>0.89189189189189189</v>
      </c>
      <c r="S470" s="15">
        <v>20</v>
      </c>
      <c r="T470" t="s">
        <v>495</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470" s="2">
        <f>IF(EvolucionIncidencia[[#This Row],[Fecha]]&lt;=MIN(EvolucionIncidencia[Fecha])+14,"",EvolucionIncidencia[[#This Row],[NuevasAltas]]-EvolucionIncidencia[[#This Row],[Previsión Altas]])</f>
        <v>9.9932788463618571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470" s="2">
        <f>IF(LEN(EvolucionIncidencia[[#This Row],[IA7]])=0,"",EvolucionIncidencia[[#This Row],[IA7]]/_xlfn.MAXIFS(EvolucionIncidencia[IA7],EvolucionIncidencia[Area_Sanitaria],EvolucionIncidencia[[#This Row],[Area_Sanitaria]]))</f>
        <v>8.5487077534791248E-2</v>
      </c>
      <c r="AB470" s="2">
        <f>IF(LEN(EvolucionIncidencia[[#This Row],[IA14]])=0,"",EvolucionIncidencia[[#This Row],[IA14]]/_xlfn.MAXIFS(EvolucionIncidencia[IA14],EvolucionIncidencia[Area_Sanitaria],EvolucionIncidencia[[#This Row],[Area_Sanitaria]]))</f>
        <v>0.12884160756501181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71" spans="1:31" hidden="1" x14ac:dyDescent="0.3">
      <c r="A471" s="1">
        <v>44359</v>
      </c>
      <c r="B471" s="2" t="s">
        <v>7</v>
      </c>
      <c r="C471" s="15">
        <v>20088</v>
      </c>
      <c r="D471" s="15">
        <v>169</v>
      </c>
      <c r="E471" s="15">
        <v>19566</v>
      </c>
      <c r="F471">
        <v>7</v>
      </c>
      <c r="G471">
        <v>2</v>
      </c>
      <c r="H471" s="15">
        <v>367084</v>
      </c>
      <c r="I471" s="15">
        <v>365</v>
      </c>
      <c r="J471" s="15">
        <v>144787</v>
      </c>
      <c r="K471" s="15">
        <v>5</v>
      </c>
      <c r="L471">
        <v>-13</v>
      </c>
      <c r="M471">
        <v>1</v>
      </c>
      <c r="N471">
        <v>-1</v>
      </c>
      <c r="O471" s="15">
        <v>545</v>
      </c>
      <c r="P471" s="15">
        <v>47</v>
      </c>
      <c r="Q471" s="15">
        <v>592</v>
      </c>
      <c r="R471">
        <v>0.9285714285714286</v>
      </c>
      <c r="S471" s="15">
        <v>18</v>
      </c>
      <c r="T471" t="s">
        <v>495</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471" s="2">
        <f>IF(EvolucionIncidencia[[#This Row],[Fecha]]&lt;=MIN(EvolucionIncidencia[Fecha])+14,"",EvolucionIncidencia[[#This Row],[NuevasAltas]]-EvolucionIncidencia[[#This Row],[Previsión Altas]])</f>
        <v>-5.0204504014741786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71" s="2">
        <f>IF(LEN(EvolucionIncidencia[[#This Row],[IA7]])=0,"",EvolucionIncidencia[[#This Row],[IA7]]/_xlfn.MAXIFS(EvolucionIncidencia[IA7],EvolucionIncidencia[Area_Sanitaria],EvolucionIncidencia[[#This Row],[Area_Sanitaria]]))</f>
        <v>0.12271540469973891</v>
      </c>
      <c r="AB471" s="2">
        <f>IF(LEN(EvolucionIncidencia[[#This Row],[IA14]])=0,"",EvolucionIncidencia[[#This Row],[IA14]]/_xlfn.MAXIFS(EvolucionIncidencia[IA14],EvolucionIncidencia[Area_Sanitaria],EvolucionIncidencia[[#This Row],[Area_Sanitaria]]))</f>
        <v>0.25818882466281312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72" spans="1:31" hidden="1" x14ac:dyDescent="0.3">
      <c r="A472" s="1">
        <v>44359</v>
      </c>
      <c r="B472" s="2" t="s">
        <v>2</v>
      </c>
      <c r="C472" s="15">
        <v>25250</v>
      </c>
      <c r="D472" s="15">
        <v>334</v>
      </c>
      <c r="E472" s="15">
        <v>24485</v>
      </c>
      <c r="F472">
        <v>10</v>
      </c>
      <c r="G472">
        <v>3</v>
      </c>
      <c r="H472" s="15">
        <v>517363</v>
      </c>
      <c r="I472" s="15">
        <v>439</v>
      </c>
      <c r="J472" s="15">
        <v>267283</v>
      </c>
      <c r="K472" s="15">
        <v>20</v>
      </c>
      <c r="L472">
        <v>-18</v>
      </c>
      <c r="M472">
        <v>2</v>
      </c>
      <c r="N472">
        <v>0</v>
      </c>
      <c r="O472" s="15">
        <v>531</v>
      </c>
      <c r="P472" s="15">
        <v>209</v>
      </c>
      <c r="Q472" s="15">
        <v>740</v>
      </c>
      <c r="R472">
        <v>0.94886363636363635</v>
      </c>
      <c r="S472" s="15">
        <v>38</v>
      </c>
      <c r="T472" t="s">
        <v>495</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472" s="2">
        <f>IF(EvolucionIncidencia[[#This Row],[Fecha]]&lt;=MIN(EvolucionIncidencia[Fecha])+14,"",EvolucionIncidencia[[#This Row],[NuevasAltas]]-EvolucionIncidencia[[#This Row],[Previsión Altas]])</f>
        <v>-5.1752824318133079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472" s="2">
        <f>IF(LEN(EvolucionIncidencia[[#This Row],[IA7]])=0,"",EvolucionIncidencia[[#This Row],[IA7]]/_xlfn.MAXIFS(EvolucionIncidencia[IA7],EvolucionIncidencia[Area_Sanitaria],EvolucionIncidencia[[#This Row],[Area_Sanitaria]]))</f>
        <v>0.1422872340425532</v>
      </c>
      <c r="AB472" s="2">
        <f>IF(LEN(EvolucionIncidencia[[#This Row],[IA14]])=0,"",EvolucionIncidencia[[#This Row],[IA14]]/_xlfn.MAXIFS(EvolucionIncidencia[IA14],EvolucionIncidencia[Area_Sanitaria],EvolucionIncidencia[[#This Row],[Area_Sanitaria]]))</f>
        <v>0.22583732057416267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473" spans="1:31" hidden="1" x14ac:dyDescent="0.3">
      <c r="A473" s="1">
        <v>44359</v>
      </c>
      <c r="B473" s="2" t="s">
        <v>3</v>
      </c>
      <c r="C473" s="15">
        <v>127926</v>
      </c>
      <c r="D473" s="15">
        <v>1462</v>
      </c>
      <c r="E473" s="15">
        <v>124059</v>
      </c>
      <c r="F473">
        <v>50</v>
      </c>
      <c r="G473">
        <v>14</v>
      </c>
      <c r="H473" s="15">
        <v>2305294</v>
      </c>
      <c r="I473" s="15">
        <v>2430</v>
      </c>
      <c r="J473" s="15">
        <v>981160</v>
      </c>
      <c r="K473" s="15">
        <v>79</v>
      </c>
      <c r="L473">
        <v>-55</v>
      </c>
      <c r="M473">
        <v>-2</v>
      </c>
      <c r="N473">
        <v>-2</v>
      </c>
      <c r="O473" s="15">
        <v>4017</v>
      </c>
      <c r="P473" s="15">
        <v>452</v>
      </c>
      <c r="Q473" s="15">
        <v>4469</v>
      </c>
      <c r="R473">
        <v>0.96374423203691495</v>
      </c>
      <c r="S473" s="15">
        <v>134</v>
      </c>
      <c r="T473" t="s">
        <v>495</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473" s="2">
        <f>IF(EvolucionIncidencia[[#This Row],[Fecha]]&lt;=MIN(EvolucionIncidencia[Fecha])+14,"",EvolucionIncidencia[[#This Row],[NuevasAltas]]-EvolucionIncidencia[[#This Row],[Previsión Altas]])</f>
        <v>0.73633484027257623</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473" s="2">
        <f>IF(LEN(EvolucionIncidencia[[#This Row],[IA7]])=0,"",EvolucionIncidencia[[#This Row],[IA7]]/_xlfn.MAXIFS(EvolucionIncidencia[IA7],EvolucionIncidencia[Area_Sanitaria],EvolucionIncidencia[[#This Row],[Area_Sanitaria]]))</f>
        <v>0.16493929523245485</v>
      </c>
      <c r="AB473" s="2">
        <f>IF(LEN(EvolucionIncidencia[[#This Row],[IA14]])=0,"",EvolucionIncidencia[[#This Row],[IA14]]/_xlfn.MAXIFS(EvolucionIncidencia[IA14],EvolucionIncidencia[Area_Sanitaria],EvolucionIncidencia[[#This Row],[Area_Sanitaria]]))</f>
        <v>0.24059689288634506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474" spans="1:31" x14ac:dyDescent="0.3">
      <c r="A474" s="1">
        <v>44360</v>
      </c>
      <c r="B474" s="2" t="s">
        <v>4</v>
      </c>
      <c r="C474" s="15">
        <v>30701</v>
      </c>
      <c r="D474" s="15">
        <v>380</v>
      </c>
      <c r="E474" s="15">
        <v>29742</v>
      </c>
      <c r="F474">
        <v>20</v>
      </c>
      <c r="G474">
        <v>4</v>
      </c>
      <c r="H474" s="15">
        <v>516144</v>
      </c>
      <c r="I474" s="15">
        <v>594</v>
      </c>
      <c r="J474" s="15">
        <v>151035</v>
      </c>
      <c r="K474" s="15">
        <v>34</v>
      </c>
      <c r="L474">
        <v>8</v>
      </c>
      <c r="M474">
        <v>2</v>
      </c>
      <c r="N474">
        <v>1</v>
      </c>
      <c r="O474" s="15">
        <v>870</v>
      </c>
      <c r="P474" s="15">
        <v>1</v>
      </c>
      <c r="Q474" s="15">
        <v>871</v>
      </c>
      <c r="R474">
        <v>1.021505376344086</v>
      </c>
      <c r="S474" s="15">
        <v>26</v>
      </c>
      <c r="T474" t="s">
        <v>496</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474" s="2">
        <f>IF(EvolucionIncidencia[[#This Row],[Fecha]]&lt;=MIN(EvolucionIncidencia[Fecha])+14,"",EvolucionIncidencia[[#This Row],[NuevasAltas]]-EvolucionIncidencia[[#This Row],[Previsión Altas]])</f>
        <v>13.685223715722122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74" s="2">
        <f>IF(LEN(EvolucionIncidencia[[#This Row],[IA7]])=0,"",EvolucionIncidencia[[#This Row],[IA7]]/_xlfn.MAXIFS(EvolucionIncidencia[IA7],EvolucionIncidencia[Area_Sanitaria],EvolucionIncidencia[[#This Row],[Area_Sanitaria]]))</f>
        <v>0.35543278084714547</v>
      </c>
      <c r="AB474" s="2">
        <f>IF(LEN(EvolucionIncidencia[[#This Row],[IA14]])=0,"",EvolucionIncidencia[[#This Row],[IA14]]/_xlfn.MAXIFS(EvolucionIncidencia[IA14],EvolucionIncidencia[Area_Sanitaria],EvolucionIncidencia[[#This Row],[Area_Sanitaria]]))</f>
        <v>0.36394948335246841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75" spans="1:31" hidden="1" x14ac:dyDescent="0.3">
      <c r="A475" s="1">
        <v>44360</v>
      </c>
      <c r="B475" s="2" t="s">
        <v>5</v>
      </c>
      <c r="C475" s="15">
        <v>8685</v>
      </c>
      <c r="D475" s="15">
        <v>89</v>
      </c>
      <c r="E475" s="15">
        <v>8373</v>
      </c>
      <c r="F475">
        <v>6</v>
      </c>
      <c r="G475">
        <v>3</v>
      </c>
      <c r="H475" s="15">
        <v>148623</v>
      </c>
      <c r="I475" s="15">
        <v>217</v>
      </c>
      <c r="J475" s="15">
        <v>61137</v>
      </c>
      <c r="K475" s="15">
        <v>0</v>
      </c>
      <c r="L475">
        <v>-8</v>
      </c>
      <c r="M475">
        <v>1</v>
      </c>
      <c r="N475">
        <v>0</v>
      </c>
      <c r="O475" s="15">
        <v>129</v>
      </c>
      <c r="P475" s="15">
        <v>0</v>
      </c>
      <c r="Q475" s="15">
        <v>129</v>
      </c>
      <c r="R475">
        <v>0.91752577319587625</v>
      </c>
      <c r="S475" s="15">
        <v>8</v>
      </c>
      <c r="T475" t="s">
        <v>496</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475" s="2">
        <f>IF(LEN(EvolucionIncidencia[[#This Row],[IA7]])=0,"",EvolucionIncidencia[[#This Row],[IA7]]/_xlfn.MAXIFS(EvolucionIncidencia[IA7],EvolucionIncidencia[Area_Sanitaria],EvolucionIncidencia[[#This Row],[Area_Sanitaria]]))</f>
        <v>0.34399999999999997</v>
      </c>
      <c r="AB475" s="2">
        <f>IF(LEN(EvolucionIncidencia[[#This Row],[IA14]])=0,"",EvolucionIncidencia[[#This Row],[IA14]]/_xlfn.MAXIFS(EvolucionIncidencia[IA14],EvolucionIncidencia[Area_Sanitaria],EvolucionIncidencia[[#This Row],[Area_Sanitaria]]))</f>
        <v>0.45945945945945948</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76" spans="1:31" hidden="1" x14ac:dyDescent="0.3">
      <c r="A476" s="1">
        <v>44360</v>
      </c>
      <c r="B476" s="2" t="s">
        <v>8</v>
      </c>
      <c r="C476" s="15">
        <v>13042</v>
      </c>
      <c r="D476" s="15">
        <v>199</v>
      </c>
      <c r="E476" s="15">
        <v>12622</v>
      </c>
      <c r="F476">
        <v>4</v>
      </c>
      <c r="G476">
        <v>2</v>
      </c>
      <c r="H476" s="15">
        <v>253105</v>
      </c>
      <c r="I476" s="15">
        <v>216</v>
      </c>
      <c r="J476" s="15">
        <v>134467</v>
      </c>
      <c r="K476" s="15">
        <v>4</v>
      </c>
      <c r="L476">
        <v>-17</v>
      </c>
      <c r="M476">
        <v>4</v>
      </c>
      <c r="N476">
        <v>2</v>
      </c>
      <c r="O476" s="15">
        <v>394</v>
      </c>
      <c r="P476" s="15">
        <v>0</v>
      </c>
      <c r="Q476" s="15">
        <v>394</v>
      </c>
      <c r="R476">
        <v>0.92129629629629628</v>
      </c>
      <c r="S476" s="15">
        <v>21</v>
      </c>
      <c r="T476" t="s">
        <v>496</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476" s="2">
        <f>IF(EvolucionIncidencia[[#This Row],[Fecha]]&lt;=MIN(EvolucionIncidencia[Fecha])+14,"",EvolucionIncidencia[[#This Row],[NuevasAltas]]-EvolucionIncidencia[[#This Row],[Previsión Altas]])</f>
        <v>5.4750683409068479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76" s="2">
        <f>IF(LEN(EvolucionIncidencia[[#This Row],[IA7]])=0,"",EvolucionIncidencia[[#This Row],[IA7]]/_xlfn.MAXIFS(EvolucionIncidencia[IA7],EvolucionIncidencia[Area_Sanitaria],EvolucionIncidencia[[#This Row],[Area_Sanitaria]]))</f>
        <v>0.24038461538461539</v>
      </c>
      <c r="AB476" s="2">
        <f>IF(LEN(EvolucionIncidencia[[#This Row],[IA14]])=0,"",EvolucionIncidencia[[#This Row],[IA14]]/_xlfn.MAXIFS(EvolucionIncidencia[IA14],EvolucionIncidencia[Area_Sanitaria],EvolucionIncidencia[[#This Row],[Area_Sanitaria]]))</f>
        <v>0.3656387665198238</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77" spans="1:31" hidden="1" x14ac:dyDescent="0.3">
      <c r="A477" s="1">
        <v>44360</v>
      </c>
      <c r="B477" s="2" t="s">
        <v>9</v>
      </c>
      <c r="C477" s="15">
        <v>15843</v>
      </c>
      <c r="D477" s="15">
        <v>145</v>
      </c>
      <c r="E477" s="15">
        <v>15281</v>
      </c>
      <c r="F477">
        <v>3</v>
      </c>
      <c r="G477">
        <v>1</v>
      </c>
      <c r="H477" s="15">
        <v>261904</v>
      </c>
      <c r="I477" s="15">
        <v>418</v>
      </c>
      <c r="J477" s="15">
        <v>130496</v>
      </c>
      <c r="K477" s="15">
        <v>9</v>
      </c>
      <c r="L477">
        <v>3</v>
      </c>
      <c r="M477">
        <v>-1</v>
      </c>
      <c r="N477">
        <v>0</v>
      </c>
      <c r="O477" s="15">
        <v>444</v>
      </c>
      <c r="P477" s="15">
        <v>0</v>
      </c>
      <c r="Q477" s="15">
        <v>444</v>
      </c>
      <c r="R477">
        <v>1.0211267605633803</v>
      </c>
      <c r="S477" s="15">
        <v>6</v>
      </c>
      <c r="T477" t="s">
        <v>496</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477" s="2">
        <f>IF(EvolucionIncidencia[[#This Row],[Fecha]]&lt;=MIN(EvolucionIncidencia[Fecha])+14,"",EvolucionIncidencia[[#This Row],[NuevasAltas]]-EvolucionIncidencia[[#This Row],[Previsión Altas]])</f>
        <v>-1.1326321198335787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77" s="2">
        <f>IF(LEN(EvolucionIncidencia[[#This Row],[IA7]])=0,"",EvolucionIncidencia[[#This Row],[IA7]]/_xlfn.MAXIFS(EvolucionIncidencia[IA7],EvolucionIncidencia[Area_Sanitaria],EvolucionIncidencia[[#This Row],[Area_Sanitaria]]))</f>
        <v>8.0263157894736842E-2</v>
      </c>
      <c r="AB477" s="2">
        <f>IF(LEN(EvolucionIncidencia[[#This Row],[IA14]])=0,"",EvolucionIncidencia[[#This Row],[IA14]]/_xlfn.MAXIFS(EvolucionIncidencia[IA14],EvolucionIncidencia[Area_Sanitaria],EvolucionIncidencia[[#This Row],[Area_Sanitaria]]))</f>
        <v>0.14506172839506173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8" spans="1:31" hidden="1" x14ac:dyDescent="0.3">
      <c r="A478" s="1">
        <v>44360</v>
      </c>
      <c r="B478" s="2" t="s">
        <v>6</v>
      </c>
      <c r="C478" s="15">
        <v>14366</v>
      </c>
      <c r="D478" s="15">
        <v>127</v>
      </c>
      <c r="E478" s="15">
        <v>14058</v>
      </c>
      <c r="F478">
        <v>5</v>
      </c>
      <c r="G478">
        <v>2</v>
      </c>
      <c r="H478" s="15">
        <v>243603</v>
      </c>
      <c r="I478" s="15">
        <v>181</v>
      </c>
      <c r="J478" s="15">
        <v>91956</v>
      </c>
      <c r="K478" s="15">
        <v>2</v>
      </c>
      <c r="L478">
        <v>-5</v>
      </c>
      <c r="M478">
        <v>-1</v>
      </c>
      <c r="N478">
        <v>0</v>
      </c>
      <c r="O478" s="15">
        <v>695</v>
      </c>
      <c r="P478" s="15">
        <v>0</v>
      </c>
      <c r="Q478" s="15">
        <v>695</v>
      </c>
      <c r="R478">
        <v>0.96212121212121215</v>
      </c>
      <c r="S478" s="15">
        <v>7</v>
      </c>
      <c r="T478" t="s">
        <v>496</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478" s="2">
        <f>IF(EvolucionIncidencia[[#This Row],[Fecha]]&lt;=MIN(EvolucionIncidencia[Fecha])+14,"",EvolucionIncidencia[[#This Row],[NuevasAltas]]-EvolucionIncidencia[[#This Row],[Previsión Altas]])</f>
        <v>-5.548083981730219</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478" s="2">
        <f>IF(LEN(EvolucionIncidencia[[#This Row],[IA7]])=0,"",EvolucionIncidencia[[#This Row],[IA7]]/_xlfn.MAXIFS(EvolucionIncidencia[IA7],EvolucionIncidencia[Area_Sanitaria],EvolucionIncidencia[[#This Row],[Area_Sanitaria]]))</f>
        <v>7.7534791252485094E-2</v>
      </c>
      <c r="AB478" s="2">
        <f>IF(LEN(EvolucionIncidencia[[#This Row],[IA14]])=0,"",EvolucionIncidencia[[#This Row],[IA14]]/_xlfn.MAXIFS(EvolucionIncidencia[IA14],EvolucionIncidencia[Area_Sanitaria],EvolucionIncidencia[[#This Row],[Area_Sanitaria]]))</f>
        <v>0.11938534278959811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79" spans="1:31" hidden="1" x14ac:dyDescent="0.3">
      <c r="A479" s="1">
        <v>44360</v>
      </c>
      <c r="B479" s="2" t="s">
        <v>7</v>
      </c>
      <c r="C479" s="15">
        <v>20093</v>
      </c>
      <c r="D479" s="15">
        <v>156</v>
      </c>
      <c r="E479" s="15">
        <v>19584</v>
      </c>
      <c r="F479">
        <v>5</v>
      </c>
      <c r="G479">
        <v>2</v>
      </c>
      <c r="H479" s="15">
        <v>367437</v>
      </c>
      <c r="I479" s="15">
        <v>365</v>
      </c>
      <c r="J479" s="15">
        <v>144787</v>
      </c>
      <c r="K479" s="15">
        <v>5</v>
      </c>
      <c r="L479">
        <v>-13</v>
      </c>
      <c r="M479">
        <v>-2</v>
      </c>
      <c r="N479">
        <v>0</v>
      </c>
      <c r="O479" s="15">
        <v>353</v>
      </c>
      <c r="P479" s="15">
        <v>0</v>
      </c>
      <c r="Q479" s="15">
        <v>353</v>
      </c>
      <c r="R479">
        <v>0.92307692307692313</v>
      </c>
      <c r="S479" s="15">
        <v>18</v>
      </c>
      <c r="T479" t="s">
        <v>496</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479" s="2">
        <f>IF(EvolucionIncidencia[[#This Row],[Fecha]]&lt;=MIN(EvolucionIncidencia[Fecha])+14,"",EvolucionIncidencia[[#This Row],[NuevasAltas]]-EvolucionIncidencia[[#This Row],[Previsión Altas]])</f>
        <v>6.9897747992629125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79" s="2">
        <f>IF(LEN(EvolucionIncidencia[[#This Row],[IA7]])=0,"",EvolucionIncidencia[[#This Row],[IA7]]/_xlfn.MAXIFS(EvolucionIncidencia[IA7],EvolucionIncidencia[Area_Sanitaria],EvolucionIncidencia[[#This Row],[Area_Sanitaria]]))</f>
        <v>0.12010443864229765</v>
      </c>
      <c r="AB479" s="2">
        <f>IF(LEN(EvolucionIncidencia[[#This Row],[IA14]])=0,"",EvolucionIncidencia[[#This Row],[IA14]]/_xlfn.MAXIFS(EvolucionIncidencia[IA14],EvolucionIncidencia[Area_Sanitaria],EvolucionIncidencia[[#This Row],[Area_Sanitaria]]))</f>
        <v>0.24855491329479767</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80" spans="1:31" hidden="1" x14ac:dyDescent="0.3">
      <c r="A480" s="1">
        <v>44360</v>
      </c>
      <c r="B480" s="2" t="s">
        <v>2</v>
      </c>
      <c r="C480" s="15">
        <v>25252</v>
      </c>
      <c r="D480" s="15">
        <v>305</v>
      </c>
      <c r="E480" s="15">
        <v>24516</v>
      </c>
      <c r="F480">
        <v>8</v>
      </c>
      <c r="G480">
        <v>4</v>
      </c>
      <c r="H480" s="15">
        <v>517672</v>
      </c>
      <c r="I480" s="15">
        <v>439</v>
      </c>
      <c r="J480" s="15">
        <v>267283</v>
      </c>
      <c r="K480" s="15">
        <v>2</v>
      </c>
      <c r="L480">
        <v>-29</v>
      </c>
      <c r="M480">
        <v>-2</v>
      </c>
      <c r="N480">
        <v>1</v>
      </c>
      <c r="O480" s="15">
        <v>309</v>
      </c>
      <c r="P480" s="15">
        <v>0</v>
      </c>
      <c r="Q480" s="15">
        <v>309</v>
      </c>
      <c r="R480">
        <v>0.91317365269461082</v>
      </c>
      <c r="S480" s="15">
        <v>31</v>
      </c>
      <c r="T480" t="s">
        <v>496</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480" s="2">
        <f>IF(EvolucionIncidencia[[#This Row],[Fecha]]&lt;=MIN(EvolucionIncidencia[Fecha])+14,"",EvolucionIncidencia[[#This Row],[NuevasAltas]]-EvolucionIncidencia[[#This Row],[Previsión Altas]])</f>
        <v>10.029913340289664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80" s="2">
        <f>IF(LEN(EvolucionIncidencia[[#This Row],[IA7]])=0,"",EvolucionIncidencia[[#This Row],[IA7]]/_xlfn.MAXIFS(EvolucionIncidencia[IA7],EvolucionIncidencia[Area_Sanitaria],EvolucionIncidencia[[#This Row],[Area_Sanitaria]]))</f>
        <v>0.13563829787234041</v>
      </c>
      <c r="AB480" s="2">
        <f>IF(LEN(EvolucionIncidencia[[#This Row],[IA14]])=0,"",EvolucionIncidencia[[#This Row],[IA14]]/_xlfn.MAXIFS(EvolucionIncidencia[IA14],EvolucionIncidencia[Area_Sanitaria],EvolucionIncidencia[[#This Row],[Area_Sanitaria]]))</f>
        <v>0.20861244019138755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81" spans="1:31" hidden="1" x14ac:dyDescent="0.3">
      <c r="A481" s="1">
        <v>44360</v>
      </c>
      <c r="B481" s="2" t="s">
        <v>3</v>
      </c>
      <c r="C481" s="15">
        <v>127982</v>
      </c>
      <c r="D481" s="15">
        <v>1401</v>
      </c>
      <c r="E481" s="15">
        <v>124176</v>
      </c>
      <c r="F481">
        <v>51</v>
      </c>
      <c r="G481">
        <v>18</v>
      </c>
      <c r="H481" s="15">
        <v>2308488</v>
      </c>
      <c r="I481" s="15">
        <v>2430</v>
      </c>
      <c r="J481" s="15">
        <v>981161</v>
      </c>
      <c r="K481" s="15">
        <v>56</v>
      </c>
      <c r="L481">
        <v>-61</v>
      </c>
      <c r="M481">
        <v>1</v>
      </c>
      <c r="N481">
        <v>4</v>
      </c>
      <c r="O481" s="15">
        <v>3194</v>
      </c>
      <c r="P481" s="15">
        <v>1</v>
      </c>
      <c r="Q481" s="15">
        <v>3195</v>
      </c>
      <c r="R481">
        <v>0.95827633378932964</v>
      </c>
      <c r="S481" s="15">
        <v>117</v>
      </c>
      <c r="T481" t="s">
        <v>496</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481" s="2">
        <f>IF(EvolucionIncidencia[[#This Row],[Fecha]]&lt;=MIN(EvolucionIncidencia[Fecha])+14,"",EvolucionIncidencia[[#This Row],[NuevasAltas]]-EvolucionIncidencia[[#This Row],[Previsión Altas]])</f>
        <v>36.952508933263388</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481" s="2">
        <f>IF(LEN(EvolucionIncidencia[[#This Row],[IA7]])=0,"",EvolucionIncidencia[[#This Row],[IA7]]/_xlfn.MAXIFS(EvolucionIncidencia[IA7],EvolucionIncidencia[Area_Sanitaria],EvolucionIncidencia[[#This Row],[Area_Sanitaria]]))</f>
        <v>0.16553153686704175</v>
      </c>
      <c r="AB481" s="2">
        <f>IF(LEN(EvolucionIncidencia[[#This Row],[IA14]])=0,"",EvolucionIncidencia[[#This Row],[IA14]]/_xlfn.MAXIFS(EvolucionIncidencia[IA14],EvolucionIncidencia[Area_Sanitaria],EvolucionIncidencia[[#This Row],[Area_Sanitaria]]))</f>
        <v>0.2365085854456255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482" spans="1:31" x14ac:dyDescent="0.3">
      <c r="A482" s="1">
        <v>44361</v>
      </c>
      <c r="B482" s="2" t="s">
        <v>4</v>
      </c>
      <c r="C482" s="15">
        <v>30719</v>
      </c>
      <c r="D482" s="15">
        <v>384</v>
      </c>
      <c r="E482" s="15">
        <v>29756</v>
      </c>
      <c r="F482">
        <v>22</v>
      </c>
      <c r="G482">
        <v>4</v>
      </c>
      <c r="H482" s="15">
        <v>517059</v>
      </c>
      <c r="I482" s="15">
        <v>594</v>
      </c>
      <c r="J482" s="15">
        <v>151054</v>
      </c>
      <c r="K482" s="15">
        <v>18</v>
      </c>
      <c r="L482">
        <v>4</v>
      </c>
      <c r="M482">
        <v>2</v>
      </c>
      <c r="N482">
        <v>0</v>
      </c>
      <c r="O482" s="15">
        <v>915</v>
      </c>
      <c r="P482" s="15">
        <v>19</v>
      </c>
      <c r="Q482" s="15">
        <v>934</v>
      </c>
      <c r="R482">
        <v>1.0105263157894737</v>
      </c>
      <c r="S482" s="15">
        <v>14</v>
      </c>
      <c r="T482" t="s">
        <v>497</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482" s="2">
        <f>IF(EvolucionIncidencia[[#This Row],[Fecha]]&lt;=MIN(EvolucionIncidencia[Fecha])+14,"",EvolucionIncidencia[[#This Row],[NuevasAltas]]-EvolucionIncidencia[[#This Row],[Previsión Altas]])</f>
        <v>-4.1305860661120022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482" s="2">
        <f>IF(LEN(EvolucionIncidencia[[#This Row],[IA7]])=0,"",EvolucionIncidencia[[#This Row],[IA7]]/_xlfn.MAXIFS(EvolucionIncidencia[IA7],EvolucionIncidencia[Area_Sanitaria],EvolucionIncidencia[[#This Row],[Area_Sanitaria]]))</f>
        <v>0.33701657458563539</v>
      </c>
      <c r="AB482" s="2">
        <f>IF(LEN(EvolucionIncidencia[[#This Row],[IA14]])=0,"",EvolucionIncidencia[[#This Row],[IA14]]/_xlfn.MAXIFS(EvolucionIncidencia[IA14],EvolucionIncidencia[Area_Sanitaria],EvolucionIncidencia[[#This Row],[Area_Sanitaria]]))</f>
        <v>0.37083811710677383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83" spans="1:31" hidden="1" x14ac:dyDescent="0.3">
      <c r="A483" s="1">
        <v>44361</v>
      </c>
      <c r="B483" s="2" t="s">
        <v>5</v>
      </c>
      <c r="C483" s="15">
        <v>8691</v>
      </c>
      <c r="D483" s="15">
        <v>92</v>
      </c>
      <c r="E483" s="15">
        <v>8376</v>
      </c>
      <c r="F483">
        <v>6</v>
      </c>
      <c r="G483">
        <v>2</v>
      </c>
      <c r="H483" s="15">
        <v>148785</v>
      </c>
      <c r="I483" s="15">
        <v>217</v>
      </c>
      <c r="J483" s="15">
        <v>61141</v>
      </c>
      <c r="K483" s="15">
        <v>6</v>
      </c>
      <c r="L483">
        <v>3</v>
      </c>
      <c r="M483">
        <v>0</v>
      </c>
      <c r="N483">
        <v>-1</v>
      </c>
      <c r="O483" s="15">
        <v>162</v>
      </c>
      <c r="P483" s="15">
        <v>4</v>
      </c>
      <c r="Q483" s="15">
        <v>166</v>
      </c>
      <c r="R483">
        <v>1.0337078651685394</v>
      </c>
      <c r="S483" s="15">
        <v>3</v>
      </c>
      <c r="T483" t="s">
        <v>497</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483" s="2">
        <f>IF(EvolucionIncidencia[[#This Row],[Fecha]]&lt;=MIN(EvolucionIncidencia[Fecha])+14,"",EvolucionIncidencia[[#This Row],[NuevasAltas]]-EvolucionIncidencia[[#This Row],[Previsión Altas]])</f>
        <v>-0.43078231292517</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483" s="2">
        <f>IF(LEN(EvolucionIncidencia[[#This Row],[IA7]])=0,"",EvolucionIncidencia[[#This Row],[IA7]]/_xlfn.MAXIFS(EvolucionIncidencia[IA7],EvolucionIncidencia[Area_Sanitaria],EvolucionIncidencia[[#This Row],[Area_Sanitaria]]))</f>
        <v>0.33600000000000002</v>
      </c>
      <c r="AB483" s="2">
        <f>IF(LEN(EvolucionIncidencia[[#This Row],[IA14]])=0,"",EvolucionIncidencia[[#This Row],[IA14]]/_xlfn.MAXIFS(EvolucionIncidencia[IA14],EvolucionIncidencia[Area_Sanitaria],EvolucionIncidencia[[#This Row],[Area_Sanitaria]]))</f>
        <v>0.4756756756756757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84" spans="1:31" hidden="1" x14ac:dyDescent="0.3">
      <c r="A484" s="1">
        <v>44361</v>
      </c>
      <c r="B484" s="2" t="s">
        <v>8</v>
      </c>
      <c r="C484" s="15">
        <v>13045</v>
      </c>
      <c r="D484" s="15">
        <v>188</v>
      </c>
      <c r="E484" s="15">
        <v>12636</v>
      </c>
      <c r="F484">
        <v>4</v>
      </c>
      <c r="G484">
        <v>1</v>
      </c>
      <c r="H484" s="15">
        <v>253528</v>
      </c>
      <c r="I484" s="15">
        <v>216</v>
      </c>
      <c r="J484" s="15">
        <v>134473</v>
      </c>
      <c r="K484" s="15">
        <v>3</v>
      </c>
      <c r="L484">
        <v>-11</v>
      </c>
      <c r="M484">
        <v>0</v>
      </c>
      <c r="N484">
        <v>-1</v>
      </c>
      <c r="O484" s="15">
        <v>423</v>
      </c>
      <c r="P484" s="15">
        <v>6</v>
      </c>
      <c r="Q484" s="15">
        <v>429</v>
      </c>
      <c r="R484">
        <v>0.94472361809045224</v>
      </c>
      <c r="S484" s="15">
        <v>14</v>
      </c>
      <c r="T484" t="s">
        <v>497</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484" s="2">
        <f>IF(EvolucionIncidencia[[#This Row],[Fecha]]&lt;=MIN(EvolucionIncidencia[Fecha])+14,"",EvolucionIncidencia[[#This Row],[NuevasAltas]]-EvolucionIncidencia[[#This Row],[Previsión Altas]])</f>
        <v>-2.3889898877864724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84" s="2">
        <f>IF(LEN(EvolucionIncidencia[[#This Row],[IA7]])=0,"",EvolucionIncidencia[[#This Row],[IA7]]/_xlfn.MAXIFS(EvolucionIncidencia[IA7],EvolucionIncidencia[Area_Sanitaria],EvolucionIncidencia[[#This Row],[Area_Sanitaria]]))</f>
        <v>0.22756410256410256</v>
      </c>
      <c r="AB484" s="2">
        <f>IF(LEN(EvolucionIncidencia[[#This Row],[IA14]])=0,"",EvolucionIncidencia[[#This Row],[IA14]]/_xlfn.MAXIFS(EvolucionIncidencia[IA14],EvolucionIncidencia[Area_Sanitaria],EvolucionIncidencia[[#This Row],[Area_Sanitaria]]))</f>
        <v>0.33480176211453744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85" spans="1:31" hidden="1" x14ac:dyDescent="0.3">
      <c r="A485" s="1">
        <v>44361</v>
      </c>
      <c r="B485" s="2" t="s">
        <v>9</v>
      </c>
      <c r="C485" s="15">
        <v>15855</v>
      </c>
      <c r="D485" s="15">
        <v>149</v>
      </c>
      <c r="E485" s="15">
        <v>15289</v>
      </c>
      <c r="F485">
        <v>3</v>
      </c>
      <c r="G485">
        <v>1</v>
      </c>
      <c r="H485" s="15">
        <v>262087</v>
      </c>
      <c r="I485" s="15">
        <v>418</v>
      </c>
      <c r="J485" s="15">
        <v>130500</v>
      </c>
      <c r="K485" s="15">
        <v>12</v>
      </c>
      <c r="L485">
        <v>4</v>
      </c>
      <c r="M485">
        <v>0</v>
      </c>
      <c r="N485">
        <v>0</v>
      </c>
      <c r="O485" s="15">
        <v>183</v>
      </c>
      <c r="P485" s="15">
        <v>4</v>
      </c>
      <c r="Q485" s="15">
        <v>187</v>
      </c>
      <c r="R485">
        <v>1.0275862068965518</v>
      </c>
      <c r="S485" s="15">
        <v>8</v>
      </c>
      <c r="T485" t="s">
        <v>497</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485" s="2">
        <f>IF(EvolucionIncidencia[[#This Row],[Fecha]]&lt;=MIN(EvolucionIncidencia[Fecha])+14,"",EvolucionIncidencia[[#This Row],[NuevasAltas]]-EvolucionIncidencia[[#This Row],[Previsión Altas]])</f>
        <v>-9.5604223507584862</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85" s="2">
        <f>IF(LEN(EvolucionIncidencia[[#This Row],[IA7]])=0,"",EvolucionIncidencia[[#This Row],[IA7]]/_xlfn.MAXIFS(EvolucionIncidencia[IA7],EvolucionIncidencia[Area_Sanitaria],EvolucionIncidencia[[#This Row],[Area_Sanitaria]]))</f>
        <v>8.5526315789473686E-2</v>
      </c>
      <c r="AB485" s="2">
        <f>IF(LEN(EvolucionIncidencia[[#This Row],[IA14]])=0,"",EvolucionIncidencia[[#This Row],[IA14]]/_xlfn.MAXIFS(EvolucionIncidencia[IA14],EvolucionIncidencia[Area_Sanitaria],EvolucionIncidencia[[#This Row],[Area_Sanitaria]]))</f>
        <v>0.14506172839506173</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6" spans="1:31" hidden="1" x14ac:dyDescent="0.3">
      <c r="A486" s="1">
        <v>44361</v>
      </c>
      <c r="B486" s="2" t="s">
        <v>6</v>
      </c>
      <c r="C486" s="15">
        <v>14376</v>
      </c>
      <c r="D486" s="15">
        <v>128</v>
      </c>
      <c r="E486" s="15">
        <v>14067</v>
      </c>
      <c r="F486">
        <v>6</v>
      </c>
      <c r="G486">
        <v>2</v>
      </c>
      <c r="H486" s="15">
        <v>243869</v>
      </c>
      <c r="I486" s="15">
        <v>181</v>
      </c>
      <c r="J486" s="15">
        <v>91967</v>
      </c>
      <c r="K486" s="15">
        <v>10</v>
      </c>
      <c r="L486">
        <v>1</v>
      </c>
      <c r="M486">
        <v>1</v>
      </c>
      <c r="N486">
        <v>0</v>
      </c>
      <c r="O486" s="15">
        <v>266</v>
      </c>
      <c r="P486" s="15">
        <v>11</v>
      </c>
      <c r="Q486" s="15">
        <v>277</v>
      </c>
      <c r="R486">
        <v>1.0078740157480315</v>
      </c>
      <c r="S486" s="15">
        <v>9</v>
      </c>
      <c r="T486" t="s">
        <v>497</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486" s="2">
        <f>IF(EvolucionIncidencia[[#This Row],[Fecha]]&lt;=MIN(EvolucionIncidencia[Fecha])+14,"",EvolucionIncidencia[[#This Row],[NuevasAltas]]-EvolucionIncidencia[[#This Row],[Previsión Altas]])</f>
        <v>-0.52418147109845847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86" s="2">
        <f>IF(LEN(EvolucionIncidencia[[#This Row],[IA7]])=0,"",EvolucionIncidencia[[#This Row],[IA7]]/_xlfn.MAXIFS(EvolucionIncidencia[IA7],EvolucionIncidencia[Area_Sanitaria],EvolucionIncidencia[[#This Row],[Area_Sanitaria]]))</f>
        <v>8.5487077534791248E-2</v>
      </c>
      <c r="AB486" s="2">
        <f>IF(LEN(EvolucionIncidencia[[#This Row],[IA14]])=0,"",EvolucionIncidencia[[#This Row],[IA14]]/_xlfn.MAXIFS(EvolucionIncidencia[IA14],EvolucionIncidencia[Area_Sanitaria],EvolucionIncidencia[[#This Row],[Area_Sanitaria]]))</f>
        <v>0.12174940898345153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87" spans="1:31" hidden="1" x14ac:dyDescent="0.3">
      <c r="A487" s="1">
        <v>44361</v>
      </c>
      <c r="B487" s="2" t="s">
        <v>7</v>
      </c>
      <c r="C487" s="15">
        <v>20098</v>
      </c>
      <c r="D487" s="15">
        <v>146</v>
      </c>
      <c r="E487" s="15">
        <v>19599</v>
      </c>
      <c r="F487">
        <v>5</v>
      </c>
      <c r="G487">
        <v>1</v>
      </c>
      <c r="H487" s="15">
        <v>367810</v>
      </c>
      <c r="I487" s="15">
        <v>365</v>
      </c>
      <c r="J487" s="15">
        <v>144806</v>
      </c>
      <c r="K487" s="15">
        <v>5</v>
      </c>
      <c r="L487">
        <v>-10</v>
      </c>
      <c r="M487">
        <v>0</v>
      </c>
      <c r="N487">
        <v>-1</v>
      </c>
      <c r="O487" s="15">
        <v>373</v>
      </c>
      <c r="P487" s="15">
        <v>19</v>
      </c>
      <c r="Q487" s="15">
        <v>392</v>
      </c>
      <c r="R487">
        <v>0.9358974358974359</v>
      </c>
      <c r="S487" s="15">
        <v>15</v>
      </c>
      <c r="T487" t="s">
        <v>497</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487" s="2">
        <f>IF(EvolucionIncidencia[[#This Row],[Fecha]]&lt;=MIN(EvolucionIncidencia[Fecha])+14,"",EvolucionIncidencia[[#This Row],[NuevasAltas]]-EvolucionIncidencia[[#This Row],[Previsión Altas]])</f>
        <v>-2.7133897491575816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487" s="2">
        <f>IF(LEN(EvolucionIncidencia[[#This Row],[IA7]])=0,"",EvolucionIncidencia[[#This Row],[IA7]]/_xlfn.MAXIFS(EvolucionIncidencia[IA7],EvolucionIncidencia[Area_Sanitaria],EvolucionIncidencia[[#This Row],[Area_Sanitaria]]))</f>
        <v>0.1174934725848564</v>
      </c>
      <c r="AB487" s="2">
        <f>IF(LEN(EvolucionIncidencia[[#This Row],[IA14]])=0,"",EvolucionIncidencia[[#This Row],[IA14]]/_xlfn.MAXIFS(EvolucionIncidencia[IA14],EvolucionIncidencia[Area_Sanitaria],EvolucionIncidencia[[#This Row],[Area_Sanitaria]]))</f>
        <v>0.22928709055876687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88" spans="1:31" hidden="1" x14ac:dyDescent="0.3">
      <c r="A488" s="1">
        <v>44361</v>
      </c>
      <c r="B488" s="2" t="s">
        <v>2</v>
      </c>
      <c r="C488" s="15">
        <v>25258</v>
      </c>
      <c r="D488" s="15">
        <v>292</v>
      </c>
      <c r="E488" s="15">
        <v>24535</v>
      </c>
      <c r="F488">
        <v>6</v>
      </c>
      <c r="G488">
        <v>4</v>
      </c>
      <c r="H488" s="15">
        <v>518001</v>
      </c>
      <c r="I488" s="15">
        <v>439</v>
      </c>
      <c r="J488" s="15">
        <v>267285</v>
      </c>
      <c r="K488" s="15">
        <v>6</v>
      </c>
      <c r="L488">
        <v>-13</v>
      </c>
      <c r="M488">
        <v>-2</v>
      </c>
      <c r="N488">
        <v>0</v>
      </c>
      <c r="O488" s="15">
        <v>329</v>
      </c>
      <c r="P488" s="15">
        <v>2</v>
      </c>
      <c r="Q488" s="15">
        <v>331</v>
      </c>
      <c r="R488">
        <v>0.95737704918032784</v>
      </c>
      <c r="S488" s="15">
        <v>19</v>
      </c>
      <c r="T488" t="s">
        <v>497</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488" s="2">
        <f>IF(EvolucionIncidencia[[#This Row],[Fecha]]&lt;=MIN(EvolucionIncidencia[Fecha])+14,"",EvolucionIncidencia[[#This Row],[NuevasAltas]]-EvolucionIncidencia[[#This Row],[Previsión Altas]])</f>
        <v>-5.3048853729526044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88" s="2">
        <f>IF(LEN(EvolucionIncidencia[[#This Row],[IA7]])=0,"",EvolucionIncidencia[[#This Row],[IA7]]/_xlfn.MAXIFS(EvolucionIncidencia[IA7],EvolucionIncidencia[Area_Sanitaria],EvolucionIncidencia[[#This Row],[Area_Sanitaria]]))</f>
        <v>0.11702127659574468</v>
      </c>
      <c r="AB488" s="2">
        <f>IF(LEN(EvolucionIncidencia[[#This Row],[IA14]])=0,"",EvolucionIncidencia[[#This Row],[IA14]]/_xlfn.MAXIFS(EvolucionIncidencia[IA14],EvolucionIncidencia[Area_Sanitaria],EvolucionIncidencia[[#This Row],[Area_Sanitaria]]))</f>
        <v>0.19234449760765551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89" spans="1:31" hidden="1" x14ac:dyDescent="0.3">
      <c r="A489" s="1">
        <v>44361</v>
      </c>
      <c r="B489" s="2" t="s">
        <v>3</v>
      </c>
      <c r="C489" s="15">
        <v>128042</v>
      </c>
      <c r="D489" s="15">
        <v>1379</v>
      </c>
      <c r="E489" s="15">
        <v>124258</v>
      </c>
      <c r="F489">
        <v>52</v>
      </c>
      <c r="G489">
        <v>15</v>
      </c>
      <c r="H489" s="15">
        <v>2311139</v>
      </c>
      <c r="I489" s="15">
        <v>2430</v>
      </c>
      <c r="J489" s="15">
        <v>981226</v>
      </c>
      <c r="K489" s="15">
        <v>60</v>
      </c>
      <c r="L489">
        <v>-22</v>
      </c>
      <c r="M489">
        <v>1</v>
      </c>
      <c r="N489">
        <v>-3</v>
      </c>
      <c r="O489" s="15">
        <v>2651</v>
      </c>
      <c r="P489" s="15">
        <v>65</v>
      </c>
      <c r="Q489" s="15">
        <v>2716</v>
      </c>
      <c r="R489">
        <v>0.98429693076374014</v>
      </c>
      <c r="S489" s="15">
        <v>82</v>
      </c>
      <c r="T489" t="s">
        <v>497</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489" s="2">
        <f>IF(EvolucionIncidencia[[#This Row],[Fecha]]&lt;=MIN(EvolucionIncidencia[Fecha])+14,"",EvolucionIncidencia[[#This Row],[NuevasAltas]]-EvolucionIncidencia[[#This Row],[Previsión Altas]])</f>
        <v>-15.840565891517002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489" s="2">
        <f>IF(LEN(EvolucionIncidencia[[#This Row],[IA7]])=0,"",EvolucionIncidencia[[#This Row],[IA7]]/_xlfn.MAXIFS(EvolucionIncidencia[IA7],EvolucionIncidencia[Area_Sanitaria],EvolucionIncidencia[[#This Row],[Area_Sanitaria]]))</f>
        <v>0.15901687888658572</v>
      </c>
      <c r="AB489" s="2">
        <f>IF(LEN(EvolucionIncidencia[[#This Row],[IA14]])=0,"",EvolucionIncidencia[[#This Row],[IA14]]/_xlfn.MAXIFS(EvolucionIncidencia[IA14],EvolucionIncidencia[Area_Sanitaria],EvolucionIncidencia[[#This Row],[Area_Sanitaria]]))</f>
        <v>0.23037612428454621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490" spans="1:31" x14ac:dyDescent="0.3">
      <c r="A490" s="1">
        <v>44362</v>
      </c>
      <c r="B490" s="2" t="s">
        <v>4</v>
      </c>
      <c r="C490" s="15">
        <v>30750</v>
      </c>
      <c r="D490" s="15">
        <v>401</v>
      </c>
      <c r="E490" s="15">
        <v>29770</v>
      </c>
      <c r="F490">
        <v>19</v>
      </c>
      <c r="G490">
        <v>5</v>
      </c>
      <c r="H490" s="15">
        <v>518243</v>
      </c>
      <c r="I490" s="15">
        <v>594</v>
      </c>
      <c r="J490" s="15">
        <v>151129</v>
      </c>
      <c r="K490" s="15">
        <v>31</v>
      </c>
      <c r="L490">
        <v>17</v>
      </c>
      <c r="M490">
        <v>-3</v>
      </c>
      <c r="N490">
        <v>1</v>
      </c>
      <c r="O490" s="15">
        <v>1184</v>
      </c>
      <c r="P490" s="15">
        <v>75</v>
      </c>
      <c r="Q490" s="15">
        <v>1259</v>
      </c>
      <c r="R490">
        <v>1.0442708333333333</v>
      </c>
      <c r="S490" s="15">
        <v>14</v>
      </c>
      <c r="T490" t="s">
        <v>498</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490" s="2">
        <f>IF(EvolucionIncidencia[[#This Row],[Fecha]]&lt;=MIN(EvolucionIncidencia[Fecha])+14,"",EvolucionIncidencia[[#This Row],[NuevasAltas]]-EvolucionIncidencia[[#This Row],[Previsión Altas]])</f>
        <v>-8.8049602969553717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90" s="2">
        <f>IF(LEN(EvolucionIncidencia[[#This Row],[IA7]])=0,"",EvolucionIncidencia[[#This Row],[IA7]]/_xlfn.MAXIFS(EvolucionIncidencia[IA7],EvolucionIncidencia[Area_Sanitaria],EvolucionIncidencia[[#This Row],[Area_Sanitaria]]))</f>
        <v>0.36464088397790057</v>
      </c>
      <c r="AB490" s="2">
        <f>IF(LEN(EvolucionIncidencia[[#This Row],[IA14]])=0,"",EvolucionIncidencia[[#This Row],[IA14]]/_xlfn.MAXIFS(EvolucionIncidencia[IA14],EvolucionIncidencia[Area_Sanitaria],EvolucionIncidencia[[#This Row],[Area_Sanitaria]]))</f>
        <v>0.38691159586681972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91" spans="1:31" hidden="1" x14ac:dyDescent="0.3">
      <c r="A491" s="1">
        <v>44362</v>
      </c>
      <c r="B491" s="2" t="s">
        <v>5</v>
      </c>
      <c r="C491" s="15">
        <v>8697</v>
      </c>
      <c r="D491" s="15">
        <v>93</v>
      </c>
      <c r="E491" s="15">
        <v>8381</v>
      </c>
      <c r="F491">
        <v>4</v>
      </c>
      <c r="G491">
        <v>3</v>
      </c>
      <c r="H491" s="15">
        <v>148999</v>
      </c>
      <c r="I491" s="15">
        <v>217</v>
      </c>
      <c r="J491" s="15">
        <v>61152</v>
      </c>
      <c r="K491" s="15">
        <v>6</v>
      </c>
      <c r="L491">
        <v>1</v>
      </c>
      <c r="M491">
        <v>-2</v>
      </c>
      <c r="N491">
        <v>1</v>
      </c>
      <c r="O491" s="15">
        <v>214</v>
      </c>
      <c r="P491" s="15">
        <v>11</v>
      </c>
      <c r="Q491" s="15">
        <v>225</v>
      </c>
      <c r="R491">
        <v>1.0108695652173914</v>
      </c>
      <c r="S491" s="15">
        <v>5</v>
      </c>
      <c r="T491" t="s">
        <v>498</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491" s="2">
        <f>IF(EvolucionIncidencia[[#This Row],[Fecha]]&lt;=MIN(EvolucionIncidencia[Fecha])+14,"",EvolucionIncidencia[[#This Row],[NuevasAltas]]-EvolucionIncidencia[[#This Row],[Previsión Altas]])</f>
        <v>-7.1502267573696123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91" s="2">
        <f>IF(LEN(EvolucionIncidencia[[#This Row],[IA7]])=0,"",EvolucionIncidencia[[#This Row],[IA7]]/_xlfn.MAXIFS(EvolucionIncidencia[IA7],EvolucionIncidencia[Area_Sanitaria],EvolucionIncidencia[[#This Row],[Area_Sanitaria]]))</f>
        <v>0.33600000000000002</v>
      </c>
      <c r="AB491" s="2">
        <f>IF(LEN(EvolucionIncidencia[[#This Row],[IA14]])=0,"",EvolucionIncidencia[[#This Row],[IA14]]/_xlfn.MAXIFS(EvolucionIncidencia[IA14],EvolucionIncidencia[Area_Sanitaria],EvolucionIncidencia[[#This Row],[Area_Sanitaria]]))</f>
        <v>0.45405405405405408</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2" spans="1:31" hidden="1" x14ac:dyDescent="0.3">
      <c r="A492" s="1">
        <v>44362</v>
      </c>
      <c r="B492" s="2" t="s">
        <v>8</v>
      </c>
      <c r="C492" s="15">
        <v>13050</v>
      </c>
      <c r="D492" s="15">
        <v>175</v>
      </c>
      <c r="E492" s="15">
        <v>12654</v>
      </c>
      <c r="F492">
        <v>4</v>
      </c>
      <c r="G492">
        <v>1</v>
      </c>
      <c r="H492" s="15">
        <v>253912</v>
      </c>
      <c r="I492" s="15">
        <v>216</v>
      </c>
      <c r="J492" s="15">
        <v>134497</v>
      </c>
      <c r="K492" s="15">
        <v>5</v>
      </c>
      <c r="L492">
        <v>-13</v>
      </c>
      <c r="M492">
        <v>0</v>
      </c>
      <c r="N492">
        <v>0</v>
      </c>
      <c r="O492" s="15">
        <v>384</v>
      </c>
      <c r="P492" s="15">
        <v>24</v>
      </c>
      <c r="Q492" s="15">
        <v>408</v>
      </c>
      <c r="R492">
        <v>0.93085106382978722</v>
      </c>
      <c r="S492" s="15">
        <v>18</v>
      </c>
      <c r="T492" t="s">
        <v>498</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492" s="2">
        <f>IF(EvolucionIncidencia[[#This Row],[Fecha]]&lt;=MIN(EvolucionIncidencia[Fecha])+14,"",EvolucionIncidencia[[#This Row],[NuevasAltas]]-EvolucionIncidencia[[#This Row],[Previsión Altas]])</f>
        <v>6.7050107394736536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492" s="2">
        <f>IF(LEN(EvolucionIncidencia[[#This Row],[IA7]])=0,"",EvolucionIncidencia[[#This Row],[IA7]]/_xlfn.MAXIFS(EvolucionIncidencia[IA7],EvolucionIncidencia[Area_Sanitaria],EvolucionIncidencia[[#This Row],[Area_Sanitaria]]))</f>
        <v>0.22115384615384615</v>
      </c>
      <c r="AB492" s="2">
        <f>IF(LEN(EvolucionIncidencia[[#This Row],[IA14]])=0,"",EvolucionIncidencia[[#This Row],[IA14]]/_xlfn.MAXIFS(EvolucionIncidencia[IA14],EvolucionIncidencia[Area_Sanitaria],EvolucionIncidencia[[#This Row],[Area_Sanitaria]]))</f>
        <v>0.31938325991189426</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493" spans="1:31" hidden="1" x14ac:dyDescent="0.3">
      <c r="A493" s="1">
        <v>44362</v>
      </c>
      <c r="B493" s="2" t="s">
        <v>9</v>
      </c>
      <c r="C493" s="15">
        <v>15861</v>
      </c>
      <c r="D493" s="15">
        <v>145</v>
      </c>
      <c r="E493" s="15">
        <v>15299</v>
      </c>
      <c r="F493">
        <v>3</v>
      </c>
      <c r="G493">
        <v>1</v>
      </c>
      <c r="H493" s="15">
        <v>262557</v>
      </c>
      <c r="I493" s="15">
        <v>418</v>
      </c>
      <c r="J493" s="15">
        <v>130596</v>
      </c>
      <c r="K493" s="15">
        <v>6</v>
      </c>
      <c r="L493">
        <v>-4</v>
      </c>
      <c r="M493">
        <v>0</v>
      </c>
      <c r="N493">
        <v>0</v>
      </c>
      <c r="O493" s="15">
        <v>470</v>
      </c>
      <c r="P493" s="15">
        <v>96</v>
      </c>
      <c r="Q493" s="15">
        <v>566</v>
      </c>
      <c r="R493">
        <v>0.97315436241610742</v>
      </c>
      <c r="S493" s="15">
        <v>10</v>
      </c>
      <c r="T493" t="s">
        <v>498</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493" s="2">
        <f>IF(EvolucionIncidencia[[#This Row],[Fecha]]&lt;=MIN(EvolucionIncidencia[Fecha])+14,"",EvolucionIncidencia[[#This Row],[NuevasAltas]]-EvolucionIncidencia[[#This Row],[Previsión Altas]])</f>
        <v>-1.6703167630688647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93" s="2">
        <f>IF(LEN(EvolucionIncidencia[[#This Row],[IA7]])=0,"",EvolucionIncidencia[[#This Row],[IA7]]/_xlfn.MAXIFS(EvolucionIncidencia[IA7],EvolucionIncidencia[Area_Sanitaria],EvolucionIncidencia[[#This Row],[Area_Sanitaria]]))</f>
        <v>8.1578947368421056E-2</v>
      </c>
      <c r="AB493" s="2">
        <f>IF(LEN(EvolucionIncidencia[[#This Row],[IA14]])=0,"",EvolucionIncidencia[[#This Row],[IA14]]/_xlfn.MAXIFS(EvolucionIncidencia[IA14],EvolucionIncidencia[Area_Sanitaria],EvolucionIncidencia[[#This Row],[Area_Sanitaria]]))</f>
        <v>0.1419753086419753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4" spans="1:31" hidden="1" x14ac:dyDescent="0.3">
      <c r="A494" s="1">
        <v>44362</v>
      </c>
      <c r="B494" s="2" t="s">
        <v>6</v>
      </c>
      <c r="C494" s="15">
        <v>14382</v>
      </c>
      <c r="D494" s="15">
        <v>124</v>
      </c>
      <c r="E494" s="15">
        <v>14077</v>
      </c>
      <c r="F494">
        <v>6</v>
      </c>
      <c r="G494">
        <v>2</v>
      </c>
      <c r="H494" s="15">
        <v>244114</v>
      </c>
      <c r="I494" s="15">
        <v>181</v>
      </c>
      <c r="J494" s="15">
        <v>92025</v>
      </c>
      <c r="K494" s="15">
        <v>6</v>
      </c>
      <c r="L494">
        <v>-4</v>
      </c>
      <c r="M494">
        <v>0</v>
      </c>
      <c r="N494">
        <v>0</v>
      </c>
      <c r="O494" s="15">
        <v>245</v>
      </c>
      <c r="P494" s="15">
        <v>58</v>
      </c>
      <c r="Q494" s="15">
        <v>303</v>
      </c>
      <c r="R494">
        <v>0.96875</v>
      </c>
      <c r="S494" s="15">
        <v>10</v>
      </c>
      <c r="T494" t="s">
        <v>498</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494" s="2">
        <f>IF(EvolucionIncidencia[[#This Row],[Fecha]]&lt;=MIN(EvolucionIncidencia[Fecha])+14,"",EvolucionIncidencia[[#This Row],[NuevasAltas]]-EvolucionIncidencia[[#This Row],[Previsión Altas]])</f>
        <v>6.3055871207518708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94" s="2">
        <f>IF(LEN(EvolucionIncidencia[[#This Row],[IA7]])=0,"",EvolucionIncidencia[[#This Row],[IA7]]/_xlfn.MAXIFS(EvolucionIncidencia[IA7],EvolucionIncidencia[Area_Sanitaria],EvolucionIncidencia[[#This Row],[Area_Sanitaria]]))</f>
        <v>8.1510934393638171E-2</v>
      </c>
      <c r="AB494" s="2">
        <f>IF(LEN(EvolucionIncidencia[[#This Row],[IA14]])=0,"",EvolucionIncidencia[[#This Row],[IA14]]/_xlfn.MAXIFS(EvolucionIncidencia[IA14],EvolucionIncidencia[Area_Sanitaria],EvolucionIncidencia[[#This Row],[Area_Sanitaria]]))</f>
        <v>0.12529550827423167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95" spans="1:31" hidden="1" x14ac:dyDescent="0.3">
      <c r="A495" s="1">
        <v>44362</v>
      </c>
      <c r="B495" s="2" t="s">
        <v>7</v>
      </c>
      <c r="C495" s="15">
        <v>20101</v>
      </c>
      <c r="D495" s="15">
        <v>134</v>
      </c>
      <c r="E495" s="15">
        <v>19614</v>
      </c>
      <c r="F495">
        <v>4</v>
      </c>
      <c r="G495">
        <v>1</v>
      </c>
      <c r="H495" s="15">
        <v>368432</v>
      </c>
      <c r="I495" s="15">
        <v>365</v>
      </c>
      <c r="J495" s="15">
        <v>144857</v>
      </c>
      <c r="K495" s="15">
        <v>3</v>
      </c>
      <c r="L495">
        <v>-12</v>
      </c>
      <c r="M495">
        <v>-1</v>
      </c>
      <c r="N495">
        <v>0</v>
      </c>
      <c r="O495" s="15">
        <v>622</v>
      </c>
      <c r="P495" s="15">
        <v>51</v>
      </c>
      <c r="Q495" s="15">
        <v>673</v>
      </c>
      <c r="R495">
        <v>0.9178082191780822</v>
      </c>
      <c r="S495" s="15">
        <v>15</v>
      </c>
      <c r="T495" t="s">
        <v>498</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495" s="2">
        <f>IF(EvolucionIncidencia[[#This Row],[Fecha]]&lt;=MIN(EvolucionIncidencia[Fecha])+14,"",EvolucionIncidencia[[#This Row],[NuevasAltas]]-EvolucionIncidencia[[#This Row],[Previsión Altas]])</f>
        <v>-1.2143152810319222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95" s="2">
        <f>IF(LEN(EvolucionIncidencia[[#This Row],[IA7]])=0,"",EvolucionIncidencia[[#This Row],[IA7]]/_xlfn.MAXIFS(EvolucionIncidencia[IA7],EvolucionIncidencia[Area_Sanitaria],EvolucionIncidencia[[#This Row],[Area_Sanitaria]]))</f>
        <v>0.11488250652741515</v>
      </c>
      <c r="AB495" s="2">
        <f>IF(LEN(EvolucionIncidencia[[#This Row],[IA14]])=0,"",EvolucionIncidencia[[#This Row],[IA14]]/_xlfn.MAXIFS(EvolucionIncidencia[IA14],EvolucionIncidencia[Area_Sanitaria],EvolucionIncidencia[[#This Row],[Area_Sanitaria]]))</f>
        <v>0.20809248554913296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96" spans="1:31" hidden="1" x14ac:dyDescent="0.3">
      <c r="A496" s="1">
        <v>44362</v>
      </c>
      <c r="B496" s="2" t="s">
        <v>2</v>
      </c>
      <c r="C496" s="15">
        <v>25266</v>
      </c>
      <c r="D496" s="15">
        <v>274</v>
      </c>
      <c r="E496" s="15">
        <v>24561</v>
      </c>
      <c r="F496">
        <v>7</v>
      </c>
      <c r="G496">
        <v>2</v>
      </c>
      <c r="H496" s="15">
        <v>518544</v>
      </c>
      <c r="I496" s="15">
        <v>439</v>
      </c>
      <c r="J496" s="15">
        <v>267397</v>
      </c>
      <c r="K496" s="15">
        <v>8</v>
      </c>
      <c r="L496">
        <v>-18</v>
      </c>
      <c r="M496">
        <v>1</v>
      </c>
      <c r="N496">
        <v>-2</v>
      </c>
      <c r="O496" s="15">
        <v>543</v>
      </c>
      <c r="P496" s="15">
        <v>112</v>
      </c>
      <c r="Q496" s="15">
        <v>655</v>
      </c>
      <c r="R496">
        <v>0.93835616438356162</v>
      </c>
      <c r="S496" s="15">
        <v>26</v>
      </c>
      <c r="T496" t="s">
        <v>498</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496" s="2">
        <f>IF(EvolucionIncidencia[[#This Row],[Fecha]]&lt;=MIN(EvolucionIncidencia[Fecha])+14,"",EvolucionIncidencia[[#This Row],[NuevasAltas]]-EvolucionIncidencia[[#This Row],[Previsión Altas]])</f>
        <v>7.8756678851399329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96" s="2">
        <f>IF(LEN(EvolucionIncidencia[[#This Row],[IA7]])=0,"",EvolucionIncidencia[[#This Row],[IA7]]/_xlfn.MAXIFS(EvolucionIncidencia[IA7],EvolucionIncidencia[Area_Sanitaria],EvolucionIncidencia[[#This Row],[Area_Sanitaria]]))</f>
        <v>9.9734042553191488E-2</v>
      </c>
      <c r="AB496" s="2">
        <f>IF(LEN(EvolucionIncidencia[[#This Row],[IA14]])=0,"",EvolucionIncidencia[[#This Row],[IA14]]/_xlfn.MAXIFS(EvolucionIncidencia[IA14],EvolucionIncidencia[Area_Sanitaria],EvolucionIncidencia[[#This Row],[Area_Sanitaria]]))</f>
        <v>0.18373205741626794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497" spans="1:31" hidden="1" x14ac:dyDescent="0.3">
      <c r="A497" s="1">
        <v>44362</v>
      </c>
      <c r="B497" s="2" t="s">
        <v>3</v>
      </c>
      <c r="C497" s="15">
        <v>128107</v>
      </c>
      <c r="D497" s="15">
        <v>1346</v>
      </c>
      <c r="E497" s="15">
        <v>124356</v>
      </c>
      <c r="F497">
        <v>47</v>
      </c>
      <c r="G497">
        <v>15</v>
      </c>
      <c r="H497" s="15">
        <v>2314801</v>
      </c>
      <c r="I497" s="15">
        <v>2430</v>
      </c>
      <c r="J497" s="15">
        <v>981653</v>
      </c>
      <c r="K497" s="15">
        <v>65</v>
      </c>
      <c r="L497">
        <v>-33</v>
      </c>
      <c r="M497">
        <v>-5</v>
      </c>
      <c r="N497">
        <v>0</v>
      </c>
      <c r="O497" s="15">
        <v>3662</v>
      </c>
      <c r="P497" s="15">
        <v>427</v>
      </c>
      <c r="Q497" s="15">
        <v>4089</v>
      </c>
      <c r="R497">
        <v>0.97606961566352435</v>
      </c>
      <c r="S497" s="15">
        <v>98</v>
      </c>
      <c r="T497" t="s">
        <v>498</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497" s="2">
        <f>IF(EvolucionIncidencia[[#This Row],[Fecha]]&lt;=MIN(EvolucionIncidencia[Fecha])+14,"",EvolucionIncidencia[[#This Row],[NuevasAltas]]-EvolucionIncidencia[[#This Row],[Previsión Altas]])</f>
        <v>10.689816101248383</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497" s="2">
        <f>IF(LEN(EvolucionIncidencia[[#This Row],[IA7]])=0,"",EvolucionIncidencia[[#This Row],[IA7]]/_xlfn.MAXIFS(EvolucionIncidencia[IA7],EvolucionIncidencia[Area_Sanitaria],EvolucionIncidencia[[#This Row],[Area_Sanitaria]]))</f>
        <v>0.15724015398282498</v>
      </c>
      <c r="AB497" s="2">
        <f>IF(LEN(EvolucionIncidencia[[#This Row],[IA14]])=0,"",EvolucionIncidencia[[#This Row],[IA14]]/_xlfn.MAXIFS(EvolucionIncidencia[IA14],EvolucionIncidencia[Area_Sanitaria],EvolucionIncidencia[[#This Row],[Area_Sanitaria]]))</f>
        <v>0.22690106295993459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498" spans="1:31" x14ac:dyDescent="0.3">
      <c r="A498" s="1">
        <v>44363</v>
      </c>
      <c r="B498" s="2" t="s">
        <v>4</v>
      </c>
      <c r="C498" s="15">
        <v>30785</v>
      </c>
      <c r="D498" s="15">
        <v>410</v>
      </c>
      <c r="E498" s="15">
        <v>29796</v>
      </c>
      <c r="F498">
        <v>18</v>
      </c>
      <c r="G498">
        <v>7</v>
      </c>
      <c r="H498" s="15">
        <v>519617</v>
      </c>
      <c r="I498" s="15">
        <v>594</v>
      </c>
      <c r="J498" s="15">
        <v>151262</v>
      </c>
      <c r="K498" s="15">
        <v>35</v>
      </c>
      <c r="L498">
        <v>9</v>
      </c>
      <c r="M498">
        <v>-1</v>
      </c>
      <c r="N498">
        <v>2</v>
      </c>
      <c r="O498" s="15">
        <v>1374</v>
      </c>
      <c r="P498" s="15">
        <v>133</v>
      </c>
      <c r="Q498" s="15">
        <v>1507</v>
      </c>
      <c r="R498">
        <v>1.0224438902743143</v>
      </c>
      <c r="S498" s="15">
        <v>26</v>
      </c>
      <c r="T498" t="s">
        <v>499</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498" s="2">
        <f>IF(EvolucionIncidencia[[#This Row],[Fecha]]&lt;=MIN(EvolucionIncidencia[Fecha])+14,"",EvolucionIncidencia[[#This Row],[NuevasAltas]]-EvolucionIncidencia[[#This Row],[Previsión Altas]])</f>
        <v>1.8144523543683171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498" s="2">
        <f>IF(LEN(EvolucionIncidencia[[#This Row],[IA7]])=0,"",EvolucionIncidencia[[#This Row],[IA7]]/_xlfn.MAXIFS(EvolucionIncidencia[IA7],EvolucionIncidencia[Area_Sanitaria],EvolucionIncidencia[[#This Row],[Area_Sanitaria]]))</f>
        <v>0.37753222836095762</v>
      </c>
      <c r="AB498" s="2">
        <f>IF(LEN(EvolucionIncidencia[[#This Row],[IA14]])=0,"",EvolucionIncidencia[[#This Row],[IA14]]/_xlfn.MAXIFS(EvolucionIncidencia[IA14],EvolucionIncidencia[Area_Sanitaria],EvolucionIncidencia[[#This Row],[Area_Sanitaria]]))</f>
        <v>0.40642939150401836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99" spans="1:31" hidden="1" x14ac:dyDescent="0.3">
      <c r="A499" s="1">
        <v>44363</v>
      </c>
      <c r="B499" s="2" t="s">
        <v>5</v>
      </c>
      <c r="C499" s="15">
        <v>8705</v>
      </c>
      <c r="D499" s="15">
        <v>96</v>
      </c>
      <c r="E499" s="15">
        <v>8386</v>
      </c>
      <c r="F499">
        <v>4</v>
      </c>
      <c r="G499">
        <v>3</v>
      </c>
      <c r="H499" s="15">
        <v>149202</v>
      </c>
      <c r="I499" s="15">
        <v>217</v>
      </c>
      <c r="J499" s="15">
        <v>61179</v>
      </c>
      <c r="K499" s="15">
        <v>8</v>
      </c>
      <c r="L499">
        <v>3</v>
      </c>
      <c r="M499">
        <v>0</v>
      </c>
      <c r="N499">
        <v>0</v>
      </c>
      <c r="O499" s="15">
        <v>203</v>
      </c>
      <c r="P499" s="15">
        <v>27</v>
      </c>
      <c r="Q499" s="15">
        <v>230</v>
      </c>
      <c r="R499">
        <v>1.032258064516129</v>
      </c>
      <c r="S499" s="15">
        <v>5</v>
      </c>
      <c r="T499" t="s">
        <v>499</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499" s="2">
        <f>IF(EvolucionIncidencia[[#This Row],[Fecha]]&lt;=MIN(EvolucionIncidencia[Fecha])+14,"",EvolucionIncidencia[[#This Row],[NuevasAltas]]-EvolucionIncidencia[[#This Row],[Previsión Altas]])</f>
        <v>-16.870408163265303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99" s="2">
        <f>IF(LEN(EvolucionIncidencia[[#This Row],[IA7]])=0,"",EvolucionIncidencia[[#This Row],[IA7]]/_xlfn.MAXIFS(EvolucionIncidencia[IA7],EvolucionIncidencia[Area_Sanitaria],EvolucionIncidencia[[#This Row],[Area_Sanitaria]]))</f>
        <v>0.35199999999999998</v>
      </c>
      <c r="AB499" s="2">
        <f>IF(LEN(EvolucionIncidencia[[#This Row],[IA14]])=0,"",EvolucionIncidencia[[#This Row],[IA14]]/_xlfn.MAXIFS(EvolucionIncidencia[IA14],EvolucionIncidencia[Area_Sanitaria],EvolucionIncidencia[[#This Row],[Area_Sanitaria]]))</f>
        <v>0.4</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0" spans="1:31" hidden="1" x14ac:dyDescent="0.3">
      <c r="A500" s="1">
        <v>44363</v>
      </c>
      <c r="B500" s="2" t="s">
        <v>8</v>
      </c>
      <c r="C500" s="15">
        <v>13068</v>
      </c>
      <c r="D500" s="15">
        <v>177</v>
      </c>
      <c r="E500" s="15">
        <v>12670</v>
      </c>
      <c r="F500">
        <v>2</v>
      </c>
      <c r="G500">
        <v>1</v>
      </c>
      <c r="H500" s="15">
        <v>254477</v>
      </c>
      <c r="I500" s="15">
        <v>216</v>
      </c>
      <c r="J500" s="15">
        <v>135490</v>
      </c>
      <c r="K500" s="15">
        <v>18</v>
      </c>
      <c r="L500">
        <v>2</v>
      </c>
      <c r="M500">
        <v>-2</v>
      </c>
      <c r="N500">
        <v>0</v>
      </c>
      <c r="O500" s="15">
        <v>565</v>
      </c>
      <c r="P500" s="15">
        <v>993</v>
      </c>
      <c r="Q500" s="15">
        <v>1558</v>
      </c>
      <c r="R500">
        <v>1.0114285714285713</v>
      </c>
      <c r="S500" s="15">
        <v>16</v>
      </c>
      <c r="T500" t="s">
        <v>499</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500" s="2">
        <f>IF(EvolucionIncidencia[[#This Row],[Fecha]]&lt;=MIN(EvolucionIncidencia[Fecha])+14,"",EvolucionIncidencia[[#This Row],[NuevasAltas]]-EvolucionIncidencia[[#This Row],[Previsión Altas]])</f>
        <v>0.70269199577063901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00" s="2">
        <f>IF(LEN(EvolucionIncidencia[[#This Row],[IA7]])=0,"",EvolucionIncidencia[[#This Row],[IA7]]/_xlfn.MAXIFS(EvolucionIncidencia[IA7],EvolucionIncidencia[Area_Sanitaria],EvolucionIncidencia[[#This Row],[Area_Sanitaria]]))</f>
        <v>0.24038461538461539</v>
      </c>
      <c r="AB500" s="2">
        <f>IF(LEN(EvolucionIncidencia[[#This Row],[IA14]])=0,"",EvolucionIncidencia[[#This Row],[IA14]]/_xlfn.MAXIFS(EvolucionIncidencia[IA14],EvolucionIncidencia[Area_Sanitaria],EvolucionIncidencia[[#This Row],[Area_Sanitaria]]))</f>
        <v>0.32599118942731276</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01" spans="1:31" hidden="1" x14ac:dyDescent="0.3">
      <c r="A501" s="1">
        <v>44363</v>
      </c>
      <c r="B501" s="2" t="s">
        <v>9</v>
      </c>
      <c r="C501" s="15">
        <v>15886</v>
      </c>
      <c r="D501" s="15">
        <v>154</v>
      </c>
      <c r="E501" s="15">
        <v>15315</v>
      </c>
      <c r="F501">
        <v>3</v>
      </c>
      <c r="G501">
        <v>1</v>
      </c>
      <c r="H501" s="15">
        <v>263052</v>
      </c>
      <c r="I501" s="15">
        <v>418</v>
      </c>
      <c r="J501" s="15">
        <v>132872</v>
      </c>
      <c r="K501" s="15">
        <v>25</v>
      </c>
      <c r="L501">
        <v>9</v>
      </c>
      <c r="M501">
        <v>0</v>
      </c>
      <c r="N501">
        <v>0</v>
      </c>
      <c r="O501" s="15">
        <v>495</v>
      </c>
      <c r="P501" s="15">
        <v>2276</v>
      </c>
      <c r="Q501" s="15">
        <v>2771</v>
      </c>
      <c r="R501">
        <v>1.0620689655172413</v>
      </c>
      <c r="S501" s="15">
        <v>16</v>
      </c>
      <c r="T501" t="s">
        <v>499</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501" s="2">
        <f>IF(EvolucionIncidencia[[#This Row],[Fecha]]&lt;=MIN(EvolucionIncidencia[Fecha])+14,"",EvolucionIncidencia[[#This Row],[NuevasAltas]]-EvolucionIncidencia[[#This Row],[Previsión Altas]])</f>
        <v>0.13005383971770534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01" s="2">
        <f>IF(LEN(EvolucionIncidencia[[#This Row],[IA7]])=0,"",EvolucionIncidencia[[#This Row],[IA7]]/_xlfn.MAXIFS(EvolucionIncidencia[IA7],EvolucionIncidencia[Area_Sanitaria],EvolucionIncidencia[[#This Row],[Area_Sanitaria]]))</f>
        <v>0.10526315789473684</v>
      </c>
      <c r="AB501" s="2">
        <f>IF(LEN(EvolucionIncidencia[[#This Row],[IA14]])=0,"",EvolucionIncidencia[[#This Row],[IA14]]/_xlfn.MAXIFS(EvolucionIncidencia[IA14],EvolucionIncidencia[Area_Sanitaria],EvolucionIncidencia[[#This Row],[Area_Sanitaria]]))</f>
        <v>0.15534979423868311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2" spans="1:31" hidden="1" x14ac:dyDescent="0.3">
      <c r="A502" s="1">
        <v>44363</v>
      </c>
      <c r="B502" s="2" t="s">
        <v>6</v>
      </c>
      <c r="C502" s="15">
        <v>14389</v>
      </c>
      <c r="D502" s="15">
        <v>127</v>
      </c>
      <c r="E502" s="15">
        <v>14081</v>
      </c>
      <c r="F502">
        <v>6</v>
      </c>
      <c r="G502">
        <v>1</v>
      </c>
      <c r="H502" s="15">
        <v>244310</v>
      </c>
      <c r="I502" s="15">
        <v>181</v>
      </c>
      <c r="J502" s="15">
        <v>92269</v>
      </c>
      <c r="K502" s="15">
        <v>7</v>
      </c>
      <c r="L502">
        <v>3</v>
      </c>
      <c r="M502">
        <v>0</v>
      </c>
      <c r="N502">
        <v>-1</v>
      </c>
      <c r="O502" s="15">
        <v>196</v>
      </c>
      <c r="P502" s="15">
        <v>244</v>
      </c>
      <c r="Q502" s="15">
        <v>440</v>
      </c>
      <c r="R502">
        <v>1.0241935483870968</v>
      </c>
      <c r="S502" s="15">
        <v>4</v>
      </c>
      <c r="T502" t="s">
        <v>499</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502" s="2">
        <f>IF(EvolucionIncidencia[[#This Row],[Fecha]]&lt;=MIN(EvolucionIncidencia[Fecha])+14,"",EvolucionIncidencia[[#This Row],[NuevasAltas]]-EvolucionIncidencia[[#This Row],[Previsión Altas]])</f>
        <v>-19.594870261317631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02" s="2">
        <f>IF(LEN(EvolucionIncidencia[[#This Row],[IA7]])=0,"",EvolucionIncidencia[[#This Row],[IA7]]/_xlfn.MAXIFS(EvolucionIncidencia[IA7],EvolucionIncidencia[Area_Sanitaria],EvolucionIncidencia[[#This Row],[Area_Sanitaria]]))</f>
        <v>8.1510934393638171E-2</v>
      </c>
      <c r="AB502" s="2">
        <f>IF(LEN(EvolucionIncidencia[[#This Row],[IA14]])=0,"",EvolucionIncidencia[[#This Row],[IA14]]/_xlfn.MAXIFS(EvolucionIncidencia[IA14],EvolucionIncidencia[Area_Sanitaria],EvolucionIncidencia[[#This Row],[Area_Sanitaria]]))</f>
        <v>0.11347517730496454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03" spans="1:31" hidden="1" x14ac:dyDescent="0.3">
      <c r="A503" s="1">
        <v>44363</v>
      </c>
      <c r="B503" s="2" t="s">
        <v>7</v>
      </c>
      <c r="C503" s="15">
        <v>20111</v>
      </c>
      <c r="D503" s="15">
        <v>127</v>
      </c>
      <c r="E503" s="15">
        <v>19631</v>
      </c>
      <c r="F503">
        <v>4</v>
      </c>
      <c r="G503">
        <v>1</v>
      </c>
      <c r="H503" s="15">
        <v>368962</v>
      </c>
      <c r="I503" s="15">
        <v>365</v>
      </c>
      <c r="J503" s="15">
        <v>144966</v>
      </c>
      <c r="K503" s="15">
        <v>10</v>
      </c>
      <c r="L503">
        <v>-7</v>
      </c>
      <c r="M503">
        <v>0</v>
      </c>
      <c r="N503">
        <v>0</v>
      </c>
      <c r="O503" s="15">
        <v>530</v>
      </c>
      <c r="P503" s="15">
        <v>109</v>
      </c>
      <c r="Q503" s="15">
        <v>639</v>
      </c>
      <c r="R503">
        <v>0.94776119402985071</v>
      </c>
      <c r="S503" s="15">
        <v>17</v>
      </c>
      <c r="T503" t="s">
        <v>499</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503" s="2">
        <f>IF(EvolucionIncidencia[[#This Row],[Fecha]]&lt;=MIN(EvolucionIncidencia[Fecha])+14,"",EvolucionIncidencia[[#This Row],[NuevasAltas]]-EvolucionIncidencia[[#This Row],[Previsión Altas]])</f>
        <v>2.4217433645576723</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03" s="2">
        <f>IF(LEN(EvolucionIncidencia[[#This Row],[IA7]])=0,"",EvolucionIncidencia[[#This Row],[IA7]]/_xlfn.MAXIFS(EvolucionIncidencia[IA7],EvolucionIncidencia[Area_Sanitaria],EvolucionIncidencia[[#This Row],[Area_Sanitaria]]))</f>
        <v>0.1122715404699739</v>
      </c>
      <c r="AB503" s="2">
        <f>IF(LEN(EvolucionIncidencia[[#This Row],[IA14]])=0,"",EvolucionIncidencia[[#This Row],[IA14]]/_xlfn.MAXIFS(EvolucionIncidencia[IA14],EvolucionIncidencia[Area_Sanitaria],EvolucionIncidencia[[#This Row],[Area_Sanitaria]]))</f>
        <v>0.20423892100192678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04" spans="1:31" hidden="1" x14ac:dyDescent="0.3">
      <c r="A504" s="1">
        <v>44363</v>
      </c>
      <c r="B504" s="2" t="s">
        <v>2</v>
      </c>
      <c r="C504" s="15">
        <v>25274</v>
      </c>
      <c r="D504" s="15">
        <v>264</v>
      </c>
      <c r="E504" s="15">
        <v>24579</v>
      </c>
      <c r="F504">
        <v>8</v>
      </c>
      <c r="G504">
        <v>2</v>
      </c>
      <c r="H504" s="15">
        <v>518994</v>
      </c>
      <c r="I504" s="15">
        <v>439</v>
      </c>
      <c r="J504" s="15">
        <v>268844</v>
      </c>
      <c r="K504" s="15">
        <v>8</v>
      </c>
      <c r="L504">
        <v>-10</v>
      </c>
      <c r="M504">
        <v>1</v>
      </c>
      <c r="N504">
        <v>0</v>
      </c>
      <c r="O504" s="15">
        <v>450</v>
      </c>
      <c r="P504" s="15">
        <v>1447</v>
      </c>
      <c r="Q504" s="15">
        <v>1897</v>
      </c>
      <c r="R504">
        <v>0.96350364963503654</v>
      </c>
      <c r="S504" s="15">
        <v>18</v>
      </c>
      <c r="T504" t="s">
        <v>499</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504" s="2">
        <f>IF(EvolucionIncidencia[[#This Row],[Fecha]]&lt;=MIN(EvolucionIncidencia[Fecha])+14,"",EvolucionIncidencia[[#This Row],[NuevasAltas]]-EvolucionIncidencia[[#This Row],[Previsión Altas]])</f>
        <v>2.4891121145596848</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04" s="2">
        <f>IF(LEN(EvolucionIncidencia[[#This Row],[IA7]])=0,"",EvolucionIncidencia[[#This Row],[IA7]]/_xlfn.MAXIFS(EvolucionIncidencia[IA7],EvolucionIncidencia[Area_Sanitaria],EvolucionIncidencia[[#This Row],[Area_Sanitaria]]))</f>
        <v>9.1755319148936171E-2</v>
      </c>
      <c r="AB504" s="2">
        <f>IF(LEN(EvolucionIncidencia[[#This Row],[IA14]])=0,"",EvolucionIncidencia[[#This Row],[IA14]]/_xlfn.MAXIFS(EvolucionIncidencia[IA14],EvolucionIncidencia[Area_Sanitaria],EvolucionIncidencia[[#This Row],[Area_Sanitaria]]))</f>
        <v>0.17799043062200956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05" spans="1:31" hidden="1" x14ac:dyDescent="0.3">
      <c r="A505" s="1">
        <v>44363</v>
      </c>
      <c r="B505" s="2" t="s">
        <v>3</v>
      </c>
      <c r="C505" s="15">
        <v>128218</v>
      </c>
      <c r="D505" s="15">
        <v>1355</v>
      </c>
      <c r="E505" s="15">
        <v>124458</v>
      </c>
      <c r="F505">
        <v>45</v>
      </c>
      <c r="G505">
        <v>16</v>
      </c>
      <c r="H505" s="15">
        <v>2318614</v>
      </c>
      <c r="I505" s="15">
        <v>2430</v>
      </c>
      <c r="J505" s="15">
        <v>986882</v>
      </c>
      <c r="K505" s="15">
        <v>111</v>
      </c>
      <c r="L505">
        <v>9</v>
      </c>
      <c r="M505">
        <v>-2</v>
      </c>
      <c r="N505">
        <v>1</v>
      </c>
      <c r="O505" s="15">
        <v>3813</v>
      </c>
      <c r="P505" s="15">
        <v>5229</v>
      </c>
      <c r="Q505" s="15">
        <v>9042</v>
      </c>
      <c r="R505">
        <v>1.0066864784546805</v>
      </c>
      <c r="S505" s="15">
        <v>102</v>
      </c>
      <c r="T505" t="s">
        <v>499</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505" s="2">
        <f>IF(EvolucionIncidencia[[#This Row],[Fecha]]&lt;=MIN(EvolucionIncidencia[Fecha])+14,"",EvolucionIncidencia[[#This Row],[NuevasAltas]]-EvolucionIncidencia[[#This Row],[Previsión Altas]])</f>
        <v>-15.003566337759068</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505" s="2">
        <f>IF(LEN(EvolucionIncidencia[[#This Row],[IA7]])=0,"",EvolucionIncidencia[[#This Row],[IA7]]/_xlfn.MAXIFS(EvolucionIncidencia[IA7],EvolucionIncidencia[Area_Sanitaria],EvolucionIncidencia[[#This Row],[Area_Sanitaria]]))</f>
        <v>0.16493929523245485</v>
      </c>
      <c r="AB505" s="2">
        <f>IF(LEN(EvolucionIncidencia[[#This Row],[IA14]])=0,"",EvolucionIncidencia[[#This Row],[IA14]]/_xlfn.MAXIFS(EvolucionIncidencia[IA14],EvolucionIncidencia[Area_Sanitaria],EvolucionIncidencia[[#This Row],[Area_Sanitaria]]))</f>
        <v>0.22792313982011447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506" spans="1:31" x14ac:dyDescent="0.3">
      <c r="A506" s="1">
        <v>44364</v>
      </c>
      <c r="B506" s="2" t="s">
        <v>4</v>
      </c>
      <c r="C506" s="15">
        <v>30818</v>
      </c>
      <c r="D506" s="15">
        <v>431</v>
      </c>
      <c r="E506" s="15">
        <v>29807</v>
      </c>
      <c r="F506">
        <v>19</v>
      </c>
      <c r="G506">
        <v>7</v>
      </c>
      <c r="H506" s="15">
        <v>520738</v>
      </c>
      <c r="I506" s="15">
        <v>595</v>
      </c>
      <c r="J506" s="15">
        <v>151569</v>
      </c>
      <c r="K506" s="15">
        <v>33</v>
      </c>
      <c r="L506">
        <v>21</v>
      </c>
      <c r="M506">
        <v>1</v>
      </c>
      <c r="N506">
        <v>0</v>
      </c>
      <c r="O506" s="15">
        <v>1121</v>
      </c>
      <c r="P506" s="15">
        <v>307</v>
      </c>
      <c r="Q506" s="15">
        <v>1428</v>
      </c>
      <c r="R506">
        <v>1.051219512195122</v>
      </c>
      <c r="S506" s="15">
        <v>11</v>
      </c>
      <c r="T506" t="s">
        <v>500</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506" s="2">
        <f>IF(EvolucionIncidencia[[#This Row],[Fecha]]&lt;=MIN(EvolucionIncidencia[Fecha])+14,"",EvolucionIncidencia[[#This Row],[NuevasAltas]]-EvolucionIncidencia[[#This Row],[Previsión Altas]])</f>
        <v>-7.961308299543596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506" s="2">
        <f>IF(LEN(EvolucionIncidencia[[#This Row],[IA7]])=0,"",EvolucionIncidencia[[#This Row],[IA7]]/_xlfn.MAXIFS(EvolucionIncidencia[IA7],EvolucionIncidencia[Area_Sanitaria],EvolucionIncidencia[[#This Row],[Area_Sanitaria]]))</f>
        <v>0.36095764272559855</v>
      </c>
      <c r="AB506" s="2">
        <f>IF(LEN(EvolucionIncidencia[[#This Row],[IA14]])=0,"",EvolucionIncidencia[[#This Row],[IA14]]/_xlfn.MAXIFS(EvolucionIncidencia[IA14],EvolucionIncidencia[Area_Sanitaria],EvolucionIncidencia[[#This Row],[Area_Sanitaria]]))</f>
        <v>0.42824339839265213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07" spans="1:31" hidden="1" x14ac:dyDescent="0.3">
      <c r="A507" s="1">
        <v>44364</v>
      </c>
      <c r="B507" s="2" t="s">
        <v>5</v>
      </c>
      <c r="C507" s="15">
        <v>8717</v>
      </c>
      <c r="D507" s="15">
        <v>96</v>
      </c>
      <c r="E507" s="15">
        <v>8398</v>
      </c>
      <c r="F507">
        <v>4</v>
      </c>
      <c r="G507">
        <v>3</v>
      </c>
      <c r="H507" s="15">
        <v>149412</v>
      </c>
      <c r="I507" s="15">
        <v>217</v>
      </c>
      <c r="J507" s="15">
        <v>62133</v>
      </c>
      <c r="K507" s="15">
        <v>12</v>
      </c>
      <c r="L507">
        <v>0</v>
      </c>
      <c r="M507">
        <v>0</v>
      </c>
      <c r="N507">
        <v>0</v>
      </c>
      <c r="O507" s="15">
        <v>210</v>
      </c>
      <c r="P507" s="15">
        <v>954</v>
      </c>
      <c r="Q507" s="15">
        <v>1164</v>
      </c>
      <c r="R507">
        <v>1</v>
      </c>
      <c r="S507" s="15">
        <v>12</v>
      </c>
      <c r="T507" t="s">
        <v>500</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507" s="2">
        <f>IF(EvolucionIncidencia[[#This Row],[Fecha]]&lt;=MIN(EvolucionIncidencia[Fecha])+14,"",EvolucionIncidencia[[#This Row],[NuevasAltas]]-EvolucionIncidencia[[#This Row],[Previsión Altas]])</f>
        <v>6.1828231292517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07" s="2">
        <f>IF(LEN(EvolucionIncidencia[[#This Row],[IA7]])=0,"",EvolucionIncidencia[[#This Row],[IA7]]/_xlfn.MAXIFS(EvolucionIncidencia[IA7],EvolucionIncidencia[Area_Sanitaria],EvolucionIncidencia[[#This Row],[Area_Sanitaria]]))</f>
        <v>0.32</v>
      </c>
      <c r="AB507" s="2">
        <f>IF(LEN(EvolucionIncidencia[[#This Row],[IA14]])=0,"",EvolucionIncidencia[[#This Row],[IA14]]/_xlfn.MAXIFS(EvolucionIncidencia[IA14],EvolucionIncidencia[Area_Sanitaria],EvolucionIncidencia[[#This Row],[Area_Sanitaria]]))</f>
        <v>0.43783783783783786</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8" spans="1:31" hidden="1" x14ac:dyDescent="0.3">
      <c r="A508" s="1">
        <v>44364</v>
      </c>
      <c r="B508" s="2" t="s">
        <v>8</v>
      </c>
      <c r="C508" s="15">
        <v>13081</v>
      </c>
      <c r="D508" s="15">
        <v>175</v>
      </c>
      <c r="E508" s="15">
        <v>12685</v>
      </c>
      <c r="F508">
        <v>2</v>
      </c>
      <c r="G508">
        <v>1</v>
      </c>
      <c r="H508" s="15">
        <v>254940</v>
      </c>
      <c r="I508" s="15">
        <v>216</v>
      </c>
      <c r="J508" s="15">
        <v>136267</v>
      </c>
      <c r="K508" s="15">
        <v>13</v>
      </c>
      <c r="L508">
        <v>-2</v>
      </c>
      <c r="M508">
        <v>0</v>
      </c>
      <c r="N508">
        <v>0</v>
      </c>
      <c r="O508" s="15">
        <v>463</v>
      </c>
      <c r="P508" s="15">
        <v>777</v>
      </c>
      <c r="Q508" s="15">
        <v>1240</v>
      </c>
      <c r="R508">
        <v>0.98870056497175141</v>
      </c>
      <c r="S508" s="15">
        <v>15</v>
      </c>
      <c r="T508" t="s">
        <v>500</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508" s="2">
        <f>IF(EvolucionIncidencia[[#This Row],[Fecha]]&lt;=MIN(EvolucionIncidencia[Fecha])+14,"",EvolucionIncidencia[[#This Row],[NuevasAltas]]-EvolucionIncidencia[[#This Row],[Previsión Altas]])</f>
        <v>7.964286567723267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08" s="2">
        <f>IF(LEN(EvolucionIncidencia[[#This Row],[IA7]])=0,"",EvolucionIncidencia[[#This Row],[IA7]]/_xlfn.MAXIFS(EvolucionIncidencia[IA7],EvolucionIncidencia[Area_Sanitaria],EvolucionIncidencia[[#This Row],[Area_Sanitaria]]))</f>
        <v>0.25</v>
      </c>
      <c r="AB508" s="2">
        <f>IF(LEN(EvolucionIncidencia[[#This Row],[IA14]])=0,"",EvolucionIncidencia[[#This Row],[IA14]]/_xlfn.MAXIFS(EvolucionIncidencia[IA14],EvolucionIncidencia[Area_Sanitaria],EvolucionIncidencia[[#This Row],[Area_Sanitaria]]))</f>
        <v>0.33920704845814981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09" spans="1:31" hidden="1" x14ac:dyDescent="0.3">
      <c r="A509" s="1">
        <v>44364</v>
      </c>
      <c r="B509" s="2" t="s">
        <v>9</v>
      </c>
      <c r="C509" s="15">
        <v>15894</v>
      </c>
      <c r="D509" s="15">
        <v>155</v>
      </c>
      <c r="E509" s="15">
        <v>15322</v>
      </c>
      <c r="F509">
        <v>2</v>
      </c>
      <c r="G509">
        <v>1</v>
      </c>
      <c r="H509" s="15">
        <v>263325</v>
      </c>
      <c r="I509" s="15">
        <v>418</v>
      </c>
      <c r="J509" s="15">
        <v>132931</v>
      </c>
      <c r="K509" s="15">
        <v>8</v>
      </c>
      <c r="L509">
        <v>1</v>
      </c>
      <c r="M509">
        <v>-1</v>
      </c>
      <c r="N509">
        <v>0</v>
      </c>
      <c r="O509" s="15">
        <v>273</v>
      </c>
      <c r="P509" s="15">
        <v>59</v>
      </c>
      <c r="Q509" s="15">
        <v>332</v>
      </c>
      <c r="R509">
        <v>1.0064935064935066</v>
      </c>
      <c r="S509" s="15">
        <v>7</v>
      </c>
      <c r="T509" t="s">
        <v>500</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509" s="2">
        <f>IF(EvolucionIncidencia[[#This Row],[Fecha]]&lt;=MIN(EvolucionIncidencia[Fecha])+14,"",EvolucionIncidencia[[#This Row],[NuevasAltas]]-EvolucionIncidencia[[#This Row],[Previsión Altas]])</f>
        <v>-17.662062097566295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9" s="2">
        <f>IF(LEN(EvolucionIncidencia[[#This Row],[IA7]])=0,"",EvolucionIncidencia[[#This Row],[IA7]]/_xlfn.MAXIFS(EvolucionIncidencia[IA7],EvolucionIncidencia[Area_Sanitaria],EvolucionIncidencia[[#This Row],[Area_Sanitaria]]))</f>
        <v>0.10921052631578948</v>
      </c>
      <c r="AB509" s="2">
        <f>IF(LEN(EvolucionIncidencia[[#This Row],[IA14]])=0,"",EvolucionIncidencia[[#This Row],[IA14]]/_xlfn.MAXIFS(EvolucionIncidencia[IA14],EvolucionIncidencia[Area_Sanitaria],EvolucionIncidencia[[#This Row],[Area_Sanitaria]]))</f>
        <v>0.14506172839506173</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0" spans="1:31" hidden="1" x14ac:dyDescent="0.3">
      <c r="A510" s="1">
        <v>44364</v>
      </c>
      <c r="B510" s="2" t="s">
        <v>6</v>
      </c>
      <c r="C510" s="15">
        <v>14400</v>
      </c>
      <c r="D510" s="15">
        <v>117</v>
      </c>
      <c r="E510" s="15">
        <v>14102</v>
      </c>
      <c r="F510">
        <v>7</v>
      </c>
      <c r="G510">
        <v>1</v>
      </c>
      <c r="H510" s="15">
        <v>244564</v>
      </c>
      <c r="I510" s="15">
        <v>181</v>
      </c>
      <c r="J510" s="15">
        <v>92636</v>
      </c>
      <c r="K510" s="15">
        <v>11</v>
      </c>
      <c r="L510">
        <v>-10</v>
      </c>
      <c r="M510">
        <v>1</v>
      </c>
      <c r="N510">
        <v>0</v>
      </c>
      <c r="O510" s="15">
        <v>254</v>
      </c>
      <c r="P510" s="15">
        <v>367</v>
      </c>
      <c r="Q510" s="15">
        <v>621</v>
      </c>
      <c r="R510">
        <v>0.92125984251968507</v>
      </c>
      <c r="S510" s="15">
        <v>21</v>
      </c>
      <c r="T510" t="s">
        <v>500</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510" s="2">
        <f>IF(EvolucionIncidencia[[#This Row],[Fecha]]&lt;=MIN(EvolucionIncidencia[Fecha])+14,"",EvolucionIncidencia[[#This Row],[NuevasAltas]]-EvolucionIncidencia[[#This Row],[Previsión Altas]])</f>
        <v>4.9100340835634952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10" s="2">
        <f>IF(LEN(EvolucionIncidencia[[#This Row],[IA7]])=0,"",EvolucionIncidencia[[#This Row],[IA7]]/_xlfn.MAXIFS(EvolucionIncidencia[IA7],EvolucionIncidencia[Area_Sanitaria],EvolucionIncidencia[[#This Row],[Area_Sanitaria]]))</f>
        <v>8.9463220675944338E-2</v>
      </c>
      <c r="AB510" s="2">
        <f>IF(LEN(EvolucionIncidencia[[#This Row],[IA14]])=0,"",EvolucionIncidencia[[#This Row],[IA14]]/_xlfn.MAXIFS(EvolucionIncidencia[IA14],EvolucionIncidencia[Area_Sanitaria],EvolucionIncidencia[[#This Row],[Area_Sanitaria]]))</f>
        <v>0.11229314420803782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11" spans="1:31" hidden="1" x14ac:dyDescent="0.3">
      <c r="A511" s="1">
        <v>44364</v>
      </c>
      <c r="B511" s="2" t="s">
        <v>7</v>
      </c>
      <c r="C511" s="15">
        <v>20118</v>
      </c>
      <c r="D511" s="15">
        <v>126</v>
      </c>
      <c r="E511" s="15">
        <v>19639</v>
      </c>
      <c r="F511">
        <v>4</v>
      </c>
      <c r="G511">
        <v>1</v>
      </c>
      <c r="H511" s="15">
        <v>369408</v>
      </c>
      <c r="I511" s="15">
        <v>365</v>
      </c>
      <c r="J511" s="15">
        <v>146501</v>
      </c>
      <c r="K511" s="15">
        <v>7</v>
      </c>
      <c r="L511">
        <v>-1</v>
      </c>
      <c r="M511">
        <v>0</v>
      </c>
      <c r="N511">
        <v>0</v>
      </c>
      <c r="O511" s="15">
        <v>446</v>
      </c>
      <c r="P511" s="15">
        <v>1535</v>
      </c>
      <c r="Q511" s="15">
        <v>1981</v>
      </c>
      <c r="R511">
        <v>0.99212598425196852</v>
      </c>
      <c r="S511" s="15">
        <v>8</v>
      </c>
      <c r="T511" t="s">
        <v>500</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511" s="2">
        <f>IF(EvolucionIncidencia[[#This Row],[Fecha]]&lt;=MIN(EvolucionIncidencia[Fecha])+14,"",EvolucionIncidencia[[#This Row],[NuevasAltas]]-EvolucionIncidencia[[#This Row],[Previsión Altas]])</f>
        <v>-10.969766611231591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11" s="2">
        <f>IF(LEN(EvolucionIncidencia[[#This Row],[IA7]])=0,"",EvolucionIncidencia[[#This Row],[IA7]]/_xlfn.MAXIFS(EvolucionIncidencia[IA7],EvolucionIncidencia[Area_Sanitaria],EvolucionIncidencia[[#This Row],[Area_Sanitaria]]))</f>
        <v>0.10443864229765012</v>
      </c>
      <c r="AB511" s="2">
        <f>IF(LEN(EvolucionIncidencia[[#This Row],[IA14]])=0,"",EvolucionIncidencia[[#This Row],[IA14]]/_xlfn.MAXIFS(EvolucionIncidencia[IA14],EvolucionIncidencia[Area_Sanitaria],EvolucionIncidencia[[#This Row],[Area_Sanitaria]]))</f>
        <v>0.18689788053949905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512" spans="1:31" hidden="1" x14ac:dyDescent="0.3">
      <c r="A512" s="1">
        <v>44364</v>
      </c>
      <c r="B512" s="2" t="s">
        <v>2</v>
      </c>
      <c r="C512" s="15">
        <v>25277</v>
      </c>
      <c r="D512" s="15">
        <v>244</v>
      </c>
      <c r="E512" s="15">
        <v>24602</v>
      </c>
      <c r="F512">
        <v>7</v>
      </c>
      <c r="G512">
        <v>2</v>
      </c>
      <c r="H512" s="15">
        <v>519345</v>
      </c>
      <c r="I512" s="15">
        <v>439</v>
      </c>
      <c r="J512" s="15">
        <v>269641</v>
      </c>
      <c r="K512" s="15">
        <v>3</v>
      </c>
      <c r="L512">
        <v>-20</v>
      </c>
      <c r="M512">
        <v>-1</v>
      </c>
      <c r="N512">
        <v>0</v>
      </c>
      <c r="O512" s="15">
        <v>351</v>
      </c>
      <c r="P512" s="15">
        <v>797</v>
      </c>
      <c r="Q512" s="15">
        <v>1148</v>
      </c>
      <c r="R512">
        <v>0.9242424242424242</v>
      </c>
      <c r="S512" s="15">
        <v>23</v>
      </c>
      <c r="T512" t="s">
        <v>500</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512" s="2">
        <f>IF(EvolucionIncidencia[[#This Row],[Fecha]]&lt;=MIN(EvolucionIncidencia[Fecha])+14,"",EvolucionIncidencia[[#This Row],[NuevasAltas]]-EvolucionIncidencia[[#This Row],[Previsión Altas]])</f>
        <v>0.82149445603044313</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12" s="2">
        <f>IF(LEN(EvolucionIncidencia[[#This Row],[IA7]])=0,"",EvolucionIncidencia[[#This Row],[IA7]]/_xlfn.MAXIFS(EvolucionIncidencia[IA7],EvolucionIncidencia[Area_Sanitaria],EvolucionIncidencia[[#This Row],[Area_Sanitaria]]))</f>
        <v>7.5797872340425537E-2</v>
      </c>
      <c r="AB512" s="2">
        <f>IF(LEN(EvolucionIncidencia[[#This Row],[IA14]])=0,"",EvolucionIncidencia[[#This Row],[IA14]]/_xlfn.MAXIFS(EvolucionIncidencia[IA14],EvolucionIncidencia[Area_Sanitaria],EvolucionIncidencia[[#This Row],[Area_Sanitaria]]))</f>
        <v>0.16267942583732056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513" spans="1:31" hidden="1" x14ac:dyDescent="0.3">
      <c r="A513" s="1">
        <v>44364</v>
      </c>
      <c r="B513" s="2" t="s">
        <v>3</v>
      </c>
      <c r="C513" s="15">
        <v>128305</v>
      </c>
      <c r="D513" s="15">
        <v>1344</v>
      </c>
      <c r="E513" s="15">
        <v>124555</v>
      </c>
      <c r="F513">
        <v>45</v>
      </c>
      <c r="G513">
        <v>16</v>
      </c>
      <c r="H513" s="15">
        <v>2321732</v>
      </c>
      <c r="I513" s="15">
        <v>2431</v>
      </c>
      <c r="J513" s="15">
        <v>991678</v>
      </c>
      <c r="K513" s="15">
        <v>87</v>
      </c>
      <c r="L513">
        <v>-11</v>
      </c>
      <c r="M513">
        <v>0</v>
      </c>
      <c r="N513">
        <v>0</v>
      </c>
      <c r="O513" s="15">
        <v>3118</v>
      </c>
      <c r="P513" s="15">
        <v>4796</v>
      </c>
      <c r="Q513" s="15">
        <v>7914</v>
      </c>
      <c r="R513">
        <v>0.99188191881918819</v>
      </c>
      <c r="S513" s="15">
        <v>97</v>
      </c>
      <c r="T513" t="s">
        <v>500</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513" s="2">
        <f>IF(EvolucionIncidencia[[#This Row],[Fecha]]&lt;=MIN(EvolucionIncidencia[Fecha])+14,"",EvolucionIncidencia[[#This Row],[NuevasAltas]]-EvolucionIncidencia[[#This Row],[Previsión Altas]])</f>
        <v>-4.2312295196773846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513" s="2">
        <f>IF(LEN(EvolucionIncidencia[[#This Row],[IA7]])=0,"",EvolucionIncidencia[[#This Row],[IA7]]/_xlfn.MAXIFS(EvolucionIncidencia[IA7],EvolucionIncidencia[Area_Sanitaria],EvolucionIncidencia[[#This Row],[Area_Sanitaria]]))</f>
        <v>0.15960912052117263</v>
      </c>
      <c r="AB513" s="2">
        <f>IF(LEN(EvolucionIncidencia[[#This Row],[IA14]])=0,"",EvolucionIncidencia[[#This Row],[IA14]]/_xlfn.MAXIFS(EvolucionIncidencia[IA14],EvolucionIncidencia[Area_Sanitaria],EvolucionIncidencia[[#This Row],[Area_Sanitaria]]))</f>
        <v>0.22710547833197056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514" spans="1:31" x14ac:dyDescent="0.3">
      <c r="A514" s="1">
        <v>44365</v>
      </c>
      <c r="B514" s="2" t="s">
        <v>4</v>
      </c>
      <c r="C514" s="15">
        <v>30846</v>
      </c>
      <c r="D514" s="15">
        <v>411</v>
      </c>
      <c r="E514" s="15">
        <v>29853</v>
      </c>
      <c r="F514">
        <v>15</v>
      </c>
      <c r="G514">
        <v>7</v>
      </c>
      <c r="H514" s="15">
        <v>521775</v>
      </c>
      <c r="I514" s="15">
        <v>597</v>
      </c>
      <c r="J514" s="15">
        <v>153465</v>
      </c>
      <c r="K514" s="15">
        <v>28</v>
      </c>
      <c r="L514">
        <v>-20</v>
      </c>
      <c r="M514">
        <v>-4</v>
      </c>
      <c r="N514">
        <v>0</v>
      </c>
      <c r="O514" s="15">
        <v>1037</v>
      </c>
      <c r="P514" s="15">
        <v>1896</v>
      </c>
      <c r="Q514" s="15">
        <v>2933</v>
      </c>
      <c r="R514">
        <v>0.95359628770301619</v>
      </c>
      <c r="S514" s="15">
        <v>46</v>
      </c>
      <c r="T514" t="s">
        <v>501</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514" s="2">
        <f>IF(EvolucionIncidencia[[#This Row],[Fecha]]&lt;=MIN(EvolucionIncidencia[Fecha])+14,"",EvolucionIncidencia[[#This Row],[NuevasAltas]]-EvolucionIncidencia[[#This Row],[Previsión Altas]])</f>
        <v>11.767679449402131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14" s="2">
        <f>IF(LEN(EvolucionIncidencia[[#This Row],[IA7]])=0,"",EvolucionIncidencia[[#This Row],[IA7]]/_xlfn.MAXIFS(EvolucionIncidencia[IA7],EvolucionIncidencia[Area_Sanitaria],EvolucionIncidencia[[#This Row],[Area_Sanitaria]]))</f>
        <v>0.37016574585635359</v>
      </c>
      <c r="AB514" s="2">
        <f>IF(LEN(EvolucionIncidencia[[#This Row],[IA14]])=0,"",EvolucionIncidencia[[#This Row],[IA14]]/_xlfn.MAXIFS(EvolucionIncidencia[IA14],EvolucionIncidencia[Area_Sanitaria],EvolucionIncidencia[[#This Row],[Area_Sanitaria]]))</f>
        <v>0.43168771526980482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15" spans="1:31" hidden="1" x14ac:dyDescent="0.3">
      <c r="A515" s="1">
        <v>44365</v>
      </c>
      <c r="B515" s="2" t="s">
        <v>5</v>
      </c>
      <c r="C515" s="15">
        <v>8727</v>
      </c>
      <c r="D515" s="15">
        <v>101</v>
      </c>
      <c r="E515" s="15">
        <v>8403</v>
      </c>
      <c r="F515">
        <v>5</v>
      </c>
      <c r="G515">
        <v>3</v>
      </c>
      <c r="H515" s="15">
        <v>149798</v>
      </c>
      <c r="I515" s="15">
        <v>217</v>
      </c>
      <c r="J515" s="15">
        <v>62154</v>
      </c>
      <c r="K515" s="15">
        <v>10</v>
      </c>
      <c r="L515">
        <v>5</v>
      </c>
      <c r="M515">
        <v>1</v>
      </c>
      <c r="N515">
        <v>0</v>
      </c>
      <c r="O515" s="15">
        <v>386</v>
      </c>
      <c r="P515" s="15">
        <v>21</v>
      </c>
      <c r="Q515" s="15">
        <v>407</v>
      </c>
      <c r="R515">
        <v>1.0520833333333333</v>
      </c>
      <c r="S515" s="15">
        <v>5</v>
      </c>
      <c r="T515" t="s">
        <v>501</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515" s="2">
        <f>IF(EvolucionIncidencia[[#This Row],[Fecha]]&lt;=MIN(EvolucionIncidencia[Fecha])+14,"",EvolucionIncidencia[[#This Row],[NuevasAltas]]-EvolucionIncidencia[[#This Row],[Previsión Altas]])</f>
        <v>2.5088435374149656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15" s="2">
        <f>IF(LEN(EvolucionIncidencia[[#This Row],[IA7]])=0,"",EvolucionIncidencia[[#This Row],[IA7]]/_xlfn.MAXIFS(EvolucionIncidencia[IA7],EvolucionIncidencia[Area_Sanitaria],EvolucionIncidencia[[#This Row],[Area_Sanitaria]]))</f>
        <v>0.35199999999999998</v>
      </c>
      <c r="AB515" s="2">
        <f>IF(LEN(EvolucionIncidencia[[#This Row],[IA14]])=0,"",EvolucionIncidencia[[#This Row],[IA14]]/_xlfn.MAXIFS(EvolucionIncidencia[IA14],EvolucionIncidencia[Area_Sanitaria],EvolucionIncidencia[[#This Row],[Area_Sanitaria]]))</f>
        <v>0.48108108108108111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6" spans="1:31" hidden="1" x14ac:dyDescent="0.3">
      <c r="A516" s="1">
        <v>44365</v>
      </c>
      <c r="B516" s="2" t="s">
        <v>8</v>
      </c>
      <c r="C516" s="15">
        <v>13085</v>
      </c>
      <c r="D516" s="15">
        <v>164</v>
      </c>
      <c r="E516" s="15">
        <v>12700</v>
      </c>
      <c r="F516">
        <v>2</v>
      </c>
      <c r="G516">
        <v>1</v>
      </c>
      <c r="H516" s="15">
        <v>255335</v>
      </c>
      <c r="I516" s="15">
        <v>216</v>
      </c>
      <c r="J516" s="15">
        <v>136844</v>
      </c>
      <c r="K516" s="15">
        <v>4</v>
      </c>
      <c r="L516">
        <v>-11</v>
      </c>
      <c r="M516">
        <v>0</v>
      </c>
      <c r="N516">
        <v>0</v>
      </c>
      <c r="O516" s="15">
        <v>395</v>
      </c>
      <c r="P516" s="15">
        <v>577</v>
      </c>
      <c r="Q516" s="15">
        <v>972</v>
      </c>
      <c r="R516">
        <v>0.93714285714285717</v>
      </c>
      <c r="S516" s="15">
        <v>15</v>
      </c>
      <c r="T516" t="s">
        <v>501</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16" s="2">
        <f>IF(EvolucionIncidencia[[#This Row],[Fecha]]&lt;=MIN(EvolucionIncidencia[Fecha])+14,"",EvolucionIncidencia[[#This Row],[NuevasAltas]]-EvolucionIncidencia[[#This Row],[Previsión Altas]])</f>
        <v>-5.8289092481524882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16" s="2">
        <f>IF(LEN(EvolucionIncidencia[[#This Row],[IA7]])=0,"",EvolucionIncidencia[[#This Row],[IA7]]/_xlfn.MAXIFS(EvolucionIncidencia[IA7],EvolucionIncidencia[Area_Sanitaria],EvolucionIncidencia[[#This Row],[Area_Sanitaria]]))</f>
        <v>0.20192307692307693</v>
      </c>
      <c r="AB516" s="2">
        <f>IF(LEN(EvolucionIncidencia[[#This Row],[IA14]])=0,"",EvolucionIncidencia[[#This Row],[IA14]]/_xlfn.MAXIFS(EvolucionIncidencia[IA14],EvolucionIncidencia[Area_Sanitaria],EvolucionIncidencia[[#This Row],[Area_Sanitaria]]))</f>
        <v>0.30616740088105726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17" spans="1:31" hidden="1" x14ac:dyDescent="0.3">
      <c r="A517" s="1">
        <v>44365</v>
      </c>
      <c r="B517" s="2" t="s">
        <v>9</v>
      </c>
      <c r="C517" s="15">
        <v>15903</v>
      </c>
      <c r="D517" s="15">
        <v>150</v>
      </c>
      <c r="E517" s="15">
        <v>15336</v>
      </c>
      <c r="F517">
        <v>3</v>
      </c>
      <c r="G517">
        <v>1</v>
      </c>
      <c r="H517" s="15">
        <v>263751</v>
      </c>
      <c r="I517" s="15">
        <v>418</v>
      </c>
      <c r="J517" s="15">
        <v>132971</v>
      </c>
      <c r="K517" s="15">
        <v>9</v>
      </c>
      <c r="L517">
        <v>-5</v>
      </c>
      <c r="M517">
        <v>1</v>
      </c>
      <c r="N517">
        <v>0</v>
      </c>
      <c r="O517" s="15">
        <v>426</v>
      </c>
      <c r="P517" s="15">
        <v>40</v>
      </c>
      <c r="Q517" s="15">
        <v>466</v>
      </c>
      <c r="R517">
        <v>0.967741935483871</v>
      </c>
      <c r="S517" s="15">
        <v>14</v>
      </c>
      <c r="T517" t="s">
        <v>501</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17" s="2">
        <f>IF(EvolucionIncidencia[[#This Row],[Fecha]]&lt;=MIN(EvolucionIncidencia[Fecha])+14,"",EvolucionIncidencia[[#This Row],[NuevasAltas]]-EvolucionIncidencia[[#This Row],[Previsión Altas]])</f>
        <v>2.061826094073993</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17" s="2">
        <f>IF(LEN(EvolucionIncidencia[[#This Row],[IA7]])=0,"",EvolucionIncidencia[[#This Row],[IA7]]/_xlfn.MAXIFS(EvolucionIncidencia[IA7],EvolucionIncidencia[Area_Sanitaria],EvolucionIncidencia[[#This Row],[Area_Sanitaria]]))</f>
        <v>0.10394736842105264</v>
      </c>
      <c r="AB517" s="2">
        <f>IF(LEN(EvolucionIncidencia[[#This Row],[IA14]])=0,"",EvolucionIncidencia[[#This Row],[IA14]]/_xlfn.MAXIFS(EvolucionIncidencia[IA14],EvolucionIncidencia[Area_Sanitaria],EvolucionIncidencia[[#This Row],[Area_Sanitaria]]))</f>
        <v>0.14506172839506173</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18" spans="1:31" hidden="1" x14ac:dyDescent="0.3">
      <c r="A518" s="1">
        <v>44365</v>
      </c>
      <c r="B518" s="2" t="s">
        <v>6</v>
      </c>
      <c r="C518" s="15">
        <v>14412</v>
      </c>
      <c r="D518" s="15">
        <v>120</v>
      </c>
      <c r="E518" s="15">
        <v>14111</v>
      </c>
      <c r="F518">
        <v>8</v>
      </c>
      <c r="G518">
        <v>1</v>
      </c>
      <c r="H518" s="15">
        <v>244759</v>
      </c>
      <c r="I518" s="15">
        <v>181</v>
      </c>
      <c r="J518" s="15">
        <v>92937</v>
      </c>
      <c r="K518" s="15">
        <v>12</v>
      </c>
      <c r="L518">
        <v>3</v>
      </c>
      <c r="M518">
        <v>1</v>
      </c>
      <c r="N518">
        <v>0</v>
      </c>
      <c r="O518" s="15">
        <v>195</v>
      </c>
      <c r="P518" s="15">
        <v>301</v>
      </c>
      <c r="Q518" s="15">
        <v>496</v>
      </c>
      <c r="R518">
        <v>1.0256410256410255</v>
      </c>
      <c r="S518" s="15">
        <v>9</v>
      </c>
      <c r="T518" t="s">
        <v>501</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18" s="2">
        <f>IF(EvolucionIncidencia[[#This Row],[Fecha]]&lt;=MIN(EvolucionIncidencia[Fecha])+14,"",EvolucionIncidencia[[#This Row],[NuevasAltas]]-EvolucionIncidencia[[#This Row],[Previsión Altas]])</f>
        <v>-5.0812782805429872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18" s="2">
        <f>IF(LEN(EvolucionIncidencia[[#This Row],[IA7]])=0,"",EvolucionIncidencia[[#This Row],[IA7]]/_xlfn.MAXIFS(EvolucionIncidencia[IA7],EvolucionIncidencia[Area_Sanitaria],EvolucionIncidencia[[#This Row],[Area_Sanitaria]]))</f>
        <v>0.10337972166998012</v>
      </c>
      <c r="AB518" s="2">
        <f>IF(LEN(EvolucionIncidencia[[#This Row],[IA14]])=0,"",EvolucionIncidencia[[#This Row],[IA14]]/_xlfn.MAXIFS(EvolucionIncidencia[IA14],EvolucionIncidencia[Area_Sanitaria],EvolucionIncidencia[[#This Row],[Area_Sanitaria]]))</f>
        <v>0.11347517730496454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19" spans="1:31" hidden="1" x14ac:dyDescent="0.3">
      <c r="A519" s="1">
        <v>44365</v>
      </c>
      <c r="B519" s="2" t="s">
        <v>7</v>
      </c>
      <c r="C519" s="15">
        <v>20129</v>
      </c>
      <c r="D519" s="15">
        <v>121</v>
      </c>
      <c r="E519" s="15">
        <v>19655</v>
      </c>
      <c r="F519">
        <v>4</v>
      </c>
      <c r="G519">
        <v>1</v>
      </c>
      <c r="H519" s="15">
        <v>369734</v>
      </c>
      <c r="I519" s="15">
        <v>365</v>
      </c>
      <c r="J519" s="15">
        <v>146584</v>
      </c>
      <c r="K519" s="15">
        <v>11</v>
      </c>
      <c r="L519">
        <v>-5</v>
      </c>
      <c r="M519">
        <v>0</v>
      </c>
      <c r="N519">
        <v>0</v>
      </c>
      <c r="O519" s="15">
        <v>326</v>
      </c>
      <c r="P519" s="15">
        <v>83</v>
      </c>
      <c r="Q519" s="15">
        <v>409</v>
      </c>
      <c r="R519">
        <v>0.96031746031746035</v>
      </c>
      <c r="S519" s="15">
        <v>16</v>
      </c>
      <c r="T519" t="s">
        <v>501</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19" s="2">
        <f>IF(EvolucionIncidencia[[#This Row],[Fecha]]&lt;=MIN(EvolucionIncidencia[Fecha])+14,"",EvolucionIncidencia[[#This Row],[NuevasAltas]]-EvolucionIncidencia[[#This Row],[Previsión Altas]])</f>
        <v>4.695843919928306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19" s="2">
        <f>IF(LEN(EvolucionIncidencia[[#This Row],[IA7]])=0,"",EvolucionIncidencia[[#This Row],[IA7]]/_xlfn.MAXIFS(EvolucionIncidencia[IA7],EvolucionIncidencia[Area_Sanitaria],EvolucionIncidencia[[#This Row],[Area_Sanitaria]]))</f>
        <v>0.12010443864229765</v>
      </c>
      <c r="AB519" s="2">
        <f>IF(LEN(EvolucionIncidencia[[#This Row],[IA14]])=0,"",EvolucionIncidencia[[#This Row],[IA14]]/_xlfn.MAXIFS(EvolucionIncidencia[IA14],EvolucionIncidencia[Area_Sanitaria],EvolucionIncidencia[[#This Row],[Area_Sanitaria]]))</f>
        <v>0.18882466281310212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20" spans="1:31" hidden="1" x14ac:dyDescent="0.3">
      <c r="A520" s="1">
        <v>44365</v>
      </c>
      <c r="B520" s="2" t="s">
        <v>2</v>
      </c>
      <c r="C520" s="15">
        <v>25297</v>
      </c>
      <c r="D520" s="15">
        <v>235</v>
      </c>
      <c r="E520" s="15">
        <v>24631</v>
      </c>
      <c r="F520">
        <v>8</v>
      </c>
      <c r="G520">
        <v>2</v>
      </c>
      <c r="H520" s="15">
        <v>519822</v>
      </c>
      <c r="I520" s="15">
        <v>439</v>
      </c>
      <c r="J520" s="15">
        <v>270080</v>
      </c>
      <c r="K520" s="15">
        <v>20</v>
      </c>
      <c r="L520">
        <v>-9</v>
      </c>
      <c r="M520">
        <v>1</v>
      </c>
      <c r="N520">
        <v>0</v>
      </c>
      <c r="O520" s="15">
        <v>477</v>
      </c>
      <c r="P520" s="15">
        <v>439</v>
      </c>
      <c r="Q520" s="15">
        <v>916</v>
      </c>
      <c r="R520">
        <v>0.96311475409836067</v>
      </c>
      <c r="S520" s="15">
        <v>29</v>
      </c>
      <c r="T520" t="s">
        <v>501</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20" s="2">
        <f>IF(EvolucionIncidencia[[#This Row],[Fecha]]&lt;=MIN(EvolucionIncidencia[Fecha])+14,"",EvolucionIncidencia[[#This Row],[NuevasAltas]]-EvolucionIncidencia[[#This Row],[Previsión Altas]])</f>
        <v>-6.1943105796296862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20" s="2">
        <f>IF(LEN(EvolucionIncidencia[[#This Row],[IA7]])=0,"",EvolucionIncidencia[[#This Row],[IA7]]/_xlfn.MAXIFS(EvolucionIncidencia[IA7],EvolucionIncidencia[Area_Sanitaria],EvolucionIncidencia[[#This Row],[Area_Sanitaria]]))</f>
        <v>8.9095744680851061E-2</v>
      </c>
      <c r="AB520" s="2">
        <f>IF(LEN(EvolucionIncidencia[[#This Row],[IA14]])=0,"",EvolucionIncidencia[[#This Row],[IA14]]/_xlfn.MAXIFS(EvolucionIncidencia[IA14],EvolucionIncidencia[Area_Sanitaria],EvolucionIncidencia[[#This Row],[Area_Sanitaria]]))</f>
        <v>0.15311004784688995</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21" spans="1:31" hidden="1" x14ac:dyDescent="0.3">
      <c r="A521" s="1">
        <v>44365</v>
      </c>
      <c r="B521" s="2" t="s">
        <v>3</v>
      </c>
      <c r="C521" s="15">
        <v>128399</v>
      </c>
      <c r="D521" s="15">
        <v>1302</v>
      </c>
      <c r="E521" s="15">
        <v>124689</v>
      </c>
      <c r="F521">
        <v>45</v>
      </c>
      <c r="G521">
        <v>16</v>
      </c>
      <c r="H521" s="15">
        <v>2324974</v>
      </c>
      <c r="I521" s="15">
        <v>2433</v>
      </c>
      <c r="J521" s="15">
        <v>995035</v>
      </c>
      <c r="K521" s="15">
        <v>94</v>
      </c>
      <c r="L521">
        <v>-42</v>
      </c>
      <c r="M521">
        <v>0</v>
      </c>
      <c r="N521">
        <v>0</v>
      </c>
      <c r="O521" s="15">
        <v>3242</v>
      </c>
      <c r="P521" s="15">
        <v>3357</v>
      </c>
      <c r="Q521" s="15">
        <v>6599</v>
      </c>
      <c r="R521">
        <v>0.96875</v>
      </c>
      <c r="S521" s="15">
        <v>134</v>
      </c>
      <c r="T521" t="s">
        <v>501</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21" s="2">
        <f>IF(EvolucionIncidencia[[#This Row],[Fecha]]&lt;=MIN(EvolucionIncidencia[Fecha])+14,"",EvolucionIncidencia[[#This Row],[NuevasAltas]]-EvolucionIncidencia[[#This Row],[Previsión Altas]])</f>
        <v>16.314420174167736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21" s="2">
        <f>IF(LEN(EvolucionIncidencia[[#This Row],[IA7]])=0,"",EvolucionIncidencia[[#This Row],[IA7]]/_xlfn.MAXIFS(EvolucionIncidencia[IA7],EvolucionIncidencia[Area_Sanitaria],EvolucionIncidencia[[#This Row],[Area_Sanitaria]]))</f>
        <v>0.16345869114598757</v>
      </c>
      <c r="AB521" s="2">
        <f>IF(LEN(EvolucionIncidencia[[#This Row],[IA14]])=0,"",EvolucionIncidencia[[#This Row],[IA14]]/_xlfn.MAXIFS(EvolucionIncidencia[IA14],EvolucionIncidencia[Area_Sanitaria],EvolucionIncidencia[[#This Row],[Area_Sanitaria]]))</f>
        <v>0.22465249386753883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22" spans="1:31" x14ac:dyDescent="0.3">
      <c r="A522" s="1">
        <v>44366</v>
      </c>
      <c r="B522" s="2" t="s">
        <v>4</v>
      </c>
      <c r="C522" s="15">
        <v>30889</v>
      </c>
      <c r="D522" s="15">
        <v>434</v>
      </c>
      <c r="E522" s="15">
        <v>29873</v>
      </c>
      <c r="F522">
        <v>15</v>
      </c>
      <c r="G522">
        <v>7</v>
      </c>
      <c r="H522" s="15">
        <v>522775</v>
      </c>
      <c r="I522" s="15">
        <v>597</v>
      </c>
      <c r="J522" s="15">
        <v>153485</v>
      </c>
      <c r="K522" s="15">
        <v>43</v>
      </c>
      <c r="L522">
        <v>23</v>
      </c>
      <c r="M522">
        <v>0</v>
      </c>
      <c r="N522">
        <v>0</v>
      </c>
      <c r="O522" s="15">
        <v>1000</v>
      </c>
      <c r="P522" s="15">
        <v>20</v>
      </c>
      <c r="Q522" s="15">
        <v>1020</v>
      </c>
      <c r="R522">
        <v>1.0559610705596107</v>
      </c>
      <c r="S522" s="15">
        <v>20</v>
      </c>
      <c r="T522" t="s">
        <v>502</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22" s="2">
        <f>IF(EvolucionIncidencia[[#This Row],[Fecha]]&lt;=MIN(EvolucionIncidencia[Fecha])+14,"",EvolucionIncidencia[[#This Row],[NuevasAltas]]-EvolucionIncidencia[[#This Row],[Previsión Altas]])</f>
        <v>-10.158006405359345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22" s="2">
        <f>IF(LEN(EvolucionIncidencia[[#This Row],[IA7]])=0,"",EvolucionIncidencia[[#This Row],[IA7]]/_xlfn.MAXIFS(EvolucionIncidencia[IA7],EvolucionIncidencia[Area_Sanitaria],EvolucionIncidencia[[#This Row],[Area_Sanitaria]]))</f>
        <v>0.40883977900552487</v>
      </c>
      <c r="AB522" s="2">
        <f>IF(LEN(EvolucionIncidencia[[#This Row],[IA14]])=0,"",EvolucionIncidencia[[#This Row],[IA14]]/_xlfn.MAXIFS(EvolucionIncidencia[IA14],EvolucionIncidencia[Area_Sanitaria],EvolucionIncidencia[[#This Row],[Area_Sanitaria]]))</f>
        <v>0.45694603903559128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23" spans="1:31" hidden="1" x14ac:dyDescent="0.3">
      <c r="A523" s="1">
        <v>44366</v>
      </c>
      <c r="B523" s="2" t="s">
        <v>5</v>
      </c>
      <c r="C523" s="15">
        <v>8728</v>
      </c>
      <c r="D523" s="15">
        <v>101</v>
      </c>
      <c r="E523" s="15">
        <v>8404</v>
      </c>
      <c r="F523">
        <v>6</v>
      </c>
      <c r="G523">
        <v>2</v>
      </c>
      <c r="H523" s="15">
        <v>149930</v>
      </c>
      <c r="I523" s="15">
        <v>217</v>
      </c>
      <c r="J523" s="15">
        <v>62159</v>
      </c>
      <c r="K523" s="15">
        <v>1</v>
      </c>
      <c r="L523">
        <v>0</v>
      </c>
      <c r="M523">
        <v>1</v>
      </c>
      <c r="N523">
        <v>-1</v>
      </c>
      <c r="O523" s="15">
        <v>132</v>
      </c>
      <c r="P523" s="15">
        <v>5</v>
      </c>
      <c r="Q523" s="15">
        <v>137</v>
      </c>
      <c r="R523">
        <v>1</v>
      </c>
      <c r="S523" s="15">
        <v>1</v>
      </c>
      <c r="T523" t="s">
        <v>502</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23" s="2">
        <f>IF(EvolucionIncidencia[[#This Row],[Fecha]]&lt;=MIN(EvolucionIncidencia[Fecha])+14,"",EvolucionIncidencia[[#This Row],[NuevasAltas]]-EvolucionIncidencia[[#This Row],[Previsión Altas]])</f>
        <v>-1.6578231292517005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23" s="2">
        <f>IF(LEN(EvolucionIncidencia[[#This Row],[IA7]])=0,"",EvolucionIncidencia[[#This Row],[IA7]]/_xlfn.MAXIFS(EvolucionIncidencia[IA7],EvolucionIncidencia[Area_Sanitaria],EvolucionIncidencia[[#This Row],[Area_Sanitaria]]))</f>
        <v>0.34399999999999997</v>
      </c>
      <c r="AB523" s="2">
        <f>IF(LEN(EvolucionIncidencia[[#This Row],[IA14]])=0,"",EvolucionIncidencia[[#This Row],[IA14]]/_xlfn.MAXIFS(EvolucionIncidencia[IA14],EvolucionIncidencia[Area_Sanitaria],EvolucionIncidencia[[#This Row],[Area_Sanitaria]]))</f>
        <v>0.4756756756756757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4" spans="1:31" hidden="1" x14ac:dyDescent="0.3">
      <c r="A524" s="1">
        <v>44366</v>
      </c>
      <c r="B524" s="2" t="s">
        <v>8</v>
      </c>
      <c r="C524" s="15">
        <v>13092</v>
      </c>
      <c r="D524" s="15">
        <v>154</v>
      </c>
      <c r="E524" s="15">
        <v>12717</v>
      </c>
      <c r="F524">
        <v>3</v>
      </c>
      <c r="G524">
        <v>1</v>
      </c>
      <c r="H524" s="15">
        <v>255843</v>
      </c>
      <c r="I524" s="15">
        <v>216</v>
      </c>
      <c r="J524" s="15">
        <v>136850</v>
      </c>
      <c r="K524" s="15">
        <v>7</v>
      </c>
      <c r="L524">
        <v>-10</v>
      </c>
      <c r="M524">
        <v>1</v>
      </c>
      <c r="N524">
        <v>0</v>
      </c>
      <c r="O524" s="15">
        <v>508</v>
      </c>
      <c r="P524" s="15">
        <v>6</v>
      </c>
      <c r="Q524" s="15">
        <v>514</v>
      </c>
      <c r="R524">
        <v>0.93902439024390238</v>
      </c>
      <c r="S524" s="15">
        <v>17</v>
      </c>
      <c r="T524" t="s">
        <v>502</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24" s="2">
        <f>IF(EvolucionIncidencia[[#This Row],[Fecha]]&lt;=MIN(EvolucionIncidencia[Fecha])+14,"",EvolucionIncidencia[[#This Row],[NuevasAltas]]-EvolucionIncidencia[[#This Row],[Previsión Altas]])</f>
        <v>1.9063872359151013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24" s="2">
        <f>IF(LEN(EvolucionIncidencia[[#This Row],[IA7]])=0,"",EvolucionIncidencia[[#This Row],[IA7]]/_xlfn.MAXIFS(EvolucionIncidencia[IA7],EvolucionIncidencia[Area_Sanitaria],EvolucionIncidencia[[#This Row],[Area_Sanitaria]]))</f>
        <v>0.17307692307692307</v>
      </c>
      <c r="AB524" s="2">
        <f>IF(LEN(EvolucionIncidencia[[#This Row],[IA14]])=0,"",EvolucionIncidencia[[#This Row],[IA14]]/_xlfn.MAXIFS(EvolucionIncidencia[IA14],EvolucionIncidencia[Area_Sanitaria],EvolucionIncidencia[[#This Row],[Area_Sanitaria]]))</f>
        <v>0.29074889867841408</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25" spans="1:31" hidden="1" x14ac:dyDescent="0.3">
      <c r="A525" s="1">
        <v>44366</v>
      </c>
      <c r="B525" s="2" t="s">
        <v>9</v>
      </c>
      <c r="C525" s="15">
        <v>15909</v>
      </c>
      <c r="D525" s="15">
        <v>142</v>
      </c>
      <c r="E525" s="15">
        <v>15350</v>
      </c>
      <c r="F525">
        <v>3</v>
      </c>
      <c r="G525">
        <v>1</v>
      </c>
      <c r="H525" s="15">
        <v>264225</v>
      </c>
      <c r="I525" s="15">
        <v>418</v>
      </c>
      <c r="J525" s="15">
        <v>132975</v>
      </c>
      <c r="K525" s="15">
        <v>6</v>
      </c>
      <c r="L525">
        <v>-8</v>
      </c>
      <c r="M525">
        <v>0</v>
      </c>
      <c r="N525">
        <v>0</v>
      </c>
      <c r="O525" s="15">
        <v>474</v>
      </c>
      <c r="P525" s="15">
        <v>4</v>
      </c>
      <c r="Q525" s="15">
        <v>478</v>
      </c>
      <c r="R525">
        <v>0.94666666666666666</v>
      </c>
      <c r="S525" s="15">
        <v>14</v>
      </c>
      <c r="T525" t="s">
        <v>502</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25" s="2">
        <f>IF(EvolucionIncidencia[[#This Row],[Fecha]]&lt;=MIN(EvolucionIncidencia[Fecha])+14,"",EvolucionIncidencia[[#This Row],[NuevasAltas]]-EvolucionIncidencia[[#This Row],[Previsión Altas]])</f>
        <v>0.20708450046685556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25" s="2">
        <f>IF(LEN(EvolucionIncidencia[[#This Row],[IA7]])=0,"",EvolucionIncidencia[[#This Row],[IA7]]/_xlfn.MAXIFS(EvolucionIncidencia[IA7],EvolucionIncidencia[Area_Sanitaria],EvolucionIncidencia[[#This Row],[Area_Sanitaria]]))</f>
        <v>9.8684210526315791E-2</v>
      </c>
      <c r="AB525" s="2">
        <f>IF(LEN(EvolucionIncidencia[[#This Row],[IA14]])=0,"",EvolucionIncidencia[[#This Row],[IA14]]/_xlfn.MAXIFS(EvolucionIncidencia[IA14],EvolucionIncidencia[Area_Sanitaria],EvolucionIncidencia[[#This Row],[Area_Sanitaria]]))</f>
        <v>0.13991769547325103</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26" spans="1:31" hidden="1" x14ac:dyDescent="0.3">
      <c r="A526" s="1">
        <v>44366</v>
      </c>
      <c r="B526" s="2" t="s">
        <v>6</v>
      </c>
      <c r="C526" s="15">
        <v>14421</v>
      </c>
      <c r="D526" s="15">
        <v>118</v>
      </c>
      <c r="E526" s="15">
        <v>14122</v>
      </c>
      <c r="F526">
        <v>7</v>
      </c>
      <c r="G526">
        <v>1</v>
      </c>
      <c r="H526" s="15">
        <v>244967</v>
      </c>
      <c r="I526" s="15">
        <v>181</v>
      </c>
      <c r="J526" s="15">
        <v>92951</v>
      </c>
      <c r="K526" s="15">
        <v>9</v>
      </c>
      <c r="L526">
        <v>-2</v>
      </c>
      <c r="M526">
        <v>-1</v>
      </c>
      <c r="N526">
        <v>0</v>
      </c>
      <c r="O526" s="15">
        <v>208</v>
      </c>
      <c r="P526" s="15">
        <v>14</v>
      </c>
      <c r="Q526" s="15">
        <v>222</v>
      </c>
      <c r="R526">
        <v>0.98333333333333328</v>
      </c>
      <c r="S526" s="15">
        <v>11</v>
      </c>
      <c r="T526" t="s">
        <v>502</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26" s="2">
        <f>IF(EvolucionIncidencia[[#This Row],[Fecha]]&lt;=MIN(EvolucionIncidencia[Fecha])+14,"",EvolucionIncidencia[[#This Row],[NuevasAltas]]-EvolucionIncidencia[[#This Row],[Previsión Altas]])</f>
        <v>4.6481202620908517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26" s="2">
        <f>IF(LEN(EvolucionIncidencia[[#This Row],[IA7]])=0,"",EvolucionIncidencia[[#This Row],[IA7]]/_xlfn.MAXIFS(EvolucionIncidencia[IA7],EvolucionIncidencia[Area_Sanitaria],EvolucionIncidencia[[#This Row],[Area_Sanitaria]]))</f>
        <v>0.11332007952286283</v>
      </c>
      <c r="AB526" s="2">
        <f>IF(LEN(EvolucionIncidencia[[#This Row],[IA14]])=0,"",EvolucionIncidencia[[#This Row],[IA14]]/_xlfn.MAXIFS(EvolucionIncidencia[IA14],EvolucionIncidencia[Area_Sanitaria],EvolucionIncidencia[[#This Row],[Area_Sanitaria]]))</f>
        <v>0.1182033096926714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27" spans="1:31" hidden="1" x14ac:dyDescent="0.3">
      <c r="A527" s="1">
        <v>44366</v>
      </c>
      <c r="B527" s="2" t="s">
        <v>7</v>
      </c>
      <c r="C527" s="15">
        <v>20132</v>
      </c>
      <c r="D527" s="15">
        <v>110</v>
      </c>
      <c r="E527" s="15">
        <v>19669</v>
      </c>
      <c r="F527">
        <v>3</v>
      </c>
      <c r="G527">
        <v>1</v>
      </c>
      <c r="H527" s="15">
        <v>370128</v>
      </c>
      <c r="I527" s="15">
        <v>365</v>
      </c>
      <c r="J527" s="15">
        <v>146596</v>
      </c>
      <c r="K527" s="15">
        <v>3</v>
      </c>
      <c r="L527">
        <v>-11</v>
      </c>
      <c r="M527">
        <v>-1</v>
      </c>
      <c r="N527">
        <v>0</v>
      </c>
      <c r="O527" s="15">
        <v>394</v>
      </c>
      <c r="P527" s="15">
        <v>12</v>
      </c>
      <c r="Q527" s="15">
        <v>406</v>
      </c>
      <c r="R527">
        <v>0.90909090909090906</v>
      </c>
      <c r="S527" s="15">
        <v>14</v>
      </c>
      <c r="T527" t="s">
        <v>502</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27" s="2">
        <f>IF(EvolucionIncidencia[[#This Row],[Fecha]]&lt;=MIN(EvolucionIncidencia[Fecha])+14,"",EvolucionIncidencia[[#This Row],[NuevasAltas]]-EvolucionIncidencia[[#This Row],[Previsión Altas]])</f>
        <v>2.3148915389759264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27" s="2">
        <f>IF(LEN(EvolucionIncidencia[[#This Row],[IA7]])=0,"",EvolucionIncidencia[[#This Row],[IA7]]/_xlfn.MAXIFS(EvolucionIncidencia[IA7],EvolucionIncidencia[Area_Sanitaria],EvolucionIncidencia[[#This Row],[Area_Sanitaria]]))</f>
        <v>0.11488250652741515</v>
      </c>
      <c r="AB527" s="2">
        <f>IF(LEN(EvolucionIncidencia[[#This Row],[IA14]])=0,"",EvolucionIncidencia[[#This Row],[IA14]]/_xlfn.MAXIFS(EvolucionIncidencia[IA14],EvolucionIncidencia[Area_Sanitaria],EvolucionIncidencia[[#This Row],[Area_Sanitaria]]))</f>
        <v>0.17533718689788053</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28" spans="1:31" hidden="1" x14ac:dyDescent="0.3">
      <c r="A528" s="1">
        <v>44366</v>
      </c>
      <c r="B528" s="2" t="s">
        <v>2</v>
      </c>
      <c r="C528" s="15">
        <v>25303</v>
      </c>
      <c r="D528" s="15">
        <v>211</v>
      </c>
      <c r="E528" s="15">
        <v>24661</v>
      </c>
      <c r="F528">
        <v>8</v>
      </c>
      <c r="G528">
        <v>2</v>
      </c>
      <c r="H528" s="15">
        <v>520279</v>
      </c>
      <c r="I528" s="15">
        <v>439</v>
      </c>
      <c r="J528" s="15">
        <v>270115</v>
      </c>
      <c r="K528" s="15">
        <v>6</v>
      </c>
      <c r="L528">
        <v>-24</v>
      </c>
      <c r="M528">
        <v>0</v>
      </c>
      <c r="N528">
        <v>0</v>
      </c>
      <c r="O528" s="15">
        <v>457</v>
      </c>
      <c r="P528" s="15">
        <v>35</v>
      </c>
      <c r="Q528" s="15">
        <v>492</v>
      </c>
      <c r="R528">
        <v>0.89787234042553188</v>
      </c>
      <c r="S528" s="15">
        <v>30</v>
      </c>
      <c r="T528" t="s">
        <v>502</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528" s="2">
        <f>IF(EvolucionIncidencia[[#This Row],[Fecha]]&lt;=MIN(EvolucionIncidencia[Fecha])+14,"",EvolucionIncidencia[[#This Row],[NuevasAltas]]-EvolucionIncidencia[[#This Row],[Previsión Altas]])</f>
        <v>23.102407725343902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28" s="2">
        <f>IF(LEN(EvolucionIncidencia[[#This Row],[IA7]])=0,"",EvolucionIncidencia[[#This Row],[IA7]]/_xlfn.MAXIFS(EvolucionIncidencia[IA7],EvolucionIncidencia[Area_Sanitaria],EvolucionIncidencia[[#This Row],[Area_Sanitaria]]))</f>
        <v>7.0478723404255317E-2</v>
      </c>
      <c r="AB528" s="2">
        <f>IF(LEN(EvolucionIncidencia[[#This Row],[IA14]])=0,"",EvolucionIncidencia[[#This Row],[IA14]]/_xlfn.MAXIFS(EvolucionIncidencia[IA14],EvolucionIncidencia[Area_Sanitaria],EvolucionIncidencia[[#This Row],[Area_Sanitaria]]))</f>
        <v>0.15311004784688995</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29" spans="1:31" hidden="1" x14ac:dyDescent="0.3">
      <c r="A529" s="1">
        <v>44366</v>
      </c>
      <c r="B529" s="2" t="s">
        <v>3</v>
      </c>
      <c r="C529" s="15">
        <v>128474</v>
      </c>
      <c r="D529" s="15">
        <v>1270</v>
      </c>
      <c r="E529" s="15">
        <v>124796</v>
      </c>
      <c r="F529">
        <v>45</v>
      </c>
      <c r="G529">
        <v>15</v>
      </c>
      <c r="H529" s="15">
        <v>2328147</v>
      </c>
      <c r="I529" s="15">
        <v>2433</v>
      </c>
      <c r="J529" s="15">
        <v>995131</v>
      </c>
      <c r="K529" s="15">
        <v>75</v>
      </c>
      <c r="L529">
        <v>-32</v>
      </c>
      <c r="M529">
        <v>0</v>
      </c>
      <c r="N529">
        <v>-1</v>
      </c>
      <c r="O529" s="15">
        <v>3173</v>
      </c>
      <c r="P529" s="15">
        <v>96</v>
      </c>
      <c r="Q529" s="15">
        <v>3269</v>
      </c>
      <c r="R529">
        <v>0.97542242703533022</v>
      </c>
      <c r="S529" s="15">
        <v>107</v>
      </c>
      <c r="T529" t="s">
        <v>502</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529" s="2">
        <f>IF(EvolucionIncidencia[[#This Row],[Fecha]]&lt;=MIN(EvolucionIncidencia[Fecha])+14,"",EvolucionIncidencia[[#This Row],[NuevasAltas]]-EvolucionIncidencia[[#This Row],[Previsión Altas]])</f>
        <v>29.814676474559334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529" s="2">
        <f>IF(LEN(EvolucionIncidencia[[#This Row],[IA7]])=0,"",EvolucionIncidencia[[#This Row],[IA7]]/_xlfn.MAXIFS(EvolucionIncidencia[IA7],EvolucionIncidencia[Area_Sanitaria],EvolucionIncidencia[[#This Row],[Area_Sanitaria]]))</f>
        <v>0.16227420787681374</v>
      </c>
      <c r="AB529" s="2">
        <f>IF(LEN(EvolucionIncidencia[[#This Row],[IA14]])=0,"",EvolucionIncidencia[[#This Row],[IA14]]/_xlfn.MAXIFS(EvolucionIncidencia[IA14],EvolucionIncidencia[Area_Sanitaria],EvolucionIncidencia[[#This Row],[Area_Sanitaria]]))</f>
        <v>0.22587898609975471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30" spans="1:31" x14ac:dyDescent="0.3">
      <c r="A530" s="1">
        <v>44367</v>
      </c>
      <c r="B530" s="2" t="s">
        <v>4</v>
      </c>
      <c r="C530" s="15">
        <v>30911</v>
      </c>
      <c r="D530" s="15">
        <v>439</v>
      </c>
      <c r="E530" s="15">
        <v>29889</v>
      </c>
      <c r="F530">
        <v>15</v>
      </c>
      <c r="G530">
        <v>7</v>
      </c>
      <c r="H530" s="15">
        <v>523846</v>
      </c>
      <c r="I530" s="15">
        <v>598</v>
      </c>
      <c r="J530" s="15">
        <v>153488</v>
      </c>
      <c r="K530" s="15">
        <v>22</v>
      </c>
      <c r="L530">
        <v>5</v>
      </c>
      <c r="M530">
        <v>0</v>
      </c>
      <c r="N530">
        <v>0</v>
      </c>
      <c r="O530" s="15">
        <v>1071</v>
      </c>
      <c r="P530" s="15">
        <v>3</v>
      </c>
      <c r="Q530" s="15">
        <v>1074</v>
      </c>
      <c r="R530">
        <v>1.0115207373271888</v>
      </c>
      <c r="S530" s="15">
        <v>16</v>
      </c>
      <c r="T530" t="s">
        <v>503</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530" s="2">
        <f>IF(EvolucionIncidencia[[#This Row],[Fecha]]&lt;=MIN(EvolucionIncidencia[Fecha])+14,"",EvolucionIncidencia[[#This Row],[NuevasAltas]]-EvolucionIncidencia[[#This Row],[Previsión Altas]])</f>
        <v>-8.5292704914133495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30" s="2">
        <f>IF(LEN(EvolucionIncidencia[[#This Row],[IA7]])=0,"",EvolucionIncidencia[[#This Row],[IA7]]/_xlfn.MAXIFS(EvolucionIncidencia[IA7],EvolucionIncidencia[Area_Sanitaria],EvolucionIncidencia[[#This Row],[Area_Sanitaria]]))</f>
        <v>0.38674033149171272</v>
      </c>
      <c r="AB530" s="2">
        <f>IF(LEN(EvolucionIncidencia[[#This Row],[IA14]])=0,"",EvolucionIncidencia[[#This Row],[IA14]]/_xlfn.MAXIFS(EvolucionIncidencia[IA14],EvolucionIncidencia[Area_Sanitaria],EvolucionIncidencia[[#This Row],[Area_Sanitaria]]))</f>
        <v>0.46268656716417911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531" spans="1:31" hidden="1" x14ac:dyDescent="0.3">
      <c r="A531" s="1">
        <v>44367</v>
      </c>
      <c r="B531" s="2" t="s">
        <v>5</v>
      </c>
      <c r="C531" s="15">
        <v>8731</v>
      </c>
      <c r="D531" s="15">
        <v>102</v>
      </c>
      <c r="E531" s="15">
        <v>8406</v>
      </c>
      <c r="F531">
        <v>5</v>
      </c>
      <c r="G531">
        <v>3</v>
      </c>
      <c r="H531" s="15">
        <v>150162</v>
      </c>
      <c r="I531" s="15">
        <v>217</v>
      </c>
      <c r="J531" s="15">
        <v>62159</v>
      </c>
      <c r="K531" s="15">
        <v>3</v>
      </c>
      <c r="L531">
        <v>1</v>
      </c>
      <c r="M531">
        <v>-1</v>
      </c>
      <c r="N531">
        <v>1</v>
      </c>
      <c r="O531" s="15">
        <v>232</v>
      </c>
      <c r="P531" s="15">
        <v>0</v>
      </c>
      <c r="Q531" s="15">
        <v>232</v>
      </c>
      <c r="R531">
        <v>1.0099009900990099</v>
      </c>
      <c r="S531" s="15">
        <v>2</v>
      </c>
      <c r="T531" t="s">
        <v>503</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531" s="2">
        <f>IF(EvolucionIncidencia[[#This Row],[Fecha]]&lt;=MIN(EvolucionIncidencia[Fecha])+14,"",EvolucionIncidencia[[#This Row],[NuevasAltas]]-EvolucionIncidencia[[#This Row],[Previsión Altas]])</f>
        <v>-6.25850340136056E-2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31" s="2">
        <f>IF(LEN(EvolucionIncidencia[[#This Row],[IA7]])=0,"",EvolucionIncidencia[[#This Row],[IA7]]/_xlfn.MAXIFS(EvolucionIncidencia[IA7],EvolucionIncidencia[Area_Sanitaria],EvolucionIncidencia[[#This Row],[Area_Sanitaria]]))</f>
        <v>0.36799999999999999</v>
      </c>
      <c r="AB531" s="2">
        <f>IF(LEN(EvolucionIncidencia[[#This Row],[IA14]])=0,"",EvolucionIncidencia[[#This Row],[IA14]]/_xlfn.MAXIFS(EvolucionIncidencia[IA14],EvolucionIncidencia[Area_Sanitaria],EvolucionIncidencia[[#This Row],[Area_Sanitaria]]))</f>
        <v>0.48108108108108111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2" spans="1:31" hidden="1" x14ac:dyDescent="0.3">
      <c r="A532" s="1">
        <v>44367</v>
      </c>
      <c r="B532" s="2" t="s">
        <v>8</v>
      </c>
      <c r="C532" s="15">
        <v>13101</v>
      </c>
      <c r="D532" s="15">
        <v>151</v>
      </c>
      <c r="E532" s="15">
        <v>12729</v>
      </c>
      <c r="F532">
        <v>3</v>
      </c>
      <c r="G532">
        <v>1</v>
      </c>
      <c r="H532" s="15">
        <v>256324</v>
      </c>
      <c r="I532" s="15">
        <v>216</v>
      </c>
      <c r="J532" s="15">
        <v>136850</v>
      </c>
      <c r="K532" s="15">
        <v>9</v>
      </c>
      <c r="L532">
        <v>-3</v>
      </c>
      <c r="M532">
        <v>0</v>
      </c>
      <c r="N532">
        <v>0</v>
      </c>
      <c r="O532" s="15">
        <v>481</v>
      </c>
      <c r="P532" s="15">
        <v>0</v>
      </c>
      <c r="Q532" s="15">
        <v>481</v>
      </c>
      <c r="R532">
        <v>0.98051948051948057</v>
      </c>
      <c r="S532" s="15">
        <v>12</v>
      </c>
      <c r="T532" t="s">
        <v>503</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532" s="2">
        <f>IF(EvolucionIncidencia[[#This Row],[Fecha]]&lt;=MIN(EvolucionIncidencia[Fecha])+14,"",EvolucionIncidencia[[#This Row],[NuevasAltas]]-EvolucionIncidencia[[#This Row],[Previsión Altas]])</f>
        <v>4.211435376199308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32" s="2">
        <f>IF(LEN(EvolucionIncidencia[[#This Row],[IA7]])=0,"",EvolucionIncidencia[[#This Row],[IA7]]/_xlfn.MAXIFS(EvolucionIncidencia[IA7],EvolucionIncidencia[Area_Sanitaria],EvolucionIncidencia[[#This Row],[Area_Sanitaria]]))</f>
        <v>0.1891025641025641</v>
      </c>
      <c r="AB532" s="2">
        <f>IF(LEN(EvolucionIncidencia[[#This Row],[IA14]])=0,"",EvolucionIncidencia[[#This Row],[IA14]]/_xlfn.MAXIFS(EvolucionIncidencia[IA14],EvolucionIncidencia[Area_Sanitaria],EvolucionIncidencia[[#This Row],[Area_Sanitaria]]))</f>
        <v>0.29515418502202645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33" spans="1:31" hidden="1" x14ac:dyDescent="0.3">
      <c r="A533" s="1">
        <v>44367</v>
      </c>
      <c r="B533" s="2" t="s">
        <v>9</v>
      </c>
      <c r="C533" s="15">
        <v>15917</v>
      </c>
      <c r="D533" s="15">
        <v>142</v>
      </c>
      <c r="E533" s="15">
        <v>15358</v>
      </c>
      <c r="F533">
        <v>2</v>
      </c>
      <c r="G533">
        <v>1</v>
      </c>
      <c r="H533" s="15">
        <v>264434</v>
      </c>
      <c r="I533" s="15">
        <v>418</v>
      </c>
      <c r="J533" s="15">
        <v>132975</v>
      </c>
      <c r="K533" s="15">
        <v>8</v>
      </c>
      <c r="L533">
        <v>0</v>
      </c>
      <c r="M533">
        <v>-1</v>
      </c>
      <c r="N533">
        <v>0</v>
      </c>
      <c r="O533" s="15">
        <v>209</v>
      </c>
      <c r="P533" s="15">
        <v>0</v>
      </c>
      <c r="Q533" s="15">
        <v>209</v>
      </c>
      <c r="R533">
        <v>1</v>
      </c>
      <c r="S533" s="15">
        <v>8</v>
      </c>
      <c r="T533" t="s">
        <v>503</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533" s="2">
        <f>IF(EvolucionIncidencia[[#This Row],[Fecha]]&lt;=MIN(EvolucionIncidencia[Fecha])+14,"",EvolucionIncidencia[[#This Row],[NuevasAltas]]-EvolucionIncidencia[[#This Row],[Previsión Altas]])</f>
        <v>-3.1390087853323134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33" s="2">
        <f>IF(LEN(EvolucionIncidencia[[#This Row],[IA7]])=0,"",EvolucionIncidencia[[#This Row],[IA7]]/_xlfn.MAXIFS(EvolucionIncidencia[IA7],EvolucionIncidencia[Area_Sanitaria],EvolucionIncidencia[[#This Row],[Area_Sanitaria]]))</f>
        <v>9.7368421052631576E-2</v>
      </c>
      <c r="AB533" s="2">
        <f>IF(LEN(EvolucionIncidencia[[#This Row],[IA14]])=0,"",EvolucionIncidencia[[#This Row],[IA14]]/_xlfn.MAXIFS(EvolucionIncidencia[IA14],EvolucionIncidencia[Area_Sanitaria],EvolucionIncidencia[[#This Row],[Area_Sanitaria]]))</f>
        <v>0.1388888888888889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4" spans="1:31" hidden="1" x14ac:dyDescent="0.3">
      <c r="A534" s="1">
        <v>44367</v>
      </c>
      <c r="B534" s="2" t="s">
        <v>6</v>
      </c>
      <c r="C534" s="15">
        <v>14424</v>
      </c>
      <c r="D534" s="15">
        <v>119</v>
      </c>
      <c r="E534" s="15">
        <v>14124</v>
      </c>
      <c r="F534">
        <v>7</v>
      </c>
      <c r="G534">
        <v>1</v>
      </c>
      <c r="H534" s="15">
        <v>245163</v>
      </c>
      <c r="I534" s="15">
        <v>181</v>
      </c>
      <c r="J534" s="15">
        <v>92952</v>
      </c>
      <c r="K534" s="15">
        <v>3</v>
      </c>
      <c r="L534">
        <v>1</v>
      </c>
      <c r="M534">
        <v>0</v>
      </c>
      <c r="N534">
        <v>0</v>
      </c>
      <c r="O534" s="15">
        <v>196</v>
      </c>
      <c r="P534" s="15">
        <v>1</v>
      </c>
      <c r="Q534" s="15">
        <v>197</v>
      </c>
      <c r="R534">
        <v>1.0084745762711864</v>
      </c>
      <c r="S534" s="15">
        <v>2</v>
      </c>
      <c r="T534" t="s">
        <v>503</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534" s="2">
        <f>IF(EvolucionIncidencia[[#This Row],[Fecha]]&lt;=MIN(EvolucionIncidencia[Fecha])+14,"",EvolucionIncidencia[[#This Row],[NuevasAltas]]-EvolucionIncidencia[[#This Row],[Previsión Altas]])</f>
        <v>-6.0706073338426272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34" s="2">
        <f>IF(LEN(EvolucionIncidencia[[#This Row],[IA7]])=0,"",EvolucionIncidencia[[#This Row],[IA7]]/_xlfn.MAXIFS(EvolucionIncidencia[IA7],EvolucionIncidencia[Area_Sanitaria],EvolucionIncidencia[[#This Row],[Area_Sanitaria]]))</f>
        <v>0.11530815109343936</v>
      </c>
      <c r="AB534" s="2">
        <f>IF(LEN(EvolucionIncidencia[[#This Row],[IA14]])=0,"",EvolucionIncidencia[[#This Row],[IA14]]/_xlfn.MAXIFS(EvolucionIncidencia[IA14],EvolucionIncidencia[Area_Sanitaria],EvolucionIncidencia[[#This Row],[Area_Sanitaria]]))</f>
        <v>0.11465721040189125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35" spans="1:31" hidden="1" x14ac:dyDescent="0.3">
      <c r="A535" s="1">
        <v>44367</v>
      </c>
      <c r="B535" s="2" t="s">
        <v>7</v>
      </c>
      <c r="C535" s="15">
        <v>20140</v>
      </c>
      <c r="D535" s="15">
        <v>100</v>
      </c>
      <c r="E535" s="15">
        <v>19687</v>
      </c>
      <c r="F535">
        <v>2</v>
      </c>
      <c r="G535">
        <v>1</v>
      </c>
      <c r="H535" s="15">
        <v>370564</v>
      </c>
      <c r="I535" s="15">
        <v>365</v>
      </c>
      <c r="J535" s="15">
        <v>146596</v>
      </c>
      <c r="K535" s="15">
        <v>8</v>
      </c>
      <c r="L535">
        <v>-10</v>
      </c>
      <c r="M535">
        <v>-1</v>
      </c>
      <c r="N535">
        <v>0</v>
      </c>
      <c r="O535" s="15">
        <v>436</v>
      </c>
      <c r="P535" s="15">
        <v>0</v>
      </c>
      <c r="Q535" s="15">
        <v>436</v>
      </c>
      <c r="R535">
        <v>0.90909090909090906</v>
      </c>
      <c r="S535" s="15">
        <v>18</v>
      </c>
      <c r="T535" t="s">
        <v>503</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535" s="2">
        <f>IF(EvolucionIncidencia[[#This Row],[Fecha]]&lt;=MIN(EvolucionIncidencia[Fecha])+14,"",EvolucionIncidencia[[#This Row],[NuevasAltas]]-EvolucionIncidencia[[#This Row],[Previsión Altas]])</f>
        <v>10.661662196112829</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535" s="2">
        <f>IF(LEN(EvolucionIncidencia[[#This Row],[IA7]])=0,"",EvolucionIncidencia[[#This Row],[IA7]]/_xlfn.MAXIFS(EvolucionIncidencia[IA7],EvolucionIncidencia[Area_Sanitaria],EvolucionIncidencia[[#This Row],[Area_Sanitaria]]))</f>
        <v>0.12271540469973891</v>
      </c>
      <c r="AB535" s="2">
        <f>IF(LEN(EvolucionIncidencia[[#This Row],[IA14]])=0,"",EvolucionIncidencia[[#This Row],[IA14]]/_xlfn.MAXIFS(EvolucionIncidencia[IA14],EvolucionIncidencia[Area_Sanitaria],EvolucionIncidencia[[#This Row],[Area_Sanitaria]]))</f>
        <v>0.1791907514450867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536" spans="1:31" hidden="1" x14ac:dyDescent="0.3">
      <c r="A536" s="1">
        <v>44367</v>
      </c>
      <c r="B536" s="2" t="s">
        <v>2</v>
      </c>
      <c r="C536" s="15">
        <v>25306</v>
      </c>
      <c r="D536" s="15">
        <v>197</v>
      </c>
      <c r="E536" s="15">
        <v>24678</v>
      </c>
      <c r="F536">
        <v>9</v>
      </c>
      <c r="G536">
        <v>2</v>
      </c>
      <c r="H536" s="15">
        <v>520582</v>
      </c>
      <c r="I536" s="15">
        <v>439</v>
      </c>
      <c r="J536" s="15">
        <v>270116</v>
      </c>
      <c r="K536" s="15">
        <v>3</v>
      </c>
      <c r="L536">
        <v>-14</v>
      </c>
      <c r="M536">
        <v>1</v>
      </c>
      <c r="N536">
        <v>0</v>
      </c>
      <c r="O536" s="15">
        <v>303</v>
      </c>
      <c r="P536" s="15">
        <v>1</v>
      </c>
      <c r="Q536" s="15">
        <v>304</v>
      </c>
      <c r="R536">
        <v>0.93364928909952605</v>
      </c>
      <c r="S536" s="15">
        <v>17</v>
      </c>
      <c r="T536" t="s">
        <v>503</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536" s="2">
        <f>IF(EvolucionIncidencia[[#This Row],[Fecha]]&lt;=MIN(EvolucionIncidencia[Fecha])+14,"",EvolucionIncidencia[[#This Row],[NuevasAltas]]-EvolucionIncidencia[[#This Row],[Previsión Altas]])</f>
        <v>6.9255362856284925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36" s="2">
        <f>IF(LEN(EvolucionIncidencia[[#This Row],[IA7]])=0,"",EvolucionIncidencia[[#This Row],[IA7]]/_xlfn.MAXIFS(EvolucionIncidencia[IA7],EvolucionIncidencia[Area_Sanitaria],EvolucionIncidencia[[#This Row],[Area_Sanitaria]]))</f>
        <v>7.1808510638297879E-2</v>
      </c>
      <c r="AB536" s="2">
        <f>IF(LEN(EvolucionIncidencia[[#This Row],[IA14]])=0,"",EvolucionIncidencia[[#This Row],[IA14]]/_xlfn.MAXIFS(EvolucionIncidencia[IA14],EvolucionIncidencia[Area_Sanitaria],EvolucionIncidencia[[#This Row],[Area_Sanitaria]]))</f>
        <v>0.14928229665071771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37" spans="1:31" hidden="1" x14ac:dyDescent="0.3">
      <c r="A537" s="1">
        <v>44367</v>
      </c>
      <c r="B537" s="2" t="s">
        <v>3</v>
      </c>
      <c r="C537" s="15">
        <v>128530</v>
      </c>
      <c r="D537" s="15">
        <v>1250</v>
      </c>
      <c r="E537" s="15">
        <v>124871</v>
      </c>
      <c r="F537">
        <v>43</v>
      </c>
      <c r="G537">
        <v>16</v>
      </c>
      <c r="H537" s="15">
        <v>2331075</v>
      </c>
      <c r="I537" s="15">
        <v>2434</v>
      </c>
      <c r="J537" s="15">
        <v>995136</v>
      </c>
      <c r="K537" s="15">
        <v>56</v>
      </c>
      <c r="L537">
        <v>-20</v>
      </c>
      <c r="M537">
        <v>-2</v>
      </c>
      <c r="N537">
        <v>1</v>
      </c>
      <c r="O537" s="15">
        <v>2928</v>
      </c>
      <c r="P537" s="15">
        <v>5</v>
      </c>
      <c r="Q537" s="15">
        <v>2933</v>
      </c>
      <c r="R537">
        <v>0.98425196850393704</v>
      </c>
      <c r="S537" s="15">
        <v>75</v>
      </c>
      <c r="T537" t="s">
        <v>503</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537" s="2">
        <f>IF(EvolucionIncidencia[[#This Row],[Fecha]]&lt;=MIN(EvolucionIncidencia[Fecha])+14,"",EvolucionIncidencia[[#This Row],[NuevasAltas]]-EvolucionIncidencia[[#This Row],[Previsión Altas]])</f>
        <v>12.246914795262427</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537" s="2">
        <f>IF(LEN(EvolucionIncidencia[[#This Row],[IA7]])=0,"",EvolucionIncidencia[[#This Row],[IA7]]/_xlfn.MAXIFS(EvolucionIncidencia[IA7],EvolucionIncidencia[Area_Sanitaria],EvolucionIncidencia[[#This Row],[Area_Sanitaria]]))</f>
        <v>0.16227420787681374</v>
      </c>
      <c r="AB537" s="2">
        <f>IF(LEN(EvolucionIncidencia[[#This Row],[IA14]])=0,"",EvolucionIncidencia[[#This Row],[IA14]]/_xlfn.MAXIFS(EvolucionIncidencia[IA14],EvolucionIncidencia[Area_Sanitaria],EvolucionIncidencia[[#This Row],[Area_Sanitaria]]))</f>
        <v>0.22628781684382665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538" spans="1:31" x14ac:dyDescent="0.3">
      <c r="A538" s="1">
        <v>44368</v>
      </c>
      <c r="B538" s="2" t="s">
        <v>4</v>
      </c>
      <c r="C538" s="15">
        <v>30943</v>
      </c>
      <c r="D538" s="15">
        <v>458</v>
      </c>
      <c r="E538" s="15">
        <v>29902</v>
      </c>
      <c r="F538">
        <v>13</v>
      </c>
      <c r="G538">
        <v>7</v>
      </c>
      <c r="H538" s="15">
        <v>525027</v>
      </c>
      <c r="I538" s="15">
        <v>598</v>
      </c>
      <c r="J538" s="15">
        <v>153577</v>
      </c>
      <c r="K538" s="15">
        <v>32</v>
      </c>
      <c r="L538">
        <v>19</v>
      </c>
      <c r="M538">
        <v>-2</v>
      </c>
      <c r="N538">
        <v>0</v>
      </c>
      <c r="O538" s="15">
        <v>1181</v>
      </c>
      <c r="P538" s="15">
        <v>89</v>
      </c>
      <c r="Q538" s="15">
        <v>1270</v>
      </c>
      <c r="R538">
        <v>1.0432801822323463</v>
      </c>
      <c r="S538" s="15">
        <v>13</v>
      </c>
      <c r="T538" t="s">
        <v>504</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538" s="2">
        <f>IF(EvolucionIncidencia[[#This Row],[Fecha]]&lt;=MIN(EvolucionIncidencia[Fecha])+14,"",EvolucionIncidencia[[#This Row],[NuevasAltas]]-EvolucionIncidencia[[#This Row],[Previsión Altas]])</f>
        <v>-25.283504338798465</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38" s="2">
        <f>IF(LEN(EvolucionIncidencia[[#This Row],[IA7]])=0,"",EvolucionIncidencia[[#This Row],[IA7]]/_xlfn.MAXIFS(EvolucionIncidencia[IA7],EvolucionIncidencia[Area_Sanitaria],EvolucionIncidencia[[#This Row],[Area_Sanitaria]]))</f>
        <v>0.41252302025782689</v>
      </c>
      <c r="AB538" s="2">
        <f>IF(LEN(EvolucionIncidencia[[#This Row],[IA14]])=0,"",EvolucionIncidencia[[#This Row],[IA14]]/_xlfn.MAXIFS(EvolucionIncidencia[IA14],EvolucionIncidencia[Area_Sanitaria],EvolucionIncidencia[[#This Row],[Area_Sanitaria]]))</f>
        <v>0.46727898966704939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39" spans="1:31" hidden="1" x14ac:dyDescent="0.3">
      <c r="A539" s="1">
        <v>44368</v>
      </c>
      <c r="B539" s="2" t="s">
        <v>5</v>
      </c>
      <c r="C539" s="15">
        <v>8731</v>
      </c>
      <c r="D539" s="15">
        <v>97</v>
      </c>
      <c r="E539" s="15">
        <v>8411</v>
      </c>
      <c r="F539">
        <v>4</v>
      </c>
      <c r="G539">
        <v>2</v>
      </c>
      <c r="H539" s="15">
        <v>150334</v>
      </c>
      <c r="I539" s="15">
        <v>217</v>
      </c>
      <c r="J539" s="15">
        <v>62172</v>
      </c>
      <c r="K539" s="15">
        <v>0</v>
      </c>
      <c r="L539">
        <v>-5</v>
      </c>
      <c r="M539">
        <v>-1</v>
      </c>
      <c r="N539">
        <v>-1</v>
      </c>
      <c r="O539" s="15">
        <v>172</v>
      </c>
      <c r="P539" s="15">
        <v>13</v>
      </c>
      <c r="Q539" s="15">
        <v>185</v>
      </c>
      <c r="R539">
        <v>0.9509803921568627</v>
      </c>
      <c r="S539" s="15">
        <v>5</v>
      </c>
      <c r="T539" t="s">
        <v>504</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539" s="2">
        <f>IF(EvolucionIncidencia[[#This Row],[Fecha]]&lt;=MIN(EvolucionIncidencia[Fecha])+14,"",EvolucionIncidencia[[#This Row],[NuevasAltas]]-EvolucionIncidencia[[#This Row],[Previsión Altas]])</f>
        <v>-1.9690476190476183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39" s="2">
        <f>IF(LEN(EvolucionIncidencia[[#This Row],[IA7]])=0,"",EvolucionIncidencia[[#This Row],[IA7]]/_xlfn.MAXIFS(EvolucionIncidencia[IA7],EvolucionIncidencia[Area_Sanitaria],EvolucionIncidencia[[#This Row],[Area_Sanitaria]]))</f>
        <v>0.32</v>
      </c>
      <c r="AB539" s="2">
        <f>IF(LEN(EvolucionIncidencia[[#This Row],[IA14]])=0,"",EvolucionIncidencia[[#This Row],[IA14]]/_xlfn.MAXIFS(EvolucionIncidencia[IA14],EvolucionIncidencia[Area_Sanitaria],EvolucionIncidencia[[#This Row],[Area_Sanitaria]]))</f>
        <v>0.44324324324324327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40" spans="1:31" hidden="1" x14ac:dyDescent="0.3">
      <c r="A540" s="1">
        <v>44368</v>
      </c>
      <c r="B540" s="2" t="s">
        <v>8</v>
      </c>
      <c r="C540" s="15">
        <v>13117</v>
      </c>
      <c r="D540" s="15">
        <v>161</v>
      </c>
      <c r="E540" s="15">
        <v>12735</v>
      </c>
      <c r="F540">
        <v>4</v>
      </c>
      <c r="G540">
        <v>1</v>
      </c>
      <c r="H540" s="15">
        <v>256680</v>
      </c>
      <c r="I540" s="15">
        <v>216</v>
      </c>
      <c r="J540" s="15">
        <v>136888</v>
      </c>
      <c r="K540" s="15">
        <v>16</v>
      </c>
      <c r="L540">
        <v>10</v>
      </c>
      <c r="M540">
        <v>1</v>
      </c>
      <c r="N540">
        <v>0</v>
      </c>
      <c r="O540" s="15">
        <v>356</v>
      </c>
      <c r="P540" s="15">
        <v>38</v>
      </c>
      <c r="Q540" s="15">
        <v>394</v>
      </c>
      <c r="R540">
        <v>1.0662251655629138</v>
      </c>
      <c r="S540" s="15">
        <v>6</v>
      </c>
      <c r="T540" t="s">
        <v>504</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540" s="2">
        <f>IF(EvolucionIncidencia[[#This Row],[Fecha]]&lt;=MIN(EvolucionIncidencia[Fecha])+14,"",EvolucionIncidencia[[#This Row],[NuevasAltas]]-EvolucionIncidencia[[#This Row],[Previsión Altas]])</f>
        <v>-2.0068185920546586</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0" s="2">
        <f>IF(LEN(EvolucionIncidencia[[#This Row],[IA7]])=0,"",EvolucionIncidencia[[#This Row],[IA7]]/_xlfn.MAXIFS(EvolucionIncidencia[IA7],EvolucionIncidencia[Area_Sanitaria],EvolucionIncidencia[[#This Row],[Area_Sanitaria]]))</f>
        <v>0.23076923076923078</v>
      </c>
      <c r="AB540" s="2">
        <f>IF(LEN(EvolucionIncidencia[[#This Row],[IA14]])=0,"",EvolucionIncidencia[[#This Row],[IA14]]/_xlfn.MAXIFS(EvolucionIncidencia[IA14],EvolucionIncidencia[Area_Sanitaria],EvolucionIncidencia[[#This Row],[Area_Sanitaria]]))</f>
        <v>0.31497797356828194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41" spans="1:31" hidden="1" x14ac:dyDescent="0.3">
      <c r="A541" s="1">
        <v>44368</v>
      </c>
      <c r="B541" s="2" t="s">
        <v>9</v>
      </c>
      <c r="C541" s="15">
        <v>15923</v>
      </c>
      <c r="D541" s="15">
        <v>141</v>
      </c>
      <c r="E541" s="15">
        <v>15365</v>
      </c>
      <c r="F541">
        <v>1</v>
      </c>
      <c r="G541">
        <v>1</v>
      </c>
      <c r="H541" s="15">
        <v>264813</v>
      </c>
      <c r="I541" s="15">
        <v>418</v>
      </c>
      <c r="J541" s="15">
        <v>132995</v>
      </c>
      <c r="K541" s="15">
        <v>6</v>
      </c>
      <c r="L541">
        <v>-1</v>
      </c>
      <c r="M541">
        <v>-1</v>
      </c>
      <c r="N541">
        <v>0</v>
      </c>
      <c r="O541" s="15">
        <v>379</v>
      </c>
      <c r="P541" s="15">
        <v>20</v>
      </c>
      <c r="Q541" s="15">
        <v>399</v>
      </c>
      <c r="R541">
        <v>0.99295774647887325</v>
      </c>
      <c r="S541" s="15">
        <v>7</v>
      </c>
      <c r="T541" t="s">
        <v>504</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541" s="2">
        <f>IF(EvolucionIncidencia[[#This Row],[Fecha]]&lt;=MIN(EvolucionIncidencia[Fecha])+14,"",EvolucionIncidencia[[#This Row],[NuevasAltas]]-EvolucionIncidencia[[#This Row],[Previsión Altas]])</f>
        <v>-3.1235633647398355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541" s="2">
        <f>IF(LEN(EvolucionIncidencia[[#This Row],[IA7]])=0,"",EvolucionIncidencia[[#This Row],[IA7]]/_xlfn.MAXIFS(EvolucionIncidencia[IA7],EvolucionIncidencia[Area_Sanitaria],EvolucionIncidencia[[#This Row],[Area_Sanitaria]]))</f>
        <v>8.9473684210526316E-2</v>
      </c>
      <c r="AB541" s="2">
        <f>IF(LEN(EvolucionIncidencia[[#This Row],[IA14]])=0,"",EvolucionIncidencia[[#This Row],[IA14]]/_xlfn.MAXIFS(EvolucionIncidencia[IA14],EvolucionIncidencia[Area_Sanitaria],EvolucionIncidencia[[#This Row],[Area_Sanitaria]]))</f>
        <v>0.1368312757201646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2" spans="1:31" hidden="1" x14ac:dyDescent="0.3">
      <c r="A542" s="1">
        <v>44368</v>
      </c>
      <c r="B542" s="2" t="s">
        <v>6</v>
      </c>
      <c r="C542" s="15">
        <v>14437</v>
      </c>
      <c r="D542" s="15">
        <v>123</v>
      </c>
      <c r="E542" s="15">
        <v>14133</v>
      </c>
      <c r="F542">
        <v>6</v>
      </c>
      <c r="G542">
        <v>1</v>
      </c>
      <c r="H542" s="15">
        <v>245426</v>
      </c>
      <c r="I542" s="15">
        <v>181</v>
      </c>
      <c r="J542" s="15">
        <v>93006</v>
      </c>
      <c r="K542" s="15">
        <v>13</v>
      </c>
      <c r="L542">
        <v>4</v>
      </c>
      <c r="M542">
        <v>-1</v>
      </c>
      <c r="N542">
        <v>0</v>
      </c>
      <c r="O542" s="15">
        <v>263</v>
      </c>
      <c r="P542" s="15">
        <v>54</v>
      </c>
      <c r="Q542" s="15">
        <v>317</v>
      </c>
      <c r="R542">
        <v>1.0336134453781514</v>
      </c>
      <c r="S542" s="15">
        <v>9</v>
      </c>
      <c r="T542" t="s">
        <v>504</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542" s="2">
        <f>IF(EvolucionIncidencia[[#This Row],[Fecha]]&lt;=MIN(EvolucionIncidencia[Fecha])+14,"",EvolucionIncidencia[[#This Row],[NuevasAltas]]-EvolucionIncidencia[[#This Row],[Previsión Altas]])</f>
        <v>1.4167876241405661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42" s="2">
        <f>IF(LEN(EvolucionIncidencia[[#This Row],[IA7]])=0,"",EvolucionIncidencia[[#This Row],[IA7]]/_xlfn.MAXIFS(EvolucionIncidencia[IA7],EvolucionIncidencia[Area_Sanitaria],EvolucionIncidencia[[#This Row],[Area_Sanitaria]]))</f>
        <v>0.12127236580516898</v>
      </c>
      <c r="AB542" s="2">
        <f>IF(LEN(EvolucionIncidencia[[#This Row],[IA14]])=0,"",EvolucionIncidencia[[#This Row],[IA14]]/_xlfn.MAXIFS(EvolucionIncidencia[IA14],EvolucionIncidencia[Area_Sanitaria],EvolucionIncidencia[[#This Row],[Area_Sanitaria]]))</f>
        <v>0.12293144208037825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43" spans="1:31" hidden="1" x14ac:dyDescent="0.3">
      <c r="A543" s="1">
        <v>44368</v>
      </c>
      <c r="B543" s="2" t="s">
        <v>7</v>
      </c>
      <c r="C543" s="15">
        <v>20149</v>
      </c>
      <c r="D543" s="15">
        <v>103</v>
      </c>
      <c r="E543" s="15">
        <v>19693</v>
      </c>
      <c r="F543">
        <v>1</v>
      </c>
      <c r="G543">
        <v>1</v>
      </c>
      <c r="H543" s="15">
        <v>370994</v>
      </c>
      <c r="I543" s="15">
        <v>365</v>
      </c>
      <c r="J543" s="15">
        <v>146643</v>
      </c>
      <c r="K543" s="15">
        <v>9</v>
      </c>
      <c r="L543">
        <v>3</v>
      </c>
      <c r="M543">
        <v>-1</v>
      </c>
      <c r="N543">
        <v>0</v>
      </c>
      <c r="O543" s="15">
        <v>430</v>
      </c>
      <c r="P543" s="15">
        <v>47</v>
      </c>
      <c r="Q543" s="15">
        <v>477</v>
      </c>
      <c r="R543">
        <v>1.03</v>
      </c>
      <c r="S543" s="15">
        <v>6</v>
      </c>
      <c r="T543" t="s">
        <v>504</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543" s="2">
        <f>IF(EvolucionIncidencia[[#This Row],[Fecha]]&lt;=MIN(EvolucionIncidencia[Fecha])+14,"",EvolucionIncidencia[[#This Row],[NuevasAltas]]-EvolucionIncidencia[[#This Row],[Previsión Altas]])</f>
        <v>-1.9718781765579791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43" s="2">
        <f>IF(LEN(EvolucionIncidencia[[#This Row],[IA7]])=0,"",EvolucionIncidencia[[#This Row],[IA7]]/_xlfn.MAXIFS(EvolucionIncidencia[IA7],EvolucionIncidencia[Area_Sanitaria],EvolucionIncidencia[[#This Row],[Area_Sanitaria]]))</f>
        <v>0.13315926892950392</v>
      </c>
      <c r="AB543" s="2">
        <f>IF(LEN(EvolucionIncidencia[[#This Row],[IA14]])=0,"",EvolucionIncidencia[[#This Row],[IA14]]/_xlfn.MAXIFS(EvolucionIncidencia[IA14],EvolucionIncidencia[Area_Sanitaria],EvolucionIncidencia[[#This Row],[Area_Sanitaria]]))</f>
        <v>0.18497109826589594</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44" spans="1:31" hidden="1" x14ac:dyDescent="0.3">
      <c r="A544" s="1">
        <v>44368</v>
      </c>
      <c r="B544" s="2" t="s">
        <v>2</v>
      </c>
      <c r="C544" s="15">
        <v>25315</v>
      </c>
      <c r="D544" s="15">
        <v>191</v>
      </c>
      <c r="E544" s="15">
        <v>24693</v>
      </c>
      <c r="F544">
        <v>6</v>
      </c>
      <c r="G544">
        <v>2</v>
      </c>
      <c r="H544" s="15">
        <v>520836</v>
      </c>
      <c r="I544" s="15">
        <v>439</v>
      </c>
      <c r="J544" s="15">
        <v>270185</v>
      </c>
      <c r="K544" s="15">
        <v>9</v>
      </c>
      <c r="L544">
        <v>-6</v>
      </c>
      <c r="M544">
        <v>-3</v>
      </c>
      <c r="N544">
        <v>0</v>
      </c>
      <c r="O544" s="15">
        <v>254</v>
      </c>
      <c r="P544" s="15">
        <v>69</v>
      </c>
      <c r="Q544" s="15">
        <v>323</v>
      </c>
      <c r="R544">
        <v>0.96954314720812185</v>
      </c>
      <c r="S544" s="15">
        <v>15</v>
      </c>
      <c r="T544" t="s">
        <v>504</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544" s="2">
        <f>IF(EvolucionIncidencia[[#This Row],[Fecha]]&lt;=MIN(EvolucionIncidencia[Fecha])+14,"",EvolucionIncidencia[[#This Row],[NuevasAltas]]-EvolucionIncidencia[[#This Row],[Previsión Altas]])</f>
        <v>-15.278779880197106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44" s="2">
        <f>IF(LEN(EvolucionIncidencia[[#This Row],[IA7]])=0,"",EvolucionIncidencia[[#This Row],[IA7]]/_xlfn.MAXIFS(EvolucionIncidencia[IA7],EvolucionIncidencia[Area_Sanitaria],EvolucionIncidencia[[#This Row],[Area_Sanitaria]]))</f>
        <v>7.5797872340425537E-2</v>
      </c>
      <c r="AB544" s="2">
        <f>IF(LEN(EvolucionIncidencia[[#This Row],[IA14]])=0,"",EvolucionIncidencia[[#This Row],[IA14]]/_xlfn.MAXIFS(EvolucionIncidencia[IA14],EvolucionIncidencia[Area_Sanitaria],EvolucionIncidencia[[#This Row],[Area_Sanitaria]]))</f>
        <v>0.13875598086124402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545" spans="1:31" hidden="1" x14ac:dyDescent="0.3">
      <c r="A545" s="1">
        <v>44368</v>
      </c>
      <c r="B545" s="2" t="s">
        <v>3</v>
      </c>
      <c r="C545" s="15">
        <v>128615</v>
      </c>
      <c r="D545" s="15">
        <v>1274</v>
      </c>
      <c r="E545" s="15">
        <v>124932</v>
      </c>
      <c r="F545">
        <v>35</v>
      </c>
      <c r="G545">
        <v>15</v>
      </c>
      <c r="H545" s="15">
        <v>2334110</v>
      </c>
      <c r="I545" s="15">
        <v>2434</v>
      </c>
      <c r="J545" s="15">
        <v>995466</v>
      </c>
      <c r="K545" s="15">
        <v>85</v>
      </c>
      <c r="L545">
        <v>24</v>
      </c>
      <c r="M545">
        <v>-8</v>
      </c>
      <c r="N545">
        <v>-1</v>
      </c>
      <c r="O545" s="15">
        <v>3035</v>
      </c>
      <c r="P545" s="15">
        <v>330</v>
      </c>
      <c r="Q545" s="15">
        <v>3365</v>
      </c>
      <c r="R545">
        <v>1.0192000000000001</v>
      </c>
      <c r="S545" s="15">
        <v>61</v>
      </c>
      <c r="T545" t="s">
        <v>504</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545" s="2">
        <f>IF(EvolucionIncidencia[[#This Row],[Fecha]]&lt;=MIN(EvolucionIncidencia[Fecha])+14,"",EvolucionIncidencia[[#This Row],[NuevasAltas]]-EvolucionIncidencia[[#This Row],[Previsión Altas]])</f>
        <v>-34.283785469627958</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45" s="2">
        <f>IF(LEN(EvolucionIncidencia[[#This Row],[IA7]])=0,"",EvolucionIncidencia[[#This Row],[IA7]]/_xlfn.MAXIFS(EvolucionIncidencia[IA7],EvolucionIncidencia[Area_Sanitaria],EvolucionIncidencia[[#This Row],[Area_Sanitaria]]))</f>
        <v>0.16967722830915014</v>
      </c>
      <c r="AB545" s="2">
        <f>IF(LEN(EvolucionIncidencia[[#This Row],[IA14]])=0,"",EvolucionIncidencia[[#This Row],[IA14]]/_xlfn.MAXIFS(EvolucionIncidencia[IA14],EvolucionIncidencia[Area_Sanitaria],EvolucionIncidencia[[#This Row],[Area_Sanitaria]]))</f>
        <v>0.22690106295993459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546" spans="1:31" x14ac:dyDescent="0.3">
      <c r="A546" s="1">
        <v>44369</v>
      </c>
      <c r="B546" s="2" t="s">
        <v>4</v>
      </c>
      <c r="C546" s="15">
        <v>30975</v>
      </c>
      <c r="D546" s="15">
        <v>464</v>
      </c>
      <c r="E546" s="15">
        <v>29928</v>
      </c>
      <c r="F546">
        <v>13</v>
      </c>
      <c r="G546">
        <v>6</v>
      </c>
      <c r="H546" s="15">
        <v>525941</v>
      </c>
      <c r="I546" s="15">
        <v>598</v>
      </c>
      <c r="J546" s="15">
        <v>153764</v>
      </c>
      <c r="K546" s="15">
        <v>32</v>
      </c>
      <c r="L546">
        <v>6</v>
      </c>
      <c r="M546">
        <v>0</v>
      </c>
      <c r="N546">
        <v>-1</v>
      </c>
      <c r="O546" s="15">
        <v>914</v>
      </c>
      <c r="P546" s="15">
        <v>187</v>
      </c>
      <c r="Q546" s="15">
        <v>1101</v>
      </c>
      <c r="R546">
        <v>1.0131004366812226</v>
      </c>
      <c r="S546" s="15">
        <v>26</v>
      </c>
      <c r="T546" t="s">
        <v>505</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546" s="2">
        <f>IF(EvolucionIncidencia[[#This Row],[Fecha]]&lt;=MIN(EvolucionIncidencia[Fecha])+14,"",EvolucionIncidencia[[#This Row],[NuevasAltas]]-EvolucionIncidencia[[#This Row],[Previsión Altas]])</f>
        <v>5.3593333277366888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546" s="2">
        <f>IF(LEN(EvolucionIncidencia[[#This Row],[IA7]])=0,"",EvolucionIncidencia[[#This Row],[IA7]]/_xlfn.MAXIFS(EvolucionIncidencia[IA7],EvolucionIncidencia[Area_Sanitaria],EvolucionIncidencia[[#This Row],[Area_Sanitaria]]))</f>
        <v>0.4143646408839779</v>
      </c>
      <c r="AB546" s="2">
        <f>IF(LEN(EvolucionIncidencia[[#This Row],[IA14]])=0,"",EvolucionIncidencia[[#This Row],[IA14]]/_xlfn.MAXIFS(EvolucionIncidencia[IA14],EvolucionIncidencia[Area_Sanitaria],EvolucionIncidencia[[#This Row],[Area_Sanitaria]]))</f>
        <v>0.48564867967853043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47" spans="1:31" hidden="1" x14ac:dyDescent="0.3">
      <c r="A547" s="1">
        <v>44369</v>
      </c>
      <c r="B547" s="2" t="s">
        <v>5</v>
      </c>
      <c r="C547" s="15">
        <v>8731</v>
      </c>
      <c r="D547" s="15">
        <v>90</v>
      </c>
      <c r="E547" s="15">
        <v>8418</v>
      </c>
      <c r="F547">
        <v>4</v>
      </c>
      <c r="G547">
        <v>2</v>
      </c>
      <c r="H547" s="15">
        <v>150469</v>
      </c>
      <c r="I547" s="15">
        <v>217</v>
      </c>
      <c r="J547" s="15">
        <v>62206</v>
      </c>
      <c r="K547" s="15">
        <v>0</v>
      </c>
      <c r="L547">
        <v>-7</v>
      </c>
      <c r="M547">
        <v>0</v>
      </c>
      <c r="N547">
        <v>0</v>
      </c>
      <c r="O547" s="15">
        <v>135</v>
      </c>
      <c r="P547" s="15">
        <v>34</v>
      </c>
      <c r="Q547" s="15">
        <v>169</v>
      </c>
      <c r="R547">
        <v>0.92783505154639179</v>
      </c>
      <c r="S547" s="15">
        <v>7</v>
      </c>
      <c r="T547" t="s">
        <v>505</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547" s="2">
        <f>IF(EvolucionIncidencia[[#This Row],[Fecha]]&lt;=MIN(EvolucionIncidencia[Fecha])+14,"",EvolucionIncidencia[[#This Row],[NuevasAltas]]-EvolucionIncidencia[[#This Row],[Previsión Altas]])</f>
        <v>0.86326530612244845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47" s="2">
        <f>IF(LEN(EvolucionIncidencia[[#This Row],[IA7]])=0,"",EvolucionIncidencia[[#This Row],[IA7]]/_xlfn.MAXIFS(EvolucionIncidencia[IA7],EvolucionIncidencia[Area_Sanitaria],EvolucionIncidencia[[#This Row],[Area_Sanitaria]]))</f>
        <v>0.27200000000000002</v>
      </c>
      <c r="AB547" s="2">
        <f>IF(LEN(EvolucionIncidencia[[#This Row],[IA14]])=0,"",EvolucionIncidencia[[#This Row],[IA14]]/_xlfn.MAXIFS(EvolucionIncidencia[IA14],EvolucionIncidencia[Area_Sanitaria],EvolucionIncidencia[[#This Row],[Area_Sanitaria]]))</f>
        <v>0.41081081081081083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8" spans="1:31" hidden="1" x14ac:dyDescent="0.3">
      <c r="A548" s="1">
        <v>44369</v>
      </c>
      <c r="B548" s="2" t="s">
        <v>8</v>
      </c>
      <c r="C548" s="15">
        <v>13124</v>
      </c>
      <c r="D548" s="15">
        <v>164</v>
      </c>
      <c r="E548" s="15">
        <v>12739</v>
      </c>
      <c r="F548">
        <v>4</v>
      </c>
      <c r="G548">
        <v>1</v>
      </c>
      <c r="H548" s="15">
        <v>257181</v>
      </c>
      <c r="I548" s="15">
        <v>216</v>
      </c>
      <c r="J548" s="15">
        <v>136948</v>
      </c>
      <c r="K548" s="15">
        <v>7</v>
      </c>
      <c r="L548">
        <v>3</v>
      </c>
      <c r="M548">
        <v>0</v>
      </c>
      <c r="N548">
        <v>0</v>
      </c>
      <c r="O548" s="15">
        <v>501</v>
      </c>
      <c r="P548" s="15">
        <v>60</v>
      </c>
      <c r="Q548" s="15">
        <v>561</v>
      </c>
      <c r="R548">
        <v>1.0186335403726707</v>
      </c>
      <c r="S548" s="15">
        <v>4</v>
      </c>
      <c r="T548" t="s">
        <v>505</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548" s="2">
        <f>IF(EvolucionIncidencia[[#This Row],[Fecha]]&lt;=MIN(EvolucionIncidencia[Fecha])+14,"",EvolucionIncidencia[[#This Row],[NuevasAltas]]-EvolucionIncidencia[[#This Row],[Previsión Altas]])</f>
        <v>-3.5507746360107024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8" s="2">
        <f>IF(LEN(EvolucionIncidencia[[#This Row],[IA7]])=0,"",EvolucionIncidencia[[#This Row],[IA7]]/_xlfn.MAXIFS(EvolucionIncidencia[IA7],EvolucionIncidencia[Area_Sanitaria],EvolucionIncidencia[[#This Row],[Area_Sanitaria]]))</f>
        <v>0.23717948717948717</v>
      </c>
      <c r="AB548" s="2">
        <f>IF(LEN(EvolucionIncidencia[[#This Row],[IA14]])=0,"",EvolucionIncidencia[[#This Row],[IA14]]/_xlfn.MAXIFS(EvolucionIncidencia[IA14],EvolucionIncidencia[Area_Sanitaria],EvolucionIncidencia[[#This Row],[Area_Sanitaria]]))</f>
        <v>0.31497797356828194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49" spans="1:31" hidden="1" x14ac:dyDescent="0.3">
      <c r="A549" s="1">
        <v>44369</v>
      </c>
      <c r="B549" s="2" t="s">
        <v>9</v>
      </c>
      <c r="C549" s="15">
        <v>15929</v>
      </c>
      <c r="D549" s="15">
        <v>139</v>
      </c>
      <c r="E549" s="15">
        <v>15373</v>
      </c>
      <c r="F549">
        <v>1</v>
      </c>
      <c r="G549">
        <v>1</v>
      </c>
      <c r="H549" s="15">
        <v>265149</v>
      </c>
      <c r="I549" s="15">
        <v>418</v>
      </c>
      <c r="J549" s="15">
        <v>133024</v>
      </c>
      <c r="K549" s="15">
        <v>6</v>
      </c>
      <c r="L549">
        <v>-2</v>
      </c>
      <c r="M549">
        <v>0</v>
      </c>
      <c r="N549">
        <v>0</v>
      </c>
      <c r="O549" s="15">
        <v>336</v>
      </c>
      <c r="P549" s="15">
        <v>29</v>
      </c>
      <c r="Q549" s="15">
        <v>365</v>
      </c>
      <c r="R549">
        <v>0.98581560283687941</v>
      </c>
      <c r="S549" s="15">
        <v>8</v>
      </c>
      <c r="T549" t="s">
        <v>505</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549" s="2">
        <f>IF(EvolucionIncidencia[[#This Row],[Fecha]]&lt;=MIN(EvolucionIncidencia[Fecha])+14,"",EvolucionIncidencia[[#This Row],[NuevasAltas]]-EvolucionIncidencia[[#This Row],[Previsión Altas]])</f>
        <v>-3.1800802139037447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49" s="2">
        <f>IF(LEN(EvolucionIncidencia[[#This Row],[IA7]])=0,"",EvolucionIncidencia[[#This Row],[IA7]]/_xlfn.MAXIFS(EvolucionIncidencia[IA7],EvolucionIncidencia[Area_Sanitaria],EvolucionIncidencia[[#This Row],[Area_Sanitaria]]))</f>
        <v>8.9473684210526316E-2</v>
      </c>
      <c r="AB549" s="2">
        <f>IF(LEN(EvolucionIncidencia[[#This Row],[IA14]])=0,"",EvolucionIncidencia[[#This Row],[IA14]]/_xlfn.MAXIFS(EvolucionIncidencia[IA14],EvolucionIncidencia[Area_Sanitaria],EvolucionIncidencia[[#This Row],[Area_Sanitaria]]))</f>
        <v>0.13374485596707819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0" spans="1:31" hidden="1" x14ac:dyDescent="0.3">
      <c r="A550" s="1">
        <v>44369</v>
      </c>
      <c r="B550" s="2" t="s">
        <v>6</v>
      </c>
      <c r="C550" s="15">
        <v>14446</v>
      </c>
      <c r="D550" s="15">
        <v>116</v>
      </c>
      <c r="E550" s="15">
        <v>14149</v>
      </c>
      <c r="F550">
        <v>6</v>
      </c>
      <c r="G550">
        <v>1</v>
      </c>
      <c r="H550" s="15">
        <v>245972</v>
      </c>
      <c r="I550" s="15">
        <v>181</v>
      </c>
      <c r="J550" s="15">
        <v>93061</v>
      </c>
      <c r="K550" s="15">
        <v>9</v>
      </c>
      <c r="L550">
        <v>-7</v>
      </c>
      <c r="M550">
        <v>0</v>
      </c>
      <c r="N550">
        <v>0</v>
      </c>
      <c r="O550" s="15">
        <v>546</v>
      </c>
      <c r="P550" s="15">
        <v>55</v>
      </c>
      <c r="Q550" s="15">
        <v>601</v>
      </c>
      <c r="R550">
        <v>0.94308943089430897</v>
      </c>
      <c r="S550" s="15">
        <v>16</v>
      </c>
      <c r="T550" t="s">
        <v>505</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550" s="2">
        <f>IF(EvolucionIncidencia[[#This Row],[Fecha]]&lt;=MIN(EvolucionIncidencia[Fecha])+14,"",EvolucionIncidencia[[#This Row],[NuevasAltas]]-EvolucionIncidencia[[#This Row],[Previsión Altas]])</f>
        <v>5.2604787369493256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550" s="2">
        <f>IF(LEN(EvolucionIncidencia[[#This Row],[IA7]])=0,"",EvolucionIncidencia[[#This Row],[IA7]]/_xlfn.MAXIFS(EvolucionIncidencia[IA7],EvolucionIncidencia[Area_Sanitaria],EvolucionIncidencia[[#This Row],[Area_Sanitaria]]))</f>
        <v>0.1272365805168986</v>
      </c>
      <c r="AB550" s="2">
        <f>IF(LEN(EvolucionIncidencia[[#This Row],[IA14]])=0,"",EvolucionIncidencia[[#This Row],[IA14]]/_xlfn.MAXIFS(EvolucionIncidencia[IA14],EvolucionIncidencia[Area_Sanitaria],EvolucionIncidencia[[#This Row],[Area_Sanitaria]]))</f>
        <v>0.12411347517730496</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51" spans="1:31" hidden="1" x14ac:dyDescent="0.3">
      <c r="A551" s="1">
        <v>44369</v>
      </c>
      <c r="B551" s="2" t="s">
        <v>7</v>
      </c>
      <c r="C551" s="15">
        <v>20158</v>
      </c>
      <c r="D551" s="15">
        <v>105</v>
      </c>
      <c r="E551" s="15">
        <v>19700</v>
      </c>
      <c r="F551">
        <v>1</v>
      </c>
      <c r="G551">
        <v>1</v>
      </c>
      <c r="H551" s="15">
        <v>371476</v>
      </c>
      <c r="I551" s="15">
        <v>365</v>
      </c>
      <c r="J551" s="15">
        <v>146718</v>
      </c>
      <c r="K551" s="15">
        <v>9</v>
      </c>
      <c r="L551">
        <v>2</v>
      </c>
      <c r="M551">
        <v>0</v>
      </c>
      <c r="N551">
        <v>0</v>
      </c>
      <c r="O551" s="15">
        <v>482</v>
      </c>
      <c r="P551" s="15">
        <v>75</v>
      </c>
      <c r="Q551" s="15">
        <v>557</v>
      </c>
      <c r="R551">
        <v>1.0194174757281553</v>
      </c>
      <c r="S551" s="15">
        <v>7</v>
      </c>
      <c r="T551" t="s">
        <v>505</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551" s="2">
        <f>IF(EvolucionIncidencia[[#This Row],[Fecha]]&lt;=MIN(EvolucionIncidencia[Fecha])+14,"",EvolucionIncidencia[[#This Row],[NuevasAltas]]-EvolucionIncidencia[[#This Row],[Previsión Altas]])</f>
        <v>1.5731696510021624</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51" s="2">
        <f>IF(LEN(EvolucionIncidencia[[#This Row],[IA7]])=0,"",EvolucionIncidencia[[#This Row],[IA7]]/_xlfn.MAXIFS(EvolucionIncidencia[IA7],EvolucionIncidencia[Area_Sanitaria],EvolucionIncidencia[[#This Row],[Area_Sanitaria]]))</f>
        <v>0.14882506527415143</v>
      </c>
      <c r="AB551" s="2">
        <f>IF(LEN(EvolucionIncidencia[[#This Row],[IA14]])=0,"",EvolucionIncidencia[[#This Row],[IA14]]/_xlfn.MAXIFS(EvolucionIncidencia[IA14],EvolucionIncidencia[Area_Sanitaria],EvolucionIncidencia[[#This Row],[Area_Sanitaria]]))</f>
        <v>0.19460500963391136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52" spans="1:31" hidden="1" x14ac:dyDescent="0.3">
      <c r="A552" s="1">
        <v>44369</v>
      </c>
      <c r="B552" s="2" t="s">
        <v>2</v>
      </c>
      <c r="C552" s="15">
        <v>25333</v>
      </c>
      <c r="D552" s="15">
        <v>191</v>
      </c>
      <c r="E552" s="15">
        <v>24711</v>
      </c>
      <c r="F552">
        <v>7</v>
      </c>
      <c r="G552">
        <v>1</v>
      </c>
      <c r="H552" s="15">
        <v>521269</v>
      </c>
      <c r="I552" s="15">
        <v>439</v>
      </c>
      <c r="J552" s="15">
        <v>270299</v>
      </c>
      <c r="K552" s="15">
        <v>18</v>
      </c>
      <c r="L552">
        <v>0</v>
      </c>
      <c r="M552">
        <v>1</v>
      </c>
      <c r="N552">
        <v>-1</v>
      </c>
      <c r="O552" s="15">
        <v>433</v>
      </c>
      <c r="P552" s="15">
        <v>114</v>
      </c>
      <c r="Q552" s="15">
        <v>547</v>
      </c>
      <c r="R552">
        <v>1</v>
      </c>
      <c r="S552" s="15">
        <v>18</v>
      </c>
      <c r="T552" t="s">
        <v>505</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552" s="2">
        <f>IF(EvolucionIncidencia[[#This Row],[Fecha]]&lt;=MIN(EvolucionIncidencia[Fecha])+14,"",EvolucionIncidencia[[#This Row],[NuevasAltas]]-EvolucionIncidencia[[#This Row],[Previsión Altas]])</f>
        <v>-13.203433159921246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52" s="2">
        <f>IF(LEN(EvolucionIncidencia[[#This Row],[IA7]])=0,"",EvolucionIncidencia[[#This Row],[IA7]]/_xlfn.MAXIFS(EvolucionIncidencia[IA7],EvolucionIncidencia[Area_Sanitaria],EvolucionIncidencia[[#This Row],[Area_Sanitaria]]))</f>
        <v>8.9095744680851061E-2</v>
      </c>
      <c r="AB552" s="2">
        <f>IF(LEN(EvolucionIncidencia[[#This Row],[IA14]])=0,"",EvolucionIncidencia[[#This Row],[IA14]]/_xlfn.MAXIFS(EvolucionIncidencia[IA14],EvolucionIncidencia[Area_Sanitaria],EvolucionIncidencia[[#This Row],[Area_Sanitaria]]))</f>
        <v>0.13588516746411483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53" spans="1:31" hidden="1" x14ac:dyDescent="0.3">
      <c r="A553" s="1">
        <v>44369</v>
      </c>
      <c r="B553" s="2" t="s">
        <v>3</v>
      </c>
      <c r="C553" s="15">
        <v>128696</v>
      </c>
      <c r="D553" s="15">
        <v>1269</v>
      </c>
      <c r="E553" s="15">
        <v>125018</v>
      </c>
      <c r="F553">
        <v>36</v>
      </c>
      <c r="G553">
        <v>13</v>
      </c>
      <c r="H553" s="15">
        <v>2337457</v>
      </c>
      <c r="I553" s="15">
        <v>2434</v>
      </c>
      <c r="J553" s="15">
        <v>996020</v>
      </c>
      <c r="K553" s="15">
        <v>81</v>
      </c>
      <c r="L553">
        <v>-5</v>
      </c>
      <c r="M553">
        <v>1</v>
      </c>
      <c r="N553">
        <v>-2</v>
      </c>
      <c r="O553" s="15">
        <v>3347</v>
      </c>
      <c r="P553" s="15">
        <v>554</v>
      </c>
      <c r="Q553" s="15">
        <v>3901</v>
      </c>
      <c r="R553">
        <v>0.99607535321821039</v>
      </c>
      <c r="S553" s="15">
        <v>86</v>
      </c>
      <c r="T553" t="s">
        <v>505</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553" s="2">
        <f>IF(EvolucionIncidencia[[#This Row],[Fecha]]&lt;=MIN(EvolucionIncidencia[Fecha])+14,"",EvolucionIncidencia[[#This Row],[NuevasAltas]]-EvolucionIncidencia[[#This Row],[Previsión Altas]])</f>
        <v>4.6260192092147747</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553" s="2">
        <f>IF(LEN(EvolucionIncidencia[[#This Row],[IA7]])=0,"",EvolucionIncidencia[[#This Row],[IA7]]/_xlfn.MAXIFS(EvolucionIncidencia[IA7],EvolucionIncidencia[Area_Sanitaria],EvolucionIncidencia[[#This Row],[Area_Sanitaria]]))</f>
        <v>0.17441516138584542</v>
      </c>
      <c r="AB553" s="2">
        <f>IF(LEN(EvolucionIncidencia[[#This Row],[IA14]])=0,"",EvolucionIncidencia[[#This Row],[IA14]]/_xlfn.MAXIFS(EvolucionIncidencia[IA14],EvolucionIncidencia[Area_Sanitaria],EvolucionIncidencia[[#This Row],[Area_Sanitaria]]))</f>
        <v>0.22894521668029436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554" spans="1:31" x14ac:dyDescent="0.3">
      <c r="A554" s="1">
        <v>44370</v>
      </c>
      <c r="B554" s="2" t="s">
        <v>4</v>
      </c>
      <c r="C554" s="15">
        <v>31004</v>
      </c>
      <c r="D554" s="15">
        <v>478</v>
      </c>
      <c r="E554" s="15">
        <v>29943</v>
      </c>
      <c r="F554">
        <v>16</v>
      </c>
      <c r="G554">
        <v>6</v>
      </c>
      <c r="H554" s="15">
        <v>527172</v>
      </c>
      <c r="I554" s="15">
        <v>598</v>
      </c>
      <c r="J554" s="15">
        <v>154090</v>
      </c>
      <c r="K554" s="15">
        <v>29</v>
      </c>
      <c r="L554">
        <v>14</v>
      </c>
      <c r="M554">
        <v>3</v>
      </c>
      <c r="N554">
        <v>0</v>
      </c>
      <c r="O554" s="15">
        <v>1231</v>
      </c>
      <c r="P554" s="15">
        <v>326</v>
      </c>
      <c r="Q554" s="15">
        <v>1557</v>
      </c>
      <c r="R554">
        <v>1.0301724137931034</v>
      </c>
      <c r="S554" s="15">
        <v>15</v>
      </c>
      <c r="T554" t="s">
        <v>506</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554" s="2">
        <f>IF(EvolucionIncidencia[[#This Row],[Fecha]]&lt;=MIN(EvolucionIncidencia[Fecha])+14,"",EvolucionIncidencia[[#This Row],[NuevasAltas]]-EvolucionIncidencia[[#This Row],[Previsión Altas]])</f>
        <v>-21.871166676460795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54" s="2">
        <f>IF(LEN(EvolucionIncidencia[[#This Row],[IA7]])=0,"",EvolucionIncidencia[[#This Row],[IA7]]/_xlfn.MAXIFS(EvolucionIncidencia[IA7],EvolucionIncidencia[Area_Sanitaria],EvolucionIncidencia[[#This Row],[Area_Sanitaria]]))</f>
        <v>0.40331491712707185</v>
      </c>
      <c r="AB554" s="2">
        <f>IF(LEN(EvolucionIncidencia[[#This Row],[IA14]])=0,"",EvolucionIncidencia[[#This Row],[IA14]]/_xlfn.MAXIFS(EvolucionIncidencia[IA14],EvolucionIncidencia[Area_Sanitaria],EvolucionIncidencia[[#This Row],[Area_Sanitaria]]))</f>
        <v>0.48679678530424797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55" spans="1:31" hidden="1" x14ac:dyDescent="0.3">
      <c r="A555" s="1">
        <v>44370</v>
      </c>
      <c r="B555" s="2" t="s">
        <v>5</v>
      </c>
      <c r="C555" s="15">
        <v>8729</v>
      </c>
      <c r="D555" s="15">
        <v>79</v>
      </c>
      <c r="E555" s="15">
        <v>8427</v>
      </c>
      <c r="F555">
        <v>2</v>
      </c>
      <c r="G555">
        <v>1</v>
      </c>
      <c r="H555" s="15">
        <v>150646</v>
      </c>
      <c r="I555" s="15">
        <v>217</v>
      </c>
      <c r="J555" s="15">
        <v>62260</v>
      </c>
      <c r="K555" s="15">
        <v>-2</v>
      </c>
      <c r="L555">
        <v>-11</v>
      </c>
      <c r="M555">
        <v>-2</v>
      </c>
      <c r="N555">
        <v>-1</v>
      </c>
      <c r="O555" s="15">
        <v>177</v>
      </c>
      <c r="P555" s="15">
        <v>54</v>
      </c>
      <c r="Q555" s="15">
        <v>231</v>
      </c>
      <c r="R555">
        <v>0.87777777777777777</v>
      </c>
      <c r="S555" s="15">
        <v>9</v>
      </c>
      <c r="T555" t="s">
        <v>506</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555" s="2">
        <f>IF(EvolucionIncidencia[[#This Row],[Fecha]]&lt;=MIN(EvolucionIncidencia[Fecha])+14,"",EvolucionIncidencia[[#This Row],[NuevasAltas]]-EvolucionIncidencia[[#This Row],[Previsión Altas]])</f>
        <v>2.6013605442176875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55" s="2">
        <f>IF(LEN(EvolucionIncidencia[[#This Row],[IA7]])=0,"",EvolucionIncidencia[[#This Row],[IA7]]/_xlfn.MAXIFS(EvolucionIncidencia[IA7],EvolucionIncidencia[Area_Sanitaria],EvolucionIncidencia[[#This Row],[Area_Sanitaria]]))</f>
        <v>0.192</v>
      </c>
      <c r="AB555" s="2">
        <f>IF(LEN(EvolucionIncidencia[[#This Row],[IA14]])=0,"",EvolucionIncidencia[[#This Row],[IA14]]/_xlfn.MAXIFS(EvolucionIncidencia[IA14],EvolucionIncidencia[Area_Sanitaria],EvolucionIncidencia[[#This Row],[Area_Sanitaria]]))</f>
        <v>0.36756756756756759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6" spans="1:31" hidden="1" x14ac:dyDescent="0.3">
      <c r="A556" s="1">
        <v>44370</v>
      </c>
      <c r="B556" s="2" t="s">
        <v>8</v>
      </c>
      <c r="C556" s="15">
        <v>13139</v>
      </c>
      <c r="D556" s="15">
        <v>173</v>
      </c>
      <c r="E556" s="15">
        <v>12745</v>
      </c>
      <c r="F556">
        <v>2</v>
      </c>
      <c r="G556">
        <v>1</v>
      </c>
      <c r="H556" s="15">
        <v>257612</v>
      </c>
      <c r="I556" s="15">
        <v>216</v>
      </c>
      <c r="J556" s="15">
        <v>137038</v>
      </c>
      <c r="K556" s="15">
        <v>15</v>
      </c>
      <c r="L556">
        <v>9</v>
      </c>
      <c r="M556">
        <v>-2</v>
      </c>
      <c r="N556">
        <v>0</v>
      </c>
      <c r="O556" s="15">
        <v>431</v>
      </c>
      <c r="P556" s="15">
        <v>90</v>
      </c>
      <c r="Q556" s="15">
        <v>521</v>
      </c>
      <c r="R556">
        <v>1.0548780487804879</v>
      </c>
      <c r="S556" s="15">
        <v>6</v>
      </c>
      <c r="T556" t="s">
        <v>506</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556" s="2">
        <f>IF(EvolucionIncidencia[[#This Row],[Fecha]]&lt;=MIN(EvolucionIncidencia[Fecha])+14,"",EvolucionIncidencia[[#This Row],[NuevasAltas]]-EvolucionIncidencia[[#This Row],[Previsión Altas]])</f>
        <v>-6.8885264632168646</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56" s="2">
        <f>IF(LEN(EvolucionIncidencia[[#This Row],[IA7]])=0,"",EvolucionIncidencia[[#This Row],[IA7]]/_xlfn.MAXIFS(EvolucionIncidencia[IA7],EvolucionIncidencia[Area_Sanitaria],EvolucionIncidencia[[#This Row],[Area_Sanitaria]]))</f>
        <v>0.22756410256410256</v>
      </c>
      <c r="AB556" s="2">
        <f>IF(LEN(EvolucionIncidencia[[#This Row],[IA14]])=0,"",EvolucionIncidencia[[#This Row],[IA14]]/_xlfn.MAXIFS(EvolucionIncidencia[IA14],EvolucionIncidencia[Area_Sanitaria],EvolucionIncidencia[[#This Row],[Area_Sanitaria]]))</f>
        <v>0.32158590308370044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557" spans="1:31" hidden="1" x14ac:dyDescent="0.3">
      <c r="A557" s="1">
        <v>44370</v>
      </c>
      <c r="B557" s="2" t="s">
        <v>9</v>
      </c>
      <c r="C557" s="15">
        <v>15950</v>
      </c>
      <c r="D557" s="15">
        <v>146</v>
      </c>
      <c r="E557" s="15">
        <v>15387</v>
      </c>
      <c r="F557">
        <v>2</v>
      </c>
      <c r="G557">
        <v>1</v>
      </c>
      <c r="H557" s="15">
        <v>265643</v>
      </c>
      <c r="I557" s="15">
        <v>418</v>
      </c>
      <c r="J557" s="15">
        <v>133112</v>
      </c>
      <c r="K557" s="15">
        <v>21</v>
      </c>
      <c r="L557">
        <v>7</v>
      </c>
      <c r="M557">
        <v>1</v>
      </c>
      <c r="N557">
        <v>0</v>
      </c>
      <c r="O557" s="15">
        <v>494</v>
      </c>
      <c r="P557" s="15">
        <v>88</v>
      </c>
      <c r="Q557" s="15">
        <v>582</v>
      </c>
      <c r="R557">
        <v>1.0503597122302157</v>
      </c>
      <c r="S557" s="15">
        <v>14</v>
      </c>
      <c r="T557" t="s">
        <v>506</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557" s="2">
        <f>IF(EvolucionIncidencia[[#This Row],[Fecha]]&lt;=MIN(EvolucionIncidencia[Fecha])+14,"",EvolucionIncidencia[[#This Row],[NuevasAltas]]-EvolucionIncidencia[[#This Row],[Previsión Altas]])</f>
        <v>5.2599376114081995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57" s="2">
        <f>IF(LEN(EvolucionIncidencia[[#This Row],[IA7]])=0,"",EvolucionIncidencia[[#This Row],[IA7]]/_xlfn.MAXIFS(EvolucionIncidencia[IA7],EvolucionIncidencia[Area_Sanitaria],EvolucionIncidencia[[#This Row],[Area_Sanitaria]]))</f>
        <v>8.4210526315789472E-2</v>
      </c>
      <c r="AB557" s="2">
        <f>IF(LEN(EvolucionIncidencia[[#This Row],[IA14]])=0,"",EvolucionIncidencia[[#This Row],[IA14]]/_xlfn.MAXIFS(EvolucionIncidencia[IA14],EvolucionIncidencia[Area_Sanitaria],EvolucionIncidencia[[#This Row],[Area_Sanitaria]]))</f>
        <v>0.14814814814814814</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58" spans="1:31" hidden="1" x14ac:dyDescent="0.3">
      <c r="A558" s="1">
        <v>44370</v>
      </c>
      <c r="B558" s="2" t="s">
        <v>6</v>
      </c>
      <c r="C558" s="15">
        <v>14473</v>
      </c>
      <c r="D558" s="15">
        <v>128</v>
      </c>
      <c r="E558" s="15">
        <v>14164</v>
      </c>
      <c r="F558">
        <v>4</v>
      </c>
      <c r="G558">
        <v>1</v>
      </c>
      <c r="H558" s="15">
        <v>246345</v>
      </c>
      <c r="I558" s="15">
        <v>181</v>
      </c>
      <c r="J558" s="15">
        <v>93193</v>
      </c>
      <c r="K558" s="15">
        <v>27</v>
      </c>
      <c r="L558">
        <v>12</v>
      </c>
      <c r="M558">
        <v>-2</v>
      </c>
      <c r="N558">
        <v>0</v>
      </c>
      <c r="O558" s="15">
        <v>373</v>
      </c>
      <c r="P558" s="15">
        <v>132</v>
      </c>
      <c r="Q558" s="15">
        <v>505</v>
      </c>
      <c r="R558">
        <v>1.103448275862069</v>
      </c>
      <c r="S558" s="15">
        <v>15</v>
      </c>
      <c r="T558" t="s">
        <v>506</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558" s="2">
        <f>IF(EvolucionIncidencia[[#This Row],[Fecha]]&lt;=MIN(EvolucionIncidencia[Fecha])+14,"",EvolucionIncidencia[[#This Row],[NuevasAltas]]-EvolucionIncidencia[[#This Row],[Previsión Altas]])</f>
        <v>5.0440953654188956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58" s="2">
        <f>IF(LEN(EvolucionIncidencia[[#This Row],[IA7]])=0,"",EvolucionIncidencia[[#This Row],[IA7]]/_xlfn.MAXIFS(EvolucionIncidencia[IA7],EvolucionIncidencia[Area_Sanitaria],EvolucionIncidencia[[#This Row],[Area_Sanitaria]]))</f>
        <v>0.16699801192842942</v>
      </c>
      <c r="AB558" s="2">
        <f>IF(LEN(EvolucionIncidencia[[#This Row],[IA14]])=0,"",EvolucionIncidencia[[#This Row],[IA14]]/_xlfn.MAXIFS(EvolucionIncidencia[IA14],EvolucionIncidencia[Area_Sanitaria],EvolucionIncidencia[[#This Row],[Area_Sanitaria]]))</f>
        <v>0.14775413711583923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9" spans="1:31" hidden="1" x14ac:dyDescent="0.3">
      <c r="A559" s="1">
        <v>44370</v>
      </c>
      <c r="B559" s="2" t="s">
        <v>7</v>
      </c>
      <c r="C559" s="15">
        <v>20169</v>
      </c>
      <c r="D559" s="15">
        <v>112</v>
      </c>
      <c r="E559" s="15">
        <v>19704</v>
      </c>
      <c r="F559">
        <v>1</v>
      </c>
      <c r="G559">
        <v>1</v>
      </c>
      <c r="H559" s="15">
        <v>371972</v>
      </c>
      <c r="I559" s="15">
        <v>365</v>
      </c>
      <c r="J559" s="15">
        <v>146931</v>
      </c>
      <c r="K559" s="15">
        <v>11</v>
      </c>
      <c r="L559">
        <v>7</v>
      </c>
      <c r="M559">
        <v>0</v>
      </c>
      <c r="N559">
        <v>0</v>
      </c>
      <c r="O559" s="15">
        <v>496</v>
      </c>
      <c r="P559" s="15">
        <v>213</v>
      </c>
      <c r="Q559" s="15">
        <v>709</v>
      </c>
      <c r="R559">
        <v>1.0666666666666667</v>
      </c>
      <c r="S559" s="15">
        <v>4</v>
      </c>
      <c r="T559" t="s">
        <v>506</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559" s="2">
        <f>IF(EvolucionIncidencia[[#This Row],[Fecha]]&lt;=MIN(EvolucionIncidencia[Fecha])+14,"",EvolucionIncidencia[[#This Row],[NuevasAltas]]-EvolucionIncidencia[[#This Row],[Previsión Altas]])</f>
        <v>-11.309365470326064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59" s="2">
        <f>IF(LEN(EvolucionIncidencia[[#This Row],[IA7]])=0,"",EvolucionIncidencia[[#This Row],[IA7]]/_xlfn.MAXIFS(EvolucionIncidencia[IA7],EvolucionIncidencia[Area_Sanitaria],EvolucionIncidencia[[#This Row],[Area_Sanitaria]]))</f>
        <v>0.1514360313315927</v>
      </c>
      <c r="AB559" s="2">
        <f>IF(LEN(EvolucionIncidencia[[#This Row],[IA14]])=0,"",EvolucionIncidencia[[#This Row],[IA14]]/_xlfn.MAXIFS(EvolucionIncidencia[IA14],EvolucionIncidencia[Area_Sanitaria],EvolucionIncidencia[[#This Row],[Area_Sanitaria]]))</f>
        <v>0.19460500963391136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60" spans="1:31" hidden="1" x14ac:dyDescent="0.3">
      <c r="A560" s="1">
        <v>44370</v>
      </c>
      <c r="B560" s="2" t="s">
        <v>2</v>
      </c>
      <c r="C560" s="15">
        <v>25352</v>
      </c>
      <c r="D560" s="15">
        <v>189</v>
      </c>
      <c r="E560" s="15">
        <v>24732</v>
      </c>
      <c r="F560">
        <v>6</v>
      </c>
      <c r="G560">
        <v>1</v>
      </c>
      <c r="H560" s="15">
        <v>521702</v>
      </c>
      <c r="I560" s="15">
        <v>439</v>
      </c>
      <c r="J560" s="15">
        <v>270540</v>
      </c>
      <c r="K560" s="15">
        <v>19</v>
      </c>
      <c r="L560">
        <v>-2</v>
      </c>
      <c r="M560">
        <v>-1</v>
      </c>
      <c r="N560">
        <v>0</v>
      </c>
      <c r="O560" s="15">
        <v>433</v>
      </c>
      <c r="P560" s="15">
        <v>241</v>
      </c>
      <c r="Q560" s="15">
        <v>674</v>
      </c>
      <c r="R560">
        <v>0.98952879581151831</v>
      </c>
      <c r="S560" s="15">
        <v>21</v>
      </c>
      <c r="T560" t="s">
        <v>506</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560" s="2">
        <f>IF(EvolucionIncidencia[[#This Row],[Fecha]]&lt;=MIN(EvolucionIncidencia[Fecha])+14,"",EvolucionIncidencia[[#This Row],[NuevasAltas]]-EvolucionIncidencia[[#This Row],[Previsión Altas]])</f>
        <v>0.14056836957631091</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60" s="2">
        <f>IF(LEN(EvolucionIncidencia[[#This Row],[IA7]])=0,"",EvolucionIncidencia[[#This Row],[IA7]]/_xlfn.MAXIFS(EvolucionIncidencia[IA7],EvolucionIncidencia[Area_Sanitaria],EvolucionIncidencia[[#This Row],[Area_Sanitaria]]))</f>
        <v>0.10372340425531915</v>
      </c>
      <c r="AB560" s="2">
        <f>IF(LEN(EvolucionIncidencia[[#This Row],[IA14]])=0,"",EvolucionIncidencia[[#This Row],[IA14]]/_xlfn.MAXIFS(EvolucionIncidencia[IA14],EvolucionIncidencia[Area_Sanitaria],EvolucionIncidencia[[#This Row],[Area_Sanitaria]]))</f>
        <v>0.14066985645933014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61" spans="1:31" hidden="1" x14ac:dyDescent="0.3">
      <c r="A561" s="1">
        <v>44370</v>
      </c>
      <c r="B561" s="2" t="s">
        <v>3</v>
      </c>
      <c r="C561" s="15">
        <v>128816</v>
      </c>
      <c r="D561" s="15">
        <v>1305</v>
      </c>
      <c r="E561" s="15">
        <v>125102</v>
      </c>
      <c r="F561">
        <v>33</v>
      </c>
      <c r="G561">
        <v>12</v>
      </c>
      <c r="H561" s="15">
        <v>2341092</v>
      </c>
      <c r="I561" s="15">
        <v>2434</v>
      </c>
      <c r="J561" s="15">
        <v>997164</v>
      </c>
      <c r="K561" s="15">
        <v>120</v>
      </c>
      <c r="L561">
        <v>36</v>
      </c>
      <c r="M561">
        <v>-3</v>
      </c>
      <c r="N561">
        <v>-1</v>
      </c>
      <c r="O561" s="15">
        <v>3635</v>
      </c>
      <c r="P561" s="15">
        <v>1144</v>
      </c>
      <c r="Q561" s="15">
        <v>4779</v>
      </c>
      <c r="R561">
        <v>1.0283687943262412</v>
      </c>
      <c r="S561" s="15">
        <v>84</v>
      </c>
      <c r="T561" t="s">
        <v>506</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561" s="2">
        <f>IF(EvolucionIncidencia[[#This Row],[Fecha]]&lt;=MIN(EvolucionIncidencia[Fecha])+14,"",EvolucionIncidencia[[#This Row],[NuevasAltas]]-EvolucionIncidencia[[#This Row],[Previsión Altas]])</f>
        <v>-15.12258031523352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561" s="2">
        <f>IF(LEN(EvolucionIncidencia[[#This Row],[IA7]])=0,"",EvolucionIncidencia[[#This Row],[IA7]]/_xlfn.MAXIFS(EvolucionIncidencia[IA7],EvolucionIncidencia[Area_Sanitaria],EvolucionIncidencia[[#This Row],[Area_Sanitaria]]))</f>
        <v>0.17708024874148653</v>
      </c>
      <c r="AB561" s="2">
        <f>IF(LEN(EvolucionIncidencia[[#This Row],[IA14]])=0,"",EvolucionIncidencia[[#This Row],[IA14]]/_xlfn.MAXIFS(EvolucionIncidencia[IA14],EvolucionIncidencia[Area_Sanitaria],EvolucionIncidencia[[#This Row],[Area_Sanitaria]]))</f>
        <v>0.23609975470155356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562" spans="1:31" x14ac:dyDescent="0.3">
      <c r="A562" s="1">
        <v>44371</v>
      </c>
      <c r="B562" s="2" t="s">
        <v>4</v>
      </c>
      <c r="C562" s="15">
        <v>31030</v>
      </c>
      <c r="D562" s="15">
        <v>484</v>
      </c>
      <c r="E562" s="15">
        <v>29962</v>
      </c>
      <c r="F562">
        <v>19</v>
      </c>
      <c r="G562">
        <v>4</v>
      </c>
      <c r="H562" s="15">
        <v>528081</v>
      </c>
      <c r="I562" s="15">
        <v>599</v>
      </c>
      <c r="J562" s="15">
        <v>154223</v>
      </c>
      <c r="K562" s="15">
        <v>26</v>
      </c>
      <c r="L562">
        <v>6</v>
      </c>
      <c r="M562">
        <v>3</v>
      </c>
      <c r="N562">
        <v>-2</v>
      </c>
      <c r="O562" s="15">
        <v>909</v>
      </c>
      <c r="P562" s="15">
        <v>133</v>
      </c>
      <c r="Q562" s="15">
        <v>1042</v>
      </c>
      <c r="R562">
        <v>1.0125523012552302</v>
      </c>
      <c r="S562" s="15">
        <v>19</v>
      </c>
      <c r="T562" t="s">
        <v>507</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562" s="2">
        <f>IF(EvolucionIncidencia[[#This Row],[Fecha]]&lt;=MIN(EvolucionIncidencia[Fecha])+14,"",EvolucionIncidencia[[#This Row],[NuevasAltas]]-EvolucionIncidencia[[#This Row],[Previsión Altas]])</f>
        <v>-31.095711053652231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562" s="2">
        <f>IF(LEN(EvolucionIncidencia[[#This Row],[IA7]])=0,"",EvolucionIncidencia[[#This Row],[IA7]]/_xlfn.MAXIFS(EvolucionIncidencia[IA7],EvolucionIncidencia[Area_Sanitaria],EvolucionIncidencia[[#This Row],[Area_Sanitaria]]))</f>
        <v>0.39042357274401474</v>
      </c>
      <c r="AB562" s="2">
        <f>IF(LEN(EvolucionIncidencia[[#This Row],[IA14]])=0,"",EvolucionIncidencia[[#This Row],[IA14]]/_xlfn.MAXIFS(EvolucionIncidencia[IA14],EvolucionIncidencia[Area_Sanitaria],EvolucionIncidencia[[#This Row],[Area_Sanitaria]]))</f>
        <v>0.46842709529276694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563" spans="1:31" hidden="1" x14ac:dyDescent="0.3">
      <c r="A563" s="1">
        <v>44371</v>
      </c>
      <c r="B563" s="2" t="s">
        <v>5</v>
      </c>
      <c r="C563" s="15">
        <v>8731</v>
      </c>
      <c r="D563" s="15">
        <v>67</v>
      </c>
      <c r="E563" s="15">
        <v>8441</v>
      </c>
      <c r="F563">
        <v>0</v>
      </c>
      <c r="G563">
        <v>2</v>
      </c>
      <c r="H563" s="15">
        <v>150851</v>
      </c>
      <c r="I563" s="15">
        <v>217</v>
      </c>
      <c r="J563" s="15">
        <v>62291</v>
      </c>
      <c r="K563" s="15">
        <v>2</v>
      </c>
      <c r="L563">
        <v>-12</v>
      </c>
      <c r="M563">
        <v>-2</v>
      </c>
      <c r="N563">
        <v>1</v>
      </c>
      <c r="O563" s="15">
        <v>205</v>
      </c>
      <c r="P563" s="15">
        <v>31</v>
      </c>
      <c r="Q563" s="15">
        <v>236</v>
      </c>
      <c r="R563">
        <v>0.84810126582278478</v>
      </c>
      <c r="S563" s="15">
        <v>14</v>
      </c>
      <c r="T563" t="s">
        <v>507</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563" s="2">
        <f>IF(EvolucionIncidencia[[#This Row],[Fecha]]&lt;=MIN(EvolucionIncidencia[Fecha])+14,"",EvolucionIncidencia[[#This Row],[NuevasAltas]]-EvolucionIncidencia[[#This Row],[Previsión Altas]])</f>
        <v>-4.0154195011337848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563" s="2">
        <f>IF(LEN(EvolucionIncidencia[[#This Row],[IA7]])=0,"",EvolucionIncidencia[[#This Row],[IA7]]/_xlfn.MAXIFS(EvolucionIncidencia[IA7],EvolucionIncidencia[Area_Sanitaria],EvolucionIncidencia[[#This Row],[Area_Sanitaria]]))</f>
        <v>0.112</v>
      </c>
      <c r="AB563" s="2">
        <f>IF(LEN(EvolucionIncidencia[[#This Row],[IA14]])=0,"",EvolucionIncidencia[[#This Row],[IA14]]/_xlfn.MAXIFS(EvolucionIncidencia[IA14],EvolucionIncidencia[Area_Sanitaria],EvolucionIncidencia[[#This Row],[Area_Sanitaria]]))</f>
        <v>0.29189189189189191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64" spans="1:31" hidden="1" x14ac:dyDescent="0.3">
      <c r="A564" s="1">
        <v>44371</v>
      </c>
      <c r="B564" s="2" t="s">
        <v>8</v>
      </c>
      <c r="C564" s="15">
        <v>13166</v>
      </c>
      <c r="D564" s="15">
        <v>191</v>
      </c>
      <c r="E564" s="15">
        <v>12754</v>
      </c>
      <c r="F564">
        <v>2</v>
      </c>
      <c r="G564">
        <v>1</v>
      </c>
      <c r="H564" s="15">
        <v>257955</v>
      </c>
      <c r="I564" s="15">
        <v>216</v>
      </c>
      <c r="J564" s="15">
        <v>137091</v>
      </c>
      <c r="K564" s="15">
        <v>27</v>
      </c>
      <c r="L564">
        <v>18</v>
      </c>
      <c r="M564">
        <v>0</v>
      </c>
      <c r="N564">
        <v>0</v>
      </c>
      <c r="O564" s="15">
        <v>343</v>
      </c>
      <c r="P564" s="15">
        <v>53</v>
      </c>
      <c r="Q564" s="15">
        <v>396</v>
      </c>
      <c r="R564">
        <v>1.1040462427745665</v>
      </c>
      <c r="S564" s="15">
        <v>9</v>
      </c>
      <c r="T564" t="s">
        <v>507</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564" s="2">
        <f>IF(EvolucionIncidencia[[#This Row],[Fecha]]&lt;=MIN(EvolucionIncidencia[Fecha])+14,"",EvolucionIncidencia[[#This Row],[NuevasAltas]]-EvolucionIncidencia[[#This Row],[Previsión Altas]])</f>
        <v>-1.4853366785310591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64" s="2">
        <f>IF(LEN(EvolucionIncidencia[[#This Row],[IA7]])=0,"",EvolucionIncidencia[[#This Row],[IA7]]/_xlfn.MAXIFS(EvolucionIncidencia[IA7],EvolucionIncidencia[Area_Sanitaria],EvolucionIncidencia[[#This Row],[Area_Sanitaria]]))</f>
        <v>0.27243589743589741</v>
      </c>
      <c r="AB564" s="2">
        <f>IF(LEN(EvolucionIncidencia[[#This Row],[IA14]])=0,"",EvolucionIncidencia[[#This Row],[IA14]]/_xlfn.MAXIFS(EvolucionIncidencia[IA14],EvolucionIncidencia[Area_Sanitaria],EvolucionIncidencia[[#This Row],[Area_Sanitaria]]))</f>
        <v>0.3590308370044053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5" spans="1:31" hidden="1" x14ac:dyDescent="0.3">
      <c r="A565" s="1">
        <v>44371</v>
      </c>
      <c r="B565" s="2" t="s">
        <v>9</v>
      </c>
      <c r="C565" s="15">
        <v>15958</v>
      </c>
      <c r="D565" s="15">
        <v>150</v>
      </c>
      <c r="E565" s="15">
        <v>15391</v>
      </c>
      <c r="F565">
        <v>3</v>
      </c>
      <c r="G565">
        <v>1</v>
      </c>
      <c r="H565" s="15">
        <v>265893</v>
      </c>
      <c r="I565" s="15">
        <v>418</v>
      </c>
      <c r="J565" s="15">
        <v>133158</v>
      </c>
      <c r="K565" s="15">
        <v>8</v>
      </c>
      <c r="L565">
        <v>4</v>
      </c>
      <c r="M565">
        <v>1</v>
      </c>
      <c r="N565">
        <v>0</v>
      </c>
      <c r="O565" s="15">
        <v>250</v>
      </c>
      <c r="P565" s="15">
        <v>46</v>
      </c>
      <c r="Q565" s="15">
        <v>296</v>
      </c>
      <c r="R565">
        <v>1.0273972602739727</v>
      </c>
      <c r="S565" s="15">
        <v>4</v>
      </c>
      <c r="T565" t="s">
        <v>507</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565" s="2">
        <f>IF(EvolucionIncidencia[[#This Row],[Fecha]]&lt;=MIN(EvolucionIncidencia[Fecha])+14,"",EvolucionIncidencia[[#This Row],[NuevasAltas]]-EvolucionIncidencia[[#This Row],[Previsión Altas]])</f>
        <v>-2.6649796282149234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65" s="2">
        <f>IF(LEN(EvolucionIncidencia[[#This Row],[IA7]])=0,"",EvolucionIncidencia[[#This Row],[IA7]]/_xlfn.MAXIFS(EvolucionIncidencia[IA7],EvolucionIncidencia[Area_Sanitaria],EvolucionIncidencia[[#This Row],[Area_Sanitaria]]))</f>
        <v>8.4210526315789472E-2</v>
      </c>
      <c r="AB565" s="2">
        <f>IF(LEN(EvolucionIncidencia[[#This Row],[IA14]])=0,"",EvolucionIncidencia[[#This Row],[IA14]]/_xlfn.MAXIFS(EvolucionIncidencia[IA14],EvolucionIncidencia[Area_Sanitaria],EvolucionIncidencia[[#This Row],[Area_Sanitaria]]))</f>
        <v>0.15123456790123457</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66" spans="1:31" hidden="1" x14ac:dyDescent="0.3">
      <c r="A566" s="1">
        <v>44371</v>
      </c>
      <c r="B566" s="2" t="s">
        <v>6</v>
      </c>
      <c r="C566" s="15">
        <v>14512</v>
      </c>
      <c r="D566" s="15">
        <v>152</v>
      </c>
      <c r="E566" s="15">
        <v>14179</v>
      </c>
      <c r="F566">
        <v>7</v>
      </c>
      <c r="G566">
        <v>1</v>
      </c>
      <c r="H566" s="15">
        <v>246787</v>
      </c>
      <c r="I566" s="15">
        <v>181</v>
      </c>
      <c r="J566" s="15">
        <v>93312</v>
      </c>
      <c r="K566" s="15">
        <v>39</v>
      </c>
      <c r="L566">
        <v>24</v>
      </c>
      <c r="M566">
        <v>3</v>
      </c>
      <c r="N566">
        <v>0</v>
      </c>
      <c r="O566" s="15">
        <v>442</v>
      </c>
      <c r="P566" s="15">
        <v>119</v>
      </c>
      <c r="Q566" s="15">
        <v>561</v>
      </c>
      <c r="R566">
        <v>1.1875</v>
      </c>
      <c r="S566" s="15">
        <v>15</v>
      </c>
      <c r="T566" t="s">
        <v>507</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566" s="2">
        <f>IF(EvolucionIncidencia[[#This Row],[Fecha]]&lt;=MIN(EvolucionIncidencia[Fecha])+14,"",EvolucionIncidencia[[#This Row],[NuevasAltas]]-EvolucionIncidencia[[#This Row],[Previsión Altas]])</f>
        <v>4.4726667939903226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66" s="2">
        <f>IF(LEN(EvolucionIncidencia[[#This Row],[IA7]])=0,"",EvolucionIncidencia[[#This Row],[IA7]]/_xlfn.MAXIFS(EvolucionIncidencia[IA7],EvolucionIncidencia[Area_Sanitaria],EvolucionIncidencia[[#This Row],[Area_Sanitaria]]))</f>
        <v>0.22266401590457258</v>
      </c>
      <c r="AB566" s="2">
        <f>IF(LEN(EvolucionIncidencia[[#This Row],[IA14]])=0,"",EvolucionIncidencia[[#This Row],[IA14]]/_xlfn.MAXIFS(EvolucionIncidencia[IA14],EvolucionIncidencia[Area_Sanitaria],EvolucionIncidencia[[#This Row],[Area_Sanitaria]]))</f>
        <v>0.18557919621749408</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67" spans="1:31" hidden="1" x14ac:dyDescent="0.3">
      <c r="A567" s="1">
        <v>44371</v>
      </c>
      <c r="B567" s="2" t="s">
        <v>7</v>
      </c>
      <c r="C567" s="15">
        <v>20190</v>
      </c>
      <c r="D567" s="15">
        <v>125</v>
      </c>
      <c r="E567" s="15">
        <v>19712</v>
      </c>
      <c r="F567">
        <v>0</v>
      </c>
      <c r="G567">
        <v>1</v>
      </c>
      <c r="H567" s="15">
        <v>372362</v>
      </c>
      <c r="I567" s="15">
        <v>365</v>
      </c>
      <c r="J567" s="15">
        <v>147023</v>
      </c>
      <c r="K567" s="15">
        <v>21</v>
      </c>
      <c r="L567">
        <v>13</v>
      </c>
      <c r="M567">
        <v>-1</v>
      </c>
      <c r="N567">
        <v>0</v>
      </c>
      <c r="O567" s="15">
        <v>390</v>
      </c>
      <c r="P567" s="15">
        <v>92</v>
      </c>
      <c r="Q567" s="15">
        <v>482</v>
      </c>
      <c r="R567">
        <v>1.1160714285714286</v>
      </c>
      <c r="S567" s="15">
        <v>8</v>
      </c>
      <c r="T567" t="s">
        <v>507</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567" s="2">
        <f>IF(EvolucionIncidencia[[#This Row],[Fecha]]&lt;=MIN(EvolucionIncidencia[Fecha])+14,"",EvolucionIncidencia[[#This Row],[NuevasAltas]]-EvolucionIncidencia[[#This Row],[Previsión Altas]])</f>
        <v>-5.1773452327639511</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67" s="2">
        <f>IF(LEN(EvolucionIncidencia[[#This Row],[IA7]])=0,"",EvolucionIncidencia[[#This Row],[IA7]]/_xlfn.MAXIFS(EvolucionIncidencia[IA7],EvolucionIncidencia[Area_Sanitaria],EvolucionIncidencia[[#This Row],[Area_Sanitaria]]))</f>
        <v>0.18798955613577023</v>
      </c>
      <c r="AB567" s="2">
        <f>IF(LEN(EvolucionIncidencia[[#This Row],[IA14]])=0,"",EvolucionIncidencia[[#This Row],[IA14]]/_xlfn.MAXIFS(EvolucionIncidencia[IA14],EvolucionIncidencia[Area_Sanitaria],EvolucionIncidencia[[#This Row],[Area_Sanitaria]]))</f>
        <v>0.21579961464354527</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68" spans="1:31" hidden="1" x14ac:dyDescent="0.3">
      <c r="A568" s="1">
        <v>44371</v>
      </c>
      <c r="B568" s="2" t="s">
        <v>2</v>
      </c>
      <c r="C568" s="15">
        <v>25383</v>
      </c>
      <c r="D568" s="15">
        <v>208</v>
      </c>
      <c r="E568" s="15">
        <v>24744</v>
      </c>
      <c r="F568">
        <v>4</v>
      </c>
      <c r="G568">
        <v>1</v>
      </c>
      <c r="H568" s="15">
        <v>522216</v>
      </c>
      <c r="I568" s="15">
        <v>439</v>
      </c>
      <c r="J568" s="15">
        <v>270755</v>
      </c>
      <c r="K568" s="15">
        <v>31</v>
      </c>
      <c r="L568">
        <v>19</v>
      </c>
      <c r="M568">
        <v>-2</v>
      </c>
      <c r="N568">
        <v>0</v>
      </c>
      <c r="O568" s="15">
        <v>514</v>
      </c>
      <c r="P568" s="15">
        <v>215</v>
      </c>
      <c r="Q568" s="15">
        <v>729</v>
      </c>
      <c r="R568">
        <v>1.1005291005291005</v>
      </c>
      <c r="S568" s="15">
        <v>12</v>
      </c>
      <c r="T568" t="s">
        <v>507</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568" s="2">
        <f>IF(EvolucionIncidencia[[#This Row],[Fecha]]&lt;=MIN(EvolucionIncidencia[Fecha])+14,"",EvolucionIncidencia[[#This Row],[NuevasAltas]]-EvolucionIncidencia[[#This Row],[Previsión Altas]])</f>
        <v>-10.885105318311098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68" s="2">
        <f>IF(LEN(EvolucionIncidencia[[#This Row],[IA7]])=0,"",EvolucionIncidencia[[#This Row],[IA7]]/_xlfn.MAXIFS(EvolucionIncidencia[IA7],EvolucionIncidencia[Area_Sanitaria],EvolucionIncidencia[[#This Row],[Area_Sanitaria]]))</f>
        <v>0.14095744680851063</v>
      </c>
      <c r="AB568" s="2">
        <f>IF(LEN(EvolucionIncidencia[[#This Row],[IA14]])=0,"",EvolucionIncidencia[[#This Row],[IA14]]/_xlfn.MAXIFS(EvolucionIncidencia[IA14],EvolucionIncidencia[Area_Sanitaria],EvolucionIncidencia[[#This Row],[Area_Sanitaria]]))</f>
        <v>0.15598086124401914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69" spans="1:31" hidden="1" x14ac:dyDescent="0.3">
      <c r="A569" s="1">
        <v>44371</v>
      </c>
      <c r="B569" s="2" t="s">
        <v>3</v>
      </c>
      <c r="C569" s="15">
        <v>128970</v>
      </c>
      <c r="D569" s="15">
        <v>1377</v>
      </c>
      <c r="E569" s="15">
        <v>125183</v>
      </c>
      <c r="F569">
        <v>35</v>
      </c>
      <c r="G569">
        <v>11</v>
      </c>
      <c r="H569" s="15">
        <v>2344145</v>
      </c>
      <c r="I569" s="15">
        <v>2435</v>
      </c>
      <c r="J569" s="15">
        <v>997853</v>
      </c>
      <c r="K569" s="15">
        <v>154</v>
      </c>
      <c r="L569">
        <v>72</v>
      </c>
      <c r="M569">
        <v>2</v>
      </c>
      <c r="N569">
        <v>-1</v>
      </c>
      <c r="O569" s="15">
        <v>3053</v>
      </c>
      <c r="P569" s="15">
        <v>689</v>
      </c>
      <c r="Q569" s="15">
        <v>3742</v>
      </c>
      <c r="R569">
        <v>1.0551724137931036</v>
      </c>
      <c r="S569" s="15">
        <v>81</v>
      </c>
      <c r="T569" t="s">
        <v>507</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569" s="2">
        <f>IF(EvolucionIncidencia[[#This Row],[Fecha]]&lt;=MIN(EvolucionIncidencia[Fecha])+14,"",EvolucionIncidencia[[#This Row],[NuevasAltas]]-EvolucionIncidencia[[#This Row],[Previsión Altas]])</f>
        <v>-40.145766633749986</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569" s="2">
        <f>IF(LEN(EvolucionIncidencia[[#This Row],[IA7]])=0,"",EvolucionIncidencia[[#This Row],[IA7]]/_xlfn.MAXIFS(EvolucionIncidencia[IA7],EvolucionIncidencia[Area_Sanitaria],EvolucionIncidencia[[#This Row],[Area_Sanitaria]]))</f>
        <v>0.19692034350014806</v>
      </c>
      <c r="AB569" s="2">
        <f>IF(LEN(EvolucionIncidencia[[#This Row],[IA14]])=0,"",EvolucionIncidencia[[#This Row],[IA14]]/_xlfn.MAXIFS(EvolucionIncidencia[IA14],EvolucionIncidencia[Area_Sanitaria],EvolucionIncidencia[[#This Row],[Area_Sanitaria]]))</f>
        <v>0.24611610793131644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70" spans="1:31" x14ac:dyDescent="0.3">
      <c r="A570" s="1">
        <v>44372</v>
      </c>
      <c r="B570" s="2" t="s">
        <v>4</v>
      </c>
      <c r="C570" s="15">
        <v>31065</v>
      </c>
      <c r="D570" s="15">
        <v>486</v>
      </c>
      <c r="E570" s="15">
        <v>29995</v>
      </c>
      <c r="F570">
        <v>18</v>
      </c>
      <c r="G570">
        <v>4</v>
      </c>
      <c r="H570" s="15">
        <v>529216</v>
      </c>
      <c r="I570" s="15">
        <v>599</v>
      </c>
      <c r="J570" s="15">
        <v>154285</v>
      </c>
      <c r="K570" s="15">
        <v>35</v>
      </c>
      <c r="L570">
        <v>2</v>
      </c>
      <c r="M570">
        <v>-1</v>
      </c>
      <c r="N570">
        <v>0</v>
      </c>
      <c r="O570" s="15">
        <v>1135</v>
      </c>
      <c r="P570" s="15">
        <v>62</v>
      </c>
      <c r="Q570" s="15">
        <v>1197</v>
      </c>
      <c r="R570">
        <v>1.0041322314049588</v>
      </c>
      <c r="S570" s="15">
        <v>33</v>
      </c>
      <c r="T570" t="s">
        <v>508</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570" s="2">
        <f>IF(EvolucionIncidencia[[#This Row],[Fecha]]&lt;=MIN(EvolucionIncidencia[Fecha])+14,"",EvolucionIncidencia[[#This Row],[NuevasAltas]]-EvolucionIncidencia[[#This Row],[Previsión Altas]])</f>
        <v>6.8770085726598325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70" s="2">
        <f>IF(LEN(EvolucionIncidencia[[#This Row],[IA7]])=0,"",EvolucionIncidencia[[#This Row],[IA7]]/_xlfn.MAXIFS(EvolucionIncidencia[IA7],EvolucionIncidencia[Area_Sanitaria],EvolucionIncidencia[[#This Row],[Area_Sanitaria]]))</f>
        <v>0.40331491712707185</v>
      </c>
      <c r="AB570" s="2">
        <f>IF(LEN(EvolucionIncidencia[[#This Row],[IA14]])=0,"",EvolucionIncidencia[[#This Row],[IA14]]/_xlfn.MAXIFS(EvolucionIncidencia[IA14],EvolucionIncidencia[Area_Sanitaria],EvolucionIncidencia[[#This Row],[Area_Sanitaria]]))</f>
        <v>0.48220436280137774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71" spans="1:31" hidden="1" x14ac:dyDescent="0.3">
      <c r="A571" s="1">
        <v>44372</v>
      </c>
      <c r="B571" s="2" t="s">
        <v>5</v>
      </c>
      <c r="C571" s="15">
        <v>8733</v>
      </c>
      <c r="D571" s="15">
        <v>63</v>
      </c>
      <c r="E571" s="15">
        <v>8447</v>
      </c>
      <c r="F571">
        <v>0</v>
      </c>
      <c r="G571">
        <v>2</v>
      </c>
      <c r="H571" s="15">
        <v>150984</v>
      </c>
      <c r="I571" s="15">
        <v>217</v>
      </c>
      <c r="J571" s="15">
        <v>62308</v>
      </c>
      <c r="K571" s="15">
        <v>2</v>
      </c>
      <c r="L571">
        <v>-4</v>
      </c>
      <c r="M571">
        <v>0</v>
      </c>
      <c r="N571">
        <v>0</v>
      </c>
      <c r="O571" s="15">
        <v>133</v>
      </c>
      <c r="P571" s="15">
        <v>17</v>
      </c>
      <c r="Q571" s="15">
        <v>150</v>
      </c>
      <c r="R571">
        <v>0.94029850746268662</v>
      </c>
      <c r="S571" s="15">
        <v>6</v>
      </c>
      <c r="T571" t="s">
        <v>508</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571" s="2">
        <f>IF(EvolucionIncidencia[[#This Row],[Fecha]]&lt;=MIN(EvolucionIncidencia[Fecha])+14,"",EvolucionIncidencia[[#This Row],[NuevasAltas]]-EvolucionIncidencia[[#This Row],[Previsión Altas]])</f>
        <v>-0.78792517006802676</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71" s="2">
        <f>IF(LEN(EvolucionIncidencia[[#This Row],[IA7]])=0,"",EvolucionIncidencia[[#This Row],[IA7]]/_xlfn.MAXIFS(EvolucionIncidencia[IA7],EvolucionIncidencia[Area_Sanitaria],EvolucionIncidencia[[#This Row],[Area_Sanitaria]]))</f>
        <v>4.8000000000000001E-2</v>
      </c>
      <c r="AB571" s="2">
        <f>IF(LEN(EvolucionIncidencia[[#This Row],[IA14]])=0,"",EvolucionIncidencia[[#This Row],[IA14]]/_xlfn.MAXIFS(EvolucionIncidencia[IA14],EvolucionIncidencia[Area_Sanitaria],EvolucionIncidencia[[#This Row],[Area_Sanitaria]]))</f>
        <v>0.27027027027027029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72" spans="1:31" hidden="1" x14ac:dyDescent="0.3">
      <c r="A572" s="1">
        <v>44372</v>
      </c>
      <c r="B572" s="2" t="s">
        <v>8</v>
      </c>
      <c r="C572" s="15">
        <v>13185</v>
      </c>
      <c r="D572" s="15">
        <v>191</v>
      </c>
      <c r="E572" s="15">
        <v>12773</v>
      </c>
      <c r="F572">
        <v>3</v>
      </c>
      <c r="G572">
        <v>1</v>
      </c>
      <c r="H572" s="15">
        <v>258428</v>
      </c>
      <c r="I572" s="15">
        <v>216</v>
      </c>
      <c r="J572" s="15">
        <v>137145</v>
      </c>
      <c r="K572" s="15">
        <v>19</v>
      </c>
      <c r="L572">
        <v>0</v>
      </c>
      <c r="M572">
        <v>1</v>
      </c>
      <c r="N572">
        <v>0</v>
      </c>
      <c r="O572" s="15">
        <v>473</v>
      </c>
      <c r="P572" s="15">
        <v>54</v>
      </c>
      <c r="Q572" s="15">
        <v>527</v>
      </c>
      <c r="R572">
        <v>1</v>
      </c>
      <c r="S572" s="15">
        <v>19</v>
      </c>
      <c r="T572" t="s">
        <v>508</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572" s="2">
        <f>IF(EvolucionIncidencia[[#This Row],[Fecha]]&lt;=MIN(EvolucionIncidencia[Fecha])+14,"",EvolucionIncidencia[[#This Row],[NuevasAltas]]-EvolucionIncidencia[[#This Row],[Previsión Altas]])</f>
        <v>-1.4973097572362271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72" s="2">
        <f>IF(LEN(EvolucionIncidencia[[#This Row],[IA7]])=0,"",EvolucionIncidencia[[#This Row],[IA7]]/_xlfn.MAXIFS(EvolucionIncidencia[IA7],EvolucionIncidencia[Area_Sanitaria],EvolucionIncidencia[[#This Row],[Area_Sanitaria]]))</f>
        <v>0.32051282051282054</v>
      </c>
      <c r="AB572" s="2">
        <f>IF(LEN(EvolucionIncidencia[[#This Row],[IA14]])=0,"",EvolucionIncidencia[[#This Row],[IA14]]/_xlfn.MAXIFS(EvolucionIncidencia[IA14],EvolucionIncidencia[Area_Sanitaria],EvolucionIncidencia[[#This Row],[Area_Sanitaria]]))</f>
        <v>0.3590308370044053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3" spans="1:31" hidden="1" x14ac:dyDescent="0.3">
      <c r="A573" s="1">
        <v>44372</v>
      </c>
      <c r="B573" s="2" t="s">
        <v>9</v>
      </c>
      <c r="C573" s="15">
        <v>15973</v>
      </c>
      <c r="D573" s="15">
        <v>163</v>
      </c>
      <c r="E573" s="15">
        <v>15393</v>
      </c>
      <c r="F573">
        <v>4</v>
      </c>
      <c r="G573">
        <v>1</v>
      </c>
      <c r="H573" s="15">
        <v>266248</v>
      </c>
      <c r="I573" s="15">
        <v>418</v>
      </c>
      <c r="J573" s="15">
        <v>133201</v>
      </c>
      <c r="K573" s="15">
        <v>15</v>
      </c>
      <c r="L573">
        <v>13</v>
      </c>
      <c r="M573">
        <v>1</v>
      </c>
      <c r="N573">
        <v>0</v>
      </c>
      <c r="O573" s="15">
        <v>355</v>
      </c>
      <c r="P573" s="15">
        <v>43</v>
      </c>
      <c r="Q573" s="15">
        <v>398</v>
      </c>
      <c r="R573">
        <v>1.0866666666666667</v>
      </c>
      <c r="S573" s="15">
        <v>2</v>
      </c>
      <c r="T573" t="s">
        <v>508</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573" s="2">
        <f>IF(EvolucionIncidencia[[#This Row],[Fecha]]&lt;=MIN(EvolucionIncidencia[Fecha])+14,"",EvolucionIncidencia[[#This Row],[NuevasAltas]]-EvolucionIncidencia[[#This Row],[Previsión Altas]])</f>
        <v>-15.416341991341994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73" s="2">
        <f>IF(LEN(EvolucionIncidencia[[#This Row],[IA7]])=0,"",EvolucionIncidencia[[#This Row],[IA7]]/_xlfn.MAXIFS(EvolucionIncidencia[IA7],EvolucionIncidencia[Area_Sanitaria],EvolucionIncidencia[[#This Row],[Area_Sanitaria]]))</f>
        <v>9.2105263157894732E-2</v>
      </c>
      <c r="AB573" s="2">
        <f>IF(LEN(EvolucionIncidencia[[#This Row],[IA14]])=0,"",EvolucionIncidencia[[#This Row],[IA14]]/_xlfn.MAXIFS(EvolucionIncidencia[IA14],EvolucionIncidencia[Area_Sanitaria],EvolucionIncidencia[[#This Row],[Area_Sanitaria]]))</f>
        <v>0.15329218106995884</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4" spans="1:31" hidden="1" x14ac:dyDescent="0.3">
      <c r="A574" s="1">
        <v>44372</v>
      </c>
      <c r="B574" s="2" t="s">
        <v>6</v>
      </c>
      <c r="C574" s="15">
        <v>14542</v>
      </c>
      <c r="D574" s="15">
        <v>176</v>
      </c>
      <c r="E574" s="15">
        <v>14185</v>
      </c>
      <c r="F574">
        <v>5</v>
      </c>
      <c r="G574">
        <v>2</v>
      </c>
      <c r="H574" s="15">
        <v>247142</v>
      </c>
      <c r="I574" s="15">
        <v>181</v>
      </c>
      <c r="J574" s="15">
        <v>93400</v>
      </c>
      <c r="K574" s="15">
        <v>30</v>
      </c>
      <c r="L574">
        <v>24</v>
      </c>
      <c r="M574">
        <v>-2</v>
      </c>
      <c r="N574">
        <v>1</v>
      </c>
      <c r="O574" s="15">
        <v>355</v>
      </c>
      <c r="P574" s="15">
        <v>88</v>
      </c>
      <c r="Q574" s="15">
        <v>443</v>
      </c>
      <c r="R574">
        <v>1.1578947368421053</v>
      </c>
      <c r="S574" s="15">
        <v>6</v>
      </c>
      <c r="T574" t="s">
        <v>508</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574" s="2">
        <f>IF(EvolucionIncidencia[[#This Row],[Fecha]]&lt;=MIN(EvolucionIncidencia[Fecha])+14,"",EvolucionIncidencia[[#This Row],[NuevasAltas]]-EvolucionIncidencia[[#This Row],[Previsión Altas]])</f>
        <v>-1.65982984102732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74" s="2">
        <f>IF(LEN(EvolucionIncidencia[[#This Row],[IA7]])=0,"",EvolucionIncidencia[[#This Row],[IA7]]/_xlfn.MAXIFS(EvolucionIncidencia[IA7],EvolucionIncidencia[Area_Sanitaria],EvolucionIncidencia[[#This Row],[Area_Sanitaria]]))</f>
        <v>0.25844930417495032</v>
      </c>
      <c r="AB574" s="2">
        <f>IF(LEN(EvolucionIncidencia[[#This Row],[IA14]])=0,"",EvolucionIncidencia[[#This Row],[IA14]]/_xlfn.MAXIFS(EvolucionIncidencia[IA14],EvolucionIncidencia[Area_Sanitaria],EvolucionIncidencia[[#This Row],[Area_Sanitaria]]))</f>
        <v>0.21513002364066194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75" spans="1:31" hidden="1" x14ac:dyDescent="0.3">
      <c r="A575" s="1">
        <v>44372</v>
      </c>
      <c r="B575" s="2" t="s">
        <v>7</v>
      </c>
      <c r="C575" s="15">
        <v>20207</v>
      </c>
      <c r="D575" s="15">
        <v>131</v>
      </c>
      <c r="E575" s="15">
        <v>19723</v>
      </c>
      <c r="F575">
        <v>0</v>
      </c>
      <c r="G575">
        <v>1</v>
      </c>
      <c r="H575" s="15">
        <v>372747</v>
      </c>
      <c r="I575" s="15">
        <v>365</v>
      </c>
      <c r="J575" s="15">
        <v>147100</v>
      </c>
      <c r="K575" s="15">
        <v>17</v>
      </c>
      <c r="L575">
        <v>6</v>
      </c>
      <c r="M575">
        <v>0</v>
      </c>
      <c r="N575">
        <v>0</v>
      </c>
      <c r="O575" s="15">
        <v>385</v>
      </c>
      <c r="P575" s="15">
        <v>77</v>
      </c>
      <c r="Q575" s="15">
        <v>462</v>
      </c>
      <c r="R575">
        <v>1.048</v>
      </c>
      <c r="S575" s="15">
        <v>11</v>
      </c>
      <c r="T575" t="s">
        <v>508</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575" s="2">
        <f>IF(EvolucionIncidencia[[#This Row],[Fecha]]&lt;=MIN(EvolucionIncidencia[Fecha])+14,"",EvolucionIncidencia[[#This Row],[NuevasAltas]]-EvolucionIncidencia[[#This Row],[Previsión Altas]])</f>
        <v>4.4458101422387148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575" s="2">
        <f>IF(LEN(EvolucionIncidencia[[#This Row],[IA7]])=0,"",EvolucionIncidencia[[#This Row],[IA7]]/_xlfn.MAXIFS(EvolucionIncidencia[IA7],EvolucionIncidencia[Area_Sanitaria],EvolucionIncidencia[[#This Row],[Area_Sanitaria]]))</f>
        <v>0.20365535248041775</v>
      </c>
      <c r="AB575" s="2">
        <f>IF(LEN(EvolucionIncidencia[[#This Row],[IA14]])=0,"",EvolucionIncidencia[[#This Row],[IA14]]/_xlfn.MAXIFS(EvolucionIncidencia[IA14],EvolucionIncidencia[Area_Sanitaria],EvolucionIncidencia[[#This Row],[Area_Sanitaria]]))</f>
        <v>0.23892100192678228</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76" spans="1:31" hidden="1" x14ac:dyDescent="0.3">
      <c r="A576" s="1">
        <v>44372</v>
      </c>
      <c r="B576" s="2" t="s">
        <v>2</v>
      </c>
      <c r="C576" s="15">
        <v>25401</v>
      </c>
      <c r="D576" s="15">
        <v>203</v>
      </c>
      <c r="E576" s="15">
        <v>24767</v>
      </c>
      <c r="F576">
        <v>0</v>
      </c>
      <c r="G576">
        <v>1</v>
      </c>
      <c r="H576" s="15">
        <v>522638</v>
      </c>
      <c r="I576" s="15">
        <v>439</v>
      </c>
      <c r="J576" s="15">
        <v>270988</v>
      </c>
      <c r="K576" s="15">
        <v>18</v>
      </c>
      <c r="L576">
        <v>-5</v>
      </c>
      <c r="M576">
        <v>-4</v>
      </c>
      <c r="N576">
        <v>0</v>
      </c>
      <c r="O576" s="15">
        <v>422</v>
      </c>
      <c r="P576" s="15">
        <v>233</v>
      </c>
      <c r="Q576" s="15">
        <v>655</v>
      </c>
      <c r="R576">
        <v>0.97596153846153844</v>
      </c>
      <c r="S576" s="15">
        <v>23</v>
      </c>
      <c r="T576" t="s">
        <v>508</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576" s="2">
        <f>IF(EvolucionIncidencia[[#This Row],[Fecha]]&lt;=MIN(EvolucionIncidencia[Fecha])+14,"",EvolucionIncidencia[[#This Row],[NuevasAltas]]-EvolucionIncidencia[[#This Row],[Previsión Altas]])</f>
        <v>7.920133869425257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76" s="2">
        <f>IF(LEN(EvolucionIncidencia[[#This Row],[IA7]])=0,"",EvolucionIncidencia[[#This Row],[IA7]]/_xlfn.MAXIFS(EvolucionIncidencia[IA7],EvolucionIncidencia[Area_Sanitaria],EvolucionIncidencia[[#This Row],[Area_Sanitaria]]))</f>
        <v>0.13829787234042554</v>
      </c>
      <c r="AB576" s="2">
        <f>IF(LEN(EvolucionIncidencia[[#This Row],[IA14]])=0,"",EvolucionIncidencia[[#This Row],[IA14]]/_xlfn.MAXIFS(EvolucionIncidencia[IA14],EvolucionIncidencia[Area_Sanitaria],EvolucionIncidencia[[#This Row],[Area_Sanitaria]]))</f>
        <v>0.16363636363636364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77" spans="1:31" hidden="1" x14ac:dyDescent="0.3">
      <c r="A577" s="1">
        <v>44372</v>
      </c>
      <c r="B577" s="2" t="s">
        <v>3</v>
      </c>
      <c r="C577" s="15">
        <v>129106</v>
      </c>
      <c r="D577" s="15">
        <v>1413</v>
      </c>
      <c r="E577" s="15">
        <v>125283</v>
      </c>
      <c r="F577">
        <v>30</v>
      </c>
      <c r="G577">
        <v>12</v>
      </c>
      <c r="H577" s="15">
        <v>2347403</v>
      </c>
      <c r="I577" s="15">
        <v>2435</v>
      </c>
      <c r="J577" s="15">
        <v>998427</v>
      </c>
      <c r="K577" s="15">
        <v>136</v>
      </c>
      <c r="L577">
        <v>36</v>
      </c>
      <c r="M577">
        <v>-5</v>
      </c>
      <c r="N577">
        <v>1</v>
      </c>
      <c r="O577" s="15">
        <v>3258</v>
      </c>
      <c r="P577" s="15">
        <v>574</v>
      </c>
      <c r="Q577" s="15">
        <v>3832</v>
      </c>
      <c r="R577">
        <v>1.0261437908496731</v>
      </c>
      <c r="S577" s="15">
        <v>100</v>
      </c>
      <c r="T577" t="s">
        <v>508</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577" s="2">
        <f>IF(EvolucionIncidencia[[#This Row],[Fecha]]&lt;=MIN(EvolucionIncidencia[Fecha])+14,"",EvolucionIncidencia[[#This Row],[NuevasAltas]]-EvolucionIncidencia[[#This Row],[Previsión Altas]])</f>
        <v>7.5839265074821895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577" s="2">
        <f>IF(LEN(EvolucionIncidencia[[#This Row],[IA7]])=0,"",EvolucionIncidencia[[#This Row],[IA7]]/_xlfn.MAXIFS(EvolucionIncidencia[IA7],EvolucionIncidencia[Area_Sanitaria],EvolucionIncidencia[[#This Row],[Area_Sanitaria]]))</f>
        <v>0.20935741782647321</v>
      </c>
      <c r="AB577" s="2">
        <f>IF(LEN(EvolucionIncidencia[[#This Row],[IA14]])=0,"",EvolucionIncidencia[[#This Row],[IA14]]/_xlfn.MAXIFS(EvolucionIncidencia[IA14],EvolucionIncidencia[Area_Sanitaria],EvolucionIncidencia[[#This Row],[Area_Sanitaria]]))</f>
        <v>0.25735895339329518</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78" spans="1:31" x14ac:dyDescent="0.3">
      <c r="A578" s="1">
        <v>44373</v>
      </c>
      <c r="B578" s="2" t="s">
        <v>4</v>
      </c>
      <c r="C578" s="15">
        <v>31076</v>
      </c>
      <c r="D578" s="15">
        <v>471</v>
      </c>
      <c r="E578" s="15">
        <v>30021</v>
      </c>
      <c r="F578">
        <v>21</v>
      </c>
      <c r="G578">
        <v>4</v>
      </c>
      <c r="H578" s="15">
        <v>530128</v>
      </c>
      <c r="I578" s="15">
        <v>599</v>
      </c>
      <c r="J578" s="15">
        <v>154357</v>
      </c>
      <c r="K578" s="15">
        <v>11</v>
      </c>
      <c r="L578">
        <v>-15</v>
      </c>
      <c r="M578">
        <v>3</v>
      </c>
      <c r="N578">
        <v>0</v>
      </c>
      <c r="O578" s="15">
        <v>912</v>
      </c>
      <c r="P578" s="15">
        <v>72</v>
      </c>
      <c r="Q578" s="15">
        <v>984</v>
      </c>
      <c r="R578">
        <v>0.96913580246913578</v>
      </c>
      <c r="S578" s="15">
        <v>26</v>
      </c>
      <c r="T578" t="s">
        <v>509</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578" s="2">
        <f>IF(EvolucionIncidencia[[#This Row],[Fecha]]&lt;=MIN(EvolucionIncidencia[Fecha])+14,"",EvolucionIncidencia[[#This Row],[NuevasAltas]]-EvolucionIncidencia[[#This Row],[Previsión Altas]])</f>
        <v>0.69219835760391035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78" s="2">
        <f>IF(LEN(EvolucionIncidencia[[#This Row],[IA7]])=0,"",EvolucionIncidencia[[#This Row],[IA7]]/_xlfn.MAXIFS(EvolucionIncidencia[IA7],EvolucionIncidencia[Area_Sanitaria],EvolucionIncidencia[[#This Row],[Area_Sanitaria]]))</f>
        <v>0.34438305709023942</v>
      </c>
      <c r="AB578" s="2">
        <f>IF(LEN(EvolucionIncidencia[[#This Row],[IA14]])=0,"",EvolucionIncidencia[[#This Row],[IA14]]/_xlfn.MAXIFS(EvolucionIncidencia[IA14],EvolucionIncidencia[Area_Sanitaria],EvolucionIncidencia[[#This Row],[Area_Sanitaria]]))</f>
        <v>0.46957520091848448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79" spans="1:31" hidden="1" x14ac:dyDescent="0.3">
      <c r="A579" s="1">
        <v>44373</v>
      </c>
      <c r="B579" s="2" t="s">
        <v>5</v>
      </c>
      <c r="C579" s="15">
        <v>8738</v>
      </c>
      <c r="D579" s="15">
        <v>65</v>
      </c>
      <c r="E579" s="15">
        <v>8450</v>
      </c>
      <c r="F579">
        <v>0</v>
      </c>
      <c r="G579">
        <v>2</v>
      </c>
      <c r="H579" s="15">
        <v>151142</v>
      </c>
      <c r="I579" s="15">
        <v>217</v>
      </c>
      <c r="J579" s="15">
        <v>62320</v>
      </c>
      <c r="K579" s="15">
        <v>5</v>
      </c>
      <c r="L579">
        <v>2</v>
      </c>
      <c r="M579">
        <v>0</v>
      </c>
      <c r="N579">
        <v>0</v>
      </c>
      <c r="O579" s="15">
        <v>158</v>
      </c>
      <c r="P579" s="15">
        <v>12</v>
      </c>
      <c r="Q579" s="15">
        <v>170</v>
      </c>
      <c r="R579">
        <v>1.0317460317460319</v>
      </c>
      <c r="S579" s="15">
        <v>3</v>
      </c>
      <c r="T579" t="s">
        <v>509</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579" s="2">
        <f>IF(EvolucionIncidencia[[#This Row],[Fecha]]&lt;=MIN(EvolucionIncidencia[Fecha])+14,"",EvolucionIncidencia[[#This Row],[NuevasAltas]]-EvolucionIncidencia[[#This Row],[Previsión Altas]])</f>
        <v>0.67613378684807257</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79" s="2">
        <f>IF(LEN(EvolucionIncidencia[[#This Row],[IA7]])=0,"",EvolucionIncidencia[[#This Row],[IA7]]/_xlfn.MAXIFS(EvolucionIncidencia[IA7],EvolucionIncidencia[Area_Sanitaria],EvolucionIncidencia[[#This Row],[Area_Sanitaria]]))</f>
        <v>0.08</v>
      </c>
      <c r="AB579" s="2">
        <f>IF(LEN(EvolucionIncidencia[[#This Row],[IA14]])=0,"",EvolucionIncidencia[[#This Row],[IA14]]/_xlfn.MAXIFS(EvolucionIncidencia[IA14],EvolucionIncidencia[Area_Sanitaria],EvolucionIncidencia[[#This Row],[Area_Sanitaria]]))</f>
        <v>0.2864864864864865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0" spans="1:31" hidden="1" x14ac:dyDescent="0.3">
      <c r="A580" s="1">
        <v>44373</v>
      </c>
      <c r="B580" s="2" t="s">
        <v>8</v>
      </c>
      <c r="C580" s="15">
        <v>13201</v>
      </c>
      <c r="D580" s="15">
        <v>189</v>
      </c>
      <c r="E580" s="15">
        <v>12791</v>
      </c>
      <c r="F580">
        <v>4</v>
      </c>
      <c r="G580">
        <v>1</v>
      </c>
      <c r="H580" s="15">
        <v>258823</v>
      </c>
      <c r="I580" s="15">
        <v>216</v>
      </c>
      <c r="J580" s="15">
        <v>137184</v>
      </c>
      <c r="K580" s="15">
        <v>16</v>
      </c>
      <c r="L580">
        <v>-2</v>
      </c>
      <c r="M580">
        <v>1</v>
      </c>
      <c r="N580">
        <v>0</v>
      </c>
      <c r="O580" s="15">
        <v>395</v>
      </c>
      <c r="P580" s="15">
        <v>39</v>
      </c>
      <c r="Q580" s="15">
        <v>434</v>
      </c>
      <c r="R580">
        <v>0.98952879581151831</v>
      </c>
      <c r="S580" s="15">
        <v>18</v>
      </c>
      <c r="T580" t="s">
        <v>509</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580" s="2">
        <f>IF(EvolucionIncidencia[[#This Row],[Fecha]]&lt;=MIN(EvolucionIncidencia[Fecha])+14,"",EvolucionIncidencia[[#This Row],[NuevasAltas]]-EvolucionIncidencia[[#This Row],[Previsión Altas]])</f>
        <v>1.0438694776156083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0" s="2">
        <f>IF(LEN(EvolucionIncidencia[[#This Row],[IA7]])=0,"",EvolucionIncidencia[[#This Row],[IA7]]/_xlfn.MAXIFS(EvolucionIncidencia[IA7],EvolucionIncidencia[Area_Sanitaria],EvolucionIncidencia[[#This Row],[Area_Sanitaria]]))</f>
        <v>0.34935897435897434</v>
      </c>
      <c r="AB580" s="2">
        <f>IF(LEN(EvolucionIncidencia[[#This Row],[IA14]])=0,"",EvolucionIncidencia[[#This Row],[IA14]]/_xlfn.MAXIFS(EvolucionIncidencia[IA14],EvolucionIncidencia[Area_Sanitaria],EvolucionIncidencia[[#This Row],[Area_Sanitaria]]))</f>
        <v>0.3590308370044053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1" spans="1:31" hidden="1" x14ac:dyDescent="0.3">
      <c r="A581" s="1">
        <v>44373</v>
      </c>
      <c r="B581" s="2" t="s">
        <v>9</v>
      </c>
      <c r="C581" s="15">
        <v>15987</v>
      </c>
      <c r="D581" s="15">
        <v>164</v>
      </c>
      <c r="E581" s="15">
        <v>15406</v>
      </c>
      <c r="F581">
        <v>5</v>
      </c>
      <c r="G581">
        <v>1</v>
      </c>
      <c r="H581" s="15">
        <v>266697</v>
      </c>
      <c r="I581" s="15">
        <v>418</v>
      </c>
      <c r="J581" s="15">
        <v>133220</v>
      </c>
      <c r="K581" s="15">
        <v>14</v>
      </c>
      <c r="L581">
        <v>1</v>
      </c>
      <c r="M581">
        <v>1</v>
      </c>
      <c r="N581">
        <v>0</v>
      </c>
      <c r="O581" s="15">
        <v>449</v>
      </c>
      <c r="P581" s="15">
        <v>19</v>
      </c>
      <c r="Q581" s="15">
        <v>468</v>
      </c>
      <c r="R581">
        <v>1.0061349693251533</v>
      </c>
      <c r="S581" s="15">
        <v>13</v>
      </c>
      <c r="T581" t="s">
        <v>509</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581" s="2">
        <f>IF(EvolucionIncidencia[[#This Row],[Fecha]]&lt;=MIN(EvolucionIncidencia[Fecha])+14,"",EvolucionIncidencia[[#This Row],[NuevasAltas]]-EvolucionIncidencia[[#This Row],[Previsión Altas]])</f>
        <v>1.1893523143523144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81" s="2">
        <f>IF(LEN(EvolucionIncidencia[[#This Row],[IA7]])=0,"",EvolucionIncidencia[[#This Row],[IA7]]/_xlfn.MAXIFS(EvolucionIncidencia[IA7],EvolucionIncidencia[Area_Sanitaria],EvolucionIncidencia[[#This Row],[Area_Sanitaria]]))</f>
        <v>0.10263157894736842</v>
      </c>
      <c r="AB581" s="2">
        <f>IF(LEN(EvolucionIncidencia[[#This Row],[IA14]])=0,"",EvolucionIncidencia[[#This Row],[IA14]]/_xlfn.MAXIFS(EvolucionIncidencia[IA14],EvolucionIncidencia[Area_Sanitaria],EvolucionIncidencia[[#This Row],[Area_Sanitaria]]))</f>
        <v>0.15740740740740741</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2" spans="1:31" hidden="1" x14ac:dyDescent="0.3">
      <c r="A582" s="1">
        <v>44373</v>
      </c>
      <c r="B582" s="2" t="s">
        <v>6</v>
      </c>
      <c r="C582" s="15">
        <v>14577</v>
      </c>
      <c r="D582" s="15">
        <v>207</v>
      </c>
      <c r="E582" s="15">
        <v>14189</v>
      </c>
      <c r="F582">
        <v>6</v>
      </c>
      <c r="G582">
        <v>2</v>
      </c>
      <c r="H582" s="15">
        <v>247511</v>
      </c>
      <c r="I582" s="15">
        <v>181</v>
      </c>
      <c r="J582" s="15">
        <v>93458</v>
      </c>
      <c r="K582" s="15">
        <v>35</v>
      </c>
      <c r="L582">
        <v>31</v>
      </c>
      <c r="M582">
        <v>1</v>
      </c>
      <c r="N582">
        <v>0</v>
      </c>
      <c r="O582" s="15">
        <v>369</v>
      </c>
      <c r="P582" s="15">
        <v>58</v>
      </c>
      <c r="Q582" s="15">
        <v>427</v>
      </c>
      <c r="R582">
        <v>1.1761363636363635</v>
      </c>
      <c r="S582" s="15">
        <v>4</v>
      </c>
      <c r="T582" t="s">
        <v>509</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582" s="2">
        <f>IF(EvolucionIncidencia[[#This Row],[Fecha]]&lt;=MIN(EvolucionIncidencia[Fecha])+14,"",EvolucionIncidencia[[#This Row],[NuevasAltas]]-EvolucionIncidencia[[#This Row],[Previsión Altas]])</f>
        <v>-2.2802448252028089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82" s="2">
        <f>IF(LEN(EvolucionIncidencia[[#This Row],[IA7]])=0,"",EvolucionIncidencia[[#This Row],[IA7]]/_xlfn.MAXIFS(EvolucionIncidencia[IA7],EvolucionIncidencia[Area_Sanitaria],EvolucionIncidencia[[#This Row],[Area_Sanitaria]]))</f>
        <v>0.31013916500994038</v>
      </c>
      <c r="AB582" s="2">
        <f>IF(LEN(EvolucionIncidencia[[#This Row],[IA14]])=0,"",EvolucionIncidencia[[#This Row],[IA14]]/_xlfn.MAXIFS(EvolucionIncidencia[IA14],EvolucionIncidencia[Area_Sanitaria],EvolucionIncidencia[[#This Row],[Area_Sanitaria]]))</f>
        <v>0.25177304964539005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83" spans="1:31" hidden="1" x14ac:dyDescent="0.3">
      <c r="A583" s="1">
        <v>44373</v>
      </c>
      <c r="B583" s="2" t="s">
        <v>7</v>
      </c>
      <c r="C583" s="15">
        <v>20230</v>
      </c>
      <c r="D583" s="15">
        <v>146</v>
      </c>
      <c r="E583" s="15">
        <v>19731</v>
      </c>
      <c r="F583">
        <v>0</v>
      </c>
      <c r="G583">
        <v>1</v>
      </c>
      <c r="H583" s="15">
        <v>373203</v>
      </c>
      <c r="I583" s="15">
        <v>365</v>
      </c>
      <c r="J583" s="15">
        <v>147137</v>
      </c>
      <c r="K583" s="15">
        <v>23</v>
      </c>
      <c r="L583">
        <v>15</v>
      </c>
      <c r="M583">
        <v>0</v>
      </c>
      <c r="N583">
        <v>0</v>
      </c>
      <c r="O583" s="15">
        <v>456</v>
      </c>
      <c r="P583" s="15">
        <v>37</v>
      </c>
      <c r="Q583" s="15">
        <v>493</v>
      </c>
      <c r="R583">
        <v>1.1145038167938932</v>
      </c>
      <c r="S583" s="15">
        <v>8</v>
      </c>
      <c r="T583" t="s">
        <v>509</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583" s="2">
        <f>IF(EvolucionIncidencia[[#This Row],[Fecha]]&lt;=MIN(EvolucionIncidencia[Fecha])+14,"",EvolucionIncidencia[[#This Row],[NuevasAltas]]-EvolucionIncidencia[[#This Row],[Previsión Altas]])</f>
        <v>1.2850958565244284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83" s="2">
        <f>IF(LEN(EvolucionIncidencia[[#This Row],[IA7]])=0,"",EvolucionIncidencia[[#This Row],[IA7]]/_xlfn.MAXIFS(EvolucionIncidencia[IA7],EvolucionIncidencia[Area_Sanitaria],EvolucionIncidencia[[#This Row],[Area_Sanitaria]]))</f>
        <v>0.25587467362924282</v>
      </c>
      <c r="AB583" s="2">
        <f>IF(LEN(EvolucionIncidencia[[#This Row],[IA14]])=0,"",EvolucionIncidencia[[#This Row],[IA14]]/_xlfn.MAXIFS(EvolucionIncidencia[IA14],EvolucionIncidencia[Area_Sanitaria],EvolucionIncidencia[[#This Row],[Area_Sanitaria]]))</f>
        <v>0.27360308285163776</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4" spans="1:31" hidden="1" x14ac:dyDescent="0.3">
      <c r="A584" s="1">
        <v>44373</v>
      </c>
      <c r="B584" s="2" t="s">
        <v>2</v>
      </c>
      <c r="C584" s="15">
        <v>25423</v>
      </c>
      <c r="D584" s="15">
        <v>209</v>
      </c>
      <c r="E584" s="15">
        <v>24783</v>
      </c>
      <c r="F584">
        <v>0</v>
      </c>
      <c r="G584">
        <v>1</v>
      </c>
      <c r="H584" s="15">
        <v>523247</v>
      </c>
      <c r="I584" s="15">
        <v>439</v>
      </c>
      <c r="J584" s="15">
        <v>271193</v>
      </c>
      <c r="K584" s="15">
        <v>22</v>
      </c>
      <c r="L584">
        <v>6</v>
      </c>
      <c r="M584">
        <v>0</v>
      </c>
      <c r="N584">
        <v>0</v>
      </c>
      <c r="O584" s="15">
        <v>609</v>
      </c>
      <c r="P584" s="15">
        <v>205</v>
      </c>
      <c r="Q584" s="15">
        <v>814</v>
      </c>
      <c r="R584">
        <v>1.0295566502463054</v>
      </c>
      <c r="S584" s="15">
        <v>16</v>
      </c>
      <c r="T584" t="s">
        <v>509</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584" s="2">
        <f>IF(EvolucionIncidencia[[#This Row],[Fecha]]&lt;=MIN(EvolucionIncidencia[Fecha])+14,"",EvolucionIncidencia[[#This Row],[NuevasAltas]]-EvolucionIncidencia[[#This Row],[Previsión Altas]])</f>
        <v>-15.397827499244727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84" s="2">
        <f>IF(LEN(EvolucionIncidencia[[#This Row],[IA7]])=0,"",EvolucionIncidencia[[#This Row],[IA7]]/_xlfn.MAXIFS(EvolucionIncidencia[IA7],EvolucionIncidencia[Area_Sanitaria],EvolucionIncidencia[[#This Row],[Area_Sanitaria]]))</f>
        <v>0.15957446808510639</v>
      </c>
      <c r="AB584" s="2">
        <f>IF(LEN(EvolucionIncidencia[[#This Row],[IA14]])=0,"",EvolucionIncidencia[[#This Row],[IA14]]/_xlfn.MAXIFS(EvolucionIncidencia[IA14],EvolucionIncidencia[Area_Sanitaria],EvolucionIncidencia[[#This Row],[Area_Sanitaria]]))</f>
        <v>0.16555023923444975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5" spans="1:31" hidden="1" x14ac:dyDescent="0.3">
      <c r="A585" s="1">
        <v>44373</v>
      </c>
      <c r="B585" s="2" t="s">
        <v>3</v>
      </c>
      <c r="C585" s="15">
        <v>129232</v>
      </c>
      <c r="D585" s="15">
        <v>1451</v>
      </c>
      <c r="E585" s="15">
        <v>125371</v>
      </c>
      <c r="F585">
        <v>36</v>
      </c>
      <c r="G585">
        <v>12</v>
      </c>
      <c r="H585" s="15">
        <v>2350751</v>
      </c>
      <c r="I585" s="15">
        <v>2435</v>
      </c>
      <c r="J585" s="15">
        <v>998869</v>
      </c>
      <c r="K585" s="15">
        <v>126</v>
      </c>
      <c r="L585">
        <v>38</v>
      </c>
      <c r="M585">
        <v>6</v>
      </c>
      <c r="N585">
        <v>0</v>
      </c>
      <c r="O585" s="15">
        <v>3348</v>
      </c>
      <c r="P585" s="15">
        <v>442</v>
      </c>
      <c r="Q585" s="15">
        <v>3790</v>
      </c>
      <c r="R585">
        <v>1.0268931351733899</v>
      </c>
      <c r="S585" s="15">
        <v>88</v>
      </c>
      <c r="T585" t="s">
        <v>509</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585" s="2">
        <f>IF(EvolucionIncidencia[[#This Row],[Fecha]]&lt;=MIN(EvolucionIncidencia[Fecha])+14,"",EvolucionIncidencia[[#This Row],[NuevasAltas]]-EvolucionIncidencia[[#This Row],[Previsión Altas]])</f>
        <v>-1.7649711487872111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585" s="2">
        <f>IF(LEN(EvolucionIncidencia[[#This Row],[IA7]])=0,"",EvolucionIncidencia[[#This Row],[IA7]]/_xlfn.MAXIFS(EvolucionIncidencia[IA7],EvolucionIncidencia[Area_Sanitaria],EvolucionIncidencia[[#This Row],[Area_Sanitaria]]))</f>
        <v>0.22445957950843945</v>
      </c>
      <c r="AB585" s="2">
        <f>IF(LEN(EvolucionIncidencia[[#This Row],[IA14]])=0,"",EvolucionIncidencia[[#This Row],[IA14]]/_xlfn.MAXIFS(EvolucionIncidencia[IA14],EvolucionIncidencia[Area_Sanitaria],EvolucionIncidencia[[#This Row],[Area_Sanitaria]]))</f>
        <v>0.26696647587898609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86" spans="1:31" x14ac:dyDescent="0.3">
      <c r="A586" s="1">
        <v>44374</v>
      </c>
      <c r="B586" s="2" t="s">
        <v>4</v>
      </c>
      <c r="C586" s="15">
        <v>31119</v>
      </c>
      <c r="D586" s="15">
        <v>491</v>
      </c>
      <c r="E586" s="15">
        <v>30628</v>
      </c>
      <c r="F586">
        <v>23</v>
      </c>
      <c r="G586">
        <v>4</v>
      </c>
      <c r="H586" s="15">
        <v>531027</v>
      </c>
      <c r="I586" s="15">
        <v>599</v>
      </c>
      <c r="J586" s="15">
        <v>154358</v>
      </c>
      <c r="K586" s="15">
        <v>43</v>
      </c>
      <c r="L586">
        <v>20</v>
      </c>
      <c r="M586">
        <v>2</v>
      </c>
      <c r="N586">
        <v>0</v>
      </c>
      <c r="O586" s="15">
        <v>899</v>
      </c>
      <c r="P586" s="15">
        <v>1</v>
      </c>
      <c r="Q586" s="15">
        <v>900</v>
      </c>
      <c r="R586">
        <v>1.0424628450106157</v>
      </c>
      <c r="S586" s="15">
        <v>607</v>
      </c>
      <c r="T586" t="s">
        <v>510</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586" s="2">
        <f>IF(EvolucionIncidencia[[#This Row],[Fecha]]&lt;=MIN(EvolucionIncidencia[Fecha])+14,"",EvolucionIncidencia[[#This Row],[NuevasAltas]]-EvolucionIncidencia[[#This Row],[Previsión Altas]])</f>
        <v>566.83924161759569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86" s="2">
        <f>IF(LEN(EvolucionIncidencia[[#This Row],[IA7]])=0,"",EvolucionIncidencia[[#This Row],[IA7]]/_xlfn.MAXIFS(EvolucionIncidencia[IA7],EvolucionIncidencia[Area_Sanitaria],EvolucionIncidencia[[#This Row],[Area_Sanitaria]]))</f>
        <v>0.3830570902394107</v>
      </c>
      <c r="AB586" s="2">
        <f>IF(LEN(EvolucionIncidencia[[#This Row],[IA14]])=0,"",EvolucionIncidencia[[#This Row],[IA14]]/_xlfn.MAXIFS(EvolucionIncidencia[IA14],EvolucionIncidencia[Area_Sanitaria],EvolucionIncidencia[[#This Row],[Area_Sanitaria]]))</f>
        <v>0.4799081515499426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87" spans="1:31" hidden="1" x14ac:dyDescent="0.3">
      <c r="A587" s="1">
        <v>44374</v>
      </c>
      <c r="B587" s="2" t="s">
        <v>5</v>
      </c>
      <c r="C587" s="15">
        <v>8745</v>
      </c>
      <c r="D587" s="15">
        <v>69</v>
      </c>
      <c r="E587" s="15">
        <v>8676</v>
      </c>
      <c r="F587">
        <v>0</v>
      </c>
      <c r="G587">
        <v>2</v>
      </c>
      <c r="H587" s="15">
        <v>151298</v>
      </c>
      <c r="I587" s="15">
        <v>217</v>
      </c>
      <c r="J587" s="15">
        <v>62320</v>
      </c>
      <c r="K587" s="15">
        <v>7</v>
      </c>
      <c r="L587">
        <v>4</v>
      </c>
      <c r="M587">
        <v>0</v>
      </c>
      <c r="N587">
        <v>0</v>
      </c>
      <c r="O587" s="15">
        <v>156</v>
      </c>
      <c r="P587" s="15">
        <v>0</v>
      </c>
      <c r="Q587" s="15">
        <v>156</v>
      </c>
      <c r="R587">
        <v>1.0615384615384615</v>
      </c>
      <c r="S587" s="15">
        <v>226</v>
      </c>
      <c r="T587" t="s">
        <v>510</v>
      </c>
      <c r="U587" s="15" t="str">
        <f>TEXT(EvolucionIncidencia[[#This Row],[Fecha]],"DDDD")</f>
        <v>domingo</v>
      </c>
      <c r="V58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87" s="2">
        <f>IF(EvolucionIncidencia[[#This Row],[Fecha]]&lt;=MIN(EvolucionIncidencia[Fecha])+14,"",EvolucionIncidencia[[#This Row],[NuevasAltas]]-EvolucionIncidencia[[#This Row],[Previsión Altas]])</f>
        <v>226</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87" s="2">
        <f>IF(LEN(EvolucionIncidencia[[#This Row],[IA7]])=0,"",EvolucionIncidencia[[#This Row],[IA7]]/_xlfn.MAXIFS(EvolucionIncidencia[IA7],EvolucionIncidencia[Area_Sanitaria],EvolucionIncidencia[[#This Row],[Area_Sanitaria]]))</f>
        <v>0.112</v>
      </c>
      <c r="AB587" s="2">
        <f>IF(LEN(EvolucionIncidencia[[#This Row],[IA14]])=0,"",EvolucionIncidencia[[#This Row],[IA14]]/_xlfn.MAXIFS(EvolucionIncidencia[IA14],EvolucionIncidencia[Area_Sanitaria],EvolucionIncidencia[[#This Row],[Area_Sanitaria]]))</f>
        <v>0.32432432432432434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8" spans="1:31" hidden="1" x14ac:dyDescent="0.3">
      <c r="A588" s="1">
        <v>44374</v>
      </c>
      <c r="B588" s="2" t="s">
        <v>8</v>
      </c>
      <c r="C588" s="15">
        <v>13214</v>
      </c>
      <c r="D588" s="15">
        <v>189</v>
      </c>
      <c r="E588" s="15">
        <v>13025</v>
      </c>
      <c r="F588">
        <v>2</v>
      </c>
      <c r="G588">
        <v>2</v>
      </c>
      <c r="H588" s="15">
        <v>259268</v>
      </c>
      <c r="I588" s="15">
        <v>216</v>
      </c>
      <c r="J588" s="15">
        <v>137184</v>
      </c>
      <c r="K588" s="15">
        <v>13</v>
      </c>
      <c r="L588">
        <v>0</v>
      </c>
      <c r="M588">
        <v>-2</v>
      </c>
      <c r="N588">
        <v>1</v>
      </c>
      <c r="O588" s="15">
        <v>445</v>
      </c>
      <c r="P588" s="15">
        <v>0</v>
      </c>
      <c r="Q588" s="15">
        <v>445</v>
      </c>
      <c r="R588">
        <v>1</v>
      </c>
      <c r="S588" s="15">
        <v>234</v>
      </c>
      <c r="T588" t="s">
        <v>510</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588" s="2">
        <f>IF(EvolucionIncidencia[[#This Row],[Fecha]]&lt;=MIN(EvolucionIncidencia[Fecha])+14,"",EvolucionIncidencia[[#This Row],[NuevasAltas]]-EvolucionIncidencia[[#This Row],[Previsión Altas]])</f>
        <v>229.56652292495946</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8" s="2">
        <f>IF(LEN(EvolucionIncidencia[[#This Row],[IA7]])=0,"",EvolucionIncidencia[[#This Row],[IA7]]/_xlfn.MAXIFS(EvolucionIncidencia[IA7],EvolucionIncidencia[Area_Sanitaria],EvolucionIncidencia[[#This Row],[Area_Sanitaria]]))</f>
        <v>0.36217948717948717</v>
      </c>
      <c r="AB588" s="2">
        <f>IF(LEN(EvolucionIncidencia[[#This Row],[IA14]])=0,"",EvolucionIncidencia[[#This Row],[IA14]]/_xlfn.MAXIFS(EvolucionIncidencia[IA14],EvolucionIncidencia[Area_Sanitaria],EvolucionIncidencia[[#This Row],[Area_Sanitaria]]))</f>
        <v>0.3788546255506608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9" spans="1:31" hidden="1" x14ac:dyDescent="0.3">
      <c r="A589" s="1">
        <v>44374</v>
      </c>
      <c r="B589" s="2" t="s">
        <v>9</v>
      </c>
      <c r="C589" s="15">
        <v>15996</v>
      </c>
      <c r="D589" s="15">
        <v>165</v>
      </c>
      <c r="E589" s="15">
        <v>15831</v>
      </c>
      <c r="F589">
        <v>5</v>
      </c>
      <c r="G589">
        <v>1</v>
      </c>
      <c r="H589" s="15">
        <v>267017</v>
      </c>
      <c r="I589" s="15">
        <v>418</v>
      </c>
      <c r="J589" s="15">
        <v>133220</v>
      </c>
      <c r="K589" s="15">
        <v>9</v>
      </c>
      <c r="L589">
        <v>1</v>
      </c>
      <c r="M589">
        <v>0</v>
      </c>
      <c r="N589">
        <v>0</v>
      </c>
      <c r="O589" s="15">
        <v>320</v>
      </c>
      <c r="P589" s="15">
        <v>0</v>
      </c>
      <c r="Q589" s="15">
        <v>320</v>
      </c>
      <c r="R589">
        <v>1.0060975609756098</v>
      </c>
      <c r="S589" s="15">
        <v>425</v>
      </c>
      <c r="T589" t="s">
        <v>510</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589" s="2">
        <f>IF(EvolucionIncidencia[[#This Row],[Fecha]]&lt;=MIN(EvolucionIncidencia[Fecha])+14,"",EvolucionIncidencia[[#This Row],[NuevasAltas]]-EvolucionIncidencia[[#This Row],[Previsión Altas]])</f>
        <v>415.72041708291709</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89" s="2">
        <f>IF(LEN(EvolucionIncidencia[[#This Row],[IA7]])=0,"",EvolucionIncidencia[[#This Row],[IA7]]/_xlfn.MAXIFS(EvolucionIncidencia[IA7],EvolucionIncidencia[Area_Sanitaria],EvolucionIncidencia[[#This Row],[Area_Sanitaria]]))</f>
        <v>0.10394736842105264</v>
      </c>
      <c r="AB589" s="2">
        <f>IF(LEN(EvolucionIncidencia[[#This Row],[IA14]])=0,"",EvolucionIncidencia[[#This Row],[IA14]]/_xlfn.MAXIFS(EvolucionIncidencia[IA14],EvolucionIncidencia[Area_Sanitaria],EvolucionIncidencia[[#This Row],[Area_Sanitaria]]))</f>
        <v>0.15740740740740741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90" spans="1:31" hidden="1" x14ac:dyDescent="0.3">
      <c r="A590" s="1">
        <v>44374</v>
      </c>
      <c r="B590" s="2" t="s">
        <v>6</v>
      </c>
      <c r="C590" s="15">
        <v>14597</v>
      </c>
      <c r="D590" s="15">
        <v>226</v>
      </c>
      <c r="E590" s="15">
        <v>14371</v>
      </c>
      <c r="F590">
        <v>7</v>
      </c>
      <c r="G590">
        <v>3</v>
      </c>
      <c r="H590" s="15">
        <v>247858</v>
      </c>
      <c r="I590" s="15">
        <v>181</v>
      </c>
      <c r="J590" s="15">
        <v>93458</v>
      </c>
      <c r="K590" s="15">
        <v>20</v>
      </c>
      <c r="L590">
        <v>19</v>
      </c>
      <c r="M590">
        <v>1</v>
      </c>
      <c r="N590">
        <v>1</v>
      </c>
      <c r="O590" s="15">
        <v>347</v>
      </c>
      <c r="P590" s="15">
        <v>0</v>
      </c>
      <c r="Q590" s="15">
        <v>347</v>
      </c>
      <c r="R590">
        <v>1.0917874396135265</v>
      </c>
      <c r="S590" s="15">
        <v>182</v>
      </c>
      <c r="T590" t="s">
        <v>510</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590" s="2">
        <f>IF(EvolucionIncidencia[[#This Row],[Fecha]]&lt;=MIN(EvolucionIncidencia[Fecha])+14,"",EvolucionIncidencia[[#This Row],[NuevasAltas]]-EvolucionIncidencia[[#This Row],[Previsión Altas]])</f>
        <v>179.07416330168431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590" s="2">
        <f>IF(LEN(EvolucionIncidencia[[#This Row],[IA7]])=0,"",EvolucionIncidencia[[#This Row],[IA7]]/_xlfn.MAXIFS(EvolucionIncidencia[IA7],EvolucionIncidencia[Area_Sanitaria],EvolucionIncidencia[[#This Row],[Area_Sanitaria]]))</f>
        <v>0.34393638170974156</v>
      </c>
      <c r="AB590" s="2">
        <f>IF(LEN(EvolucionIncidencia[[#This Row],[IA14]])=0,"",EvolucionIncidencia[[#This Row],[IA14]]/_xlfn.MAXIFS(EvolucionIncidencia[IA14],EvolucionIncidencia[Area_Sanitaria],EvolucionIncidencia[[#This Row],[Area_Sanitaria]]))</f>
        <v>0.27304964539007093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91" spans="1:31" hidden="1" x14ac:dyDescent="0.3">
      <c r="A591" s="1">
        <v>44374</v>
      </c>
      <c r="B591" s="2" t="s">
        <v>7</v>
      </c>
      <c r="C591" s="15">
        <v>20239</v>
      </c>
      <c r="D591" s="15">
        <v>148</v>
      </c>
      <c r="E591" s="15">
        <v>20091</v>
      </c>
      <c r="F591">
        <v>1</v>
      </c>
      <c r="G591">
        <v>1</v>
      </c>
      <c r="H591" s="15">
        <v>373744</v>
      </c>
      <c r="I591" s="15">
        <v>365</v>
      </c>
      <c r="J591" s="15">
        <v>147137</v>
      </c>
      <c r="K591" s="15">
        <v>9</v>
      </c>
      <c r="L591">
        <v>2</v>
      </c>
      <c r="M591">
        <v>1</v>
      </c>
      <c r="N591">
        <v>0</v>
      </c>
      <c r="O591" s="15">
        <v>541</v>
      </c>
      <c r="P591" s="15">
        <v>0</v>
      </c>
      <c r="Q591" s="15">
        <v>541</v>
      </c>
      <c r="R591">
        <v>1.0136986301369864</v>
      </c>
      <c r="S591" s="15">
        <v>360</v>
      </c>
      <c r="T591" t="s">
        <v>510</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591" s="2">
        <f>IF(EvolucionIncidencia[[#This Row],[Fecha]]&lt;=MIN(EvolucionIncidencia[Fecha])+14,"",EvolucionIncidencia[[#This Row],[NuevasAltas]]-EvolucionIncidencia[[#This Row],[Previsión Altas]])</f>
        <v>353.03509585652444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91" s="2">
        <f>IF(LEN(EvolucionIncidencia[[#This Row],[IA7]])=0,"",EvolucionIncidencia[[#This Row],[IA7]]/_xlfn.MAXIFS(EvolucionIncidencia[IA7],EvolucionIncidencia[Area_Sanitaria],EvolucionIncidencia[[#This Row],[Area_Sanitaria]]))</f>
        <v>0.25848563968668409</v>
      </c>
      <c r="AB591" s="2">
        <f>IF(LEN(EvolucionIncidencia[[#This Row],[IA14]])=0,"",EvolucionIncidencia[[#This Row],[IA14]]/_xlfn.MAXIFS(EvolucionIncidencia[IA14],EvolucionIncidencia[Area_Sanitaria],EvolucionIncidencia[[#This Row],[Area_Sanitaria]]))</f>
        <v>0.2813102119460501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2" spans="1:31" hidden="1" x14ac:dyDescent="0.3">
      <c r="A592" s="1">
        <v>44374</v>
      </c>
      <c r="B592" s="2" t="s">
        <v>2</v>
      </c>
      <c r="C592" s="15">
        <v>25445</v>
      </c>
      <c r="D592" s="15">
        <v>219</v>
      </c>
      <c r="E592" s="15">
        <v>25226</v>
      </c>
      <c r="F592">
        <v>0</v>
      </c>
      <c r="G592">
        <v>1</v>
      </c>
      <c r="H592" s="15">
        <v>523672</v>
      </c>
      <c r="I592" s="15">
        <v>439</v>
      </c>
      <c r="J592" s="15">
        <v>271193</v>
      </c>
      <c r="K592" s="15">
        <v>22</v>
      </c>
      <c r="L592">
        <v>10</v>
      </c>
      <c r="M592">
        <v>0</v>
      </c>
      <c r="N592">
        <v>0</v>
      </c>
      <c r="O592" s="15">
        <v>425</v>
      </c>
      <c r="P592" s="15">
        <v>0</v>
      </c>
      <c r="Q592" s="15">
        <v>425</v>
      </c>
      <c r="R592">
        <v>1.0478468899521531</v>
      </c>
      <c r="S592" s="15">
        <v>443</v>
      </c>
      <c r="T592" t="s">
        <v>510</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592" s="2">
        <f>IF(EvolucionIncidencia[[#This Row],[Fecha]]&lt;=MIN(EvolucionIncidencia[Fecha])+14,"",EvolucionIncidencia[[#This Row],[NuevasAltas]]-EvolucionIncidencia[[#This Row],[Previsión Altas]])</f>
        <v>439.88512567498395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92" s="2">
        <f>IF(LEN(EvolucionIncidencia[[#This Row],[IA7]])=0,"",EvolucionIncidencia[[#This Row],[IA7]]/_xlfn.MAXIFS(EvolucionIncidencia[IA7],EvolucionIncidencia[Area_Sanitaria],EvolucionIncidencia[[#This Row],[Area_Sanitaria]]))</f>
        <v>0.1848404255319149</v>
      </c>
      <c r="AB592" s="2">
        <f>IF(LEN(EvolucionIncidencia[[#This Row],[IA14]])=0,"",EvolucionIncidencia[[#This Row],[IA14]]/_xlfn.MAXIFS(EvolucionIncidencia[IA14],EvolucionIncidencia[Area_Sanitaria],EvolucionIncidencia[[#This Row],[Area_Sanitaria]]))</f>
        <v>0.18468899521531101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85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3" spans="1:31" hidden="1" x14ac:dyDescent="0.3">
      <c r="A593" s="1">
        <v>44374</v>
      </c>
      <c r="B593" s="2" t="s">
        <v>3</v>
      </c>
      <c r="C593" s="15">
        <v>129355</v>
      </c>
      <c r="D593" s="15">
        <v>1507</v>
      </c>
      <c r="E593" s="15">
        <v>127848</v>
      </c>
      <c r="F593">
        <v>38</v>
      </c>
      <c r="G593">
        <v>14</v>
      </c>
      <c r="H593" s="15">
        <v>2353884</v>
      </c>
      <c r="I593" s="15">
        <v>2435</v>
      </c>
      <c r="J593" s="15">
        <v>998870</v>
      </c>
      <c r="K593" s="15">
        <v>123</v>
      </c>
      <c r="L593">
        <v>56</v>
      </c>
      <c r="M593">
        <v>2</v>
      </c>
      <c r="N593">
        <v>2</v>
      </c>
      <c r="O593" s="15">
        <v>3133</v>
      </c>
      <c r="P593" s="15">
        <v>1</v>
      </c>
      <c r="Q593" s="15">
        <v>3134</v>
      </c>
      <c r="R593">
        <v>1.0385940730530669</v>
      </c>
      <c r="S593" s="15">
        <v>2477</v>
      </c>
      <c r="T593" t="s">
        <v>510</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593" s="2">
        <f>IF(EvolucionIncidencia[[#This Row],[Fecha]]&lt;=MIN(EvolucionIncidencia[Fecha])+14,"",EvolucionIncidencia[[#This Row],[NuevasAltas]]-EvolucionIncidencia[[#This Row],[Previsión Altas]])</f>
        <v>2413.2360188181729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593" s="2">
        <f>IF(LEN(EvolucionIncidencia[[#This Row],[IA7]])=0,"",EvolucionIncidencia[[#This Row],[IA7]]/_xlfn.MAXIFS(EvolucionIncidencia[IA7],EvolucionIncidencia[Area_Sanitaria],EvolucionIncidencia[[#This Row],[Area_Sanitaria]]))</f>
        <v>0.24429967426710097</v>
      </c>
      <c r="AB593" s="2">
        <f>IF(LEN(EvolucionIncidencia[[#This Row],[IA14]])=0,"",EvolucionIncidencia[[#This Row],[IA14]]/_xlfn.MAXIFS(EvolucionIncidencia[IA14],EvolucionIncidencia[Area_Sanitaria],EvolucionIncidencia[[#This Row],[Area_Sanitaria]]))</f>
        <v>0.28066230580539658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594" spans="1:31" x14ac:dyDescent="0.3">
      <c r="A594" s="1">
        <v>44375</v>
      </c>
      <c r="B594" s="2" t="s">
        <v>4</v>
      </c>
      <c r="C594" s="15">
        <v>31144</v>
      </c>
      <c r="D594" s="15">
        <v>499</v>
      </c>
      <c r="E594" s="15">
        <v>30060</v>
      </c>
      <c r="F594">
        <v>25</v>
      </c>
      <c r="G594">
        <v>4</v>
      </c>
      <c r="H594" s="15">
        <v>531828</v>
      </c>
      <c r="I594" s="15">
        <v>600</v>
      </c>
      <c r="J594" s="15">
        <v>154390</v>
      </c>
      <c r="K594" s="15">
        <v>25</v>
      </c>
      <c r="L594">
        <v>8</v>
      </c>
      <c r="M594">
        <v>2</v>
      </c>
      <c r="N594">
        <v>0</v>
      </c>
      <c r="O594" s="15">
        <v>801</v>
      </c>
      <c r="P594" s="15">
        <v>32</v>
      </c>
      <c r="Q594" s="15">
        <v>833</v>
      </c>
      <c r="R594">
        <v>1.0162932790224033</v>
      </c>
      <c r="S594" s="15">
        <v>-568</v>
      </c>
      <c r="T594" t="s">
        <v>511</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594" s="2">
        <f>IF(EvolucionIncidencia[[#This Row],[Fecha]]&lt;=MIN(EvolucionIncidencia[Fecha])+14,"",EvolucionIncidencia[[#This Row],[NuevasAltas]]-EvolucionIncidencia[[#This Row],[Previsión Altas]])</f>
        <v>-608.50107376547453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594" s="2">
        <f>IF(LEN(EvolucionIncidencia[[#This Row],[IA7]])=0,"",EvolucionIncidencia[[#This Row],[IA7]]/_xlfn.MAXIFS(EvolucionIncidencia[IA7],EvolucionIncidencia[Area_Sanitaria],EvolucionIncidencia[[#This Row],[Area_Sanitaria]]))</f>
        <v>0.37016574585635359</v>
      </c>
      <c r="AB594" s="2">
        <f>IF(LEN(EvolucionIncidencia[[#This Row],[IA14]])=0,"",EvolucionIncidencia[[#This Row],[IA14]]/_xlfn.MAXIFS(EvolucionIncidencia[IA14],EvolucionIncidencia[Area_Sanitaria],EvolucionIncidencia[[#This Row],[Area_Sanitaria]]))</f>
        <v>0.48794489092996557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95" spans="1:31" hidden="1" x14ac:dyDescent="0.3">
      <c r="A595" s="1">
        <v>44375</v>
      </c>
      <c r="B595" s="2" t="s">
        <v>5</v>
      </c>
      <c r="C595" s="15">
        <v>8749</v>
      </c>
      <c r="D595" s="15">
        <v>70</v>
      </c>
      <c r="E595" s="15">
        <v>8456</v>
      </c>
      <c r="F595">
        <v>1</v>
      </c>
      <c r="G595">
        <v>1</v>
      </c>
      <c r="H595" s="15">
        <v>151431</v>
      </c>
      <c r="I595" s="15">
        <v>217</v>
      </c>
      <c r="J595" s="15">
        <v>62323</v>
      </c>
      <c r="K595" s="15">
        <v>4</v>
      </c>
      <c r="L595">
        <v>1</v>
      </c>
      <c r="M595">
        <v>1</v>
      </c>
      <c r="N595">
        <v>-1</v>
      </c>
      <c r="O595" s="15">
        <v>133</v>
      </c>
      <c r="P595" s="15">
        <v>3</v>
      </c>
      <c r="Q595" s="15">
        <v>136</v>
      </c>
      <c r="R595">
        <v>1.0144927536231885</v>
      </c>
      <c r="S595" s="15">
        <v>-220</v>
      </c>
      <c r="T595" t="s">
        <v>511</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95" s="2">
        <f>IF(LEN(EvolucionIncidencia[[#This Row],[IA7]])=0,"",EvolucionIncidencia[[#This Row],[IA7]]/_xlfn.MAXIFS(EvolucionIncidencia[IA7],EvolucionIncidencia[Area_Sanitaria],EvolucionIncidencia[[#This Row],[Area_Sanitaria]]))</f>
        <v>0.14399999999999999</v>
      </c>
      <c r="AB595" s="2">
        <f>IF(LEN(EvolucionIncidencia[[#This Row],[IA14]])=0,"",EvolucionIncidencia[[#This Row],[IA14]]/_xlfn.MAXIFS(EvolucionIncidencia[IA14],EvolucionIncidencia[Area_Sanitaria],EvolucionIncidencia[[#This Row],[Area_Sanitaria]]))</f>
        <v>0.31351351351351353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96" spans="1:31" hidden="1" x14ac:dyDescent="0.3">
      <c r="A596" s="1">
        <v>44375</v>
      </c>
      <c r="B596" s="2" t="s">
        <v>8</v>
      </c>
      <c r="C596" s="15">
        <v>13224</v>
      </c>
      <c r="D596" s="15">
        <v>193</v>
      </c>
      <c r="E596" s="15">
        <v>12810</v>
      </c>
      <c r="F596">
        <v>2</v>
      </c>
      <c r="G596">
        <v>2</v>
      </c>
      <c r="H596" s="15">
        <v>259559</v>
      </c>
      <c r="I596" s="15">
        <v>216</v>
      </c>
      <c r="J596" s="15">
        <v>137197</v>
      </c>
      <c r="K596" s="15">
        <v>10</v>
      </c>
      <c r="L596">
        <v>4</v>
      </c>
      <c r="M596">
        <v>0</v>
      </c>
      <c r="N596">
        <v>0</v>
      </c>
      <c r="O596" s="15">
        <v>291</v>
      </c>
      <c r="P596" s="15">
        <v>13</v>
      </c>
      <c r="Q596" s="15">
        <v>304</v>
      </c>
      <c r="R596">
        <v>1.0211640211640212</v>
      </c>
      <c r="S596" s="15">
        <v>-215</v>
      </c>
      <c r="T596" t="s">
        <v>511</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596" s="2">
        <f>IF(EvolucionIncidencia[[#This Row],[Fecha]]&lt;=MIN(EvolucionIncidencia[Fecha])+14,"",EvolucionIncidencia[[#This Row],[NuevasAltas]]-EvolucionIncidencia[[#This Row],[Previsión Altas]])</f>
        <v>-230.57957209199469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96" s="2">
        <f>IF(LEN(EvolucionIncidencia[[#This Row],[IA7]])=0,"",EvolucionIncidencia[[#This Row],[IA7]]/_xlfn.MAXIFS(EvolucionIncidencia[IA7],EvolucionIncidencia[Area_Sanitaria],EvolucionIncidencia[[#This Row],[Area_Sanitaria]]))</f>
        <v>0.34294871794871795</v>
      </c>
      <c r="AB596" s="2">
        <f>IF(LEN(EvolucionIncidencia[[#This Row],[IA14]])=0,"",EvolucionIncidencia[[#This Row],[IA14]]/_xlfn.MAXIFS(EvolucionIncidencia[IA14],EvolucionIncidencia[Area_Sanitaria],EvolucionIncidencia[[#This Row],[Area_Sanitaria]]))</f>
        <v>0.39427312775330398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97" spans="1:31" hidden="1" x14ac:dyDescent="0.3">
      <c r="A597" s="1">
        <v>44375</v>
      </c>
      <c r="B597" s="2" t="s">
        <v>9</v>
      </c>
      <c r="C597" s="15">
        <v>16004</v>
      </c>
      <c r="D597" s="15">
        <v>170</v>
      </c>
      <c r="E597" s="15">
        <v>15417</v>
      </c>
      <c r="F597">
        <v>4</v>
      </c>
      <c r="G597">
        <v>1</v>
      </c>
      <c r="H597" s="15">
        <v>267241</v>
      </c>
      <c r="I597" s="15">
        <v>418</v>
      </c>
      <c r="J597" s="15">
        <v>133231</v>
      </c>
      <c r="K597" s="15">
        <v>8</v>
      </c>
      <c r="L597">
        <v>5</v>
      </c>
      <c r="M597">
        <v>-1</v>
      </c>
      <c r="N597">
        <v>0</v>
      </c>
      <c r="O597" s="15">
        <v>224</v>
      </c>
      <c r="P597" s="15">
        <v>11</v>
      </c>
      <c r="Q597" s="15">
        <v>235</v>
      </c>
      <c r="R597">
        <v>1.0303030303030303</v>
      </c>
      <c r="S597" s="15">
        <v>-414</v>
      </c>
      <c r="T597" t="s">
        <v>511</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597" s="2">
        <f>IF(EvolucionIncidencia[[#This Row],[Fecha]]&lt;=MIN(EvolucionIncidencia[Fecha])+14,"",EvolucionIncidencia[[#This Row],[NuevasAltas]]-EvolucionIncidencia[[#This Row],[Previsión Altas]])</f>
        <v>-465.82039627039626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7" s="2">
        <f>IF(LEN(EvolucionIncidencia[[#This Row],[IA7]])=0,"",EvolucionIncidencia[[#This Row],[IA7]]/_xlfn.MAXIFS(EvolucionIncidencia[IA7],EvolucionIncidencia[Area_Sanitaria],EvolucionIncidencia[[#This Row],[Area_Sanitaria]]))</f>
        <v>0.10657894736842105</v>
      </c>
      <c r="AB597" s="2">
        <f>IF(LEN(EvolucionIncidencia[[#This Row],[IA14]])=0,"",EvolucionIncidencia[[#This Row],[IA14]]/_xlfn.MAXIFS(EvolucionIncidencia[IA14],EvolucionIncidencia[Area_Sanitaria],EvolucionIncidencia[[#This Row],[Area_Sanitaria]]))</f>
        <v>0.15329218106995884</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8" spans="1:31" hidden="1" x14ac:dyDescent="0.3">
      <c r="A598" s="1">
        <v>44375</v>
      </c>
      <c r="B598" s="2" t="s">
        <v>6</v>
      </c>
      <c r="C598" s="15">
        <v>14610</v>
      </c>
      <c r="D598" s="15">
        <v>238</v>
      </c>
      <c r="E598" s="15">
        <v>14191</v>
      </c>
      <c r="F598">
        <v>6</v>
      </c>
      <c r="G598">
        <v>2</v>
      </c>
      <c r="H598" s="15">
        <v>248261</v>
      </c>
      <c r="I598" s="15">
        <v>181</v>
      </c>
      <c r="J598" s="15">
        <v>93475</v>
      </c>
      <c r="K598" s="15">
        <v>13</v>
      </c>
      <c r="L598">
        <v>12</v>
      </c>
      <c r="M598">
        <v>-1</v>
      </c>
      <c r="N598">
        <v>-1</v>
      </c>
      <c r="O598" s="15">
        <v>403</v>
      </c>
      <c r="P598" s="15">
        <v>17</v>
      </c>
      <c r="Q598" s="15">
        <v>420</v>
      </c>
      <c r="R598">
        <v>1.0530973451327434</v>
      </c>
      <c r="S598" s="15">
        <v>-180</v>
      </c>
      <c r="T598" t="s">
        <v>511</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598" s="2">
        <f>IF(EvolucionIncidencia[[#This Row],[Fecha]]&lt;=MIN(EvolucionIncidencia[Fecha])+14,"",EvolucionIncidencia[[#This Row],[NuevasAltas]]-EvolucionIncidencia[[#This Row],[Previsión Altas]])</f>
        <v>-259.12918349157843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98" s="2">
        <f>IF(LEN(EvolucionIncidencia[[#This Row],[IA7]])=0,"",EvolucionIncidencia[[#This Row],[IA7]]/_xlfn.MAXIFS(EvolucionIncidencia[IA7],EvolucionIncidencia[Area_Sanitaria],EvolucionIncidencia[[#This Row],[Area_Sanitaria]]))</f>
        <v>0.34393638170974156</v>
      </c>
      <c r="AB598" s="2">
        <f>IF(LEN(EvolucionIncidencia[[#This Row],[IA14]])=0,"",EvolucionIncidencia[[#This Row],[IA14]]/_xlfn.MAXIFS(EvolucionIncidencia[IA14],EvolucionIncidencia[Area_Sanitaria],EvolucionIncidencia[[#This Row],[Area_Sanitaria]]))</f>
        <v>0.27659574468085107</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99" spans="1:31" hidden="1" x14ac:dyDescent="0.3">
      <c r="A599" s="1">
        <v>44375</v>
      </c>
      <c r="B599" s="2" t="s">
        <v>7</v>
      </c>
      <c r="C599" s="15">
        <v>20247</v>
      </c>
      <c r="D599" s="15">
        <v>153</v>
      </c>
      <c r="E599" s="15">
        <v>19741</v>
      </c>
      <c r="F599">
        <v>1</v>
      </c>
      <c r="G599">
        <v>1</v>
      </c>
      <c r="H599" s="15">
        <v>374178</v>
      </c>
      <c r="I599" s="15">
        <v>365</v>
      </c>
      <c r="J599" s="15">
        <v>147162</v>
      </c>
      <c r="K599" s="15">
        <v>8</v>
      </c>
      <c r="L599">
        <v>5</v>
      </c>
      <c r="M599">
        <v>0</v>
      </c>
      <c r="N599">
        <v>0</v>
      </c>
      <c r="O599" s="15">
        <v>434</v>
      </c>
      <c r="P599" s="15">
        <v>25</v>
      </c>
      <c r="Q599" s="15">
        <v>459</v>
      </c>
      <c r="R599">
        <v>1.0337837837837838</v>
      </c>
      <c r="S599" s="15">
        <v>-350</v>
      </c>
      <c r="T599" t="s">
        <v>511</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599" s="2">
        <f>IF(EvolucionIncidencia[[#This Row],[Fecha]]&lt;=MIN(EvolucionIncidencia[Fecha])+14,"",EvolucionIncidencia[[#This Row],[NuevasAltas]]-EvolucionIncidencia[[#This Row],[Previsión Altas]])</f>
        <v>-382.03633271490412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9" s="2">
        <f>IF(LEN(EvolucionIncidencia[[#This Row],[IA7]])=0,"",EvolucionIncidencia[[#This Row],[IA7]]/_xlfn.MAXIFS(EvolucionIncidencia[IA7],EvolucionIncidencia[Area_Sanitaria],EvolucionIncidencia[[#This Row],[Area_Sanitaria]]))</f>
        <v>0.25587467362924282</v>
      </c>
      <c r="AB599" s="2">
        <f>IF(LEN(EvolucionIncidencia[[#This Row],[IA14]])=0,"",EvolucionIncidencia[[#This Row],[IA14]]/_xlfn.MAXIFS(EvolucionIncidencia[IA14],EvolucionIncidencia[Area_Sanitaria],EvolucionIncidencia[[#This Row],[Area_Sanitaria]]))</f>
        <v>0.28709055876685935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0" spans="1:31" hidden="1" x14ac:dyDescent="0.3">
      <c r="A600" s="1">
        <v>44375</v>
      </c>
      <c r="B600" s="2" t="s">
        <v>2</v>
      </c>
      <c r="C600" s="15">
        <v>25498</v>
      </c>
      <c r="D600" s="15">
        <v>256</v>
      </c>
      <c r="E600" s="15">
        <v>24811</v>
      </c>
      <c r="F600">
        <v>1</v>
      </c>
      <c r="G600">
        <v>1</v>
      </c>
      <c r="H600" s="15">
        <v>524123</v>
      </c>
      <c r="I600" s="15">
        <v>439</v>
      </c>
      <c r="J600" s="15">
        <v>271213</v>
      </c>
      <c r="K600" s="15">
        <v>53</v>
      </c>
      <c r="L600">
        <v>37</v>
      </c>
      <c r="M600">
        <v>1</v>
      </c>
      <c r="N600">
        <v>0</v>
      </c>
      <c r="O600" s="15">
        <v>451</v>
      </c>
      <c r="P600" s="15">
        <v>20</v>
      </c>
      <c r="Q600" s="15">
        <v>471</v>
      </c>
      <c r="R600">
        <v>1.1689497716894977</v>
      </c>
      <c r="S600" s="15">
        <v>-415</v>
      </c>
      <c r="T600" t="s">
        <v>511</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600" s="2">
        <f>IF(EvolucionIncidencia[[#This Row],[Fecha]]&lt;=MIN(EvolucionIncidencia[Fecha])+14,"",EvolucionIncidencia[[#This Row],[NuevasAltas]]-EvolucionIncidencia[[#This Row],[Previsión Altas]])</f>
        <v>-518.60890868933382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00" s="2">
        <f>IF(LEN(EvolucionIncidencia[[#This Row],[IA7]])=0,"",EvolucionIncidencia[[#This Row],[IA7]]/_xlfn.MAXIFS(EvolucionIncidencia[IA7],EvolucionIncidencia[Area_Sanitaria],EvolucionIncidencia[[#This Row],[Area_Sanitaria]]))</f>
        <v>0.24335106382978725</v>
      </c>
      <c r="AB600" s="2">
        <f>IF(LEN(EvolucionIncidencia[[#This Row],[IA14]])=0,"",EvolucionIncidencia[[#This Row],[IA14]]/_xlfn.MAXIFS(EvolucionIncidencia[IA14],EvolucionIncidencia[Area_Sanitaria],EvolucionIncidencia[[#This Row],[Area_Sanitaria]]))</f>
        <v>0.22966507177033493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01" spans="1:31" hidden="1" x14ac:dyDescent="0.3">
      <c r="A601" s="1">
        <v>44375</v>
      </c>
      <c r="B601" s="2" t="s">
        <v>3</v>
      </c>
      <c r="C601" s="15">
        <v>129476</v>
      </c>
      <c r="D601" s="15">
        <v>1579</v>
      </c>
      <c r="E601" s="15">
        <v>125486</v>
      </c>
      <c r="F601">
        <v>40</v>
      </c>
      <c r="G601">
        <v>12</v>
      </c>
      <c r="H601" s="15">
        <v>2356621</v>
      </c>
      <c r="I601" s="15">
        <v>2436</v>
      </c>
      <c r="J601" s="15">
        <v>998991</v>
      </c>
      <c r="K601" s="15">
        <v>121</v>
      </c>
      <c r="L601">
        <v>72</v>
      </c>
      <c r="M601">
        <v>2</v>
      </c>
      <c r="N601">
        <v>-2</v>
      </c>
      <c r="O601" s="15">
        <v>2737</v>
      </c>
      <c r="P601" s="15">
        <v>121</v>
      </c>
      <c r="Q601" s="15">
        <v>2858</v>
      </c>
      <c r="R601">
        <v>1.0477770404777704</v>
      </c>
      <c r="S601" s="15">
        <v>-2362</v>
      </c>
      <c r="T601" t="s">
        <v>511</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601" s="2">
        <f>IF(EvolucionIncidencia[[#This Row],[Fecha]]&lt;=MIN(EvolucionIncidencia[Fecha])+14,"",EvolucionIncidencia[[#This Row],[NuevasAltas]]-EvolucionIncidencia[[#This Row],[Previsión Altas]])</f>
        <v>-2613.2871334359534</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601" s="2">
        <f>IF(LEN(EvolucionIncidencia[[#This Row],[IA7]])=0,"",EvolucionIncidencia[[#This Row],[IA7]]/_xlfn.MAXIFS(EvolucionIncidencia[IA7],EvolucionIncidencia[Area_Sanitaria],EvolucionIncidencia[[#This Row],[Area_Sanitaria]]))</f>
        <v>0.25496002368966536</v>
      </c>
      <c r="AB601" s="2">
        <f>IF(LEN(EvolucionIncidencia[[#This Row],[IA14]])=0,"",EvolucionIncidencia[[#This Row],[IA14]]/_xlfn.MAXIFS(EvolucionIncidencia[IA14],EvolucionIncidencia[Area_Sanitaria],EvolucionIncidencia[[#This Row],[Area_Sanitaria]]))</f>
        <v>0.29313164349959114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02" spans="1:31" x14ac:dyDescent="0.3">
      <c r="A602" s="1">
        <v>44376</v>
      </c>
      <c r="B602" s="2" t="s">
        <v>4</v>
      </c>
      <c r="C602" s="15">
        <v>31178</v>
      </c>
      <c r="D602" s="15">
        <v>512</v>
      </c>
      <c r="E602" s="15">
        <v>30081</v>
      </c>
      <c r="F602">
        <v>27</v>
      </c>
      <c r="G602">
        <v>3</v>
      </c>
      <c r="H602" s="15">
        <v>533039</v>
      </c>
      <c r="I602" s="15">
        <v>600</v>
      </c>
      <c r="J602" s="15">
        <v>154458</v>
      </c>
      <c r="K602" s="15">
        <v>34</v>
      </c>
      <c r="L602">
        <v>13</v>
      </c>
      <c r="M602">
        <v>2</v>
      </c>
      <c r="N602">
        <v>-1</v>
      </c>
      <c r="O602" s="15">
        <v>1211</v>
      </c>
      <c r="P602" s="15">
        <v>68</v>
      </c>
      <c r="Q602" s="15">
        <v>1279</v>
      </c>
      <c r="R602">
        <v>1.0260521042084167</v>
      </c>
      <c r="S602" s="15">
        <v>21</v>
      </c>
      <c r="T602" t="s">
        <v>512</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602" s="2">
        <f>IF(EvolucionIncidencia[[#This Row],[Fecha]]&lt;=MIN(EvolucionIncidencia[Fecha])+14,"",EvolucionIncidencia[[#This Row],[NuevasAltas]]-EvolucionIncidencia[[#This Row],[Previsión Altas]])</f>
        <v>23.704499943587454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02" s="2">
        <f>IF(LEN(EvolucionIncidencia[[#This Row],[IA7]])=0,"",EvolucionIncidencia[[#This Row],[IA7]]/_xlfn.MAXIFS(EvolucionIncidencia[IA7],EvolucionIncidencia[Area_Sanitaria],EvolucionIncidencia[[#This Row],[Area_Sanitaria]]))</f>
        <v>0.37384898710865561</v>
      </c>
      <c r="AB602" s="2">
        <f>IF(LEN(EvolucionIncidencia[[#This Row],[IA14]])=0,"",EvolucionIncidencia[[#This Row],[IA14]]/_xlfn.MAXIFS(EvolucionIncidencia[IA14],EvolucionIncidencia[Area_Sanitaria],EvolucionIncidencia[[#This Row],[Area_Sanitaria]]))</f>
        <v>0.49138920780711826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03" spans="1:31" hidden="1" x14ac:dyDescent="0.3">
      <c r="A603" s="1">
        <v>44376</v>
      </c>
      <c r="B603" s="2" t="s">
        <v>5</v>
      </c>
      <c r="C603" s="15">
        <v>8758</v>
      </c>
      <c r="D603" s="15">
        <v>76</v>
      </c>
      <c r="E603" s="15">
        <v>8459</v>
      </c>
      <c r="F603">
        <v>1</v>
      </c>
      <c r="G603">
        <v>1</v>
      </c>
      <c r="H603" s="15">
        <v>151664</v>
      </c>
      <c r="I603" s="15">
        <v>217</v>
      </c>
      <c r="J603" s="15">
        <v>62327</v>
      </c>
      <c r="K603" s="15">
        <v>9</v>
      </c>
      <c r="L603">
        <v>6</v>
      </c>
      <c r="M603">
        <v>0</v>
      </c>
      <c r="N603">
        <v>0</v>
      </c>
      <c r="O603" s="15">
        <v>233</v>
      </c>
      <c r="P603" s="15">
        <v>4</v>
      </c>
      <c r="Q603" s="15">
        <v>237</v>
      </c>
      <c r="R603">
        <v>1.0857142857142856</v>
      </c>
      <c r="S603" s="15">
        <v>3</v>
      </c>
      <c r="T603" t="s">
        <v>512</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03" s="2">
        <f>IF(LEN(EvolucionIncidencia[[#This Row],[IA7]])=0,"",EvolucionIncidencia[[#This Row],[IA7]]/_xlfn.MAXIFS(EvolucionIncidencia[IA7],EvolucionIncidencia[Area_Sanitaria],EvolucionIncidencia[[#This Row],[Area_Sanitaria]]))</f>
        <v>0.216</v>
      </c>
      <c r="AB603" s="2">
        <f>IF(LEN(EvolucionIncidencia[[#This Row],[IA14]])=0,"",EvolucionIncidencia[[#This Row],[IA14]]/_xlfn.MAXIFS(EvolucionIncidencia[IA14],EvolucionIncidencia[Area_Sanitaria],EvolucionIncidencia[[#This Row],[Area_Sanitaria]]))</f>
        <v>0.32972972972972975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04" spans="1:31" hidden="1" x14ac:dyDescent="0.3">
      <c r="A604" s="1">
        <v>44376</v>
      </c>
      <c r="B604" s="2" t="s">
        <v>8</v>
      </c>
      <c r="C604" s="15">
        <v>13244</v>
      </c>
      <c r="D604" s="15">
        <v>206</v>
      </c>
      <c r="E604" s="15">
        <v>12817</v>
      </c>
      <c r="F604">
        <v>3</v>
      </c>
      <c r="G604">
        <v>2</v>
      </c>
      <c r="H604" s="15">
        <v>260697</v>
      </c>
      <c r="I604" s="15">
        <v>216</v>
      </c>
      <c r="J604" s="15">
        <v>137246</v>
      </c>
      <c r="K604" s="15">
        <v>20</v>
      </c>
      <c r="L604">
        <v>13</v>
      </c>
      <c r="M604">
        <v>1</v>
      </c>
      <c r="N604">
        <v>0</v>
      </c>
      <c r="O604" s="15">
        <v>1138</v>
      </c>
      <c r="P604" s="15">
        <v>49</v>
      </c>
      <c r="Q604" s="15">
        <v>1187</v>
      </c>
      <c r="R604">
        <v>1.0673575129533679</v>
      </c>
      <c r="S604" s="15">
        <v>7</v>
      </c>
      <c r="T604" t="s">
        <v>512</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604" s="2">
        <f>IF(EvolucionIncidencia[[#This Row],[Fecha]]&lt;=MIN(EvolucionIncidencia[Fecha])+14,"",EvolucionIncidencia[[#This Row],[NuevasAltas]]-EvolucionIncidencia[[#This Row],[Previsión Altas]])</f>
        <v>6.9234022556391013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04" s="2">
        <f>IF(LEN(EvolucionIncidencia[[#This Row],[IA7]])=0,"",EvolucionIncidencia[[#This Row],[IA7]]/_xlfn.MAXIFS(EvolucionIncidencia[IA7],EvolucionIncidencia[Area_Sanitaria],EvolucionIncidencia[[#This Row],[Area_Sanitaria]]))</f>
        <v>0.38461538461538464</v>
      </c>
      <c r="AB604" s="2">
        <f>IF(LEN(EvolucionIncidencia[[#This Row],[IA14]])=0,"",EvolucionIncidencia[[#This Row],[IA14]]/_xlfn.MAXIFS(EvolucionIncidencia[IA14],EvolucionIncidencia[Area_Sanitaria],EvolucionIncidencia[[#This Row],[Area_Sanitaria]]))</f>
        <v>0.42731277533039647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05" spans="1:31" hidden="1" x14ac:dyDescent="0.3">
      <c r="A605" s="1">
        <v>44376</v>
      </c>
      <c r="B605" s="2" t="s">
        <v>9</v>
      </c>
      <c r="C605" s="15">
        <v>16019</v>
      </c>
      <c r="D605" s="15">
        <v>168</v>
      </c>
      <c r="E605" s="15">
        <v>15434</v>
      </c>
      <c r="F605">
        <v>5</v>
      </c>
      <c r="G605">
        <v>0</v>
      </c>
      <c r="H605" s="15">
        <v>267760</v>
      </c>
      <c r="I605" s="15">
        <v>418</v>
      </c>
      <c r="J605" s="15">
        <v>133246</v>
      </c>
      <c r="K605" s="15">
        <v>15</v>
      </c>
      <c r="L605">
        <v>-2</v>
      </c>
      <c r="M605">
        <v>1</v>
      </c>
      <c r="N605">
        <v>-1</v>
      </c>
      <c r="O605" s="15">
        <v>519</v>
      </c>
      <c r="P605" s="15">
        <v>15</v>
      </c>
      <c r="Q605" s="15">
        <v>534</v>
      </c>
      <c r="R605">
        <v>0.9882352941176471</v>
      </c>
      <c r="S605" s="15">
        <v>17</v>
      </c>
      <c r="T605" t="s">
        <v>512</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605" s="2">
        <f>IF(EvolucionIncidencia[[#This Row],[Fecha]]&lt;=MIN(EvolucionIncidencia[Fecha])+14,"",EvolucionIncidencia[[#This Row],[NuevasAltas]]-EvolucionIncidencia[[#This Row],[Previsión Altas]])</f>
        <v>6.1612304362304364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05" s="2">
        <f>IF(LEN(EvolucionIncidencia[[#This Row],[IA7]])=0,"",EvolucionIncidencia[[#This Row],[IA7]]/_xlfn.MAXIFS(EvolucionIncidencia[IA7],EvolucionIncidencia[Area_Sanitaria],EvolucionIncidencia[[#This Row],[Area_Sanitaria]]))</f>
        <v>0.11842105263157894</v>
      </c>
      <c r="AB605" s="2">
        <f>IF(LEN(EvolucionIncidencia[[#This Row],[IA14]])=0,"",EvolucionIncidencia[[#This Row],[IA14]]/_xlfn.MAXIFS(EvolucionIncidencia[IA14],EvolucionIncidencia[Area_Sanitaria],EvolucionIncidencia[[#This Row],[Area_Sanitaria]]))</f>
        <v>0.16255144032921812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6" spans="1:31" hidden="1" x14ac:dyDescent="0.3">
      <c r="A606" s="1">
        <v>44376</v>
      </c>
      <c r="B606" s="2" t="s">
        <v>6</v>
      </c>
      <c r="C606" s="15">
        <v>14644</v>
      </c>
      <c r="D606" s="15">
        <v>262</v>
      </c>
      <c r="E606" s="15">
        <v>14201</v>
      </c>
      <c r="F606">
        <v>6</v>
      </c>
      <c r="G606">
        <v>3</v>
      </c>
      <c r="H606" s="15">
        <v>248718</v>
      </c>
      <c r="I606" s="15">
        <v>181</v>
      </c>
      <c r="J606" s="15">
        <v>93563</v>
      </c>
      <c r="K606" s="15">
        <v>34</v>
      </c>
      <c r="L606">
        <v>24</v>
      </c>
      <c r="M606">
        <v>0</v>
      </c>
      <c r="N606">
        <v>1</v>
      </c>
      <c r="O606" s="15">
        <v>457</v>
      </c>
      <c r="P606" s="15">
        <v>88</v>
      </c>
      <c r="Q606" s="15">
        <v>545</v>
      </c>
      <c r="R606">
        <v>1.1008403361344539</v>
      </c>
      <c r="S606" s="15">
        <v>10</v>
      </c>
      <c r="T606" t="s">
        <v>512</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606" s="2">
        <f>IF(EvolucionIncidencia[[#This Row],[Fecha]]&lt;=MIN(EvolucionIncidencia[Fecha])+14,"",EvolucionIncidencia[[#This Row],[NuevasAltas]]-EvolucionIncidencia[[#This Row],[Previsión Altas]])</f>
        <v>-29.281081523518495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06" s="2">
        <f>IF(LEN(EvolucionIncidencia[[#This Row],[IA7]])=0,"",EvolucionIncidencia[[#This Row],[IA7]]/_xlfn.MAXIFS(EvolucionIncidencia[IA7],EvolucionIncidencia[Area_Sanitaria],EvolucionIncidencia[[#This Row],[Area_Sanitaria]]))</f>
        <v>0.39363817097415504</v>
      </c>
      <c r="AB606" s="2">
        <f>IF(LEN(EvolucionIncidencia[[#This Row],[IA14]])=0,"",EvolucionIncidencia[[#This Row],[IA14]]/_xlfn.MAXIFS(EvolucionIncidencia[IA14],EvolucionIncidencia[Area_Sanitaria],EvolucionIncidencia[[#This Row],[Area_Sanitaria]]))</f>
        <v>0.30969267139479906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07" spans="1:31" hidden="1" x14ac:dyDescent="0.3">
      <c r="A607" s="1">
        <v>44376</v>
      </c>
      <c r="B607" s="2" t="s">
        <v>7</v>
      </c>
      <c r="C607" s="15">
        <v>20262</v>
      </c>
      <c r="D607" s="15">
        <v>164</v>
      </c>
      <c r="E607" s="15">
        <v>19745</v>
      </c>
      <c r="F607">
        <v>1</v>
      </c>
      <c r="G607">
        <v>1</v>
      </c>
      <c r="H607" s="15">
        <v>374676</v>
      </c>
      <c r="I607" s="15">
        <v>365</v>
      </c>
      <c r="J607" s="15">
        <v>147198</v>
      </c>
      <c r="K607" s="15">
        <v>15</v>
      </c>
      <c r="L607">
        <v>11</v>
      </c>
      <c r="M607">
        <v>0</v>
      </c>
      <c r="N607">
        <v>0</v>
      </c>
      <c r="O607" s="15">
        <v>498</v>
      </c>
      <c r="P607" s="15">
        <v>36</v>
      </c>
      <c r="Q607" s="15">
        <v>534</v>
      </c>
      <c r="R607">
        <v>1.0718954248366013</v>
      </c>
      <c r="S607" s="15">
        <v>4</v>
      </c>
      <c r="T607" t="s">
        <v>512</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607" s="2">
        <f>IF(EvolucionIncidencia[[#This Row],[Fecha]]&lt;=MIN(EvolucionIncidencia[Fecha])+14,"",EvolucionIncidencia[[#This Row],[NuevasAltas]]-EvolucionIncidencia[[#This Row],[Previsión Altas]])</f>
        <v>-7.5139146567728687E-3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07" s="2">
        <f>IF(LEN(EvolucionIncidencia[[#This Row],[IA7]])=0,"",EvolucionIncidencia[[#This Row],[IA7]]/_xlfn.MAXIFS(EvolucionIncidencia[IA7],EvolucionIncidencia[Area_Sanitaria],EvolucionIncidencia[[#This Row],[Area_Sanitaria]]))</f>
        <v>0.27154046997389036</v>
      </c>
      <c r="AB607" s="2">
        <f>IF(LEN(EvolucionIncidencia[[#This Row],[IA14]])=0,"",EvolucionIncidencia[[#This Row],[IA14]]/_xlfn.MAXIFS(EvolucionIncidencia[IA14],EvolucionIncidencia[Area_Sanitaria],EvolucionIncidencia[[#This Row],[Area_Sanitaria]]))</f>
        <v>0.31021194605009633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08" spans="1:31" hidden="1" x14ac:dyDescent="0.3">
      <c r="A608" s="1">
        <v>44376</v>
      </c>
      <c r="B608" s="2" t="s">
        <v>2</v>
      </c>
      <c r="C608" s="15">
        <v>25533</v>
      </c>
      <c r="D608" s="15">
        <v>285</v>
      </c>
      <c r="E608" s="15">
        <v>24817</v>
      </c>
      <c r="F608">
        <v>1</v>
      </c>
      <c r="G608">
        <v>0</v>
      </c>
      <c r="H608" s="15">
        <v>524677</v>
      </c>
      <c r="I608" s="15">
        <v>439</v>
      </c>
      <c r="J608" s="15">
        <v>271348</v>
      </c>
      <c r="K608" s="15">
        <v>35</v>
      </c>
      <c r="L608">
        <v>29</v>
      </c>
      <c r="M608">
        <v>0</v>
      </c>
      <c r="N608">
        <v>-1</v>
      </c>
      <c r="O608" s="15">
        <v>554</v>
      </c>
      <c r="P608" s="15">
        <v>135</v>
      </c>
      <c r="Q608" s="15">
        <v>689</v>
      </c>
      <c r="R608">
        <v>1.11328125</v>
      </c>
      <c r="S608" s="15">
        <v>6</v>
      </c>
      <c r="T608" t="s">
        <v>512</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608" s="2">
        <f>IF(EvolucionIncidencia[[#This Row],[Fecha]]&lt;=MIN(EvolucionIncidencia[Fecha])+14,"",EvolucionIncidencia[[#This Row],[NuevasAltas]]-EvolucionIncidencia[[#This Row],[Previsión Altas]])</f>
        <v>-92.149352372527957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08" s="2">
        <f>IF(LEN(EvolucionIncidencia[[#This Row],[IA7]])=0,"",EvolucionIncidencia[[#This Row],[IA7]]/_xlfn.MAXIFS(EvolucionIncidencia[IA7],EvolucionIncidencia[Area_Sanitaria],EvolucionIncidencia[[#This Row],[Area_Sanitaria]]))</f>
        <v>0.26595744680851063</v>
      </c>
      <c r="AB608" s="2">
        <f>IF(LEN(EvolucionIncidencia[[#This Row],[IA14]])=0,"",EvolucionIncidencia[[#This Row],[IA14]]/_xlfn.MAXIFS(EvolucionIncidencia[IA14],EvolucionIncidencia[Area_Sanitaria],EvolucionIncidencia[[#This Row],[Area_Sanitaria]]))</f>
        <v>0.25550239234449762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609" spans="1:31" hidden="1" x14ac:dyDescent="0.3">
      <c r="A609" s="1">
        <v>44376</v>
      </c>
      <c r="B609" s="2" t="s">
        <v>3</v>
      </c>
      <c r="C609" s="15">
        <v>129638</v>
      </c>
      <c r="D609" s="15">
        <v>1673</v>
      </c>
      <c r="E609" s="15">
        <v>125554</v>
      </c>
      <c r="F609">
        <v>44</v>
      </c>
      <c r="G609">
        <v>10</v>
      </c>
      <c r="H609" s="15">
        <v>2361231</v>
      </c>
      <c r="I609" s="15">
        <v>2436</v>
      </c>
      <c r="J609" s="15">
        <v>999386</v>
      </c>
      <c r="K609" s="15">
        <v>162</v>
      </c>
      <c r="L609">
        <v>94</v>
      </c>
      <c r="M609">
        <v>4</v>
      </c>
      <c r="N609">
        <v>-2</v>
      </c>
      <c r="O609" s="15">
        <v>4610</v>
      </c>
      <c r="P609" s="15">
        <v>395</v>
      </c>
      <c r="Q609" s="15">
        <v>5005</v>
      </c>
      <c r="R609">
        <v>1.0595313489550349</v>
      </c>
      <c r="S609" s="15">
        <v>68</v>
      </c>
      <c r="T609" t="s">
        <v>512</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609" s="2">
        <f>IF(EvolucionIncidencia[[#This Row],[Fecha]]&lt;=MIN(EvolucionIncidencia[Fecha])+14,"",EvolucionIncidencia[[#This Row],[NuevasAltas]]-EvolucionIncidencia[[#This Row],[Previsión Altas]])</f>
        <v>-17.223759634981178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609" s="2">
        <f>IF(LEN(EvolucionIncidencia[[#This Row],[IA7]])=0,"",EvolucionIncidencia[[#This Row],[IA7]]/_xlfn.MAXIFS(EvolucionIncidencia[IA7],EvolucionIncidencia[Area_Sanitaria],EvolucionIncidencia[[#This Row],[Area_Sanitaria]]))</f>
        <v>0.27894580989043527</v>
      </c>
      <c r="AB609" s="2">
        <f>IF(LEN(EvolucionIncidencia[[#This Row],[IA14]])=0,"",EvolucionIncidencia[[#This Row],[IA14]]/_xlfn.MAXIFS(EvolucionIncidencia[IA14],EvolucionIncidencia[Area_Sanitaria],EvolucionIncidencia[[#This Row],[Area_Sanitaria]]))</f>
        <v>0.31295993458708093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10" spans="1:31" x14ac:dyDescent="0.3">
      <c r="A610" s="1">
        <v>44377</v>
      </c>
      <c r="B610" s="2" t="s">
        <v>4</v>
      </c>
      <c r="C610" s="15">
        <v>31250</v>
      </c>
      <c r="D610" s="15">
        <v>544</v>
      </c>
      <c r="E610" s="15">
        <v>30121</v>
      </c>
      <c r="F610">
        <v>24</v>
      </c>
      <c r="G610">
        <v>3</v>
      </c>
      <c r="H610" s="15">
        <v>534363</v>
      </c>
      <c r="I610" s="15">
        <v>600</v>
      </c>
      <c r="J610" s="15">
        <v>154585</v>
      </c>
      <c r="K610" s="15">
        <v>72</v>
      </c>
      <c r="L610">
        <v>32</v>
      </c>
      <c r="M610">
        <v>-3</v>
      </c>
      <c r="N610">
        <v>0</v>
      </c>
      <c r="O610" s="15">
        <v>1324</v>
      </c>
      <c r="P610" s="15">
        <v>127</v>
      </c>
      <c r="Q610" s="15">
        <v>1451</v>
      </c>
      <c r="R610">
        <v>1.0625</v>
      </c>
      <c r="S610" s="15">
        <v>40</v>
      </c>
      <c r="T610" t="s">
        <v>513</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610" s="2">
        <f>IF(EvolucionIncidencia[[#This Row],[Fecha]]&lt;=MIN(EvolucionIncidencia[Fecha])+14,"",EvolucionIncidencia[[#This Row],[NuevasAltas]]-EvolucionIncidencia[[#This Row],[Previsión Altas]])</f>
        <v>43.41874282055889</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10" s="2">
        <f>IF(LEN(EvolucionIncidencia[[#This Row],[IA7]])=0,"",EvolucionIncidencia[[#This Row],[IA7]]/_xlfn.MAXIFS(EvolucionIncidencia[IA7],EvolucionIncidencia[Area_Sanitaria],EvolucionIncidencia[[#This Row],[Area_Sanitaria]]))</f>
        <v>0.45303867403314918</v>
      </c>
      <c r="AB610" s="2">
        <f>IF(LEN(EvolucionIncidencia[[#This Row],[IA14]])=0,"",EvolucionIncidencia[[#This Row],[IA14]]/_xlfn.MAXIFS(EvolucionIncidencia[IA14],EvolucionIncidencia[Area_Sanitaria],EvolucionIncidencia[[#This Row],[Area_Sanitaria]]))</f>
        <v>0.53386911595866815</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11" spans="1:31" hidden="1" x14ac:dyDescent="0.3">
      <c r="A611" s="1">
        <v>44377</v>
      </c>
      <c r="B611" s="2" t="s">
        <v>5</v>
      </c>
      <c r="C611" s="15">
        <v>8769</v>
      </c>
      <c r="D611" s="15">
        <v>78</v>
      </c>
      <c r="E611" s="15">
        <v>8468</v>
      </c>
      <c r="F611">
        <v>2</v>
      </c>
      <c r="G611">
        <v>1</v>
      </c>
      <c r="H611" s="15">
        <v>151893</v>
      </c>
      <c r="I611" s="15">
        <v>217</v>
      </c>
      <c r="J611" s="15">
        <v>62339</v>
      </c>
      <c r="K611" s="15">
        <v>11</v>
      </c>
      <c r="L611">
        <v>2</v>
      </c>
      <c r="M611">
        <v>1</v>
      </c>
      <c r="N611">
        <v>0</v>
      </c>
      <c r="O611" s="15">
        <v>229</v>
      </c>
      <c r="P611" s="15">
        <v>12</v>
      </c>
      <c r="Q611" s="15">
        <v>241</v>
      </c>
      <c r="R611">
        <v>1.0263157894736843</v>
      </c>
      <c r="S611" s="15">
        <v>9</v>
      </c>
      <c r="T611" t="s">
        <v>513</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11" s="2">
        <f>IF(LEN(EvolucionIncidencia[[#This Row],[IA7]])=0,"",EvolucionIncidencia[[#This Row],[IA7]]/_xlfn.MAXIFS(EvolucionIncidencia[IA7],EvolucionIncidencia[Area_Sanitaria],EvolucionIncidencia[[#This Row],[Area_Sanitaria]]))</f>
        <v>0.32</v>
      </c>
      <c r="AB611" s="2">
        <f>IF(LEN(EvolucionIncidencia[[#This Row],[IA14]])=0,"",EvolucionIncidencia[[#This Row],[IA14]]/_xlfn.MAXIFS(EvolucionIncidencia[IA14],EvolucionIncidencia[Area_Sanitaria],EvolucionIncidencia[[#This Row],[Area_Sanitaria]]))</f>
        <v>0.34594594594594597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12" spans="1:31" hidden="1" x14ac:dyDescent="0.3">
      <c r="A612" s="1">
        <v>44377</v>
      </c>
      <c r="B612" s="2" t="s">
        <v>8</v>
      </c>
      <c r="C612" s="15">
        <v>13267</v>
      </c>
      <c r="D612" s="15">
        <v>222</v>
      </c>
      <c r="E612" s="15">
        <v>12824</v>
      </c>
      <c r="F612">
        <v>3</v>
      </c>
      <c r="G612">
        <v>2</v>
      </c>
      <c r="H612" s="15">
        <v>261279</v>
      </c>
      <c r="I612" s="15">
        <v>216</v>
      </c>
      <c r="J612" s="15">
        <v>137364</v>
      </c>
      <c r="K612" s="15">
        <v>23</v>
      </c>
      <c r="L612">
        <v>16</v>
      </c>
      <c r="M612">
        <v>0</v>
      </c>
      <c r="N612">
        <v>0</v>
      </c>
      <c r="O612" s="15">
        <v>582</v>
      </c>
      <c r="P612" s="15">
        <v>118</v>
      </c>
      <c r="Q612" s="15">
        <v>700</v>
      </c>
      <c r="R612">
        <v>1.0776699029126213</v>
      </c>
      <c r="S612" s="15">
        <v>7</v>
      </c>
      <c r="T612" t="s">
        <v>513</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612" s="2">
        <f>IF(EvolucionIncidencia[[#This Row],[Fecha]]&lt;=MIN(EvolucionIncidencia[Fecha])+14,"",EvolucionIncidencia[[#This Row],[NuevasAltas]]-EvolucionIncidencia[[#This Row],[Previsión Altas]])</f>
        <v>6.8528195488721924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12" s="2">
        <f>IF(LEN(EvolucionIncidencia[[#This Row],[IA7]])=0,"",EvolucionIncidencia[[#This Row],[IA7]]/_xlfn.MAXIFS(EvolucionIncidencia[IA7],EvolucionIncidencia[Area_Sanitaria],EvolucionIncidencia[[#This Row],[Area_Sanitaria]]))</f>
        <v>0.41025641025641024</v>
      </c>
      <c r="AB612" s="2">
        <f>IF(LEN(EvolucionIncidencia[[#This Row],[IA14]])=0,"",EvolucionIncidencia[[#This Row],[IA14]]/_xlfn.MAXIFS(EvolucionIncidencia[IA14],EvolucionIncidencia[Area_Sanitaria],EvolucionIncidencia[[#This Row],[Area_Sanitaria]]))</f>
        <v>0.43832599118942733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13" spans="1:31" hidden="1" x14ac:dyDescent="0.3">
      <c r="A613" s="1">
        <v>44377</v>
      </c>
      <c r="B613" s="2" t="s">
        <v>9</v>
      </c>
      <c r="C613" s="15">
        <v>16062</v>
      </c>
      <c r="D613" s="15">
        <v>199</v>
      </c>
      <c r="E613" s="15">
        <v>15446</v>
      </c>
      <c r="F613">
        <v>5</v>
      </c>
      <c r="G613">
        <v>0</v>
      </c>
      <c r="H613" s="15">
        <v>268234</v>
      </c>
      <c r="I613" s="15">
        <v>418</v>
      </c>
      <c r="J613" s="15">
        <v>133276</v>
      </c>
      <c r="K613" s="15">
        <v>43</v>
      </c>
      <c r="L613">
        <v>31</v>
      </c>
      <c r="M613">
        <v>0</v>
      </c>
      <c r="N613">
        <v>0</v>
      </c>
      <c r="O613" s="15">
        <v>474</v>
      </c>
      <c r="P613" s="15">
        <v>30</v>
      </c>
      <c r="Q613" s="15">
        <v>504</v>
      </c>
      <c r="R613">
        <v>1.1845238095238095</v>
      </c>
      <c r="S613" s="15">
        <v>12</v>
      </c>
      <c r="T613" t="s">
        <v>513</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613" s="2">
        <f>IF(EvolucionIncidencia[[#This Row],[Fecha]]&lt;=MIN(EvolucionIncidencia[Fecha])+14,"",EvolucionIncidencia[[#This Row],[NuevasAltas]]-EvolucionIncidencia[[#This Row],[Previsión Altas]])</f>
        <v>-36.236936674436677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13" s="2">
        <f>IF(LEN(EvolucionIncidencia[[#This Row],[IA7]])=0,"",EvolucionIncidencia[[#This Row],[IA7]]/_xlfn.MAXIFS(EvolucionIncidencia[IA7],EvolucionIncidencia[Area_Sanitaria],EvolucionIncidencia[[#This Row],[Area_Sanitaria]]))</f>
        <v>0.14736842105263157</v>
      </c>
      <c r="AB613" s="2">
        <f>IF(LEN(EvolucionIncidencia[[#This Row],[IA14]])=0,"",EvolucionIncidencia[[#This Row],[IA14]]/_xlfn.MAXIFS(EvolucionIncidencia[IA14],EvolucionIncidencia[Area_Sanitaria],EvolucionIncidencia[[#This Row],[Area_Sanitaria]]))</f>
        <v>0.18106995884773663</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14" spans="1:31" hidden="1" x14ac:dyDescent="0.3">
      <c r="A614" s="1">
        <v>44377</v>
      </c>
      <c r="B614" s="2" t="s">
        <v>6</v>
      </c>
      <c r="C614" s="15">
        <v>14708</v>
      </c>
      <c r="D614" s="15">
        <v>321</v>
      </c>
      <c r="E614" s="15">
        <v>14206</v>
      </c>
      <c r="F614">
        <v>7</v>
      </c>
      <c r="G614">
        <v>3</v>
      </c>
      <c r="H614" s="15">
        <v>249089</v>
      </c>
      <c r="I614" s="15">
        <v>181</v>
      </c>
      <c r="J614" s="15">
        <v>93663</v>
      </c>
      <c r="K614" s="15">
        <v>64</v>
      </c>
      <c r="L614">
        <v>59</v>
      </c>
      <c r="M614">
        <v>1</v>
      </c>
      <c r="N614">
        <v>0</v>
      </c>
      <c r="O614" s="15">
        <v>371</v>
      </c>
      <c r="P614" s="15">
        <v>100</v>
      </c>
      <c r="Q614" s="15">
        <v>471</v>
      </c>
      <c r="R614">
        <v>1.2251908396946565</v>
      </c>
      <c r="S614" s="15">
        <v>5</v>
      </c>
      <c r="T614" t="s">
        <v>513</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614" s="2">
        <f>IF(EvolucionIncidencia[[#This Row],[Fecha]]&lt;=MIN(EvolucionIncidencia[Fecha])+14,"",EvolucionIncidencia[[#This Row],[NuevasAltas]]-EvolucionIncidencia[[#This Row],[Previsión Altas]])</f>
        <v>-39.994595110771584</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14" s="2">
        <f>IF(LEN(EvolucionIncidencia[[#This Row],[IA7]])=0,"",EvolucionIncidencia[[#This Row],[IA7]]/_xlfn.MAXIFS(EvolucionIncidencia[IA7],EvolucionIncidencia[Area_Sanitaria],EvolucionIncidencia[[#This Row],[Area_Sanitaria]]))</f>
        <v>0.4671968190854871</v>
      </c>
      <c r="AB614" s="2">
        <f>IF(LEN(EvolucionIncidencia[[#This Row],[IA14]])=0,"",EvolucionIncidencia[[#This Row],[IA14]]/_xlfn.MAXIFS(EvolucionIncidencia[IA14],EvolucionIncidencia[Area_Sanitaria],EvolucionIncidencia[[#This Row],[Area_Sanitaria]]))</f>
        <v>0.37706855791962174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15" spans="1:31" hidden="1" x14ac:dyDescent="0.3">
      <c r="A615" s="1">
        <v>44377</v>
      </c>
      <c r="B615" s="2" t="s">
        <v>7</v>
      </c>
      <c r="C615" s="15">
        <v>20278</v>
      </c>
      <c r="D615" s="15">
        <v>176</v>
      </c>
      <c r="E615" s="15">
        <v>19749</v>
      </c>
      <c r="F615">
        <v>1</v>
      </c>
      <c r="G615">
        <v>1</v>
      </c>
      <c r="H615" s="15">
        <v>375336</v>
      </c>
      <c r="I615" s="15">
        <v>365</v>
      </c>
      <c r="J615" s="15">
        <v>147290</v>
      </c>
      <c r="K615" s="15">
        <v>16</v>
      </c>
      <c r="L615">
        <v>12</v>
      </c>
      <c r="M615">
        <v>0</v>
      </c>
      <c r="N615">
        <v>0</v>
      </c>
      <c r="O615" s="15">
        <v>660</v>
      </c>
      <c r="P615" s="15">
        <v>92</v>
      </c>
      <c r="Q615" s="15">
        <v>752</v>
      </c>
      <c r="R615">
        <v>1.0731707317073171</v>
      </c>
      <c r="S615" s="15">
        <v>4</v>
      </c>
      <c r="T615" t="s">
        <v>513</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615" s="2">
        <f>IF(EvolucionIncidencia[[#This Row],[Fecha]]&lt;=MIN(EvolucionIncidencia[Fecha])+14,"",EvolucionIncidencia[[#This Row],[NuevasAltas]]-EvolucionIncidencia[[#This Row],[Previsión Altas]])</f>
        <v>-9.5454545454545396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5" s="2">
        <f>IF(LEN(EvolucionIncidencia[[#This Row],[IA7]])=0,"",EvolucionIncidencia[[#This Row],[IA7]]/_xlfn.MAXIFS(EvolucionIncidencia[IA7],EvolucionIncidencia[Area_Sanitaria],EvolucionIncidencia[[#This Row],[Area_Sanitaria]]))</f>
        <v>0.28459530026109658</v>
      </c>
      <c r="AB615" s="2">
        <f>IF(LEN(EvolucionIncidencia[[#This Row],[IA14]])=0,"",EvolucionIncidencia[[#This Row],[IA14]]/_xlfn.MAXIFS(EvolucionIncidencia[IA14],EvolucionIncidencia[Area_Sanitaria],EvolucionIncidencia[[#This Row],[Area_Sanitaria]]))</f>
        <v>0.32177263969171482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16" spans="1:31" hidden="1" x14ac:dyDescent="0.3">
      <c r="A616" s="1">
        <v>44377</v>
      </c>
      <c r="B616" s="2" t="s">
        <v>2</v>
      </c>
      <c r="C616" s="15">
        <v>25562</v>
      </c>
      <c r="D616" s="15">
        <v>297</v>
      </c>
      <c r="E616" s="15">
        <v>24834</v>
      </c>
      <c r="F616">
        <v>1</v>
      </c>
      <c r="G616">
        <v>0</v>
      </c>
      <c r="H616" s="15">
        <v>525589</v>
      </c>
      <c r="I616" s="15">
        <v>439</v>
      </c>
      <c r="J616" s="15">
        <v>271470</v>
      </c>
      <c r="K616" s="15">
        <v>29</v>
      </c>
      <c r="L616">
        <v>12</v>
      </c>
      <c r="M616">
        <v>0</v>
      </c>
      <c r="N616">
        <v>0</v>
      </c>
      <c r="O616" s="15">
        <v>912</v>
      </c>
      <c r="P616" s="15">
        <v>122</v>
      </c>
      <c r="Q616" s="15">
        <v>1034</v>
      </c>
      <c r="R616">
        <v>1.0421052631578946</v>
      </c>
      <c r="S616" s="15">
        <v>17</v>
      </c>
      <c r="T616" t="s">
        <v>513</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16" s="2">
        <f>IF(EvolucionIncidencia[[#This Row],[Fecha]]&lt;=MIN(EvolucionIncidencia[Fecha])+14,"",EvolucionIncidencia[[#This Row],[NuevasAltas]]-EvolucionIncidencia[[#This Row],[Previsión Altas]])</f>
        <v>-80.703974221267444</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16" s="2">
        <f>IF(LEN(EvolucionIncidencia[[#This Row],[IA7]])=0,"",EvolucionIncidencia[[#This Row],[IA7]]/_xlfn.MAXIFS(EvolucionIncidencia[IA7],EvolucionIncidencia[Area_Sanitaria],EvolucionIncidencia[[#This Row],[Area_Sanitaria]]))</f>
        <v>0.27925531914893614</v>
      </c>
      <c r="AB616" s="2">
        <f>IF(LEN(EvolucionIncidencia[[#This Row],[IA14]])=0,"",EvolucionIncidencia[[#This Row],[IA14]]/_xlfn.MAXIFS(EvolucionIncidencia[IA14],EvolucionIncidencia[Area_Sanitaria],EvolucionIncidencia[[#This Row],[Area_Sanitaria]]))</f>
        <v>0.2755980861244019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17" spans="1:31" hidden="1" x14ac:dyDescent="0.3">
      <c r="A617" s="1">
        <v>44377</v>
      </c>
      <c r="B617" s="2" t="s">
        <v>3</v>
      </c>
      <c r="C617" s="15">
        <v>129896</v>
      </c>
      <c r="D617" s="15">
        <v>1837</v>
      </c>
      <c r="E617" s="15">
        <v>125648</v>
      </c>
      <c r="F617">
        <v>43</v>
      </c>
      <c r="G617">
        <v>10</v>
      </c>
      <c r="H617" s="15">
        <v>2365783</v>
      </c>
      <c r="I617" s="15">
        <v>2436</v>
      </c>
      <c r="J617" s="15">
        <v>999987</v>
      </c>
      <c r="K617" s="15">
        <v>258</v>
      </c>
      <c r="L617">
        <v>164</v>
      </c>
      <c r="M617">
        <v>-1</v>
      </c>
      <c r="N617">
        <v>0</v>
      </c>
      <c r="O617" s="15">
        <v>4552</v>
      </c>
      <c r="P617" s="15">
        <v>601</v>
      </c>
      <c r="Q617" s="15">
        <v>5153</v>
      </c>
      <c r="R617">
        <v>1.0980274955170353</v>
      </c>
      <c r="S617" s="15">
        <v>94</v>
      </c>
      <c r="T617" t="s">
        <v>513</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17" s="2">
        <f>IF(EvolucionIncidencia[[#This Row],[Fecha]]&lt;=MIN(EvolucionIncidencia[Fecha])+14,"",EvolucionIncidencia[[#This Row],[NuevasAltas]]-EvolucionIncidencia[[#This Row],[Previsión Altas]])</f>
        <v>-50.354854499683455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17" s="2">
        <f>IF(LEN(EvolucionIncidencia[[#This Row],[IA7]])=0,"",EvolucionIncidencia[[#This Row],[IA7]]/_xlfn.MAXIFS(EvolucionIncidencia[IA7],EvolucionIncidencia[Area_Sanitaria],EvolucionIncidencia[[#This Row],[Area_Sanitaria]]))</f>
        <v>0.31981048267693218</v>
      </c>
      <c r="AB617" s="2">
        <f>IF(LEN(EvolucionIncidencia[[#This Row],[IA14]])=0,"",EvolucionIncidencia[[#This Row],[IA14]]/_xlfn.MAXIFS(EvolucionIncidencia[IA14],EvolucionIncidencia[Area_Sanitaria],EvolucionIncidencia[[#This Row],[Area_Sanitaria]]))</f>
        <v>0.34300899427636961</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18" spans="1:31" x14ac:dyDescent="0.3">
      <c r="A618" s="1">
        <v>44378</v>
      </c>
      <c r="B618" s="2" t="s">
        <v>4</v>
      </c>
      <c r="C618" s="15">
        <v>31309</v>
      </c>
      <c r="D618" s="15">
        <v>574</v>
      </c>
      <c r="E618" s="15">
        <v>30150</v>
      </c>
      <c r="F618">
        <v>23</v>
      </c>
      <c r="G618">
        <v>3</v>
      </c>
      <c r="H618" s="15">
        <v>535726</v>
      </c>
      <c r="I618" s="15">
        <v>600</v>
      </c>
      <c r="J618" s="15">
        <v>154648</v>
      </c>
      <c r="K618" s="15">
        <v>59</v>
      </c>
      <c r="L618">
        <v>30</v>
      </c>
      <c r="M618">
        <v>-1</v>
      </c>
      <c r="N618">
        <v>0</v>
      </c>
      <c r="O618" s="15">
        <v>1363</v>
      </c>
      <c r="P618" s="15">
        <v>63</v>
      </c>
      <c r="Q618" s="15">
        <v>1426</v>
      </c>
      <c r="R618">
        <v>1.0551470588235294</v>
      </c>
      <c r="S618" s="15">
        <v>29</v>
      </c>
      <c r="T618" t="s">
        <v>514</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18" s="2">
        <f>IF(EvolucionIncidencia[[#This Row],[Fecha]]&lt;=MIN(EvolucionIncidencia[Fecha])+14,"",EvolucionIncidencia[[#This Row],[NuevasAltas]]-EvolucionIncidencia[[#This Row],[Previsión Altas]])</f>
        <v>32.934270441697024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18" s="2">
        <f>IF(LEN(EvolucionIncidencia[[#This Row],[IA7]])=0,"",EvolucionIncidencia[[#This Row],[IA7]]/_xlfn.MAXIFS(EvolucionIncidencia[IA7],EvolucionIncidencia[Area_Sanitaria],EvolucionIncidencia[[#This Row],[Area_Sanitaria]]))</f>
        <v>0.51381215469613262</v>
      </c>
      <c r="AB618" s="2">
        <f>IF(LEN(EvolucionIncidencia[[#This Row],[IA14]])=0,"",EvolucionIncidencia[[#This Row],[IA14]]/_xlfn.MAXIFS(EvolucionIncidencia[IA14],EvolucionIncidencia[Area_Sanitaria],EvolucionIncidencia[[#This Row],[Area_Sanitaria]]))</f>
        <v>0.56371986222732495</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19" spans="1:31" hidden="1" x14ac:dyDescent="0.3">
      <c r="A619" s="1">
        <v>44378</v>
      </c>
      <c r="B619" s="2" t="s">
        <v>5</v>
      </c>
      <c r="C619" s="15">
        <v>8781</v>
      </c>
      <c r="D619" s="15">
        <v>82</v>
      </c>
      <c r="E619" s="15">
        <v>8476</v>
      </c>
      <c r="F619">
        <v>3</v>
      </c>
      <c r="G619">
        <v>0</v>
      </c>
      <c r="H619" s="15">
        <v>152048</v>
      </c>
      <c r="I619" s="15">
        <v>217</v>
      </c>
      <c r="J619" s="15">
        <v>62363</v>
      </c>
      <c r="K619" s="15">
        <v>12</v>
      </c>
      <c r="L619">
        <v>4</v>
      </c>
      <c r="M619">
        <v>1</v>
      </c>
      <c r="N619">
        <v>-1</v>
      </c>
      <c r="O619" s="15">
        <v>155</v>
      </c>
      <c r="P619" s="15">
        <v>24</v>
      </c>
      <c r="Q619" s="15">
        <v>179</v>
      </c>
      <c r="R619">
        <v>1.0512820512820513</v>
      </c>
      <c r="S619" s="15">
        <v>8</v>
      </c>
      <c r="T619" t="s">
        <v>514</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19" s="2">
        <f>IF(LEN(EvolucionIncidencia[[#This Row],[IA7]])=0,"",EvolucionIncidencia[[#This Row],[IA7]]/_xlfn.MAXIFS(EvolucionIncidencia[IA7],EvolucionIncidencia[Area_Sanitaria],EvolucionIncidencia[[#This Row],[Area_Sanitaria]]))</f>
        <v>0.4</v>
      </c>
      <c r="AB619" s="2">
        <f>IF(LEN(EvolucionIncidencia[[#This Row],[IA14]])=0,"",EvolucionIncidencia[[#This Row],[IA14]]/_xlfn.MAXIFS(EvolucionIncidencia[IA14],EvolucionIncidencia[Area_Sanitaria],EvolucionIncidencia[[#This Row],[Area_Sanitaria]]))</f>
        <v>0.34594594594594597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0" spans="1:31" hidden="1" x14ac:dyDescent="0.3">
      <c r="A620" s="1">
        <v>44378</v>
      </c>
      <c r="B620" s="2" t="s">
        <v>8</v>
      </c>
      <c r="C620" s="15">
        <v>13293</v>
      </c>
      <c r="D620" s="15">
        <v>224</v>
      </c>
      <c r="E620" s="15">
        <v>12848</v>
      </c>
      <c r="F620">
        <v>3</v>
      </c>
      <c r="G620">
        <v>2</v>
      </c>
      <c r="H620" s="15">
        <v>261787</v>
      </c>
      <c r="I620" s="15">
        <v>216</v>
      </c>
      <c r="J620" s="15">
        <v>137402</v>
      </c>
      <c r="K620" s="15">
        <v>26</v>
      </c>
      <c r="L620">
        <v>2</v>
      </c>
      <c r="M620">
        <v>0</v>
      </c>
      <c r="N620">
        <v>0</v>
      </c>
      <c r="O620" s="15">
        <v>508</v>
      </c>
      <c r="P620" s="15">
        <v>38</v>
      </c>
      <c r="Q620" s="15">
        <v>546</v>
      </c>
      <c r="R620">
        <v>1.0090090090090089</v>
      </c>
      <c r="S620" s="15">
        <v>24</v>
      </c>
      <c r="T620" t="s">
        <v>514</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20" s="2">
        <f>IF(EvolucionIncidencia[[#This Row],[Fecha]]&lt;=MIN(EvolucionIncidencia[Fecha])+14,"",EvolucionIncidencia[[#This Row],[NuevasAltas]]-EvolucionIncidencia[[#This Row],[Previsión Altas]])</f>
        <v>24.523068086883882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20" s="2">
        <f>IF(LEN(EvolucionIncidencia[[#This Row],[IA7]])=0,"",EvolucionIncidencia[[#This Row],[IA7]]/_xlfn.MAXIFS(EvolucionIncidencia[IA7],EvolucionIncidencia[Area_Sanitaria],EvolucionIncidencia[[#This Row],[Area_Sanitaria]]))</f>
        <v>0.40705128205128205</v>
      </c>
      <c r="AB620" s="2">
        <f>IF(LEN(EvolucionIncidencia[[#This Row],[IA14]])=0,"",EvolucionIncidencia[[#This Row],[IA14]]/_xlfn.MAXIFS(EvolucionIncidencia[IA14],EvolucionIncidencia[Area_Sanitaria],EvolucionIncidencia[[#This Row],[Area_Sanitaria]]))</f>
        <v>0.46696035242290751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21" spans="1:31" hidden="1" x14ac:dyDescent="0.3">
      <c r="A621" s="1">
        <v>44378</v>
      </c>
      <c r="B621" s="2" t="s">
        <v>9</v>
      </c>
      <c r="C621" s="15">
        <v>16105</v>
      </c>
      <c r="D621" s="15">
        <v>229</v>
      </c>
      <c r="E621" s="15">
        <v>15459</v>
      </c>
      <c r="F621">
        <v>6</v>
      </c>
      <c r="G621">
        <v>0</v>
      </c>
      <c r="H621" s="15">
        <v>268656</v>
      </c>
      <c r="I621" s="15">
        <v>418</v>
      </c>
      <c r="J621" s="15">
        <v>133301</v>
      </c>
      <c r="K621" s="15">
        <v>43</v>
      </c>
      <c r="L621">
        <v>30</v>
      </c>
      <c r="M621">
        <v>1</v>
      </c>
      <c r="N621">
        <v>0</v>
      </c>
      <c r="O621" s="15">
        <v>422</v>
      </c>
      <c r="P621" s="15">
        <v>25</v>
      </c>
      <c r="Q621" s="15">
        <v>447</v>
      </c>
      <c r="R621">
        <v>1.1507537688442211</v>
      </c>
      <c r="S621" s="15">
        <v>13</v>
      </c>
      <c r="T621" t="s">
        <v>514</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21" s="2">
        <f>IF(EvolucionIncidencia[[#This Row],[Fecha]]&lt;=MIN(EvolucionIncidencia[Fecha])+14,"",EvolucionIncidencia[[#This Row],[NuevasAltas]]-EvolucionIncidencia[[#This Row],[Previsión Altas]])</f>
        <v>-1.9482006882006875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21" s="2">
        <f>IF(LEN(EvolucionIncidencia[[#This Row],[IA7]])=0,"",EvolucionIncidencia[[#This Row],[IA7]]/_xlfn.MAXIFS(EvolucionIncidencia[IA7],EvolucionIncidencia[Area_Sanitaria],EvolucionIncidencia[[#This Row],[Area_Sanitaria]]))</f>
        <v>0.19342105263157894</v>
      </c>
      <c r="AB621" s="2">
        <f>IF(LEN(EvolucionIncidencia[[#This Row],[IA14]])=0,"",EvolucionIncidencia[[#This Row],[IA14]]/_xlfn.MAXIFS(EvolucionIncidencia[IA14],EvolucionIncidencia[Area_Sanitaria],EvolucionIncidencia[[#This Row],[Area_Sanitaria]]))</f>
        <v>0.21707818930041153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22" spans="1:31" hidden="1" x14ac:dyDescent="0.3">
      <c r="A622" s="1">
        <v>44378</v>
      </c>
      <c r="B622" s="2" t="s">
        <v>6</v>
      </c>
      <c r="C622" s="15">
        <v>14768</v>
      </c>
      <c r="D622" s="15">
        <v>367</v>
      </c>
      <c r="E622" s="15">
        <v>14220</v>
      </c>
      <c r="F622">
        <v>8</v>
      </c>
      <c r="G622">
        <v>3</v>
      </c>
      <c r="H622" s="15">
        <v>249689</v>
      </c>
      <c r="I622" s="15">
        <v>181</v>
      </c>
      <c r="J622" s="15">
        <v>93738</v>
      </c>
      <c r="K622" s="15">
        <v>60</v>
      </c>
      <c r="L622">
        <v>46</v>
      </c>
      <c r="M622">
        <v>1</v>
      </c>
      <c r="N622">
        <v>0</v>
      </c>
      <c r="O622" s="15">
        <v>600</v>
      </c>
      <c r="P622" s="15">
        <v>75</v>
      </c>
      <c r="Q622" s="15">
        <v>675</v>
      </c>
      <c r="R622">
        <v>1.1433021806853583</v>
      </c>
      <c r="S622" s="15">
        <v>14</v>
      </c>
      <c r="T622" t="s">
        <v>514</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22" s="2">
        <f>IF(EvolucionIncidencia[[#This Row],[Fecha]]&lt;=MIN(EvolucionIncidencia[Fecha])+14,"",EvolucionIncidencia[[#This Row],[NuevasAltas]]-EvolucionIncidencia[[#This Row],[Previsión Altas]])</f>
        <v>-57.082142857142856</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22" s="2">
        <f>IF(LEN(EvolucionIncidencia[[#This Row],[IA7]])=0,"",EvolucionIncidencia[[#This Row],[IA7]]/_xlfn.MAXIFS(EvolucionIncidencia[IA7],EvolucionIncidencia[Area_Sanitaria],EvolucionIncidencia[[#This Row],[Area_Sanitaria]]))</f>
        <v>0.50894632206759438</v>
      </c>
      <c r="AB622" s="2">
        <f>IF(LEN(EvolucionIncidencia[[#This Row],[IA14]])=0,"",EvolucionIncidencia[[#This Row],[IA14]]/_xlfn.MAXIFS(EvolucionIncidencia[IA14],EvolucionIncidencia[Area_Sanitaria],EvolucionIncidencia[[#This Row],[Area_Sanitaria]]))</f>
        <v>0.43498817966903075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23" spans="1:31" hidden="1" x14ac:dyDescent="0.3">
      <c r="A623" s="1">
        <v>44378</v>
      </c>
      <c r="B623" s="2" t="s">
        <v>7</v>
      </c>
      <c r="C623" s="15">
        <v>20303</v>
      </c>
      <c r="D623" s="15">
        <v>190</v>
      </c>
      <c r="E623" s="15">
        <v>19760</v>
      </c>
      <c r="F623">
        <v>1</v>
      </c>
      <c r="G623">
        <v>1</v>
      </c>
      <c r="H623" s="15">
        <v>375798</v>
      </c>
      <c r="I623" s="15">
        <v>365</v>
      </c>
      <c r="J623" s="15">
        <v>147326</v>
      </c>
      <c r="K623" s="15">
        <v>25</v>
      </c>
      <c r="L623">
        <v>14</v>
      </c>
      <c r="M623">
        <v>0</v>
      </c>
      <c r="N623">
        <v>0</v>
      </c>
      <c r="O623" s="15">
        <v>462</v>
      </c>
      <c r="P623" s="15">
        <v>36</v>
      </c>
      <c r="Q623" s="15">
        <v>498</v>
      </c>
      <c r="R623">
        <v>1.0795454545454546</v>
      </c>
      <c r="S623" s="15">
        <v>11</v>
      </c>
      <c r="T623" t="s">
        <v>514</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23" s="2">
        <f>IF(EvolucionIncidencia[[#This Row],[Fecha]]&lt;=MIN(EvolucionIncidencia[Fecha])+14,"",EvolucionIncidencia[[#This Row],[NuevasAltas]]-EvolucionIncidencia[[#This Row],[Previsión Altas]])</f>
        <v>2.0265151515151505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23" s="2">
        <f>IF(LEN(EvolucionIncidencia[[#This Row],[IA7]])=0,"",EvolucionIncidencia[[#This Row],[IA7]]/_xlfn.MAXIFS(EvolucionIncidencia[IA7],EvolucionIncidencia[Area_Sanitaria],EvolucionIncidencia[[#This Row],[Area_Sanitaria]]))</f>
        <v>0.29503916449086159</v>
      </c>
      <c r="AB623" s="2">
        <f>IF(LEN(EvolucionIncidencia[[#This Row],[IA14]])=0,"",EvolucionIncidencia[[#This Row],[IA14]]/_xlfn.MAXIFS(EvolucionIncidencia[IA14],EvolucionIncidencia[Area_Sanitaria],EvolucionIncidencia[[#This Row],[Area_Sanitaria]]))</f>
        <v>0.35645472061657035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24" spans="1:31" hidden="1" x14ac:dyDescent="0.3">
      <c r="A624" s="1">
        <v>44378</v>
      </c>
      <c r="B624" s="2" t="s">
        <v>2</v>
      </c>
      <c r="C624" s="15">
        <v>25608</v>
      </c>
      <c r="D624" s="15">
        <v>328</v>
      </c>
      <c r="E624" s="15">
        <v>24849</v>
      </c>
      <c r="F624">
        <v>2</v>
      </c>
      <c r="G624">
        <v>0</v>
      </c>
      <c r="H624" s="15">
        <v>526186</v>
      </c>
      <c r="I624" s="15">
        <v>439</v>
      </c>
      <c r="J624" s="15">
        <v>271578</v>
      </c>
      <c r="K624" s="15">
        <v>46</v>
      </c>
      <c r="L624">
        <v>31</v>
      </c>
      <c r="M624">
        <v>1</v>
      </c>
      <c r="N624">
        <v>0</v>
      </c>
      <c r="O624" s="15">
        <v>597</v>
      </c>
      <c r="P624" s="15">
        <v>108</v>
      </c>
      <c r="Q624" s="15">
        <v>705</v>
      </c>
      <c r="R624">
        <v>1.1043771043771045</v>
      </c>
      <c r="S624" s="15">
        <v>15</v>
      </c>
      <c r="T624" t="s">
        <v>514</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24" s="2">
        <f>IF(EvolucionIncidencia[[#This Row],[Fecha]]&lt;=MIN(EvolucionIncidencia[Fecha])+14,"",EvolucionIncidencia[[#This Row],[NuevasAltas]]-EvolucionIncidencia[[#This Row],[Previsión Altas]])</f>
        <v>-21.818837271750802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24" s="2">
        <f>IF(LEN(EvolucionIncidencia[[#This Row],[IA7]])=0,"",EvolucionIncidencia[[#This Row],[IA7]]/_xlfn.MAXIFS(EvolucionIncidencia[IA7],EvolucionIncidencia[Area_Sanitaria],EvolucionIncidencia[[#This Row],[Area_Sanitaria]]))</f>
        <v>0.29920212765957449</v>
      </c>
      <c r="AB624" s="2">
        <f>IF(LEN(EvolucionIncidencia[[#This Row],[IA14]])=0,"",EvolucionIncidencia[[#This Row],[IA14]]/_xlfn.MAXIFS(EvolucionIncidencia[IA14],EvolucionIncidencia[Area_Sanitaria],EvolucionIncidencia[[#This Row],[Area_Sanitaria]]))</f>
        <v>0.31674641148325361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25" spans="1:31" hidden="1" x14ac:dyDescent="0.3">
      <c r="A625" s="1">
        <v>44378</v>
      </c>
      <c r="B625" s="2" t="s">
        <v>3</v>
      </c>
      <c r="C625" s="15">
        <v>130167</v>
      </c>
      <c r="D625" s="15">
        <v>1994</v>
      </c>
      <c r="E625" s="15">
        <v>125762</v>
      </c>
      <c r="F625">
        <v>46</v>
      </c>
      <c r="G625">
        <v>9</v>
      </c>
      <c r="H625" s="15">
        <v>2369890</v>
      </c>
      <c r="I625" s="15">
        <v>2436</v>
      </c>
      <c r="J625" s="15">
        <v>1000356</v>
      </c>
      <c r="K625" s="15">
        <v>271</v>
      </c>
      <c r="L625">
        <v>157</v>
      </c>
      <c r="M625">
        <v>3</v>
      </c>
      <c r="N625">
        <v>-1</v>
      </c>
      <c r="O625" s="15">
        <v>4107</v>
      </c>
      <c r="P625" s="15">
        <v>369</v>
      </c>
      <c r="Q625" s="15">
        <v>4476</v>
      </c>
      <c r="R625">
        <v>1.085465432770822</v>
      </c>
      <c r="S625" s="15">
        <v>114</v>
      </c>
      <c r="T625" t="s">
        <v>514</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25" s="2">
        <f>IF(EvolucionIncidencia[[#This Row],[Fecha]]&lt;=MIN(EvolucionIncidencia[Fecha])+14,"",EvolucionIncidencia[[#This Row],[NuevasAltas]]-EvolucionIncidencia[[#This Row],[Previsión Altas]])</f>
        <v>1.5742420367090944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25" s="2">
        <f>IF(LEN(EvolucionIncidencia[[#This Row],[IA7]])=0,"",EvolucionIncidencia[[#This Row],[IA7]]/_xlfn.MAXIFS(EvolucionIncidencia[IA7],EvolucionIncidencia[Area_Sanitaria],EvolucionIncidencia[[#This Row],[Area_Sanitaria]]))</f>
        <v>0.35445661830026653</v>
      </c>
      <c r="AB625" s="2">
        <f>IF(LEN(EvolucionIncidencia[[#This Row],[IA14]])=0,"",EvolucionIncidencia[[#This Row],[IA14]]/_xlfn.MAXIFS(EvolucionIncidencia[IA14],EvolucionIncidencia[Area_Sanitaria],EvolucionIncidencia[[#This Row],[Area_Sanitaria]]))</f>
        <v>0.38062142273098937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26" spans="1:31" x14ac:dyDescent="0.3">
      <c r="A626" s="1">
        <v>44379</v>
      </c>
      <c r="B626" s="2" t="s">
        <v>4</v>
      </c>
      <c r="C626" s="15">
        <v>31355</v>
      </c>
      <c r="D626" s="15">
        <v>597</v>
      </c>
      <c r="E626" s="15">
        <v>30173</v>
      </c>
      <c r="F626">
        <v>18</v>
      </c>
      <c r="G626">
        <v>3</v>
      </c>
      <c r="H626" s="15">
        <v>536809</v>
      </c>
      <c r="I626" s="15">
        <v>600</v>
      </c>
      <c r="J626" s="15">
        <v>154753</v>
      </c>
      <c r="K626" s="15">
        <v>46</v>
      </c>
      <c r="L626">
        <v>23</v>
      </c>
      <c r="M626">
        <v>-5</v>
      </c>
      <c r="N626">
        <v>0</v>
      </c>
      <c r="O626" s="15">
        <v>1083</v>
      </c>
      <c r="P626" s="15">
        <v>105</v>
      </c>
      <c r="Q626" s="15">
        <v>1188</v>
      </c>
      <c r="R626">
        <v>1.0400696864111498</v>
      </c>
      <c r="S626" s="15">
        <v>23</v>
      </c>
      <c r="T626" t="s">
        <v>515</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26" s="2">
        <f>IF(EvolucionIncidencia[[#This Row],[Fecha]]&lt;=MIN(EvolucionIncidencia[Fecha])+14,"",EvolucionIncidencia[[#This Row],[NuevasAltas]]-EvolucionIncidencia[[#This Row],[Previsión Altas]])</f>
        <v>26.152021673474525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26" s="2">
        <f>IF(LEN(EvolucionIncidencia[[#This Row],[IA7]])=0,"",EvolucionIncidencia[[#This Row],[IA7]]/_xlfn.MAXIFS(EvolucionIncidencia[IA7],EvolucionIncidencia[Area_Sanitaria],EvolucionIncidencia[[#This Row],[Area_Sanitaria]]))</f>
        <v>0.53406998158379371</v>
      </c>
      <c r="AB626" s="2">
        <f>IF(LEN(EvolucionIncidencia[[#This Row],[IA14]])=0,"",EvolucionIncidencia[[#This Row],[IA14]]/_xlfn.MAXIFS(EvolucionIncidencia[IA14],EvolucionIncidencia[Area_Sanitaria],EvolucionIncidencia[[#This Row],[Area_Sanitaria]]))</f>
        <v>0.58438576349024107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27" spans="1:31" hidden="1" x14ac:dyDescent="0.3">
      <c r="A627" s="1">
        <v>44379</v>
      </c>
      <c r="B627" s="2" t="s">
        <v>5</v>
      </c>
      <c r="C627" s="15">
        <v>8788</v>
      </c>
      <c r="D627" s="15">
        <v>74</v>
      </c>
      <c r="E627" s="15">
        <v>8491</v>
      </c>
      <c r="F627">
        <v>2</v>
      </c>
      <c r="G627">
        <v>2</v>
      </c>
      <c r="H627" s="15">
        <v>152203</v>
      </c>
      <c r="I627" s="15">
        <v>217</v>
      </c>
      <c r="J627" s="15">
        <v>62389</v>
      </c>
      <c r="K627" s="15">
        <v>7</v>
      </c>
      <c r="L627">
        <v>-8</v>
      </c>
      <c r="M627">
        <v>-1</v>
      </c>
      <c r="N627">
        <v>2</v>
      </c>
      <c r="O627" s="15">
        <v>155</v>
      </c>
      <c r="P627" s="15">
        <v>26</v>
      </c>
      <c r="Q627" s="15">
        <v>181</v>
      </c>
      <c r="R627">
        <v>0.90243902439024393</v>
      </c>
      <c r="S627" s="15">
        <v>15</v>
      </c>
      <c r="T627" t="s">
        <v>515</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27" s="2">
        <f>IF(LEN(EvolucionIncidencia[[#This Row],[IA7]])=0,"",EvolucionIncidencia[[#This Row],[IA7]]/_xlfn.MAXIFS(EvolucionIncidencia[IA7],EvolucionIncidencia[Area_Sanitaria],EvolucionIncidencia[[#This Row],[Area_Sanitaria]]))</f>
        <v>0.44</v>
      </c>
      <c r="AB627" s="2">
        <f>IF(LEN(EvolucionIncidencia[[#This Row],[IA14]])=0,"",EvolucionIncidencia[[#This Row],[IA14]]/_xlfn.MAXIFS(EvolucionIncidencia[IA14],EvolucionIncidencia[Area_Sanitaria],EvolucionIncidencia[[#This Row],[Area_Sanitaria]]))</f>
        <v>0.32972972972972975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28" spans="1:31" hidden="1" x14ac:dyDescent="0.3">
      <c r="A628" s="1">
        <v>44379</v>
      </c>
      <c r="B628" s="2" t="s">
        <v>8</v>
      </c>
      <c r="C628" s="15">
        <v>13307</v>
      </c>
      <c r="D628" s="15">
        <v>230</v>
      </c>
      <c r="E628" s="15">
        <v>12855</v>
      </c>
      <c r="F628">
        <v>2</v>
      </c>
      <c r="G628">
        <v>1</v>
      </c>
      <c r="H628" s="15">
        <v>262198</v>
      </c>
      <c r="I628" s="15">
        <v>217</v>
      </c>
      <c r="J628" s="15">
        <v>137466</v>
      </c>
      <c r="K628" s="15">
        <v>14</v>
      </c>
      <c r="L628">
        <v>6</v>
      </c>
      <c r="M628">
        <v>-1</v>
      </c>
      <c r="N628">
        <v>-1</v>
      </c>
      <c r="O628" s="15">
        <v>411</v>
      </c>
      <c r="P628" s="15">
        <v>64</v>
      </c>
      <c r="Q628" s="15">
        <v>475</v>
      </c>
      <c r="R628">
        <v>1.0267857142857142</v>
      </c>
      <c r="S628" s="15">
        <v>7</v>
      </c>
      <c r="T628" t="s">
        <v>515</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628" s="2">
        <f>IF(EvolucionIncidencia[[#This Row],[Fecha]]&lt;=MIN(EvolucionIncidencia[Fecha])+14,"",EvolucionIncidencia[[#This Row],[NuevasAltas]]-EvolucionIncidencia[[#This Row],[Previsión Altas]])</f>
        <v>7.245716397220157</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28" s="2">
        <f>IF(LEN(EvolucionIncidencia[[#This Row],[IA7]])=0,"",EvolucionIncidencia[[#This Row],[IA7]]/_xlfn.MAXIFS(EvolucionIncidencia[IA7],EvolucionIncidencia[Area_Sanitaria],EvolucionIncidencia[[#This Row],[Area_Sanitaria]]))</f>
        <v>0.39102564102564102</v>
      </c>
      <c r="AB628" s="2">
        <f>IF(LEN(EvolucionIncidencia[[#This Row],[IA14]])=0,"",EvolucionIncidencia[[#This Row],[IA14]]/_xlfn.MAXIFS(EvolucionIncidencia[IA14],EvolucionIncidencia[Area_Sanitaria],EvolucionIncidencia[[#This Row],[Area_Sanitaria]]))</f>
        <v>0.48898678414096919</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29" spans="1:31" hidden="1" x14ac:dyDescent="0.3">
      <c r="A629" s="1">
        <v>44379</v>
      </c>
      <c r="B629" s="2" t="s">
        <v>9</v>
      </c>
      <c r="C629" s="15">
        <v>16137</v>
      </c>
      <c r="D629" s="15">
        <v>254</v>
      </c>
      <c r="E629" s="15">
        <v>15466</v>
      </c>
      <c r="F629">
        <v>6</v>
      </c>
      <c r="G629">
        <v>0</v>
      </c>
      <c r="H629" s="15">
        <v>269029</v>
      </c>
      <c r="I629" s="15">
        <v>418</v>
      </c>
      <c r="J629" s="15">
        <v>133333</v>
      </c>
      <c r="K629" s="15">
        <v>32</v>
      </c>
      <c r="L629">
        <v>25</v>
      </c>
      <c r="M629">
        <v>0</v>
      </c>
      <c r="N629">
        <v>0</v>
      </c>
      <c r="O629" s="15">
        <v>373</v>
      </c>
      <c r="P629" s="15">
        <v>32</v>
      </c>
      <c r="Q629" s="15">
        <v>405</v>
      </c>
      <c r="R629">
        <v>1.1091703056768558</v>
      </c>
      <c r="S629" s="15">
        <v>7</v>
      </c>
      <c r="T629" t="s">
        <v>515</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629" s="2">
        <f>IF(EvolucionIncidencia[[#This Row],[Fecha]]&lt;=MIN(EvolucionIncidencia[Fecha])+14,"",EvolucionIncidencia[[#This Row],[NuevasAltas]]-EvolucionIncidencia[[#This Row],[Previsión Altas]])</f>
        <v>-10.611368631368627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29" s="2">
        <f>IF(LEN(EvolucionIncidencia[[#This Row],[IA7]])=0,"",EvolucionIncidencia[[#This Row],[IA7]]/_xlfn.MAXIFS(EvolucionIncidencia[IA7],EvolucionIncidencia[Area_Sanitaria],EvolucionIncidencia[[#This Row],[Area_Sanitaria]]))</f>
        <v>0.21578947368421053</v>
      </c>
      <c r="AB629" s="2">
        <f>IF(LEN(EvolucionIncidencia[[#This Row],[IA14]])=0,"",EvolucionIncidencia[[#This Row],[IA14]]/_xlfn.MAXIFS(EvolucionIncidencia[IA14],EvolucionIncidencia[Area_Sanitaria],EvolucionIncidencia[[#This Row],[Area_Sanitaria]]))</f>
        <v>0.24074074074074073</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30" spans="1:31" hidden="1" x14ac:dyDescent="0.3">
      <c r="A630" s="1">
        <v>44379</v>
      </c>
      <c r="B630" s="2" t="s">
        <v>6</v>
      </c>
      <c r="C630" s="15">
        <v>14830</v>
      </c>
      <c r="D630" s="15">
        <v>413</v>
      </c>
      <c r="E630" s="15">
        <v>14236</v>
      </c>
      <c r="F630">
        <v>8</v>
      </c>
      <c r="G630">
        <v>4</v>
      </c>
      <c r="H630" s="15">
        <v>250447</v>
      </c>
      <c r="I630" s="15">
        <v>181</v>
      </c>
      <c r="J630" s="15">
        <v>93865</v>
      </c>
      <c r="K630" s="15">
        <v>62</v>
      </c>
      <c r="L630">
        <v>46</v>
      </c>
      <c r="M630">
        <v>0</v>
      </c>
      <c r="N630">
        <v>1</v>
      </c>
      <c r="O630" s="15">
        <v>758</v>
      </c>
      <c r="P630" s="15">
        <v>127</v>
      </c>
      <c r="Q630" s="15">
        <v>885</v>
      </c>
      <c r="R630">
        <v>1.1253405994550409</v>
      </c>
      <c r="S630" s="15">
        <v>16</v>
      </c>
      <c r="T630" t="s">
        <v>515</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630" s="2">
        <f>IF(EvolucionIncidencia[[#This Row],[Fecha]]&lt;=MIN(EvolucionIncidencia[Fecha])+14,"",EvolucionIncidencia[[#This Row],[NuevasAltas]]-EvolucionIncidencia[[#This Row],[Previsión Altas]])</f>
        <v>-61.135064935064932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30" s="2">
        <f>IF(LEN(EvolucionIncidencia[[#This Row],[IA7]])=0,"",EvolucionIncidencia[[#This Row],[IA7]]/_xlfn.MAXIFS(EvolucionIncidencia[IA7],EvolucionIncidencia[Area_Sanitaria],EvolucionIncidencia[[#This Row],[Area_Sanitaria]]))</f>
        <v>0.57256461232604372</v>
      </c>
      <c r="AB630" s="2">
        <f>IF(LEN(EvolucionIncidencia[[#This Row],[IA14]])=0,"",EvolucionIncidencia[[#This Row],[IA14]]/_xlfn.MAXIFS(EvolucionIncidencia[IA14],EvolucionIncidencia[Area_Sanitaria],EvolucionIncidencia[[#This Row],[Area_Sanitaria]]))</f>
        <v>0.49408983451536642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31" spans="1:31" hidden="1" x14ac:dyDescent="0.3">
      <c r="A631" s="1">
        <v>44379</v>
      </c>
      <c r="B631" s="2" t="s">
        <v>7</v>
      </c>
      <c r="C631" s="15">
        <v>20330</v>
      </c>
      <c r="D631" s="15">
        <v>209</v>
      </c>
      <c r="E631" s="15">
        <v>19768</v>
      </c>
      <c r="F631">
        <v>3</v>
      </c>
      <c r="G631">
        <v>1</v>
      </c>
      <c r="H631" s="15">
        <v>376239</v>
      </c>
      <c r="I631" s="15">
        <v>365</v>
      </c>
      <c r="J631" s="15">
        <v>147388</v>
      </c>
      <c r="K631" s="15">
        <v>27</v>
      </c>
      <c r="L631">
        <v>19</v>
      </c>
      <c r="M631">
        <v>2</v>
      </c>
      <c r="N631">
        <v>0</v>
      </c>
      <c r="O631" s="15">
        <v>441</v>
      </c>
      <c r="P631" s="15">
        <v>62</v>
      </c>
      <c r="Q631" s="15">
        <v>503</v>
      </c>
      <c r="R631">
        <v>1.1000000000000001</v>
      </c>
      <c r="S631" s="15">
        <v>8</v>
      </c>
      <c r="T631" t="s">
        <v>515</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631" s="2">
        <f>IF(EvolucionIncidencia[[#This Row],[Fecha]]&lt;=MIN(EvolucionIncidencia[Fecha])+14,"",EvolucionIncidencia[[#This Row],[NuevasAltas]]-EvolucionIncidencia[[#This Row],[Previsión Altas]])</f>
        <v>-6.9430272108843578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31" s="2">
        <f>IF(LEN(EvolucionIncidencia[[#This Row],[IA7]])=0,"",EvolucionIncidencia[[#This Row],[IA7]]/_xlfn.MAXIFS(EvolucionIncidencia[IA7],EvolucionIncidencia[Area_Sanitaria],EvolucionIncidencia[[#This Row],[Area_Sanitaria]]))</f>
        <v>0.32114882506527415</v>
      </c>
      <c r="AB631" s="2">
        <f>IF(LEN(EvolucionIncidencia[[#This Row],[IA14]])=0,"",EvolucionIncidencia[[#This Row],[IA14]]/_xlfn.MAXIFS(EvolucionIncidencia[IA14],EvolucionIncidencia[Area_Sanitaria],EvolucionIncidencia[[#This Row],[Area_Sanitaria]]))</f>
        <v>0.38728323699421963</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32" spans="1:31" hidden="1" x14ac:dyDescent="0.3">
      <c r="A632" s="1">
        <v>44379</v>
      </c>
      <c r="B632" s="2" t="s">
        <v>2</v>
      </c>
      <c r="C632" s="15">
        <v>25650</v>
      </c>
      <c r="D632" s="15">
        <v>359</v>
      </c>
      <c r="E632" s="15">
        <v>24860</v>
      </c>
      <c r="F632">
        <v>3</v>
      </c>
      <c r="G632">
        <v>0</v>
      </c>
      <c r="H632" s="15">
        <v>526786</v>
      </c>
      <c r="I632" s="15">
        <v>439</v>
      </c>
      <c r="J632" s="15">
        <v>271812</v>
      </c>
      <c r="K632" s="15">
        <v>42</v>
      </c>
      <c r="L632">
        <v>31</v>
      </c>
      <c r="M632">
        <v>1</v>
      </c>
      <c r="N632">
        <v>0</v>
      </c>
      <c r="O632" s="15">
        <v>600</v>
      </c>
      <c r="P632" s="15">
        <v>234</v>
      </c>
      <c r="Q632" s="15">
        <v>834</v>
      </c>
      <c r="R632">
        <v>1.0945121951219512</v>
      </c>
      <c r="S632" s="15">
        <v>11</v>
      </c>
      <c r="T632" t="s">
        <v>515</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632" s="2">
        <f>IF(EvolucionIncidencia[[#This Row],[Fecha]]&lt;=MIN(EvolucionIncidencia[Fecha])+14,"",EvolucionIncidencia[[#This Row],[NuevasAltas]]-EvolucionIncidencia[[#This Row],[Previsión Altas]])</f>
        <v>-239.87244897959181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32" s="2">
        <f>IF(LEN(EvolucionIncidencia[[#This Row],[IA7]])=0,"",EvolucionIncidencia[[#This Row],[IA7]]/_xlfn.MAXIFS(EvolucionIncidencia[IA7],EvolucionIncidencia[Area_Sanitaria],EvolucionIncidencia[[#This Row],[Area_Sanitaria]]))</f>
        <v>0.33111702127659576</v>
      </c>
      <c r="AB632" s="2">
        <f>IF(LEN(EvolucionIncidencia[[#This Row],[IA14]])=0,"",EvolucionIncidencia[[#This Row],[IA14]]/_xlfn.MAXIFS(EvolucionIncidencia[IA14],EvolucionIncidencia[Area_Sanitaria],EvolucionIncidencia[[#This Row],[Area_Sanitaria]]))</f>
        <v>0.33779904306220093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633" spans="1:31" hidden="1" x14ac:dyDescent="0.3">
      <c r="A633" s="1">
        <v>44379</v>
      </c>
      <c r="B633" s="2" t="s">
        <v>3</v>
      </c>
      <c r="C633" s="15">
        <v>130397</v>
      </c>
      <c r="D633" s="15">
        <v>2136</v>
      </c>
      <c r="E633" s="15">
        <v>125849</v>
      </c>
      <c r="F633">
        <v>42</v>
      </c>
      <c r="G633">
        <v>11</v>
      </c>
      <c r="H633" s="15">
        <v>2373711</v>
      </c>
      <c r="I633" s="15">
        <v>2437</v>
      </c>
      <c r="J633" s="15">
        <v>1001006</v>
      </c>
      <c r="K633" s="15">
        <v>230</v>
      </c>
      <c r="L633">
        <v>142</v>
      </c>
      <c r="M633">
        <v>-4</v>
      </c>
      <c r="N633">
        <v>2</v>
      </c>
      <c r="O633" s="15">
        <v>3821</v>
      </c>
      <c r="P633" s="15">
        <v>650</v>
      </c>
      <c r="Q633" s="15">
        <v>4471</v>
      </c>
      <c r="R633">
        <v>1.0712136409227684</v>
      </c>
      <c r="S633" s="15">
        <v>87</v>
      </c>
      <c r="T633" t="s">
        <v>515</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633" s="2">
        <f>IF(EvolucionIncidencia[[#This Row],[Fecha]]&lt;=MIN(EvolucionIncidencia[Fecha])+14,"",EvolucionIncidencia[[#This Row],[NuevasAltas]]-EvolucionIncidencia[[#This Row],[Previsión Altas]])</f>
        <v>-36.112552289394131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633" s="2">
        <f>IF(LEN(EvolucionIncidencia[[#This Row],[IA7]])=0,"",EvolucionIncidencia[[#This Row],[IA7]]/_xlfn.MAXIFS(EvolucionIncidencia[IA7],EvolucionIncidencia[Area_Sanitaria],EvolucionIncidencia[[#This Row],[Area_Sanitaria]]))</f>
        <v>0.38229197512585134</v>
      </c>
      <c r="AB633" s="2">
        <f>IF(LEN(EvolucionIncidencia[[#This Row],[IA14]])=0,"",EvolucionIncidencia[[#This Row],[IA14]]/_xlfn.MAXIFS(EvolucionIncidencia[IA14],EvolucionIncidencia[Area_Sanitaria],EvolucionIncidencia[[#This Row],[Area_Sanitaria]]))</f>
        <v>0.40842191332788225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634" spans="1:31" x14ac:dyDescent="0.3">
      <c r="A634" s="1">
        <v>44380</v>
      </c>
      <c r="B634" s="2" t="s">
        <v>4</v>
      </c>
      <c r="C634" s="15">
        <v>31401</v>
      </c>
      <c r="D634" s="15">
        <v>610</v>
      </c>
      <c r="E634" s="15">
        <v>30206</v>
      </c>
      <c r="F634">
        <v>19</v>
      </c>
      <c r="G634">
        <v>2</v>
      </c>
      <c r="H634" s="15">
        <v>538085</v>
      </c>
      <c r="I634" s="15">
        <v>600</v>
      </c>
      <c r="J634" s="15">
        <v>154838</v>
      </c>
      <c r="K634" s="15">
        <v>46</v>
      </c>
      <c r="L634">
        <v>13</v>
      </c>
      <c r="M634">
        <v>1</v>
      </c>
      <c r="N634">
        <v>-1</v>
      </c>
      <c r="O634" s="15">
        <v>1276</v>
      </c>
      <c r="P634" s="15">
        <v>85</v>
      </c>
      <c r="Q634" s="15">
        <v>1361</v>
      </c>
      <c r="R634">
        <v>1.0217755443886096</v>
      </c>
      <c r="S634" s="15">
        <v>33</v>
      </c>
      <c r="T634" t="s">
        <v>516</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0.76744186046511631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-7.9690741005909924</v>
      </c>
      <c r="X634" s="2">
        <f>IF(EvolucionIncidencia[[#This Row],[Fecha]]&lt;=MIN(EvolucionIncidencia[Fecha])+14,"",EvolucionIncidencia[[#This Row],[NuevasAltas]]-EvolucionIncidencia[[#This Row],[Previsión Altas]])</f>
        <v>40.969074100590994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512</v>
      </c>
      <c r="AA634" s="2">
        <f>IF(LEN(EvolucionIncidencia[[#This Row],[IA7]])=0,"",EvolucionIncidencia[[#This Row],[IA7]]/_xlfn.MAXIFS(EvolucionIncidencia[IA7],EvolucionIncidencia[Area_Sanitaria],EvolucionIncidencia[[#This Row],[Area_Sanitaria]]))</f>
        <v>0.59852670349907922</v>
      </c>
      <c r="AB634" s="2">
        <f>IF(LEN(EvolucionIncidencia[[#This Row],[IA14]])=0,"",EvolucionIncidencia[[#This Row],[IA14]]/_xlfn.MAXIFS(EvolucionIncidencia[IA14],EvolucionIncidencia[Area_Sanitaria],EvolucionIncidencia[[#This Row],[Area_Sanitaria]]))</f>
        <v>0.58783008036739381</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635" spans="1:31" hidden="1" x14ac:dyDescent="0.3">
      <c r="A635" s="1">
        <v>44380</v>
      </c>
      <c r="B635" s="2" t="s">
        <v>5</v>
      </c>
      <c r="C635" s="15">
        <v>8803</v>
      </c>
      <c r="D635" s="15">
        <v>88</v>
      </c>
      <c r="E635" s="15">
        <v>8492</v>
      </c>
      <c r="F635">
        <v>2</v>
      </c>
      <c r="G635">
        <v>2</v>
      </c>
      <c r="H635" s="15">
        <v>152414</v>
      </c>
      <c r="I635" s="15">
        <v>217</v>
      </c>
      <c r="J635" s="15">
        <v>62404</v>
      </c>
      <c r="K635" s="15">
        <v>15</v>
      </c>
      <c r="L635">
        <v>14</v>
      </c>
      <c r="M635">
        <v>0</v>
      </c>
      <c r="N635">
        <v>0</v>
      </c>
      <c r="O635" s="15">
        <v>211</v>
      </c>
      <c r="P635" s="15">
        <v>15</v>
      </c>
      <c r="Q635" s="15">
        <v>226</v>
      </c>
      <c r="R635">
        <v>1.1891891891891893</v>
      </c>
      <c r="S635" s="15">
        <v>1</v>
      </c>
      <c r="T635" t="s">
        <v>516</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35" s="2">
        <f>IF(LEN(EvolucionIncidencia[[#This Row],[IA7]])=0,"",EvolucionIncidencia[[#This Row],[IA7]]/_xlfn.MAXIFS(EvolucionIncidencia[IA7],EvolucionIncidencia[Area_Sanitaria],EvolucionIncidencia[[#This Row],[Area_Sanitaria]]))</f>
        <v>0.52</v>
      </c>
      <c r="AB635" s="2">
        <f>IF(LEN(EvolucionIncidencia[[#This Row],[IA14]])=0,"",EvolucionIncidencia[[#This Row],[IA14]]/_xlfn.MAXIFS(EvolucionIncidencia[IA14],EvolucionIncidencia[Area_Sanitaria],EvolucionIncidencia[[#This Row],[Area_Sanitaria]]))</f>
        <v>0.40540540540540543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6" spans="1:31" hidden="1" x14ac:dyDescent="0.3">
      <c r="A636" s="1">
        <v>44380</v>
      </c>
      <c r="B636" s="2" t="s">
        <v>8</v>
      </c>
      <c r="C636" s="15">
        <v>13323</v>
      </c>
      <c r="D636" s="15">
        <v>240</v>
      </c>
      <c r="E636" s="15">
        <v>12861</v>
      </c>
      <c r="F636">
        <v>2</v>
      </c>
      <c r="G636">
        <v>1</v>
      </c>
      <c r="H636" s="15">
        <v>262558</v>
      </c>
      <c r="I636" s="15">
        <v>217</v>
      </c>
      <c r="J636" s="15">
        <v>137493</v>
      </c>
      <c r="K636" s="15">
        <v>16</v>
      </c>
      <c r="L636">
        <v>10</v>
      </c>
      <c r="M636">
        <v>0</v>
      </c>
      <c r="N636">
        <v>0</v>
      </c>
      <c r="O636" s="15">
        <v>360</v>
      </c>
      <c r="P636" s="15">
        <v>27</v>
      </c>
      <c r="Q636" s="15">
        <v>387</v>
      </c>
      <c r="R636">
        <v>1.0434782608695652</v>
      </c>
      <c r="S636" s="15">
        <v>6</v>
      </c>
      <c r="T636" t="s">
        <v>516</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5.025946275945814E-2</v>
      </c>
      <c r="X636" s="2">
        <f>IF(EvolucionIncidencia[[#This Row],[Fecha]]&lt;=MIN(EvolucionIncidencia[Fecha])+14,"",EvolucionIncidencia[[#This Row],[NuevasAltas]]-EvolucionIncidencia[[#This Row],[Previsión Altas]])</f>
        <v>5.9497405372405421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36" s="2">
        <f>IF(LEN(EvolucionIncidencia[[#This Row],[IA7]])=0,"",EvolucionIncidencia[[#This Row],[IA7]]/_xlfn.MAXIFS(EvolucionIncidencia[IA7],EvolucionIncidencia[Area_Sanitaria],EvolucionIncidencia[[#This Row],[Area_Sanitaria]]))</f>
        <v>0.39102564102564102</v>
      </c>
      <c r="AB636" s="2">
        <f>IF(LEN(EvolucionIncidencia[[#This Row],[IA14]])=0,"",EvolucionIncidencia[[#This Row],[IA14]]/_xlfn.MAXIFS(EvolucionIncidencia[IA14],EvolucionIncidencia[Area_Sanitaria],EvolucionIncidencia[[#This Row],[Area_Sanitaria]]))</f>
        <v>0.50881057268722463</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37" spans="1:31" hidden="1" x14ac:dyDescent="0.3">
      <c r="A637" s="1">
        <v>44380</v>
      </c>
      <c r="B637" s="2" t="s">
        <v>9</v>
      </c>
      <c r="C637" s="15">
        <v>16174</v>
      </c>
      <c r="D637" s="15">
        <v>279</v>
      </c>
      <c r="E637" s="15">
        <v>15478</v>
      </c>
      <c r="F637">
        <v>6</v>
      </c>
      <c r="G637">
        <v>0</v>
      </c>
      <c r="H637" s="15">
        <v>269507</v>
      </c>
      <c r="I637" s="15">
        <v>418</v>
      </c>
      <c r="J637" s="15">
        <v>133362</v>
      </c>
      <c r="K637" s="15">
        <v>37</v>
      </c>
      <c r="L637">
        <v>25</v>
      </c>
      <c r="M637">
        <v>0</v>
      </c>
      <c r="N637">
        <v>0</v>
      </c>
      <c r="O637" s="15">
        <v>478</v>
      </c>
      <c r="P637" s="15">
        <v>29</v>
      </c>
      <c r="Q637" s="15">
        <v>507</v>
      </c>
      <c r="R637">
        <v>1.0984251968503937</v>
      </c>
      <c r="S637" s="15">
        <v>12</v>
      </c>
      <c r="T637" t="s">
        <v>516</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11.407579087579087</v>
      </c>
      <c r="X637" s="2">
        <f>IF(EvolucionIncidencia[[#This Row],[Fecha]]&lt;=MIN(EvolucionIncidencia[Fecha])+14,"",EvolucionIncidencia[[#This Row],[NuevasAltas]]-EvolucionIncidencia[[#This Row],[Previsión Altas]])</f>
        <v>0.59242091242091277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v>
      </c>
      <c r="AA637" s="2">
        <f>IF(LEN(EvolucionIncidencia[[#This Row],[IA7]])=0,"",EvolucionIncidencia[[#This Row],[IA7]]/_xlfn.MAXIFS(EvolucionIncidencia[IA7],EvolucionIncidencia[Area_Sanitaria],EvolucionIncidencia[[#This Row],[Area_Sanitaria]]))</f>
        <v>0.24605263157894736</v>
      </c>
      <c r="AB637" s="2">
        <f>IF(LEN(EvolucionIncidencia[[#This Row],[IA14]])=0,"",EvolucionIncidencia[[#This Row],[IA14]]/_xlfn.MAXIFS(EvolucionIncidencia[IA14],EvolucionIncidencia[Area_Sanitaria],EvolucionIncidencia[[#This Row],[Area_Sanitaria]]))</f>
        <v>0.27263374485596709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8" spans="1:31" hidden="1" x14ac:dyDescent="0.3">
      <c r="A638" s="1">
        <v>44380</v>
      </c>
      <c r="B638" s="2" t="s">
        <v>6</v>
      </c>
      <c r="C638" s="15">
        <v>14885</v>
      </c>
      <c r="D638" s="15">
        <v>459</v>
      </c>
      <c r="E638" s="15">
        <v>14245</v>
      </c>
      <c r="F638">
        <v>7</v>
      </c>
      <c r="G638">
        <v>4</v>
      </c>
      <c r="H638" s="15">
        <v>250939</v>
      </c>
      <c r="I638" s="15">
        <v>181</v>
      </c>
      <c r="J638" s="15">
        <v>93995</v>
      </c>
      <c r="K638" s="15">
        <v>55</v>
      </c>
      <c r="L638">
        <v>46</v>
      </c>
      <c r="M638">
        <v>-1</v>
      </c>
      <c r="N638">
        <v>0</v>
      </c>
      <c r="O638" s="15">
        <v>492</v>
      </c>
      <c r="P638" s="15">
        <v>130</v>
      </c>
      <c r="Q638" s="15">
        <v>622</v>
      </c>
      <c r="R638">
        <v>1.1113801452784504</v>
      </c>
      <c r="S638" s="15">
        <v>9</v>
      </c>
      <c r="T638" t="s">
        <v>516</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58.18246753246752</v>
      </c>
      <c r="X638" s="2">
        <f>IF(EvolucionIncidencia[[#This Row],[Fecha]]&lt;=MIN(EvolucionIncidencia[Fecha])+14,"",EvolucionIncidencia[[#This Row],[NuevasAltas]]-EvolucionIncidencia[[#This Row],[Previsión Altas]])</f>
        <v>-49.18246753246752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38" s="2">
        <f>IF(LEN(EvolucionIncidencia[[#This Row],[IA7]])=0,"",EvolucionIncidencia[[#This Row],[IA7]]/_xlfn.MAXIFS(EvolucionIncidencia[IA7],EvolucionIncidencia[Area_Sanitaria],EvolucionIncidencia[[#This Row],[Area_Sanitaria]]))</f>
        <v>0.6123260437375746</v>
      </c>
      <c r="AB638" s="2">
        <f>IF(LEN(EvolucionIncidencia[[#This Row],[IA14]])=0,"",EvolucionIncidencia[[#This Row],[IA14]]/_xlfn.MAXIFS(EvolucionIncidencia[IA14],EvolucionIncidencia[Area_Sanitaria],EvolucionIncidencia[[#This Row],[Area_Sanitaria]]))</f>
        <v>0.54846335697399529</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39" spans="1:31" hidden="1" x14ac:dyDescent="0.3">
      <c r="A639" s="1">
        <v>44380</v>
      </c>
      <c r="B639" s="2" t="s">
        <v>7</v>
      </c>
      <c r="C639" s="15">
        <v>20352</v>
      </c>
      <c r="D639" s="15">
        <v>223</v>
      </c>
      <c r="E639" s="15">
        <v>19776</v>
      </c>
      <c r="F639">
        <v>3</v>
      </c>
      <c r="G639">
        <v>1</v>
      </c>
      <c r="H639" s="15">
        <v>376775</v>
      </c>
      <c r="I639" s="15">
        <v>365</v>
      </c>
      <c r="J639" s="15">
        <v>147447</v>
      </c>
      <c r="K639" s="15">
        <v>22</v>
      </c>
      <c r="L639">
        <v>14</v>
      </c>
      <c r="M639">
        <v>0</v>
      </c>
      <c r="N639">
        <v>0</v>
      </c>
      <c r="O639" s="15">
        <v>536</v>
      </c>
      <c r="P639" s="15">
        <v>59</v>
      </c>
      <c r="Q639" s="15">
        <v>595</v>
      </c>
      <c r="R639">
        <v>1.0669856459330143</v>
      </c>
      <c r="S639" s="15">
        <v>8</v>
      </c>
      <c r="T639" t="s">
        <v>516</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3.8883580705009271</v>
      </c>
      <c r="X639" s="2">
        <f>IF(EvolucionIncidencia[[#This Row],[Fecha]]&lt;=MIN(EvolucionIncidencia[Fecha])+14,"",EvolucionIncidencia[[#This Row],[NuevasAltas]]-EvolucionIncidencia[[#This Row],[Previsión Altas]])</f>
        <v>4.1116419294990729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39" s="2">
        <f>IF(LEN(EvolucionIncidencia[[#This Row],[IA7]])=0,"",EvolucionIncidencia[[#This Row],[IA7]]/_xlfn.MAXIFS(EvolucionIncidencia[IA7],EvolucionIncidencia[Area_Sanitaria],EvolucionIncidencia[[#This Row],[Area_Sanitaria]]))</f>
        <v>0.31853785900783288</v>
      </c>
      <c r="AB639" s="2">
        <f>IF(LEN(EvolucionIncidencia[[#This Row],[IA14]])=0,"",EvolucionIncidencia[[#This Row],[IA14]]/_xlfn.MAXIFS(EvolucionIncidencia[IA14],EvolucionIncidencia[Area_Sanitaria],EvolucionIncidencia[[#This Row],[Area_Sanitaria]]))</f>
        <v>0.4238921001926782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40" spans="1:31" hidden="1" x14ac:dyDescent="0.3">
      <c r="A640" s="1">
        <v>44380</v>
      </c>
      <c r="B640" s="2" t="s">
        <v>2</v>
      </c>
      <c r="C640" s="15">
        <v>25688</v>
      </c>
      <c r="D640" s="15">
        <v>386</v>
      </c>
      <c r="E640" s="15">
        <v>24871</v>
      </c>
      <c r="F640">
        <v>2</v>
      </c>
      <c r="G640">
        <v>0</v>
      </c>
      <c r="H640" s="15">
        <v>527264</v>
      </c>
      <c r="I640" s="15">
        <v>439</v>
      </c>
      <c r="J640" s="15">
        <v>271926</v>
      </c>
      <c r="K640" s="15">
        <v>38</v>
      </c>
      <c r="L640">
        <v>27</v>
      </c>
      <c r="M640">
        <v>-1</v>
      </c>
      <c r="N640">
        <v>0</v>
      </c>
      <c r="O640" s="15">
        <v>478</v>
      </c>
      <c r="P640" s="15">
        <v>114</v>
      </c>
      <c r="Q640" s="15">
        <v>592</v>
      </c>
      <c r="R640">
        <v>1.075208913649025</v>
      </c>
      <c r="S640" s="15">
        <v>11</v>
      </c>
      <c r="T640" t="s">
        <v>516</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75.083163265306126</v>
      </c>
      <c r="X640" s="2">
        <f>IF(EvolucionIncidencia[[#This Row],[Fecha]]&lt;=MIN(EvolucionIncidencia[Fecha])+14,"",EvolucionIncidencia[[#This Row],[NuevasAltas]]-EvolucionIncidencia[[#This Row],[Previsión Altas]])</f>
        <v>-64.083163265306126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385</v>
      </c>
      <c r="AA640" s="2">
        <f>IF(LEN(EvolucionIncidencia[[#This Row],[IA7]])=0,"",EvolucionIncidencia[[#This Row],[IA7]]/_xlfn.MAXIFS(EvolucionIncidencia[IA7],EvolucionIncidencia[Area_Sanitaria],EvolucionIncidencia[[#This Row],[Area_Sanitaria]]))</f>
        <v>0.35239361702127658</v>
      </c>
      <c r="AB640" s="2">
        <f>IF(LEN(EvolucionIncidencia[[#This Row],[IA14]])=0,"",EvolucionIncidencia[[#This Row],[IA14]]/_xlfn.MAXIFS(EvolucionIncidencia[IA14],EvolucionIncidencia[Area_Sanitaria],EvolucionIncidencia[[#This Row],[Area_Sanitaria]]))</f>
        <v>0.36842105263157893</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41" spans="1:31" hidden="1" x14ac:dyDescent="0.3">
      <c r="A641" s="1">
        <v>44380</v>
      </c>
      <c r="B641" s="2" t="s">
        <v>3</v>
      </c>
      <c r="C641" s="15">
        <v>130626</v>
      </c>
      <c r="D641" s="15">
        <v>2285</v>
      </c>
      <c r="E641" s="15">
        <v>125929</v>
      </c>
      <c r="F641">
        <v>41</v>
      </c>
      <c r="G641">
        <v>10</v>
      </c>
      <c r="H641" s="15">
        <v>2377542</v>
      </c>
      <c r="I641" s="15">
        <v>2437</v>
      </c>
      <c r="J641" s="15">
        <v>1001465</v>
      </c>
      <c r="K641" s="15">
        <v>229</v>
      </c>
      <c r="L641">
        <v>149</v>
      </c>
      <c r="M641">
        <v>-1</v>
      </c>
      <c r="N641">
        <v>-1</v>
      </c>
      <c r="O641" s="15">
        <v>3831</v>
      </c>
      <c r="P641" s="15">
        <v>459</v>
      </c>
      <c r="Q641" s="15">
        <v>4290</v>
      </c>
      <c r="R641">
        <v>1.0697565543071161</v>
      </c>
      <c r="S641" s="15">
        <v>80</v>
      </c>
      <c r="T641" t="s">
        <v>516</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96.414069721064166</v>
      </c>
      <c r="X641" s="2">
        <f>IF(EvolucionIncidencia[[#This Row],[Fecha]]&lt;=MIN(EvolucionIncidencia[Fecha])+14,"",EvolucionIncidencia[[#This Row],[NuevasAltas]]-EvolucionIncidencia[[#This Row],[Previsión Altas]])</f>
        <v>-16.414069721064166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2152</v>
      </c>
      <c r="AA641" s="2">
        <f>IF(LEN(EvolucionIncidencia[[#This Row],[IA7]])=0,"",EvolucionIncidencia[[#This Row],[IA7]]/_xlfn.MAXIFS(EvolucionIncidencia[IA7],EvolucionIncidencia[Area_Sanitaria],EvolucionIncidencia[[#This Row],[Area_Sanitaria]]))</f>
        <v>0.41279241930707727</v>
      </c>
      <c r="AB641" s="2">
        <f>IF(LEN(EvolucionIncidencia[[#This Row],[IA14]])=0,"",EvolucionIncidencia[[#This Row],[IA14]]/_xlfn.MAXIFS(EvolucionIncidencia[IA14],EvolucionIncidencia[Area_Sanitaria],EvolucionIncidencia[[#This Row],[Area_Sanitaria]]))</f>
        <v>0.43990188062142271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42" spans="1:31" x14ac:dyDescent="0.3">
      <c r="A642" s="1">
        <v>44381</v>
      </c>
      <c r="B642" s="2" t="s">
        <v>4</v>
      </c>
      <c r="C642" s="15">
        <v>31447</v>
      </c>
      <c r="D642" s="15">
        <v>627</v>
      </c>
      <c r="E642" s="15">
        <v>30235</v>
      </c>
      <c r="F642">
        <v>22</v>
      </c>
      <c r="G642">
        <v>2</v>
      </c>
      <c r="H642" s="15">
        <v>539467</v>
      </c>
      <c r="I642" s="15">
        <v>600</v>
      </c>
      <c r="J642" s="15">
        <v>154924</v>
      </c>
      <c r="K642" s="15">
        <v>46</v>
      </c>
      <c r="L642">
        <v>17</v>
      </c>
      <c r="M642">
        <v>3</v>
      </c>
      <c r="N642">
        <v>0</v>
      </c>
      <c r="O642" s="15">
        <v>1382</v>
      </c>
      <c r="P642" s="15">
        <v>86</v>
      </c>
      <c r="Q642" s="15">
        <v>1468</v>
      </c>
      <c r="R642">
        <v>1.0278688524590165</v>
      </c>
      <c r="S642" s="15">
        <v>29</v>
      </c>
      <c r="T642" t="s">
        <v>517</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-4.3678192756385492</v>
      </c>
      <c r="X642" s="2">
        <f>IF(EvolucionIncidencia[[#This Row],[Fecha]]&lt;=MIN(EvolucionIncidencia[Fecha])+14,"",EvolucionIncidencia[[#This Row],[NuevasAltas]]-EvolucionIncidencia[[#This Row],[Previsión Altas]])</f>
        <v>33.367819275638553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v>
      </c>
      <c r="AA642" s="2">
        <f>IF(LEN(EvolucionIncidencia[[#This Row],[IA7]])=0,"",EvolucionIncidencia[[#This Row],[IA7]]/_xlfn.MAXIFS(EvolucionIncidencia[IA7],EvolucionIncidencia[Area_Sanitaria],EvolucionIncidencia[[#This Row],[Area_Sanitaria]]))</f>
        <v>0.60405156537753224</v>
      </c>
      <c r="AB642" s="2">
        <f>IF(LEN(EvolucionIncidencia[[#This Row],[IA14]])=0,"",EvolucionIncidencia[[#This Row],[IA14]]/_xlfn.MAXIFS(EvolucionIncidencia[IA14],EvolucionIncidencia[Area_Sanitaria],EvolucionIncidencia[[#This Row],[Area_Sanitaria]]))</f>
        <v>0.61538461538461542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3" spans="1:31" hidden="1" x14ac:dyDescent="0.3">
      <c r="A643" s="1">
        <v>44381</v>
      </c>
      <c r="B643" s="2" t="s">
        <v>5</v>
      </c>
      <c r="C643" s="15">
        <v>8805</v>
      </c>
      <c r="D643" s="15">
        <v>88</v>
      </c>
      <c r="E643" s="15">
        <v>8494</v>
      </c>
      <c r="F643">
        <v>2</v>
      </c>
      <c r="G643">
        <v>2</v>
      </c>
      <c r="H643" s="15">
        <v>152539</v>
      </c>
      <c r="I643" s="15">
        <v>217</v>
      </c>
      <c r="J643" s="15">
        <v>62419</v>
      </c>
      <c r="K643" s="15">
        <v>2</v>
      </c>
      <c r="L643">
        <v>0</v>
      </c>
      <c r="M643">
        <v>0</v>
      </c>
      <c r="N643">
        <v>0</v>
      </c>
      <c r="O643" s="15">
        <v>125</v>
      </c>
      <c r="P643" s="15">
        <v>15</v>
      </c>
      <c r="Q643" s="15">
        <v>140</v>
      </c>
      <c r="R643">
        <v>1</v>
      </c>
      <c r="S643" s="15">
        <v>2</v>
      </c>
      <c r="T643" t="s">
        <v>517</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43" s="2">
        <f>IF(LEN(EvolucionIncidencia[[#This Row],[IA7]])=0,"",EvolucionIncidencia[[#This Row],[IA7]]/_xlfn.MAXIFS(EvolucionIncidencia[IA7],EvolucionIncidencia[Area_Sanitaria],EvolucionIncidencia[[#This Row],[Area_Sanitaria]]))</f>
        <v>0.48</v>
      </c>
      <c r="AB643" s="2">
        <f>IF(LEN(EvolucionIncidencia[[#This Row],[IA14]])=0,"",EvolucionIncidencia[[#This Row],[IA14]]/_xlfn.MAXIFS(EvolucionIncidencia[IA14],EvolucionIncidencia[Area_Sanitaria],EvolucionIncidencia[[#This Row],[Area_Sanitaria]]))</f>
        <v>0.4</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44" spans="1:31" hidden="1" x14ac:dyDescent="0.3">
      <c r="A644" s="1">
        <v>44381</v>
      </c>
      <c r="B644" s="2" t="s">
        <v>8</v>
      </c>
      <c r="C644" s="15">
        <v>13357</v>
      </c>
      <c r="D644" s="15">
        <v>264</v>
      </c>
      <c r="E644" s="15">
        <v>12871</v>
      </c>
      <c r="F644">
        <v>3</v>
      </c>
      <c r="G644">
        <v>1</v>
      </c>
      <c r="H644" s="15">
        <v>263194</v>
      </c>
      <c r="I644" s="15">
        <v>217</v>
      </c>
      <c r="J644" s="15">
        <v>137523</v>
      </c>
      <c r="K644" s="15">
        <v>34</v>
      </c>
      <c r="L644">
        <v>24</v>
      </c>
      <c r="M644">
        <v>1</v>
      </c>
      <c r="N644">
        <v>0</v>
      </c>
      <c r="O644" s="15">
        <v>636</v>
      </c>
      <c r="P644" s="15">
        <v>30</v>
      </c>
      <c r="Q644" s="15">
        <v>666</v>
      </c>
      <c r="R644">
        <v>1.1000000000000001</v>
      </c>
      <c r="S644" s="15">
        <v>10</v>
      </c>
      <c r="T644" t="s">
        <v>517</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-0.16497252747252894</v>
      </c>
      <c r="X644" s="2">
        <f>IF(EvolucionIncidencia[[#This Row],[Fecha]]&lt;=MIN(EvolucionIncidencia[Fecha])+14,"",EvolucionIncidencia[[#This Row],[NuevasAltas]]-EvolucionIncidencia[[#This Row],[Previsión Altas]])</f>
        <v>10.164972527472528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256</v>
      </c>
      <c r="AA644" s="2">
        <f>IF(LEN(EvolucionIncidencia[[#This Row],[IA7]])=0,"",EvolucionIncidencia[[#This Row],[IA7]]/_xlfn.MAXIFS(EvolucionIncidencia[IA7],EvolucionIncidencia[Area_Sanitaria],EvolucionIncidencia[[#This Row],[Area_Sanitaria]]))</f>
        <v>0.45833333333333331</v>
      </c>
      <c r="AB644" s="2">
        <f>IF(LEN(EvolucionIncidencia[[#This Row],[IA14]])=0,"",EvolucionIncidencia[[#This Row],[IA14]]/_xlfn.MAXIFS(EvolucionIncidencia[IA14],EvolucionIncidencia[Area_Sanitaria],EvolucionIncidencia[[#This Row],[Area_Sanitaria]]))</f>
        <v>0.56387665198237891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45" spans="1:31" hidden="1" x14ac:dyDescent="0.3">
      <c r="A645" s="1">
        <v>44381</v>
      </c>
      <c r="B645" s="2" t="s">
        <v>9</v>
      </c>
      <c r="C645" s="15">
        <v>16208</v>
      </c>
      <c r="D645" s="15">
        <v>311</v>
      </c>
      <c r="E645" s="15">
        <v>15480</v>
      </c>
      <c r="F645">
        <v>7</v>
      </c>
      <c r="G645">
        <v>0</v>
      </c>
      <c r="H645" s="15">
        <v>269803</v>
      </c>
      <c r="I645" s="15">
        <v>418</v>
      </c>
      <c r="J645" s="15">
        <v>133388</v>
      </c>
      <c r="K645" s="15">
        <v>34</v>
      </c>
      <c r="L645">
        <v>32</v>
      </c>
      <c r="M645">
        <v>1</v>
      </c>
      <c r="N645">
        <v>0</v>
      </c>
      <c r="O645" s="15">
        <v>296</v>
      </c>
      <c r="P645" s="15">
        <v>26</v>
      </c>
      <c r="Q645" s="15">
        <v>322</v>
      </c>
      <c r="R645">
        <v>1.1146953405017921</v>
      </c>
      <c r="S645" s="15">
        <v>2</v>
      </c>
      <c r="T645" t="s">
        <v>517</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15.625689865689866</v>
      </c>
      <c r="X645" s="2">
        <f>IF(EvolucionIncidencia[[#This Row],[Fecha]]&lt;=MIN(EvolucionIncidencia[Fecha])+14,"",EvolucionIncidencia[[#This Row],[NuevasAltas]]-EvolucionIncidencia[[#This Row],[Previsión Altas]])</f>
        <v>-13.625689865689866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291</v>
      </c>
      <c r="AA645" s="2">
        <f>IF(LEN(EvolucionIncidencia[[#This Row],[IA7]])=0,"",EvolucionIncidencia[[#This Row],[IA7]]/_xlfn.MAXIFS(EvolucionIncidencia[IA7],EvolucionIncidencia[Area_Sanitaria],EvolucionIncidencia[[#This Row],[Area_Sanitaria]]))</f>
        <v>0.27894736842105261</v>
      </c>
      <c r="AB645" s="2">
        <f>IF(LEN(EvolucionIncidencia[[#This Row],[IA14]])=0,"",EvolucionIncidencia[[#This Row],[IA14]]/_xlfn.MAXIFS(EvolucionIncidencia[IA14],EvolucionIncidencia[Area_Sanitaria],EvolucionIncidencia[[#This Row],[Area_Sanitaria]]))</f>
        <v>0.29938271604938271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46" spans="1:31" hidden="1" x14ac:dyDescent="0.3">
      <c r="A646" s="1">
        <v>44381</v>
      </c>
      <c r="B646" s="2" t="s">
        <v>6</v>
      </c>
      <c r="C646" s="15">
        <v>14940</v>
      </c>
      <c r="D646" s="15">
        <v>510</v>
      </c>
      <c r="E646" s="15">
        <v>14249</v>
      </c>
      <c r="F646">
        <v>9</v>
      </c>
      <c r="G646">
        <v>5</v>
      </c>
      <c r="H646" s="15">
        <v>251653</v>
      </c>
      <c r="I646" s="15">
        <v>181</v>
      </c>
      <c r="J646" s="15">
        <v>94087</v>
      </c>
      <c r="K646" s="15">
        <v>55</v>
      </c>
      <c r="L646">
        <v>51</v>
      </c>
      <c r="M646">
        <v>2</v>
      </c>
      <c r="N646">
        <v>1</v>
      </c>
      <c r="O646" s="15">
        <v>714</v>
      </c>
      <c r="P646" s="15">
        <v>92</v>
      </c>
      <c r="Q646" s="15">
        <v>806</v>
      </c>
      <c r="R646">
        <v>1.1111111111111112</v>
      </c>
      <c r="S646" s="15">
        <v>4</v>
      </c>
      <c r="T646" t="s">
        <v>517</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19.137012987012987</v>
      </c>
      <c r="X646" s="2">
        <f>IF(EvolucionIncidencia[[#This Row],[Fecha]]&lt;=MIN(EvolucionIncidencia[Fecha])+14,"",EvolucionIncidencia[[#This Row],[NuevasAltas]]-EvolucionIncidencia[[#This Row],[Previsión Altas]])</f>
        <v>-15.137012987012987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46" s="2">
        <f>IF(LEN(EvolucionIncidencia[[#This Row],[IA7]])=0,"",EvolucionIncidencia[[#This Row],[IA7]]/_xlfn.MAXIFS(EvolucionIncidencia[IA7],EvolucionIncidencia[Area_Sanitaria],EvolucionIncidencia[[#This Row],[Area_Sanitaria]]))</f>
        <v>0.68190854870775353</v>
      </c>
      <c r="AB646" s="2">
        <f>IF(LEN(EvolucionIncidencia[[#This Row],[IA14]])=0,"",EvolucionIncidencia[[#This Row],[IA14]]/_xlfn.MAXIFS(EvolucionIncidencia[IA14],EvolucionIncidencia[Area_Sanitaria],EvolucionIncidencia[[#This Row],[Area_Sanitaria]]))</f>
        <v>0.60992907801418439</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47" spans="1:31" hidden="1" x14ac:dyDescent="0.3">
      <c r="A647" s="1">
        <v>44381</v>
      </c>
      <c r="B647" s="2" t="s">
        <v>7</v>
      </c>
      <c r="C647" s="15">
        <v>20375</v>
      </c>
      <c r="D647" s="15">
        <v>237</v>
      </c>
      <c r="E647" s="15">
        <v>19785</v>
      </c>
      <c r="F647">
        <v>3</v>
      </c>
      <c r="G647">
        <v>1</v>
      </c>
      <c r="H647" s="15">
        <v>377410</v>
      </c>
      <c r="I647" s="15">
        <v>365</v>
      </c>
      <c r="J647" s="15">
        <v>147491</v>
      </c>
      <c r="K647" s="15">
        <v>23</v>
      </c>
      <c r="L647">
        <v>14</v>
      </c>
      <c r="M647">
        <v>0</v>
      </c>
      <c r="N647">
        <v>0</v>
      </c>
      <c r="O647" s="15">
        <v>635</v>
      </c>
      <c r="P647" s="15">
        <v>44</v>
      </c>
      <c r="Q647" s="15">
        <v>679</v>
      </c>
      <c r="R647">
        <v>1.0627802690582959</v>
      </c>
      <c r="S647" s="15">
        <v>9</v>
      </c>
      <c r="T647" t="s">
        <v>517</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11.092764378478668</v>
      </c>
      <c r="X647" s="2">
        <f>IF(EvolucionIncidencia[[#This Row],[Fecha]]&lt;=MIN(EvolucionIncidencia[Fecha])+14,"",EvolucionIncidencia[[#This Row],[NuevasAltas]]-EvolucionIncidencia[[#This Row],[Previsión Altas]])</f>
        <v>-2.0927643784786678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47" s="2">
        <f>IF(LEN(EvolucionIncidencia[[#This Row],[IA7]])=0,"",EvolucionIncidencia[[#This Row],[IA7]]/_xlfn.MAXIFS(EvolucionIncidencia[IA7],EvolucionIncidencia[Area_Sanitaria],EvolucionIncidencia[[#This Row],[Area_Sanitaria]]))</f>
        <v>0.35509138381201044</v>
      </c>
      <c r="AB647" s="2">
        <f>IF(LEN(EvolucionIncidencia[[#This Row],[IA14]])=0,"",EvolucionIncidencia[[#This Row],[IA14]]/_xlfn.MAXIFS(EvolucionIncidencia[IA14],EvolucionIncidencia[Area_Sanitaria],EvolucionIncidencia[[#This Row],[Area_Sanitaria]]))</f>
        <v>0.45279383429672448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48" spans="1:31" hidden="1" x14ac:dyDescent="0.3">
      <c r="A648" s="1">
        <v>44381</v>
      </c>
      <c r="B648" s="2" t="s">
        <v>2</v>
      </c>
      <c r="C648" s="15">
        <v>25738</v>
      </c>
      <c r="D648" s="15">
        <v>429</v>
      </c>
      <c r="E648" s="15">
        <v>24878</v>
      </c>
      <c r="F648">
        <v>4</v>
      </c>
      <c r="G648">
        <v>0</v>
      </c>
      <c r="H648" s="15">
        <v>527955</v>
      </c>
      <c r="I648" s="15">
        <v>439</v>
      </c>
      <c r="J648" s="15">
        <v>271981</v>
      </c>
      <c r="K648" s="15">
        <v>50</v>
      </c>
      <c r="L648">
        <v>43</v>
      </c>
      <c r="M648">
        <v>2</v>
      </c>
      <c r="N648">
        <v>0</v>
      </c>
      <c r="O648" s="15">
        <v>691</v>
      </c>
      <c r="P648" s="15">
        <v>55</v>
      </c>
      <c r="Q648" s="15">
        <v>746</v>
      </c>
      <c r="R648">
        <v>1.1113989637305699</v>
      </c>
      <c r="S648" s="15">
        <v>7</v>
      </c>
      <c r="T648" t="s">
        <v>517</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36.86301020408164</v>
      </c>
      <c r="X648" s="2">
        <f>IF(EvolucionIncidencia[[#This Row],[Fecha]]&lt;=MIN(EvolucionIncidencia[Fecha])+14,"",EvolucionIncidencia[[#This Row],[NuevasAltas]]-EvolucionIncidencia[[#This Row],[Previsión Altas]])</f>
        <v>-29.86301020408164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432</v>
      </c>
      <c r="AA648" s="2">
        <f>IF(LEN(EvolucionIncidencia[[#This Row],[IA7]])=0,"",EvolucionIncidencia[[#This Row],[IA7]]/_xlfn.MAXIFS(EvolucionIncidencia[IA7],EvolucionIncidencia[Area_Sanitaria],EvolucionIncidencia[[#This Row],[Area_Sanitaria]]))</f>
        <v>0.3896276595744681</v>
      </c>
      <c r="AB648" s="2">
        <f>IF(LEN(EvolucionIncidencia[[#This Row],[IA14]])=0,"",EvolucionIncidencia[[#This Row],[IA14]]/_xlfn.MAXIFS(EvolucionIncidencia[IA14],EvolucionIncidencia[Area_Sanitaria],EvolucionIncidencia[[#This Row],[Area_Sanitaria]]))</f>
        <v>0.41339712918660287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49" spans="1:31" hidden="1" x14ac:dyDescent="0.3">
      <c r="A649" s="1">
        <v>44381</v>
      </c>
      <c r="B649" s="2" t="s">
        <v>3</v>
      </c>
      <c r="C649" s="15">
        <v>130870</v>
      </c>
      <c r="D649" s="15">
        <v>2466</v>
      </c>
      <c r="E649" s="15">
        <v>125992</v>
      </c>
      <c r="F649">
        <v>50</v>
      </c>
      <c r="G649">
        <v>11</v>
      </c>
      <c r="H649" s="15">
        <v>2382021</v>
      </c>
      <c r="I649" s="15">
        <v>2437</v>
      </c>
      <c r="J649" s="15">
        <v>1001813</v>
      </c>
      <c r="K649" s="15">
        <v>244</v>
      </c>
      <c r="L649">
        <v>181</v>
      </c>
      <c r="M649">
        <v>9</v>
      </c>
      <c r="N649">
        <v>1</v>
      </c>
      <c r="O649" s="15">
        <v>4479</v>
      </c>
      <c r="P649" s="15">
        <v>348</v>
      </c>
      <c r="Q649" s="15">
        <v>4827</v>
      </c>
      <c r="R649">
        <v>1.0792122538293216</v>
      </c>
      <c r="S649" s="15">
        <v>63</v>
      </c>
      <c r="T649" t="s">
        <v>517</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70.052940174336584</v>
      </c>
      <c r="X649" s="2">
        <f>IF(EvolucionIncidencia[[#This Row],[Fecha]]&lt;=MIN(EvolucionIncidencia[Fecha])+14,"",EvolucionIncidencia[[#This Row],[NuevasAltas]]-EvolucionIncidencia[[#This Row],[Previsión Altas]])</f>
        <v>-7.0529401743365838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649" s="2">
        <f>IF(LEN(EvolucionIncidencia[[#This Row],[IA7]])=0,"",EvolucionIncidencia[[#This Row],[IA7]]/_xlfn.MAXIFS(EvolucionIncidencia[IA7],EvolucionIncidencia[Area_Sanitaria],EvolucionIncidencia[[#This Row],[Area_Sanitaria]]))</f>
        <v>0.44862303819958543</v>
      </c>
      <c r="AB649" s="2">
        <f>IF(LEN(EvolucionIncidencia[[#This Row],[IA14]])=0,"",EvolucionIncidencia[[#This Row],[IA14]]/_xlfn.MAXIFS(EvolucionIncidencia[IA14],EvolucionIncidencia[Area_Sanitaria],EvolucionIncidencia[[#This Row],[Area_Sanitaria]]))</f>
        <v>0.47833197056418642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690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1233</v>
      </c>
    </row>
    <row r="650" spans="1:31" x14ac:dyDescent="0.3">
      <c r="A650" s="1">
        <v>44382</v>
      </c>
      <c r="B650" s="2" t="s">
        <v>4</v>
      </c>
      <c r="C650" s="15">
        <v>31483</v>
      </c>
      <c r="D650" s="15">
        <v>643</v>
      </c>
      <c r="E650" s="15">
        <v>30255</v>
      </c>
      <c r="F650">
        <v>23</v>
      </c>
      <c r="G650">
        <v>2</v>
      </c>
      <c r="H650" s="15">
        <v>540320</v>
      </c>
      <c r="I650" s="15">
        <v>600</v>
      </c>
      <c r="J650" s="15">
        <v>154935</v>
      </c>
      <c r="K650" s="15">
        <v>36</v>
      </c>
      <c r="L650">
        <v>16</v>
      </c>
      <c r="M650">
        <v>1</v>
      </c>
      <c r="N650">
        <v>0</v>
      </c>
      <c r="O650" s="15">
        <v>853</v>
      </c>
      <c r="P650" s="15">
        <v>11</v>
      </c>
      <c r="Q650" s="15">
        <v>864</v>
      </c>
      <c r="R650">
        <v>1.0255183413078151</v>
      </c>
      <c r="S650" s="15">
        <v>20</v>
      </c>
      <c r="T650" t="s">
        <v>518</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-5.49146516487074</v>
      </c>
      <c r="X650" s="2">
        <f>IF(EvolucionIncidencia[[#This Row],[Fecha]]&lt;=MIN(EvolucionIncidencia[Fecha])+14,"",EvolucionIncidencia[[#This Row],[NuevasAltas]]-EvolucionIncidencia[[#This Row],[Previsión Altas]])</f>
        <v>25.491465164870739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50" s="2">
        <f>IF(LEN(EvolucionIncidencia[[#This Row],[IA7]])=0,"",EvolucionIncidencia[[#This Row],[IA7]]/_xlfn.MAXIFS(EvolucionIncidencia[IA7],EvolucionIncidencia[Area_Sanitaria],EvolucionIncidencia[[#This Row],[Area_Sanitaria]]))</f>
        <v>0.62430939226519333</v>
      </c>
      <c r="AB650" s="2">
        <f>IF(LEN(EvolucionIncidencia[[#This Row],[IA14]])=0,"",EvolucionIncidencia[[#This Row],[IA14]]/_xlfn.MAXIFS(EvolucionIncidencia[IA14],EvolucionIncidencia[Area_Sanitaria],EvolucionIncidencia[[#This Row],[Area_Sanitaria]]))</f>
        <v>0.61997703788748559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1" spans="1:31" hidden="1" x14ac:dyDescent="0.3">
      <c r="A651" s="1">
        <v>44382</v>
      </c>
      <c r="B651" s="2" t="s">
        <v>5</v>
      </c>
      <c r="C651" s="15">
        <v>8826</v>
      </c>
      <c r="D651" s="15">
        <v>103</v>
      </c>
      <c r="E651" s="15">
        <v>8500</v>
      </c>
      <c r="F651">
        <v>2</v>
      </c>
      <c r="G651">
        <v>2</v>
      </c>
      <c r="H651" s="15">
        <v>152754</v>
      </c>
      <c r="I651" s="15">
        <v>217</v>
      </c>
      <c r="J651" s="15">
        <v>62423</v>
      </c>
      <c r="K651" s="15">
        <v>21</v>
      </c>
      <c r="L651">
        <v>15</v>
      </c>
      <c r="M651">
        <v>0</v>
      </c>
      <c r="N651">
        <v>0</v>
      </c>
      <c r="O651" s="15">
        <v>215</v>
      </c>
      <c r="P651" s="15">
        <v>4</v>
      </c>
      <c r="Q651" s="15">
        <v>219</v>
      </c>
      <c r="R651">
        <v>1.1704545454545454</v>
      </c>
      <c r="S651" s="15">
        <v>6</v>
      </c>
      <c r="T651" t="s">
        <v>518</v>
      </c>
      <c r="U651" s="15" t="str">
        <f>TEXT(EvolucionIncidencia[[#This Row],[Fecha]],"DDDD")</f>
        <v>lunes</v>
      </c>
      <c r="V65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51" s="2">
        <f>IF(LEN(EvolucionIncidencia[[#This Row],[IA7]])=0,"",EvolucionIncidencia[[#This Row],[IA7]]/_xlfn.MAXIFS(EvolucionIncidencia[IA7],EvolucionIncidencia[Area_Sanitaria],EvolucionIncidencia[[#This Row],[Area_Sanitaria]]))</f>
        <v>0.61599999999999999</v>
      </c>
      <c r="AB651" s="2">
        <f>IF(LEN(EvolucionIncidencia[[#This Row],[IA14]])=0,"",EvolucionIncidencia[[#This Row],[IA14]]/_xlfn.MAXIFS(EvolucionIncidencia[IA14],EvolucionIncidencia[Area_Sanitaria],EvolucionIncidencia[[#This Row],[Area_Sanitaria]]))</f>
        <v>0.51351351351351349</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52" spans="1:31" hidden="1" x14ac:dyDescent="0.3">
      <c r="A652" s="1">
        <v>44382</v>
      </c>
      <c r="B652" s="2" t="s">
        <v>8</v>
      </c>
      <c r="C652" s="15">
        <v>13384</v>
      </c>
      <c r="D652" s="15">
        <v>284</v>
      </c>
      <c r="E652" s="15">
        <v>12878</v>
      </c>
      <c r="F652">
        <v>3</v>
      </c>
      <c r="G652">
        <v>1</v>
      </c>
      <c r="H652" s="15">
        <v>263721</v>
      </c>
      <c r="I652" s="15">
        <v>217</v>
      </c>
      <c r="J652" s="15">
        <v>137533</v>
      </c>
      <c r="K652" s="15">
        <v>27</v>
      </c>
      <c r="L652">
        <v>20</v>
      </c>
      <c r="M652">
        <v>0</v>
      </c>
      <c r="N652">
        <v>0</v>
      </c>
      <c r="O652" s="15">
        <v>527</v>
      </c>
      <c r="P652" s="15">
        <v>10</v>
      </c>
      <c r="Q652" s="15">
        <v>537</v>
      </c>
      <c r="R652">
        <v>1.0757575757575757</v>
      </c>
      <c r="S652" s="15">
        <v>7</v>
      </c>
      <c r="T652" t="s">
        <v>518</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0.4375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-0.98262689691261429</v>
      </c>
      <c r="X652" s="2">
        <f>IF(EvolucionIncidencia[[#This Row],[Fecha]]&lt;=MIN(EvolucionIncidencia[Fecha])+14,"",EvolucionIncidencia[[#This Row],[NuevasAltas]]-EvolucionIncidencia[[#This Row],[Previsión Altas]])</f>
        <v>7.9826268969126142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52" s="2">
        <f>IF(LEN(EvolucionIncidencia[[#This Row],[IA7]])=0,"",EvolucionIncidencia[[#This Row],[IA7]]/_xlfn.MAXIFS(EvolucionIncidencia[IA7],EvolucionIncidencia[Area_Sanitaria],EvolucionIncidencia[[#This Row],[Area_Sanitaria]]))</f>
        <v>0.51282051282051277</v>
      </c>
      <c r="AB652" s="2">
        <f>IF(LEN(EvolucionIncidencia[[#This Row],[IA14]])=0,"",EvolucionIncidencia[[#This Row],[IA14]]/_xlfn.MAXIFS(EvolucionIncidencia[IA14],EvolucionIncidencia[Area_Sanitaria],EvolucionIncidencia[[#This Row],[Area_Sanitaria]]))</f>
        <v>0.58810572687224671</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53" spans="1:31" hidden="1" x14ac:dyDescent="0.3">
      <c r="A653" s="1">
        <v>44382</v>
      </c>
      <c r="B653" s="2" t="s">
        <v>9</v>
      </c>
      <c r="C653" s="15">
        <v>16242</v>
      </c>
      <c r="D653" s="15">
        <v>336</v>
      </c>
      <c r="E653" s="15">
        <v>15489</v>
      </c>
      <c r="F653">
        <v>4</v>
      </c>
      <c r="G653">
        <v>0</v>
      </c>
      <c r="H653" s="15">
        <v>270299</v>
      </c>
      <c r="I653" s="15">
        <v>418</v>
      </c>
      <c r="J653" s="15">
        <v>133395</v>
      </c>
      <c r="K653" s="15">
        <v>34</v>
      </c>
      <c r="L653">
        <v>25</v>
      </c>
      <c r="M653">
        <v>-3</v>
      </c>
      <c r="N653">
        <v>0</v>
      </c>
      <c r="O653" s="15">
        <v>496</v>
      </c>
      <c r="P653" s="15">
        <v>7</v>
      </c>
      <c r="Q653" s="15">
        <v>503</v>
      </c>
      <c r="R653">
        <v>1.0803858520900322</v>
      </c>
      <c r="S653" s="15">
        <v>9</v>
      </c>
      <c r="T653" t="s">
        <v>518</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11.445457875457874</v>
      </c>
      <c r="X653" s="2">
        <f>IF(EvolucionIncidencia[[#This Row],[Fecha]]&lt;=MIN(EvolucionIncidencia[Fecha])+14,"",EvolucionIncidencia[[#This Row],[NuevasAltas]]-EvolucionIncidencia[[#This Row],[Previsión Altas]])</f>
        <v>-2.4454578754578744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53" s="2">
        <f>IF(LEN(EvolucionIncidencia[[#This Row],[IA7]])=0,"",EvolucionIncidencia[[#This Row],[IA7]]/_xlfn.MAXIFS(EvolucionIncidencia[IA7],EvolucionIncidencia[Area_Sanitaria],EvolucionIncidencia[[#This Row],[Area_Sanitaria]]))</f>
        <v>0.31315789473684208</v>
      </c>
      <c r="AB653" s="2">
        <f>IF(LEN(EvolucionIncidencia[[#This Row],[IA14]])=0,"",EvolucionIncidencia[[#This Row],[IA14]]/_xlfn.MAXIFS(EvolucionIncidencia[IA14],EvolucionIncidencia[Area_Sanitaria],EvolucionIncidencia[[#This Row],[Area_Sanitaria]]))</f>
        <v>0.32818930041152261</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54" spans="1:31" hidden="1" x14ac:dyDescent="0.3">
      <c r="A654" s="1">
        <v>44382</v>
      </c>
      <c r="B654" s="2" t="s">
        <v>6</v>
      </c>
      <c r="C654" s="15">
        <v>14983</v>
      </c>
      <c r="D654" s="15">
        <v>546</v>
      </c>
      <c r="E654" s="15">
        <v>14256</v>
      </c>
      <c r="F654">
        <v>9</v>
      </c>
      <c r="G654">
        <v>6</v>
      </c>
      <c r="H654" s="15">
        <v>252651</v>
      </c>
      <c r="I654" s="15">
        <v>181</v>
      </c>
      <c r="J654" s="15">
        <v>94101</v>
      </c>
      <c r="K654" s="15">
        <v>43</v>
      </c>
      <c r="L654">
        <v>36</v>
      </c>
      <c r="M654">
        <v>0</v>
      </c>
      <c r="N654">
        <v>1</v>
      </c>
      <c r="O654" s="15">
        <v>998</v>
      </c>
      <c r="P654" s="15">
        <v>14</v>
      </c>
      <c r="Q654" s="15">
        <v>1012</v>
      </c>
      <c r="R654">
        <v>1.0705882352941176</v>
      </c>
      <c r="S654" s="15">
        <v>7</v>
      </c>
      <c r="T654" t="s">
        <v>518</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83.855627705627683</v>
      </c>
      <c r="X654" s="2">
        <f>IF(EvolucionIncidencia[[#This Row],[Fecha]]&lt;=MIN(EvolucionIncidencia[Fecha])+14,"",EvolucionIncidencia[[#This Row],[NuevasAltas]]-EvolucionIncidencia[[#This Row],[Previsión Altas]])</f>
        <v>-76.855627705627683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v>
      </c>
      <c r="AA654" s="2">
        <f>IF(LEN(EvolucionIncidencia[[#This Row],[IA7]])=0,"",EvolucionIncidencia[[#This Row],[IA7]]/_xlfn.MAXIFS(EvolucionIncidencia[IA7],EvolucionIncidencia[Area_Sanitaria],EvolucionIncidencia[[#This Row],[Area_Sanitaria]]))</f>
        <v>0.74155069582504973</v>
      </c>
      <c r="AB654" s="2">
        <f>IF(LEN(EvolucionIncidencia[[#This Row],[IA14]])=0,"",EvolucionIncidencia[[#This Row],[IA14]]/_xlfn.MAXIFS(EvolucionIncidencia[IA14],EvolucionIncidencia[Area_Sanitaria],EvolucionIncidencia[[#This Row],[Area_Sanitaria]]))</f>
        <v>0.64539007092198586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442</v>
      </c>
    </row>
    <row r="655" spans="1:31" hidden="1" x14ac:dyDescent="0.3">
      <c r="A655" s="1">
        <v>44382</v>
      </c>
      <c r="B655" s="2" t="s">
        <v>7</v>
      </c>
      <c r="C655" s="15">
        <v>20395</v>
      </c>
      <c r="D655" s="15">
        <v>247</v>
      </c>
      <c r="E655" s="15">
        <v>19795</v>
      </c>
      <c r="F655">
        <v>2</v>
      </c>
      <c r="G655">
        <v>1</v>
      </c>
      <c r="H655" s="15">
        <v>377762</v>
      </c>
      <c r="I655" s="15">
        <v>365</v>
      </c>
      <c r="J655" s="15">
        <v>147506</v>
      </c>
      <c r="K655" s="15">
        <v>20</v>
      </c>
      <c r="L655">
        <v>10</v>
      </c>
      <c r="M655">
        <v>-1</v>
      </c>
      <c r="N655">
        <v>0</v>
      </c>
      <c r="O655" s="15">
        <v>352</v>
      </c>
      <c r="P655" s="15">
        <v>15</v>
      </c>
      <c r="Q655" s="15">
        <v>367</v>
      </c>
      <c r="R655">
        <v>1.0421940928270041</v>
      </c>
      <c r="S655" s="15">
        <v>10</v>
      </c>
      <c r="T655" t="s">
        <v>518</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11.274002782931356</v>
      </c>
      <c r="X655" s="2">
        <f>IF(EvolucionIncidencia[[#This Row],[Fecha]]&lt;=MIN(EvolucionIncidencia[Fecha])+14,"",EvolucionIncidencia[[#This Row],[NuevasAltas]]-EvolucionIncidencia[[#This Row],[Previsión Altas]])</f>
        <v>-1.2740027829313565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55" s="2">
        <f>IF(LEN(EvolucionIncidencia[[#This Row],[IA7]])=0,"",EvolucionIncidencia[[#This Row],[IA7]]/_xlfn.MAXIFS(EvolucionIncidencia[IA7],EvolucionIncidencia[Area_Sanitaria],EvolucionIncidencia[[#This Row],[Area_Sanitaria]]))</f>
        <v>0.38642297650130547</v>
      </c>
      <c r="AB655" s="2">
        <f>IF(LEN(EvolucionIncidencia[[#This Row],[IA14]])=0,"",EvolucionIncidencia[[#This Row],[IA14]]/_xlfn.MAXIFS(EvolucionIncidencia[IA14],EvolucionIncidencia[Area_Sanitaria],EvolucionIncidencia[[#This Row],[Area_Sanitaria]]))</f>
        <v>0.47398843930635837</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50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56" spans="1:31" hidden="1" x14ac:dyDescent="0.3">
      <c r="A656" s="1">
        <v>44382</v>
      </c>
      <c r="B656" s="2" t="s">
        <v>2</v>
      </c>
      <c r="C656" s="15">
        <v>25792</v>
      </c>
      <c r="D656" s="15">
        <v>479</v>
      </c>
      <c r="E656" s="15">
        <v>24882</v>
      </c>
      <c r="F656">
        <v>4</v>
      </c>
      <c r="G656">
        <v>0</v>
      </c>
      <c r="H656" s="15">
        <v>528478</v>
      </c>
      <c r="I656" s="15">
        <v>439</v>
      </c>
      <c r="J656" s="15">
        <v>271985</v>
      </c>
      <c r="K656" s="15">
        <v>54</v>
      </c>
      <c r="L656">
        <v>50</v>
      </c>
      <c r="M656">
        <v>0</v>
      </c>
      <c r="N656">
        <v>0</v>
      </c>
      <c r="O656" s="15">
        <v>523</v>
      </c>
      <c r="P656" s="15">
        <v>4</v>
      </c>
      <c r="Q656" s="15">
        <v>527</v>
      </c>
      <c r="R656">
        <v>1.1165501165501166</v>
      </c>
      <c r="S656" s="15">
        <v>4</v>
      </c>
      <c r="T656" t="s">
        <v>518</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110.52780612244899</v>
      </c>
      <c r="X656" s="2">
        <f>IF(EvolucionIncidencia[[#This Row],[Fecha]]&lt;=MIN(EvolucionIncidencia[Fecha])+14,"",EvolucionIncidencia[[#This Row],[NuevasAltas]]-EvolucionIncidencia[[#This Row],[Previsión Altas]])</f>
        <v>-106.52780612244899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477</v>
      </c>
      <c r="AA656" s="2">
        <f>IF(LEN(EvolucionIncidencia[[#This Row],[IA7]])=0,"",EvolucionIncidencia[[#This Row],[IA7]]/_xlfn.MAXIFS(EvolucionIncidencia[IA7],EvolucionIncidencia[Area_Sanitaria],EvolucionIncidencia[[#This Row],[Area_Sanitaria]]))</f>
        <v>0.39095744680851063</v>
      </c>
      <c r="AB656" s="2">
        <f>IF(LEN(EvolucionIncidencia[[#This Row],[IA14]])=0,"",EvolucionIncidencia[[#This Row],[IA14]]/_xlfn.MAXIFS(EvolucionIncidencia[IA14],EvolucionIncidencia[Area_Sanitaria],EvolucionIncidencia[[#This Row],[Area_Sanitaria]]))</f>
        <v>0.45645933014354068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332</v>
      </c>
    </row>
    <row r="657" spans="1:31" hidden="1" x14ac:dyDescent="0.3">
      <c r="A657" s="1">
        <v>44382</v>
      </c>
      <c r="B657" s="2" t="s">
        <v>3</v>
      </c>
      <c r="C657" s="15">
        <v>131105</v>
      </c>
      <c r="D657" s="15">
        <v>2638</v>
      </c>
      <c r="E657" s="15">
        <v>126055</v>
      </c>
      <c r="F657">
        <v>47</v>
      </c>
      <c r="G657">
        <v>12</v>
      </c>
      <c r="H657" s="15">
        <v>2385985</v>
      </c>
      <c r="I657" s="15">
        <v>2437</v>
      </c>
      <c r="J657" s="15">
        <v>1001878</v>
      </c>
      <c r="K657" s="15">
        <v>235</v>
      </c>
      <c r="L657">
        <v>172</v>
      </c>
      <c r="M657">
        <v>-3</v>
      </c>
      <c r="N657">
        <v>1</v>
      </c>
      <c r="O657" s="15">
        <v>3964</v>
      </c>
      <c r="P657" s="15">
        <v>65</v>
      </c>
      <c r="Q657" s="15">
        <v>4029</v>
      </c>
      <c r="R657">
        <v>1.0697485806974858</v>
      </c>
      <c r="S657" s="15">
        <v>63</v>
      </c>
      <c r="T657" t="s">
        <v>518</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0.74117647058823533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104.72817308207836</v>
      </c>
      <c r="X657" s="2">
        <f>IF(EvolucionIncidencia[[#This Row],[Fecha]]&lt;=MIN(EvolucionIncidencia[Fecha])+14,"",EvolucionIncidencia[[#This Row],[NuevasAltas]]-EvolucionIncidencia[[#This Row],[Previsión Altas]])</f>
        <v>-41.728173082078357</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2490</v>
      </c>
      <c r="AA657" s="2">
        <f>IF(LEN(EvolucionIncidencia[[#This Row],[IA7]])=0,"",EvolucionIncidencia[[#This Row],[IA7]]/_xlfn.MAXIFS(EvolucionIncidencia[IA7],EvolucionIncidencia[Area_Sanitaria],EvolucionIncidencia[[#This Row],[Area_Sanitaria]]))</f>
        <v>0.48238081137103939</v>
      </c>
      <c r="AB657" s="2">
        <f>IF(LEN(EvolucionIncidencia[[#This Row],[IA14]])=0,"",EvolucionIncidencia[[#This Row],[IA14]]/_xlfn.MAXIFS(EvolucionIncidencia[IA14],EvolucionIncidencia[Area_Sanitaria],EvolucionIncidencia[[#This Row],[Area_Sanitaria]]))</f>
        <v>0.50899427636958294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768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1380</v>
      </c>
    </row>
    <row r="658" spans="1:31" x14ac:dyDescent="0.3">
      <c r="A658" s="1">
        <v>44383</v>
      </c>
      <c r="B658" s="2" t="s">
        <v>4</v>
      </c>
      <c r="C658" s="15">
        <v>31544</v>
      </c>
      <c r="D658" s="15">
        <v>669</v>
      </c>
      <c r="E658" s="15">
        <v>30289</v>
      </c>
      <c r="F658">
        <v>20</v>
      </c>
      <c r="G658">
        <v>3</v>
      </c>
      <c r="H658" s="15">
        <v>541651</v>
      </c>
      <c r="I658" s="15">
        <v>601</v>
      </c>
      <c r="J658" s="15">
        <v>155001</v>
      </c>
      <c r="K658" s="15">
        <v>61</v>
      </c>
      <c r="L658">
        <v>26</v>
      </c>
      <c r="M658">
        <v>-3</v>
      </c>
      <c r="N658">
        <v>1</v>
      </c>
      <c r="O658" s="15">
        <v>1331</v>
      </c>
      <c r="P658" s="15">
        <v>66</v>
      </c>
      <c r="Q658" s="15">
        <v>1397</v>
      </c>
      <c r="R658">
        <v>1.0404354587869362</v>
      </c>
      <c r="S658" s="15">
        <v>34</v>
      </c>
      <c r="T658" t="s">
        <v>519</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-5.1241182260952245</v>
      </c>
      <c r="X658" s="2">
        <f>IF(EvolucionIncidencia[[#This Row],[Fecha]]&lt;=MIN(EvolucionIncidencia[Fecha])+14,"",EvolucionIncidencia[[#This Row],[NuevasAltas]]-EvolucionIncidencia[[#This Row],[Previsión Altas]])</f>
        <v>39.124118226095227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569</v>
      </c>
      <c r="AA658" s="2">
        <f>IF(LEN(EvolucionIncidencia[[#This Row],[IA7]])=0,"",EvolucionIncidencia[[#This Row],[IA7]]/_xlfn.MAXIFS(EvolucionIncidencia[IA7],EvolucionIncidencia[Area_Sanitaria],EvolucionIncidencia[[#This Row],[Area_Sanitaria]]))</f>
        <v>0.67403314917127077</v>
      </c>
      <c r="AB658" s="2">
        <f>IF(LEN(EvolucionIncidencia[[#This Row],[IA14]])=0,"",EvolucionIncidencia[[#This Row],[IA14]]/_xlfn.MAXIFS(EvolucionIncidencia[IA14],EvolucionIncidencia[Area_Sanitaria],EvolucionIncidencia[[#This Row],[Area_Sanitaria]]))</f>
        <v>0.65327210103329503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163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59" spans="1:31" hidden="1" x14ac:dyDescent="0.3">
      <c r="A659" s="1">
        <v>44383</v>
      </c>
      <c r="B659" s="2" t="s">
        <v>5</v>
      </c>
      <c r="C659" s="15">
        <v>8831</v>
      </c>
      <c r="D659" s="15">
        <v>108</v>
      </c>
      <c r="E659" s="15">
        <v>8500</v>
      </c>
      <c r="F659">
        <v>2</v>
      </c>
      <c r="G659">
        <v>2</v>
      </c>
      <c r="H659" s="15">
        <v>153005</v>
      </c>
      <c r="I659" s="15">
        <v>217</v>
      </c>
      <c r="J659" s="15">
        <v>62438</v>
      </c>
      <c r="K659" s="15">
        <v>5</v>
      </c>
      <c r="L659">
        <v>5</v>
      </c>
      <c r="M659">
        <v>0</v>
      </c>
      <c r="N659">
        <v>0</v>
      </c>
      <c r="O659" s="15">
        <v>251</v>
      </c>
      <c r="P659" s="15">
        <v>15</v>
      </c>
      <c r="Q659" s="15">
        <v>266</v>
      </c>
      <c r="R659">
        <v>1.0485436893203883</v>
      </c>
      <c r="S659" s="15">
        <v>0</v>
      </c>
      <c r="T659" t="s">
        <v>519</v>
      </c>
      <c r="U659" s="15" t="str">
        <f>TEXT(EvolucionIncidencia[[#This Row],[Fecha]],"DDDD")</f>
        <v>martes</v>
      </c>
      <c r="V6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59" s="2">
        <f>IF(LEN(EvolucionIncidencia[[#This Row],[IA7]])=0,"",EvolucionIncidencia[[#This Row],[IA7]]/_xlfn.MAXIFS(EvolucionIncidencia[IA7],EvolucionIncidencia[Area_Sanitaria],EvolucionIncidencia[[#This Row],[Area_Sanitaria]]))</f>
        <v>0.58399999999999996</v>
      </c>
      <c r="AB659" s="2">
        <f>IF(LEN(EvolucionIncidencia[[#This Row],[IA14]])=0,"",EvolucionIncidencia[[#This Row],[IA14]]/_xlfn.MAXIFS(EvolucionIncidencia[IA14],EvolucionIncidencia[Area_Sanitaria],EvolucionIncidencia[[#This Row],[Area_Sanitaria]]))</f>
        <v>0.54054054054054057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0" spans="1:31" hidden="1" x14ac:dyDescent="0.3">
      <c r="A660" s="1">
        <v>44383</v>
      </c>
      <c r="B660" s="2" t="s">
        <v>8</v>
      </c>
      <c r="C660" s="15">
        <v>13428</v>
      </c>
      <c r="D660" s="15">
        <v>314</v>
      </c>
      <c r="E660" s="15">
        <v>12892</v>
      </c>
      <c r="F660">
        <v>3</v>
      </c>
      <c r="G660">
        <v>1</v>
      </c>
      <c r="H660" s="15">
        <v>264214</v>
      </c>
      <c r="I660" s="15">
        <v>217</v>
      </c>
      <c r="J660" s="15">
        <v>137564</v>
      </c>
      <c r="K660" s="15">
        <v>44</v>
      </c>
      <c r="L660">
        <v>30</v>
      </c>
      <c r="M660">
        <v>0</v>
      </c>
      <c r="N660">
        <v>0</v>
      </c>
      <c r="O660" s="15">
        <v>493</v>
      </c>
      <c r="P660" s="15">
        <v>31</v>
      </c>
      <c r="Q660" s="15">
        <v>524</v>
      </c>
      <c r="R660">
        <v>1.1056338028169015</v>
      </c>
      <c r="S660" s="15">
        <v>14</v>
      </c>
      <c r="T660" t="s">
        <v>519</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-0.63972069597069581</v>
      </c>
      <c r="X660" s="2">
        <f>IF(EvolucionIncidencia[[#This Row],[Fecha]]&lt;=MIN(EvolucionIncidencia[Fecha])+14,"",EvolucionIncidencia[[#This Row],[NuevasAltas]]-EvolucionIncidencia[[#This Row],[Previsión Altas]])</f>
        <v>14.639720695970695</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v>
      </c>
      <c r="AA660" s="2">
        <f>IF(LEN(EvolucionIncidencia[[#This Row],[IA7]])=0,"",EvolucionIncidencia[[#This Row],[IA7]]/_xlfn.MAXIFS(EvolucionIncidencia[IA7],EvolucionIncidencia[Area_Sanitaria],EvolucionIncidencia[[#This Row],[Area_Sanitaria]]))</f>
        <v>0.58974358974358976</v>
      </c>
      <c r="AB660" s="2">
        <f>IF(LEN(EvolucionIncidencia[[#This Row],[IA14]])=0,"",EvolucionIncidencia[[#This Row],[IA14]]/_xlfn.MAXIFS(EvolucionIncidencia[IA14],EvolucionIncidencia[Area_Sanitaria],EvolucionIncidencia[[#This Row],[Area_Sanitaria]]))</f>
        <v>0.66960352422907488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61" spans="1:31" hidden="1" x14ac:dyDescent="0.3">
      <c r="A661" s="1">
        <v>44383</v>
      </c>
      <c r="B661" s="2" t="s">
        <v>9</v>
      </c>
      <c r="C661" s="15">
        <v>16313</v>
      </c>
      <c r="D661" s="15">
        <v>399</v>
      </c>
      <c r="E661" s="15">
        <v>15497</v>
      </c>
      <c r="F661">
        <v>3</v>
      </c>
      <c r="G661">
        <v>0</v>
      </c>
      <c r="H661" s="15">
        <v>270913</v>
      </c>
      <c r="I661" s="15">
        <v>418</v>
      </c>
      <c r="J661" s="15">
        <v>133443</v>
      </c>
      <c r="K661" s="15">
        <v>71</v>
      </c>
      <c r="L661">
        <v>63</v>
      </c>
      <c r="M661">
        <v>-1</v>
      </c>
      <c r="N661">
        <v>0</v>
      </c>
      <c r="O661" s="15">
        <v>614</v>
      </c>
      <c r="P661" s="15">
        <v>48</v>
      </c>
      <c r="Q661" s="15">
        <v>662</v>
      </c>
      <c r="R661">
        <v>1.1875</v>
      </c>
      <c r="S661" s="15">
        <v>8</v>
      </c>
      <c r="T661" t="s">
        <v>519</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11.713315018315017</v>
      </c>
      <c r="X661" s="2">
        <f>IF(EvolucionIncidencia[[#This Row],[Fecha]]&lt;=MIN(EvolucionIncidencia[Fecha])+14,"",EvolucionIncidencia[[#This Row],[NuevasAltas]]-EvolucionIncidencia[[#This Row],[Previsión Altas]])</f>
        <v>-3.7133150183150168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61" s="2">
        <f>IF(LEN(EvolucionIncidencia[[#This Row],[IA7]])=0,"",EvolucionIncidencia[[#This Row],[IA7]]/_xlfn.MAXIFS(EvolucionIncidencia[IA7],EvolucionIncidencia[Area_Sanitaria],EvolucionIncidencia[[#This Row],[Area_Sanitaria]]))</f>
        <v>0.38684210526315788</v>
      </c>
      <c r="AB661" s="2">
        <f>IF(LEN(EvolucionIncidencia[[#This Row],[IA14]])=0,"",EvolucionIncidencia[[#This Row],[IA14]]/_xlfn.MAXIFS(EvolucionIncidencia[IA14],EvolucionIncidencia[Area_Sanitaria],EvolucionIncidencia[[#This Row],[Area_Sanitaria]]))</f>
        <v>0.39506172839506171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62" spans="1:31" hidden="1" x14ac:dyDescent="0.3">
      <c r="A662" s="1">
        <v>44383</v>
      </c>
      <c r="B662" s="2" t="s">
        <v>6</v>
      </c>
      <c r="C662" s="15">
        <v>15026</v>
      </c>
      <c r="D662" s="15">
        <v>580</v>
      </c>
      <c r="E662" s="15">
        <v>14265</v>
      </c>
      <c r="F662">
        <v>11</v>
      </c>
      <c r="G662">
        <v>5</v>
      </c>
      <c r="H662" s="15">
        <v>253716</v>
      </c>
      <c r="I662" s="15">
        <v>181</v>
      </c>
      <c r="J662" s="15">
        <v>94270</v>
      </c>
      <c r="K662" s="15">
        <v>43</v>
      </c>
      <c r="L662">
        <v>34</v>
      </c>
      <c r="M662">
        <v>2</v>
      </c>
      <c r="N662">
        <v>-1</v>
      </c>
      <c r="O662" s="15">
        <v>1065</v>
      </c>
      <c r="P662" s="15">
        <v>169</v>
      </c>
      <c r="Q662" s="15">
        <v>1234</v>
      </c>
      <c r="R662">
        <v>1.0622710622710623</v>
      </c>
      <c r="S662" s="15">
        <v>9</v>
      </c>
      <c r="T662" t="s">
        <v>519</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57.435764235764218</v>
      </c>
      <c r="X662" s="2">
        <f>IF(EvolucionIncidencia[[#This Row],[Fecha]]&lt;=MIN(EvolucionIncidencia[Fecha])+14,"",EvolucionIncidencia[[#This Row],[NuevasAltas]]-EvolucionIncidencia[[#This Row],[Previsión Altas]])</f>
        <v>-48.435764235764218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62" s="2">
        <f>IF(LEN(EvolucionIncidencia[[#This Row],[IA7]])=0,"",EvolucionIncidencia[[#This Row],[IA7]]/_xlfn.MAXIFS(EvolucionIncidencia[IA7],EvolucionIncidencia[Area_Sanitaria],EvolucionIncidencia[[#This Row],[Area_Sanitaria]]))</f>
        <v>0.75944333996023861</v>
      </c>
      <c r="AB662" s="2">
        <f>IF(LEN(EvolucionIncidencia[[#This Row],[IA14]])=0,"",EvolucionIncidencia[[#This Row],[IA14]]/_xlfn.MAXIFS(EvolucionIncidencia[IA14],EvolucionIncidencia[Area_Sanitaria],EvolucionIncidencia[[#This Row],[Area_Sanitaria]]))</f>
        <v>0.68557919621749408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63" spans="1:31" hidden="1" x14ac:dyDescent="0.3">
      <c r="A663" s="1">
        <v>44383</v>
      </c>
      <c r="B663" s="2" t="s">
        <v>7</v>
      </c>
      <c r="C663" s="15">
        <v>20432</v>
      </c>
      <c r="D663" s="15">
        <v>275</v>
      </c>
      <c r="E663" s="15">
        <v>19804</v>
      </c>
      <c r="F663">
        <v>2</v>
      </c>
      <c r="G663">
        <v>1</v>
      </c>
      <c r="H663" s="15">
        <v>378318</v>
      </c>
      <c r="I663" s="15">
        <v>365</v>
      </c>
      <c r="J663" s="15">
        <v>147559</v>
      </c>
      <c r="K663" s="15">
        <v>37</v>
      </c>
      <c r="L663">
        <v>28</v>
      </c>
      <c r="M663">
        <v>0</v>
      </c>
      <c r="N663">
        <v>0</v>
      </c>
      <c r="O663" s="15">
        <v>556</v>
      </c>
      <c r="P663" s="15">
        <v>53</v>
      </c>
      <c r="Q663" s="15">
        <v>609</v>
      </c>
      <c r="R663">
        <v>1.1133603238866396</v>
      </c>
      <c r="S663" s="15">
        <v>9</v>
      </c>
      <c r="T663" t="s">
        <v>519</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11.345431354359928</v>
      </c>
      <c r="X663" s="2">
        <f>IF(EvolucionIncidencia[[#This Row],[Fecha]]&lt;=MIN(EvolucionIncidencia[Fecha])+14,"",EvolucionIncidencia[[#This Row],[NuevasAltas]]-EvolucionIncidencia[[#This Row],[Previsión Altas]])</f>
        <v>-2.3454313543599277</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v>
      </c>
      <c r="AA663" s="2">
        <f>IF(LEN(EvolucionIncidencia[[#This Row],[IA7]])=0,"",EvolucionIncidencia[[#This Row],[IA7]]/_xlfn.MAXIFS(EvolucionIncidencia[IA7],EvolucionIncidencia[Area_Sanitaria],EvolucionIncidencia[[#This Row],[Area_Sanitaria]]))</f>
        <v>0.44386422976501305</v>
      </c>
      <c r="AB663" s="2">
        <f>IF(LEN(EvolucionIncidencia[[#This Row],[IA14]])=0,"",EvolucionIncidencia[[#This Row],[IA14]]/_xlfn.MAXIFS(EvolucionIncidencia[IA14],EvolucionIncidencia[Area_Sanitaria],EvolucionIncidencia[[#This Row],[Area_Sanitaria]]))</f>
        <v>0.52793834296724473</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173</v>
      </c>
    </row>
    <row r="664" spans="1:31" hidden="1" x14ac:dyDescent="0.3">
      <c r="A664" s="1">
        <v>44383</v>
      </c>
      <c r="B664" s="2" t="s">
        <v>2</v>
      </c>
      <c r="C664" s="15">
        <v>25898</v>
      </c>
      <c r="D664" s="15">
        <v>572</v>
      </c>
      <c r="E664" s="15">
        <v>24895</v>
      </c>
      <c r="F664">
        <v>5</v>
      </c>
      <c r="G664">
        <v>0</v>
      </c>
      <c r="H664" s="15">
        <v>529519</v>
      </c>
      <c r="I664" s="15">
        <v>439</v>
      </c>
      <c r="J664" s="15">
        <v>272181</v>
      </c>
      <c r="K664" s="15">
        <v>106</v>
      </c>
      <c r="L664">
        <v>93</v>
      </c>
      <c r="M664">
        <v>1</v>
      </c>
      <c r="N664">
        <v>0</v>
      </c>
      <c r="O664" s="15">
        <v>1041</v>
      </c>
      <c r="P664" s="15">
        <v>196</v>
      </c>
      <c r="Q664" s="15">
        <v>1237</v>
      </c>
      <c r="R664">
        <v>1.1941544885177453</v>
      </c>
      <c r="S664" s="15">
        <v>13</v>
      </c>
      <c r="T664" t="s">
        <v>519</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220.66275510204088</v>
      </c>
      <c r="X664" s="2">
        <f>IF(EvolucionIncidencia[[#This Row],[Fecha]]&lt;=MIN(EvolucionIncidencia[Fecha])+14,"",EvolucionIncidencia[[#This Row],[NuevasAltas]]-EvolucionIncidencia[[#This Row],[Previsión Altas]])</f>
        <v>-207.66275510204088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64" s="2">
        <f>IF(LEN(EvolucionIncidencia[[#This Row],[IA7]])=0,"",EvolucionIncidencia[[#This Row],[IA7]]/_xlfn.MAXIFS(EvolucionIncidencia[IA7],EvolucionIncidencia[Area_Sanitaria],EvolucionIncidencia[[#This Row],[Area_Sanitaria]]))</f>
        <v>0.4853723404255319</v>
      </c>
      <c r="AB664" s="2">
        <f>IF(LEN(EvolucionIncidencia[[#This Row],[IA14]])=0,"",EvolucionIncidencia[[#This Row],[IA14]]/_xlfn.MAXIFS(EvolucionIncidencia[IA14],EvolucionIncidencia[Area_Sanitaria],EvolucionIncidencia[[#This Row],[Area_Sanitaria]]))</f>
        <v>0.54066985645933019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423</v>
      </c>
    </row>
    <row r="665" spans="1:31" hidden="1" x14ac:dyDescent="0.3">
      <c r="A665" s="1">
        <v>44383</v>
      </c>
      <c r="B665" s="2" t="s">
        <v>3</v>
      </c>
      <c r="C665" s="15">
        <v>131472</v>
      </c>
      <c r="D665" s="15">
        <v>2917</v>
      </c>
      <c r="E665" s="15">
        <v>126142</v>
      </c>
      <c r="F665">
        <v>46</v>
      </c>
      <c r="G665">
        <v>12</v>
      </c>
      <c r="H665" s="15">
        <v>2391336</v>
      </c>
      <c r="I665" s="15">
        <v>2438</v>
      </c>
      <c r="J665" s="15">
        <v>1002456</v>
      </c>
      <c r="K665" s="15">
        <v>367</v>
      </c>
      <c r="L665">
        <v>279</v>
      </c>
      <c r="M665">
        <v>-1</v>
      </c>
      <c r="N665">
        <v>0</v>
      </c>
      <c r="O665" s="15">
        <v>5351</v>
      </c>
      <c r="P665" s="15">
        <v>578</v>
      </c>
      <c r="Q665" s="15">
        <v>5929</v>
      </c>
      <c r="R665">
        <v>1.1057619408642911</v>
      </c>
      <c r="S665" s="15">
        <v>87</v>
      </c>
      <c r="T665" t="s">
        <v>519</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1.0740740740740742</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99.784016791927698</v>
      </c>
      <c r="X665" s="2">
        <f>IF(EvolucionIncidencia[[#This Row],[Fecha]]&lt;=MIN(EvolucionIncidencia[Fecha])+14,"",EvolucionIncidencia[[#This Row],[NuevasAltas]]-EvolucionIncidencia[[#This Row],[Previsión Altas]])</f>
        <v>-12.784016791927698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665" s="2">
        <f>IF(LEN(EvolucionIncidencia[[#This Row],[IA7]])=0,"",EvolucionIncidencia[[#This Row],[IA7]]/_xlfn.MAXIFS(EvolucionIncidencia[IA7],EvolucionIncidencia[Area_Sanitaria],EvolucionIncidencia[[#This Row],[Area_Sanitaria]]))</f>
        <v>0.5430855789161978</v>
      </c>
      <c r="AB665" s="2">
        <f>IF(LEN(EvolucionIncidencia[[#This Row],[IA14]])=0,"",EvolucionIncidencia[[#This Row],[IA14]]/_xlfn.MAXIFS(EvolucionIncidencia[IA14],EvolucionIncidencia[Area_Sanitaria],EvolucionIncidencia[[#This Row],[Area_Sanitaria]]))</f>
        <v>0.56745707277187241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892</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66" spans="1:31" x14ac:dyDescent="0.3">
      <c r="A666" s="1">
        <v>44384</v>
      </c>
      <c r="B666" s="2" t="s">
        <v>4</v>
      </c>
      <c r="C666" s="15">
        <v>31630</v>
      </c>
      <c r="D666" s="15">
        <v>709</v>
      </c>
      <c r="E666" s="15">
        <v>30334</v>
      </c>
      <c r="F666">
        <v>18</v>
      </c>
      <c r="G666">
        <v>2</v>
      </c>
      <c r="H666" s="15">
        <v>542796</v>
      </c>
      <c r="I666" s="15">
        <v>602</v>
      </c>
      <c r="J666" s="15">
        <v>155103</v>
      </c>
      <c r="K666" s="15">
        <v>86</v>
      </c>
      <c r="L666">
        <v>40</v>
      </c>
      <c r="M666">
        <v>-2</v>
      </c>
      <c r="N666">
        <v>-1</v>
      </c>
      <c r="O666" s="15">
        <v>1145</v>
      </c>
      <c r="P666" s="15">
        <v>102</v>
      </c>
      <c r="Q666" s="15">
        <v>1247</v>
      </c>
      <c r="R666">
        <v>1.0597907324364724</v>
      </c>
      <c r="S666" s="15">
        <v>45</v>
      </c>
      <c r="T666" t="s">
        <v>520</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1.5517241379310345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-5.8089107138273688</v>
      </c>
      <c r="X666" s="2">
        <f>IF(EvolucionIncidencia[[#This Row],[Fecha]]&lt;=MIN(EvolucionIncidencia[Fecha])+14,"",EvolucionIncidencia[[#This Row],[NuevasAltas]]-EvolucionIncidencia[[#This Row],[Previsión Altas]])</f>
        <v>50.808910713827366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626</v>
      </c>
      <c r="AA666" s="2">
        <f>IF(LEN(EvolucionIncidencia[[#This Row],[IA7]])=0,"",EvolucionIncidencia[[#This Row],[IA7]]/_xlfn.MAXIFS(EvolucionIncidencia[IA7],EvolucionIncidencia[Area_Sanitaria],EvolucionIncidencia[[#This Row],[Area_Sanitaria]]))</f>
        <v>0.69981583793738489</v>
      </c>
      <c r="AB666" s="2">
        <f>IF(LEN(EvolucionIncidencia[[#This Row],[IA14]])=0,"",EvolucionIncidencia[[#This Row],[IA14]]/_xlfn.MAXIFS(EvolucionIncidencia[IA14],EvolucionIncidencia[Area_Sanitaria],EvolucionIncidencia[[#This Row],[Area_Sanitaria]]))</f>
        <v>0.71871412169919635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67" spans="1:31" hidden="1" x14ac:dyDescent="0.3">
      <c r="A667" s="1">
        <v>44384</v>
      </c>
      <c r="B667" s="2" t="s">
        <v>5</v>
      </c>
      <c r="C667" s="15">
        <v>8847</v>
      </c>
      <c r="D667" s="15">
        <v>123</v>
      </c>
      <c r="E667" s="15">
        <v>8501</v>
      </c>
      <c r="F667">
        <v>4</v>
      </c>
      <c r="G667">
        <v>2</v>
      </c>
      <c r="H667" s="15">
        <v>153302</v>
      </c>
      <c r="I667" s="15">
        <v>217</v>
      </c>
      <c r="J667" s="15">
        <v>62459</v>
      </c>
      <c r="K667" s="15">
        <v>16</v>
      </c>
      <c r="L667">
        <v>15</v>
      </c>
      <c r="M667">
        <v>2</v>
      </c>
      <c r="N667">
        <v>0</v>
      </c>
      <c r="O667" s="15">
        <v>297</v>
      </c>
      <c r="P667" s="15">
        <v>21</v>
      </c>
      <c r="Q667" s="15">
        <v>318</v>
      </c>
      <c r="R667">
        <v>1.1388888888888888</v>
      </c>
      <c r="S667" s="15">
        <v>1</v>
      </c>
      <c r="T667" t="s">
        <v>520</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v>
      </c>
      <c r="AA667" s="2">
        <f>IF(LEN(EvolucionIncidencia[[#This Row],[IA7]])=0,"",EvolucionIncidencia[[#This Row],[IA7]]/_xlfn.MAXIFS(EvolucionIncidencia[IA7],EvolucionIncidencia[Area_Sanitaria],EvolucionIncidencia[[#This Row],[Area_Sanitaria]]))</f>
        <v>0.624</v>
      </c>
      <c r="AB667" s="2">
        <f>IF(LEN(EvolucionIncidencia[[#This Row],[IA14]])=0,"",EvolucionIncidencia[[#This Row],[IA14]]/_xlfn.MAXIFS(EvolucionIncidencia[IA14],EvolucionIncidencia[Area_Sanitaria],EvolucionIncidencia[[#This Row],[Area_Sanitaria]]))</f>
        <v>0.63783783783783787</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68" spans="1:31" hidden="1" x14ac:dyDescent="0.3">
      <c r="A668" s="1">
        <v>44384</v>
      </c>
      <c r="B668" s="2" t="s">
        <v>8</v>
      </c>
      <c r="C668" s="15">
        <v>13474</v>
      </c>
      <c r="D668" s="15">
        <v>352</v>
      </c>
      <c r="E668" s="15">
        <v>12900</v>
      </c>
      <c r="F668">
        <v>4</v>
      </c>
      <c r="G668">
        <v>1</v>
      </c>
      <c r="H668" s="15">
        <v>264908</v>
      </c>
      <c r="I668" s="15">
        <v>217</v>
      </c>
      <c r="J668" s="15">
        <v>137831</v>
      </c>
      <c r="K668" s="15">
        <v>46</v>
      </c>
      <c r="L668">
        <v>38</v>
      </c>
      <c r="M668">
        <v>1</v>
      </c>
      <c r="N668">
        <v>0</v>
      </c>
      <c r="O668" s="15">
        <v>694</v>
      </c>
      <c r="P668" s="15">
        <v>267</v>
      </c>
      <c r="Q668" s="15">
        <v>961</v>
      </c>
      <c r="R668">
        <v>1.1210191082802548</v>
      </c>
      <c r="S668" s="15">
        <v>8</v>
      </c>
      <c r="T668" t="s">
        <v>520</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0.15978218210360559</v>
      </c>
      <c r="X668" s="2">
        <f>IF(EvolucionIncidencia[[#This Row],[Fecha]]&lt;=MIN(EvolucionIncidencia[Fecha])+14,"",EvolucionIncidencia[[#This Row],[NuevasAltas]]-EvolucionIncidencia[[#This Row],[Previsión Altas]])</f>
        <v>7.8402178178963942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335</v>
      </c>
      <c r="AA668" s="2">
        <f>IF(LEN(EvolucionIncidencia[[#This Row],[IA7]])=0,"",EvolucionIncidencia[[#This Row],[IA7]]/_xlfn.MAXIFS(EvolucionIncidencia[IA7],EvolucionIncidencia[Area_Sanitaria],EvolucionIncidencia[[#This Row],[Area_Sanitaria]]))</f>
        <v>0.66346153846153844</v>
      </c>
      <c r="AB668" s="2">
        <f>IF(LEN(EvolucionIncidencia[[#This Row],[IA14]])=0,"",EvolucionIncidencia[[#This Row],[IA14]]/_xlfn.MAXIFS(EvolucionIncidencia[IA14],EvolucionIncidencia[Area_Sanitaria],EvolucionIncidencia[[#This Row],[Area_Sanitaria]]))</f>
        <v>0.73788546255506604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669" spans="1:31" hidden="1" x14ac:dyDescent="0.3">
      <c r="A669" s="1">
        <v>44384</v>
      </c>
      <c r="B669" s="2" t="s">
        <v>9</v>
      </c>
      <c r="C669" s="15">
        <v>16403</v>
      </c>
      <c r="D669" s="15">
        <v>483</v>
      </c>
      <c r="E669" s="15">
        <v>15503</v>
      </c>
      <c r="F669">
        <v>4</v>
      </c>
      <c r="G669">
        <v>0</v>
      </c>
      <c r="H669" s="15">
        <v>271458</v>
      </c>
      <c r="I669" s="15">
        <v>418</v>
      </c>
      <c r="J669" s="15">
        <v>135458</v>
      </c>
      <c r="K669" s="15">
        <v>90</v>
      </c>
      <c r="L669">
        <v>84</v>
      </c>
      <c r="M669">
        <v>1</v>
      </c>
      <c r="N669">
        <v>0</v>
      </c>
      <c r="O669" s="15">
        <v>545</v>
      </c>
      <c r="P669" s="15">
        <v>2015</v>
      </c>
      <c r="Q669" s="15">
        <v>2560</v>
      </c>
      <c r="R669">
        <v>1.2105263157894737</v>
      </c>
      <c r="S669" s="15">
        <v>6</v>
      </c>
      <c r="T669" t="s">
        <v>520</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41.663269230769231</v>
      </c>
      <c r="X669" s="2">
        <f>IF(EvolucionIncidencia[[#This Row],[Fecha]]&lt;=MIN(EvolucionIncidencia[Fecha])+14,"",EvolucionIncidencia[[#This Row],[NuevasAltas]]-EvolucionIncidencia[[#This Row],[Previsión Altas]])</f>
        <v>-35.663269230769231</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69" s="2">
        <f>IF(LEN(EvolucionIncidencia[[#This Row],[IA7]])=0,"",EvolucionIncidencia[[#This Row],[IA7]]/_xlfn.MAXIFS(EvolucionIncidencia[IA7],EvolucionIncidencia[Area_Sanitaria],EvolucionIncidencia[[#This Row],[Area_Sanitaria]]))</f>
        <v>0.4486842105263158</v>
      </c>
      <c r="AB669" s="2">
        <f>IF(LEN(EvolucionIncidencia[[#This Row],[IA14]])=0,"",EvolucionIncidencia[[#This Row],[IA14]]/_xlfn.MAXIFS(EvolucionIncidencia[IA14],EvolucionIncidencia[Area_Sanitaria],EvolucionIncidencia[[#This Row],[Area_Sanitaria]]))</f>
        <v>0.4660493827160494</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70" spans="1:31" hidden="1" x14ac:dyDescent="0.3">
      <c r="A670" s="1">
        <v>44384</v>
      </c>
      <c r="B670" s="2" t="s">
        <v>6</v>
      </c>
      <c r="C670" s="15">
        <v>15076</v>
      </c>
      <c r="D670" s="15">
        <v>615</v>
      </c>
      <c r="E670" s="15">
        <v>14280</v>
      </c>
      <c r="F670">
        <v>11</v>
      </c>
      <c r="G670">
        <v>3</v>
      </c>
      <c r="H670" s="15">
        <v>254565</v>
      </c>
      <c r="I670" s="15">
        <v>181</v>
      </c>
      <c r="J670" s="15">
        <v>94440</v>
      </c>
      <c r="K670" s="15">
        <v>50</v>
      </c>
      <c r="L670">
        <v>35</v>
      </c>
      <c r="M670">
        <v>0</v>
      </c>
      <c r="N670">
        <v>-2</v>
      </c>
      <c r="O670" s="15">
        <v>849</v>
      </c>
      <c r="P670" s="15">
        <v>170</v>
      </c>
      <c r="Q670" s="15">
        <v>1019</v>
      </c>
      <c r="R670">
        <v>1.0603448275862069</v>
      </c>
      <c r="S670" s="15">
        <v>15</v>
      </c>
      <c r="T670" t="s">
        <v>520</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170.37872127872123</v>
      </c>
      <c r="X670" s="2">
        <f>IF(EvolucionIncidencia[[#This Row],[Fecha]]&lt;=MIN(EvolucionIncidencia[Fecha])+14,"",EvolucionIncidencia[[#This Row],[NuevasAltas]]-EvolucionIncidencia[[#This Row],[Previsión Altas]])</f>
        <v>-155.37872127872123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70" s="2">
        <f>IF(LEN(EvolucionIncidencia[[#This Row],[IA7]])=0,"",EvolucionIncidencia[[#This Row],[IA7]]/_xlfn.MAXIFS(EvolucionIncidencia[IA7],EvolucionIncidencia[Area_Sanitaria],EvolucionIncidencia[[#This Row],[Area_Sanitaria]]))</f>
        <v>0.73161033797216701</v>
      </c>
      <c r="AB670" s="2">
        <f>IF(LEN(EvolucionIncidencia[[#This Row],[IA14]])=0,"",EvolucionIncidencia[[#This Row],[IA14]]/_xlfn.MAXIFS(EvolucionIncidencia[IA14],EvolucionIncidencia[Area_Sanitaria],EvolucionIncidencia[[#This Row],[Area_Sanitaria]]))</f>
        <v>0.71276595744680848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478</v>
      </c>
    </row>
    <row r="671" spans="1:31" hidden="1" x14ac:dyDescent="0.3">
      <c r="A671" s="1">
        <v>44384</v>
      </c>
      <c r="B671" s="2" t="s">
        <v>7</v>
      </c>
      <c r="C671" s="15">
        <v>20480</v>
      </c>
      <c r="D671" s="15">
        <v>313</v>
      </c>
      <c r="E671" s="15">
        <v>19814</v>
      </c>
      <c r="F671">
        <v>1</v>
      </c>
      <c r="G671">
        <v>1</v>
      </c>
      <c r="H671" s="15">
        <v>378847</v>
      </c>
      <c r="I671" s="15">
        <v>365</v>
      </c>
      <c r="J671" s="15">
        <v>147599</v>
      </c>
      <c r="K671" s="15">
        <v>48</v>
      </c>
      <c r="L671">
        <v>38</v>
      </c>
      <c r="M671">
        <v>-1</v>
      </c>
      <c r="N671">
        <v>0</v>
      </c>
      <c r="O671" s="15">
        <v>529</v>
      </c>
      <c r="P671" s="15">
        <v>40</v>
      </c>
      <c r="Q671" s="15">
        <v>569</v>
      </c>
      <c r="R671">
        <v>1.1381818181818182</v>
      </c>
      <c r="S671" s="15">
        <v>10</v>
      </c>
      <c r="T671" t="s">
        <v>520</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13.277352607709753</v>
      </c>
      <c r="X671" s="2">
        <f>IF(EvolucionIncidencia[[#This Row],[Fecha]]&lt;=MIN(EvolucionIncidencia[Fecha])+14,"",EvolucionIncidencia[[#This Row],[NuevasAltas]]-EvolucionIncidencia[[#This Row],[Previsión Altas]])</f>
        <v>-3.2773526077097532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671" s="2">
        <f>IF(LEN(EvolucionIncidencia[[#This Row],[IA7]])=0,"",EvolucionIncidencia[[#This Row],[IA7]]/_xlfn.MAXIFS(EvolucionIncidencia[IA7],EvolucionIncidencia[Area_Sanitaria],EvolucionIncidencia[[#This Row],[Area_Sanitaria]]))</f>
        <v>0.52741514360313313</v>
      </c>
      <c r="AB671" s="2">
        <f>IF(LEN(EvolucionIncidencia[[#This Row],[IA14]])=0,"",EvolucionIncidencia[[#This Row],[IA14]]/_xlfn.MAXIFS(EvolucionIncidencia[IA14],EvolucionIncidencia[Area_Sanitaria],EvolucionIncidencia[[#This Row],[Area_Sanitaria]]))</f>
        <v>0.59922928709055878</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210</v>
      </c>
    </row>
    <row r="672" spans="1:31" hidden="1" x14ac:dyDescent="0.3">
      <c r="A672" s="1">
        <v>44384</v>
      </c>
      <c r="B672" s="2" t="s">
        <v>2</v>
      </c>
      <c r="C672" s="15">
        <v>25974</v>
      </c>
      <c r="D672" s="15">
        <v>636</v>
      </c>
      <c r="E672" s="15">
        <v>24907</v>
      </c>
      <c r="F672">
        <v>7</v>
      </c>
      <c r="G672">
        <v>0</v>
      </c>
      <c r="H672" s="15">
        <v>530578</v>
      </c>
      <c r="I672" s="15">
        <v>439</v>
      </c>
      <c r="J672" s="15">
        <v>273381</v>
      </c>
      <c r="K672" s="15">
        <v>76</v>
      </c>
      <c r="L672">
        <v>64</v>
      </c>
      <c r="M672">
        <v>2</v>
      </c>
      <c r="N672">
        <v>0</v>
      </c>
      <c r="O672" s="15">
        <v>1059</v>
      </c>
      <c r="P672" s="15">
        <v>1200</v>
      </c>
      <c r="Q672" s="15">
        <v>2259</v>
      </c>
      <c r="R672">
        <v>1.1118881118881119</v>
      </c>
      <c r="S672" s="15">
        <v>12</v>
      </c>
      <c r="T672" t="s">
        <v>520</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0.63157894736842102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232.73869047619058</v>
      </c>
      <c r="X672" s="2">
        <f>IF(EvolucionIncidencia[[#This Row],[Fecha]]&lt;=MIN(EvolucionIncidencia[Fecha])+14,"",EvolucionIncidencia[[#This Row],[NuevasAltas]]-EvolucionIncidencia[[#This Row],[Previsión Altas]])</f>
        <v>-220.73869047619058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72" s="2">
        <f>IF(LEN(EvolucionIncidencia[[#This Row],[IA7]])=0,"",EvolucionIncidencia[[#This Row],[IA7]]/_xlfn.MAXIFS(EvolucionIncidencia[IA7],EvolucionIncidencia[Area_Sanitaria],EvolucionIncidencia[[#This Row],[Area_Sanitaria]]))</f>
        <v>0.5478723404255319</v>
      </c>
      <c r="AB672" s="2">
        <f>IF(LEN(EvolucionIncidencia[[#This Row],[IA14]])=0,"",EvolucionIncidencia[[#This Row],[IA14]]/_xlfn.MAXIFS(EvolucionIncidencia[IA14],EvolucionIncidencia[Area_Sanitaria],EvolucionIncidencia[[#This Row],[Area_Sanitaria]]))</f>
        <v>0.59521531100478464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202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73" spans="1:31" hidden="1" x14ac:dyDescent="0.3">
      <c r="A673" s="1">
        <v>44384</v>
      </c>
      <c r="B673" s="2" t="s">
        <v>3</v>
      </c>
      <c r="C673" s="15">
        <v>131884</v>
      </c>
      <c r="D673" s="15">
        <v>3231</v>
      </c>
      <c r="E673" s="15">
        <v>126239</v>
      </c>
      <c r="F673">
        <v>49</v>
      </c>
      <c r="G673">
        <v>9</v>
      </c>
      <c r="H673" s="15">
        <v>2396454</v>
      </c>
      <c r="I673" s="15">
        <v>2439</v>
      </c>
      <c r="J673" s="15">
        <v>1006271</v>
      </c>
      <c r="K673" s="15">
        <v>412</v>
      </c>
      <c r="L673">
        <v>314</v>
      </c>
      <c r="M673">
        <v>3</v>
      </c>
      <c r="N673">
        <v>-3</v>
      </c>
      <c r="O673" s="15">
        <v>5118</v>
      </c>
      <c r="P673" s="15">
        <v>3815</v>
      </c>
      <c r="Q673" s="15">
        <v>8933</v>
      </c>
      <c r="R673">
        <v>1.1076448405896469</v>
      </c>
      <c r="S673" s="15">
        <v>97</v>
      </c>
      <c r="T673" t="s">
        <v>520</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0.80833333333333335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146.65222846885177</v>
      </c>
      <c r="X673" s="2">
        <f>IF(EvolucionIncidencia[[#This Row],[Fecha]]&lt;=MIN(EvolucionIncidencia[Fecha])+14,"",EvolucionIncidencia[[#This Row],[NuevasAltas]]-EvolucionIncidencia[[#This Row],[Previsión Altas]])</f>
        <v>-49.652228468851774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3068</v>
      </c>
      <c r="AA673" s="2">
        <f>IF(LEN(EvolucionIncidencia[[#This Row],[IA7]])=0,"",EvolucionIncidencia[[#This Row],[IA7]]/_xlfn.MAXIFS(EvolucionIncidencia[IA7],EvolucionIncidencia[Area_Sanitaria],EvolucionIncidencia[[#This Row],[Area_Sanitaria]]))</f>
        <v>0.58868818477939</v>
      </c>
      <c r="AB673" s="2">
        <f>IF(LEN(EvolucionIncidencia[[#This Row],[IA14]])=0,"",EvolucionIncidencia[[#This Row],[IA14]]/_xlfn.MAXIFS(EvolucionIncidencia[IA14],EvolucionIncidencia[Area_Sanitaria],EvolucionIncidencia[[#This Row],[Area_Sanitaria]]))</f>
        <v>0.62714636140637781</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908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1913</v>
      </c>
    </row>
    <row r="674" spans="1:31" x14ac:dyDescent="0.3">
      <c r="A674" s="1">
        <v>44385</v>
      </c>
      <c r="B674" s="2" t="s">
        <v>4</v>
      </c>
      <c r="C674" s="15">
        <v>31685</v>
      </c>
      <c r="D674" s="15">
        <v>745</v>
      </c>
      <c r="E674" s="15">
        <v>30353</v>
      </c>
      <c r="F674">
        <v>18</v>
      </c>
      <c r="G674">
        <v>3</v>
      </c>
      <c r="H674" s="15">
        <v>544162</v>
      </c>
      <c r="I674" s="15">
        <v>602</v>
      </c>
      <c r="J674" s="15">
        <v>155246</v>
      </c>
      <c r="K674" s="15">
        <v>55</v>
      </c>
      <c r="L674">
        <v>36</v>
      </c>
      <c r="M674">
        <v>0</v>
      </c>
      <c r="N674">
        <v>1</v>
      </c>
      <c r="O674" s="15">
        <v>1366</v>
      </c>
      <c r="P674" s="15">
        <v>143</v>
      </c>
      <c r="Q674" s="15">
        <v>1509</v>
      </c>
      <c r="R674">
        <v>1.0507757404795486</v>
      </c>
      <c r="S674" s="15">
        <v>19</v>
      </c>
      <c r="T674" t="s">
        <v>521</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-3.3211134760141268</v>
      </c>
      <c r="X674" s="2">
        <f>IF(EvolucionIncidencia[[#This Row],[Fecha]]&lt;=MIN(EvolucionIncidencia[Fecha])+14,"",EvolucionIncidencia[[#This Row],[NuevasAltas]]-EvolucionIncidencia[[#This Row],[Previsión Altas]])</f>
        <v>22.321113476014126</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655</v>
      </c>
      <c r="AA674" s="2">
        <f>IF(LEN(EvolucionIncidencia[[#This Row],[IA7]])=0,"",EvolucionIncidencia[[#This Row],[IA7]]/_xlfn.MAXIFS(EvolucionIncidencia[IA7],EvolucionIncidencia[Area_Sanitaria],EvolucionIncidencia[[#This Row],[Area_Sanitaria]]))</f>
        <v>0.69244935543278086</v>
      </c>
      <c r="AB674" s="2">
        <f>IF(LEN(EvolucionIncidencia[[#This Row],[IA14]])=0,"",EvolucionIncidencia[[#This Row],[IA14]]/_xlfn.MAXIFS(EvolucionIncidencia[IA14],EvolucionIncidencia[Area_Sanitaria],EvolucionIncidencia[[#This Row],[Area_Sanitaria]]))</f>
        <v>0.75200918484500578</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247</v>
      </c>
    </row>
    <row r="675" spans="1:31" hidden="1" x14ac:dyDescent="0.3">
      <c r="A675" s="1">
        <v>44385</v>
      </c>
      <c r="B675" s="2" t="s">
        <v>5</v>
      </c>
      <c r="C675" s="15">
        <v>8867</v>
      </c>
      <c r="D675" s="15">
        <v>141</v>
      </c>
      <c r="E675" s="15">
        <v>8503</v>
      </c>
      <c r="F675">
        <v>5</v>
      </c>
      <c r="G675">
        <v>2</v>
      </c>
      <c r="H675" s="15">
        <v>153545</v>
      </c>
      <c r="I675" s="15">
        <v>217</v>
      </c>
      <c r="J675" s="15">
        <v>62911</v>
      </c>
      <c r="K675" s="15">
        <v>20</v>
      </c>
      <c r="L675">
        <v>18</v>
      </c>
      <c r="M675">
        <v>1</v>
      </c>
      <c r="N675">
        <v>0</v>
      </c>
      <c r="O675" s="15">
        <v>243</v>
      </c>
      <c r="P675" s="15">
        <v>452</v>
      </c>
      <c r="Q675" s="15">
        <v>695</v>
      </c>
      <c r="R675">
        <v>1.1463414634146341</v>
      </c>
      <c r="S675" s="15">
        <v>2</v>
      </c>
      <c r="T675" t="s">
        <v>521</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75" s="2">
        <f>IF(LEN(EvolucionIncidencia[[#This Row],[IA7]])=0,"",EvolucionIncidencia[[#This Row],[IA7]]/_xlfn.MAXIFS(EvolucionIncidencia[IA7],EvolucionIncidencia[Area_Sanitaria],EvolucionIncidencia[[#This Row],[Area_Sanitaria]]))</f>
        <v>0.68799999999999994</v>
      </c>
      <c r="AB675" s="2">
        <f>IF(LEN(EvolucionIncidencia[[#This Row],[IA14]])=0,"",EvolucionIncidencia[[#This Row],[IA14]]/_xlfn.MAXIFS(EvolucionIncidencia[IA14],EvolucionIncidencia[Area_Sanitaria],EvolucionIncidencia[[#This Row],[Area_Sanitaria]]))</f>
        <v>0.73513513513513518</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76" spans="1:31" hidden="1" x14ac:dyDescent="0.3">
      <c r="A676" s="1">
        <v>44385</v>
      </c>
      <c r="B676" s="2" t="s">
        <v>8</v>
      </c>
      <c r="C676" s="15">
        <v>13535</v>
      </c>
      <c r="D676" s="15">
        <v>395</v>
      </c>
      <c r="E676" s="15">
        <v>12918</v>
      </c>
      <c r="F676">
        <v>4</v>
      </c>
      <c r="G676">
        <v>1</v>
      </c>
      <c r="H676" s="15">
        <v>265554</v>
      </c>
      <c r="I676" s="15">
        <v>217</v>
      </c>
      <c r="J676" s="15">
        <v>138684</v>
      </c>
      <c r="K676" s="15">
        <v>61</v>
      </c>
      <c r="L676">
        <v>43</v>
      </c>
      <c r="M676">
        <v>0</v>
      </c>
      <c r="N676">
        <v>0</v>
      </c>
      <c r="O676" s="15">
        <v>646</v>
      </c>
      <c r="P676" s="15">
        <v>853</v>
      </c>
      <c r="Q676" s="15">
        <v>1499</v>
      </c>
      <c r="R676">
        <v>1.1221590909090908</v>
      </c>
      <c r="S676" s="15">
        <v>18</v>
      </c>
      <c r="T676" t="s">
        <v>521</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0.3518936420722043</v>
      </c>
      <c r="X676" s="2">
        <f>IF(EvolucionIncidencia[[#This Row],[Fecha]]&lt;=MIN(EvolucionIncidencia[Fecha])+14,"",EvolucionIncidencia[[#This Row],[NuevasAltas]]-EvolucionIncidencia[[#This Row],[Previsión Altas]])</f>
        <v>17.648106357927794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76" s="2">
        <f>IF(LEN(EvolucionIncidencia[[#This Row],[IA7]])=0,"",EvolucionIncidencia[[#This Row],[IA7]]/_xlfn.MAXIFS(EvolucionIncidencia[IA7],EvolucionIncidencia[Area_Sanitaria],EvolucionIncidencia[[#This Row],[Area_Sanitaria]]))</f>
        <v>0.77564102564102566</v>
      </c>
      <c r="AB676" s="2">
        <f>IF(LEN(EvolucionIncidencia[[#This Row],[IA14]])=0,"",EvolucionIncidencia[[#This Row],[IA14]]/_xlfn.MAXIFS(EvolucionIncidencia[IA14],EvolucionIncidencia[Area_Sanitaria],EvolucionIncidencia[[#This Row],[Area_Sanitaria]]))</f>
        <v>0.81277533039647576</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77" spans="1:31" hidden="1" x14ac:dyDescent="0.3">
      <c r="A677" s="1">
        <v>44385</v>
      </c>
      <c r="B677" s="2" t="s">
        <v>9</v>
      </c>
      <c r="C677" s="15">
        <v>16544</v>
      </c>
      <c r="D677" s="15">
        <v>606</v>
      </c>
      <c r="E677" s="15">
        <v>15521</v>
      </c>
      <c r="F677">
        <v>7</v>
      </c>
      <c r="G677">
        <v>0</v>
      </c>
      <c r="H677" s="15">
        <v>272059</v>
      </c>
      <c r="I677" s="15">
        <v>418</v>
      </c>
      <c r="J677" s="15">
        <v>135609</v>
      </c>
      <c r="K677" s="15">
        <v>141</v>
      </c>
      <c r="L677">
        <v>123</v>
      </c>
      <c r="M677">
        <v>3</v>
      </c>
      <c r="N677">
        <v>0</v>
      </c>
      <c r="O677" s="15">
        <v>601</v>
      </c>
      <c r="P677" s="15">
        <v>151</v>
      </c>
      <c r="Q677" s="15">
        <v>752</v>
      </c>
      <c r="R677">
        <v>1.2546583850931676</v>
      </c>
      <c r="S677" s="15">
        <v>18</v>
      </c>
      <c r="T677" t="s">
        <v>521</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14.892129774986916</v>
      </c>
      <c r="X677" s="2">
        <f>IF(EvolucionIncidencia[[#This Row],[Fecha]]&lt;=MIN(EvolucionIncidencia[Fecha])+14,"",EvolucionIncidencia[[#This Row],[NuevasAltas]]-EvolucionIncidencia[[#This Row],[Previsión Altas]])</f>
        <v>3.1078702250130839</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77" s="2">
        <f>IF(LEN(EvolucionIncidencia[[#This Row],[IA7]])=0,"",EvolucionIncidencia[[#This Row],[IA7]]/_xlfn.MAXIFS(EvolucionIncidencia[IA7],EvolucionIncidencia[Area_Sanitaria],EvolucionIncidencia[[#This Row],[Area_Sanitaria]]))</f>
        <v>0.57763157894736838</v>
      </c>
      <c r="AB677" s="2">
        <f>IF(LEN(EvolucionIncidencia[[#This Row],[IA14]])=0,"",EvolucionIncidencia[[#This Row],[IA14]]/_xlfn.MAXIFS(EvolucionIncidencia[IA14],EvolucionIncidencia[Area_Sanitaria],EvolucionIncidencia[[#This Row],[Area_Sanitaria]]))</f>
        <v>0.60288065843621397</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439</v>
      </c>
    </row>
    <row r="678" spans="1:31" hidden="1" x14ac:dyDescent="0.3">
      <c r="A678" s="1">
        <v>44385</v>
      </c>
      <c r="B678" s="2" t="s">
        <v>6</v>
      </c>
      <c r="C678" s="15">
        <v>15142</v>
      </c>
      <c r="D678" s="15">
        <v>663</v>
      </c>
      <c r="E678" s="15">
        <v>14298</v>
      </c>
      <c r="F678">
        <v>10</v>
      </c>
      <c r="G678">
        <v>4</v>
      </c>
      <c r="H678" s="15">
        <v>255536</v>
      </c>
      <c r="I678" s="15">
        <v>181</v>
      </c>
      <c r="J678" s="15">
        <v>94932</v>
      </c>
      <c r="K678" s="15">
        <v>66</v>
      </c>
      <c r="L678">
        <v>48</v>
      </c>
      <c r="M678">
        <v>-1</v>
      </c>
      <c r="N678">
        <v>1</v>
      </c>
      <c r="O678" s="15">
        <v>971</v>
      </c>
      <c r="P678" s="15">
        <v>492</v>
      </c>
      <c r="Q678" s="15">
        <v>1463</v>
      </c>
      <c r="R678">
        <v>1.0780487804878049</v>
      </c>
      <c r="S678" s="15">
        <v>18</v>
      </c>
      <c r="T678" t="s">
        <v>521</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241.68082869511434</v>
      </c>
      <c r="X678" s="2">
        <f>IF(EvolucionIncidencia[[#This Row],[Fecha]]&lt;=MIN(EvolucionIncidencia[Fecha])+14,"",EvolucionIncidencia[[#This Row],[NuevasAltas]]-EvolucionIncidencia[[#This Row],[Previsión Altas]])</f>
        <v>-223.68082869511434</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630</v>
      </c>
      <c r="AA678" s="2">
        <f>IF(LEN(EvolucionIncidencia[[#This Row],[IA7]])=0,"",EvolucionIncidencia[[#This Row],[IA7]]/_xlfn.MAXIFS(EvolucionIncidencia[IA7],EvolucionIncidencia[Area_Sanitaria],EvolucionIncidencia[[#This Row],[Area_Sanitaria]]))</f>
        <v>0.74353876739562619</v>
      </c>
      <c r="AB678" s="2">
        <f>IF(LEN(EvolucionIncidencia[[#This Row],[IA14]])=0,"",EvolucionIncidencia[[#This Row],[IA14]]/_xlfn.MAXIFS(EvolucionIncidencia[IA14],EvolucionIncidencia[Area_Sanitaria],EvolucionIncidencia[[#This Row],[Area_Sanitaria]]))</f>
        <v>0.74468085106382975</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473</v>
      </c>
    </row>
    <row r="679" spans="1:31" hidden="1" x14ac:dyDescent="0.3">
      <c r="A679" s="1">
        <v>44385</v>
      </c>
      <c r="B679" s="2" t="s">
        <v>7</v>
      </c>
      <c r="C679" s="15">
        <v>20569</v>
      </c>
      <c r="D679" s="15">
        <v>386</v>
      </c>
      <c r="E679" s="15">
        <v>19830</v>
      </c>
      <c r="F679">
        <v>1</v>
      </c>
      <c r="G679">
        <v>0</v>
      </c>
      <c r="H679" s="15">
        <v>379605</v>
      </c>
      <c r="I679" s="15">
        <v>365</v>
      </c>
      <c r="J679" s="15">
        <v>147715</v>
      </c>
      <c r="K679" s="15">
        <v>89</v>
      </c>
      <c r="L679">
        <v>73</v>
      </c>
      <c r="M679">
        <v>0</v>
      </c>
      <c r="N679">
        <v>-1</v>
      </c>
      <c r="O679" s="15">
        <v>758</v>
      </c>
      <c r="P679" s="15">
        <v>116</v>
      </c>
      <c r="Q679" s="15">
        <v>874</v>
      </c>
      <c r="R679">
        <v>1.2332268370607029</v>
      </c>
      <c r="S679" s="15">
        <v>16</v>
      </c>
      <c r="T679" t="s">
        <v>521</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26.165854978354972</v>
      </c>
      <c r="X679" s="2">
        <f>IF(EvolucionIncidencia[[#This Row],[Fecha]]&lt;=MIN(EvolucionIncidencia[Fecha])+14,"",EvolucionIncidencia[[#This Row],[NuevasAltas]]-EvolucionIncidencia[[#This Row],[Previsión Altas]])</f>
        <v>-10.165854978354972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79" s="2">
        <f>IF(LEN(EvolucionIncidencia[[#This Row],[IA7]])=0,"",EvolucionIncidencia[[#This Row],[IA7]]/_xlfn.MAXIFS(EvolucionIncidencia[IA7],EvolucionIncidencia[Area_Sanitaria],EvolucionIncidencia[[#This Row],[Area_Sanitaria]]))</f>
        <v>0.6945169712793734</v>
      </c>
      <c r="AB679" s="2">
        <f>IF(LEN(EvolucionIncidencia[[#This Row],[IA14]])=0,"",EvolucionIncidencia[[#This Row],[IA14]]/_xlfn.MAXIFS(EvolucionIncidencia[IA14],EvolucionIncidencia[Area_Sanitaria],EvolucionIncidencia[[#This Row],[Area_Sanitaria]]))</f>
        <v>0.73025048169556839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80" spans="1:31" hidden="1" x14ac:dyDescent="0.3">
      <c r="A680" s="1">
        <v>44385</v>
      </c>
      <c r="B680" s="2" t="s">
        <v>2</v>
      </c>
      <c r="C680" s="15">
        <v>26101</v>
      </c>
      <c r="D680" s="15">
        <v>734</v>
      </c>
      <c r="E680" s="15">
        <v>24936</v>
      </c>
      <c r="F680">
        <v>5</v>
      </c>
      <c r="G680">
        <v>0</v>
      </c>
      <c r="H680" s="15">
        <v>531658</v>
      </c>
      <c r="I680" s="15">
        <v>439</v>
      </c>
      <c r="J680" s="15">
        <v>273792</v>
      </c>
      <c r="K680" s="15">
        <v>127</v>
      </c>
      <c r="L680">
        <v>98</v>
      </c>
      <c r="M680">
        <v>-2</v>
      </c>
      <c r="N680">
        <v>0</v>
      </c>
      <c r="O680" s="15">
        <v>1080</v>
      </c>
      <c r="P680" s="15">
        <v>411</v>
      </c>
      <c r="Q680" s="15">
        <v>1491</v>
      </c>
      <c r="R680">
        <v>1.1540880503144655</v>
      </c>
      <c r="S680" s="15">
        <v>29</v>
      </c>
      <c r="T680" t="s">
        <v>521</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0.93548387096774188</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377.80861528822066</v>
      </c>
      <c r="X680" s="2">
        <f>IF(EvolucionIncidencia[[#This Row],[Fecha]]&lt;=MIN(EvolucionIncidencia[Fecha])+14,"",EvolucionIncidencia[[#This Row],[NuevasAltas]]-EvolucionIncidencia[[#This Row],[Previsión Altas]])</f>
        <v>-348.80861528822066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80" s="2">
        <f>IF(LEN(EvolucionIncidencia[[#This Row],[IA7]])=0,"",EvolucionIncidencia[[#This Row],[IA7]]/_xlfn.MAXIFS(EvolucionIncidencia[IA7],EvolucionIncidencia[Area_Sanitaria],EvolucionIncidencia[[#This Row],[Area_Sanitaria]]))</f>
        <v>0.65558510638297873</v>
      </c>
      <c r="AB680" s="2">
        <f>IF(LEN(EvolucionIncidencia[[#This Row],[IA14]])=0,"",EvolucionIncidencia[[#This Row],[IA14]]/_xlfn.MAXIFS(EvolucionIncidencia[IA14],EvolucionIncidencia[Area_Sanitaria],EvolucionIncidencia[[#This Row],[Area_Sanitaria]]))</f>
        <v>0.68708133971291863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268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555</v>
      </c>
    </row>
    <row r="681" spans="1:31" hidden="1" x14ac:dyDescent="0.3">
      <c r="A681" s="1">
        <v>44385</v>
      </c>
      <c r="B681" s="2" t="s">
        <v>3</v>
      </c>
      <c r="C681" s="15">
        <v>132443</v>
      </c>
      <c r="D681" s="15">
        <v>3670</v>
      </c>
      <c r="E681" s="15">
        <v>126359</v>
      </c>
      <c r="F681">
        <v>50</v>
      </c>
      <c r="G681">
        <v>10</v>
      </c>
      <c r="H681" s="15">
        <v>2402119</v>
      </c>
      <c r="I681" s="15">
        <v>2439</v>
      </c>
      <c r="J681" s="15">
        <v>1008889</v>
      </c>
      <c r="K681" s="15">
        <v>559</v>
      </c>
      <c r="L681">
        <v>439</v>
      </c>
      <c r="M681">
        <v>1</v>
      </c>
      <c r="N681">
        <v>1</v>
      </c>
      <c r="O681" s="15">
        <v>5665</v>
      </c>
      <c r="P681" s="15">
        <v>2618</v>
      </c>
      <c r="Q681" s="15">
        <v>8283</v>
      </c>
      <c r="R681">
        <v>1.1358712472918602</v>
      </c>
      <c r="S681" s="15">
        <v>120</v>
      </c>
      <c r="T681" t="s">
        <v>521</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0.77922077922077926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186.2247716330657</v>
      </c>
      <c r="X681" s="2">
        <f>IF(EvolucionIncidencia[[#This Row],[Fecha]]&lt;=MIN(EvolucionIncidencia[Fecha])+14,"",EvolucionIncidencia[[#This Row],[NuevasAltas]]-EvolucionIncidencia[[#This Row],[Previsión Altas]])</f>
        <v>-66.2247716330657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2276</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3473</v>
      </c>
      <c r="AA681" s="2">
        <f>IF(LEN(EvolucionIncidencia[[#This Row],[IA7]])=0,"",EvolucionIncidencia[[#This Row],[IA7]]/_xlfn.MAXIFS(EvolucionIncidencia[IA7],EvolucionIncidencia[Area_Sanitaria],EvolucionIncidencia[[#This Row],[Area_Sanitaria]]))</f>
        <v>0.6739709801599052</v>
      </c>
      <c r="AB681" s="2">
        <f>IF(LEN(EvolucionIncidencia[[#This Row],[IA14]])=0,"",EvolucionIncidencia[[#This Row],[IA14]]/_xlfn.MAXIFS(EvolucionIncidencia[IA14],EvolucionIncidencia[Area_Sanitaria],EvolucionIncidencia[[#This Row],[Area_Sanitaria]]))</f>
        <v>0.70993458708094848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1079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2269</v>
      </c>
    </row>
    <row r="682" spans="1:31" x14ac:dyDescent="0.3">
      <c r="A682" s="1">
        <v>44386</v>
      </c>
      <c r="B682" s="2" t="s">
        <v>4</v>
      </c>
      <c r="C682" s="15">
        <v>31792</v>
      </c>
      <c r="D682" s="15">
        <v>821</v>
      </c>
      <c r="E682" s="15">
        <v>30384</v>
      </c>
      <c r="F682">
        <v>15</v>
      </c>
      <c r="G682">
        <v>3</v>
      </c>
      <c r="H682" s="15">
        <v>545470</v>
      </c>
      <c r="I682" s="15">
        <v>602</v>
      </c>
      <c r="J682" s="15">
        <v>156019</v>
      </c>
      <c r="K682" s="15">
        <v>107</v>
      </c>
      <c r="L682">
        <v>76</v>
      </c>
      <c r="M682">
        <v>-3</v>
      </c>
      <c r="N682">
        <v>0</v>
      </c>
      <c r="O682" s="15">
        <v>1308</v>
      </c>
      <c r="P682" s="15">
        <v>773</v>
      </c>
      <c r="Q682" s="15">
        <v>2081</v>
      </c>
      <c r="R682">
        <v>1.1020134228187919</v>
      </c>
      <c r="S682" s="15">
        <v>31</v>
      </c>
      <c r="T682" t="s">
        <v>522</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0.88571428571428568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-3.7747589832790807</v>
      </c>
      <c r="X682" s="2">
        <f>IF(EvolucionIncidencia[[#This Row],[Fecha]]&lt;=MIN(EvolucionIncidencia[Fecha])+14,"",EvolucionIncidencia[[#This Row],[NuevasAltas]]-EvolucionIncidencia[[#This Row],[Previsión Altas]])</f>
        <v>34.774758983279078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727</v>
      </c>
      <c r="AA682" s="2">
        <f>IF(LEN(EvolucionIncidencia[[#This Row],[IA7]])=0,"",EvolucionIncidencia[[#This Row],[IA7]]/_xlfn.MAXIFS(EvolucionIncidencia[IA7],EvolucionIncidencia[Area_Sanitaria],EvolucionIncidencia[[#This Row],[Area_Sanitaria]]))</f>
        <v>0.80478821362799269</v>
      </c>
      <c r="AB682" s="2">
        <f>IF(LEN(EvolucionIncidencia[[#This Row],[IA14]])=0,"",EvolucionIncidencia[[#This Row],[IA14]]/_xlfn.MAXIFS(EvolucionIncidencia[IA14],EvolucionIncidencia[Area_Sanitaria],EvolucionIncidencia[[#This Row],[Area_Sanitaria]]))</f>
        <v>0.83467278989667049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83" spans="1:31" hidden="1" x14ac:dyDescent="0.3">
      <c r="A683" s="1">
        <v>44386</v>
      </c>
      <c r="B683" s="2" t="s">
        <v>5</v>
      </c>
      <c r="C683" s="15">
        <v>8891</v>
      </c>
      <c r="D683" s="15">
        <v>163</v>
      </c>
      <c r="E683" s="15">
        <v>8505</v>
      </c>
      <c r="F683">
        <v>4</v>
      </c>
      <c r="G683">
        <v>4</v>
      </c>
      <c r="H683" s="15">
        <v>153875</v>
      </c>
      <c r="I683" s="15">
        <v>217</v>
      </c>
      <c r="J683" s="15">
        <v>63417</v>
      </c>
      <c r="K683" s="15">
        <v>24</v>
      </c>
      <c r="L683">
        <v>22</v>
      </c>
      <c r="M683">
        <v>-1</v>
      </c>
      <c r="N683">
        <v>2</v>
      </c>
      <c r="O683" s="15">
        <v>330</v>
      </c>
      <c r="P683" s="15">
        <v>506</v>
      </c>
      <c r="Q683" s="15">
        <v>836</v>
      </c>
      <c r="R683">
        <v>1.1560283687943262</v>
      </c>
      <c r="S683" s="15">
        <v>2</v>
      </c>
      <c r="T683" t="s">
        <v>522</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83" s="2">
        <f>IF(LEN(EvolucionIncidencia[[#This Row],[IA7]])=0,"",EvolucionIncidencia[[#This Row],[IA7]]/_xlfn.MAXIFS(EvolucionIncidencia[IA7],EvolucionIncidencia[Area_Sanitaria],EvolucionIncidencia[[#This Row],[Area_Sanitaria]]))</f>
        <v>0.82399999999999995</v>
      </c>
      <c r="AB683" s="2">
        <f>IF(LEN(EvolucionIncidencia[[#This Row],[IA14]])=0,"",EvolucionIncidencia[[#This Row],[IA14]]/_xlfn.MAXIFS(EvolucionIncidencia[IA14],EvolucionIncidencia[Area_Sanitaria],EvolucionIncidencia[[#This Row],[Area_Sanitaria]]))</f>
        <v>0.8540540540540541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84" spans="1:31" hidden="1" x14ac:dyDescent="0.3">
      <c r="A684" s="1">
        <v>44386</v>
      </c>
      <c r="B684" s="2" t="s">
        <v>8</v>
      </c>
      <c r="C684" s="15">
        <v>13589</v>
      </c>
      <c r="D684" s="15">
        <v>414</v>
      </c>
      <c r="E684" s="15">
        <v>12953</v>
      </c>
      <c r="F684">
        <v>5</v>
      </c>
      <c r="G684">
        <v>1</v>
      </c>
      <c r="H684" s="15">
        <v>266205</v>
      </c>
      <c r="I684" s="15">
        <v>217</v>
      </c>
      <c r="J684" s="15">
        <v>139423</v>
      </c>
      <c r="K684" s="15">
        <v>54</v>
      </c>
      <c r="L684">
        <v>19</v>
      </c>
      <c r="M684">
        <v>1</v>
      </c>
      <c r="N684">
        <v>0</v>
      </c>
      <c r="O684" s="15">
        <v>651</v>
      </c>
      <c r="P684" s="15">
        <v>739</v>
      </c>
      <c r="Q684" s="15">
        <v>1390</v>
      </c>
      <c r="R684">
        <v>1.0481012658227848</v>
      </c>
      <c r="S684" s="15">
        <v>35</v>
      </c>
      <c r="T684" t="s">
        <v>522</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1.8421052631578947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-6.9037807430669756E-2</v>
      </c>
      <c r="X684" s="2">
        <f>IF(EvolucionIncidencia[[#This Row],[Fecha]]&lt;=MIN(EvolucionIncidencia[Fecha])+14,"",EvolucionIncidencia[[#This Row],[NuevasAltas]]-EvolucionIncidencia[[#This Row],[Previsión Altas]])</f>
        <v>35.069037807430668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404</v>
      </c>
      <c r="AA684" s="2">
        <f>IF(LEN(EvolucionIncidencia[[#This Row],[IA7]])=0,"",EvolucionIncidencia[[#This Row],[IA7]]/_xlfn.MAXIFS(EvolucionIncidencia[IA7],EvolucionIncidencia[Area_Sanitaria],EvolucionIncidencia[[#This Row],[Area_Sanitaria]]))</f>
        <v>0.90384615384615385</v>
      </c>
      <c r="AB684" s="2">
        <f>IF(LEN(EvolucionIncidencia[[#This Row],[IA14]])=0,"",EvolucionIncidencia[[#This Row],[IA14]]/_xlfn.MAXIFS(EvolucionIncidencia[IA14],EvolucionIncidencia[Area_Sanitaria],EvolucionIncidencia[[#This Row],[Area_Sanitaria]]))</f>
        <v>0.88986784140969166</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85" spans="1:31" hidden="1" x14ac:dyDescent="0.3">
      <c r="A685" s="1">
        <v>44386</v>
      </c>
      <c r="B685" s="2" t="s">
        <v>9</v>
      </c>
      <c r="C685" s="15">
        <v>16672</v>
      </c>
      <c r="D685" s="15">
        <v>726</v>
      </c>
      <c r="E685" s="15">
        <v>15529</v>
      </c>
      <c r="F685">
        <v>7</v>
      </c>
      <c r="G685">
        <v>0</v>
      </c>
      <c r="H685" s="15">
        <v>273072</v>
      </c>
      <c r="I685" s="15">
        <v>418</v>
      </c>
      <c r="J685" s="15">
        <v>135702</v>
      </c>
      <c r="K685" s="15">
        <v>128</v>
      </c>
      <c r="L685">
        <v>120</v>
      </c>
      <c r="M685">
        <v>0</v>
      </c>
      <c r="N685">
        <v>0</v>
      </c>
      <c r="O685" s="15">
        <v>1013</v>
      </c>
      <c r="P685" s="15">
        <v>93</v>
      </c>
      <c r="Q685" s="15">
        <v>1106</v>
      </c>
      <c r="R685">
        <v>1.198019801980198</v>
      </c>
      <c r="S685" s="15">
        <v>8</v>
      </c>
      <c r="T685" t="s">
        <v>522</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29.476314756671893</v>
      </c>
      <c r="X685" s="2">
        <f>IF(EvolucionIncidencia[[#This Row],[Fecha]]&lt;=MIN(EvolucionIncidencia[Fecha])+14,"",EvolucionIncidencia[[#This Row],[NuevasAltas]]-EvolucionIncidencia[[#This Row],[Previsión Altas]])</f>
        <v>-21.476314756671893</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85" s="2">
        <f>IF(LEN(EvolucionIncidencia[[#This Row],[IA7]])=0,"",EvolucionIncidencia[[#This Row],[IA7]]/_xlfn.MAXIFS(EvolucionIncidencia[IA7],EvolucionIncidencia[Area_Sanitaria],EvolucionIncidencia[[#This Row],[Area_Sanitaria]]))</f>
        <v>0.70394736842105265</v>
      </c>
      <c r="AB685" s="2">
        <f>IF(LEN(EvolucionIncidencia[[#This Row],[IA14]])=0,"",EvolucionIncidencia[[#This Row],[IA14]]/_xlfn.MAXIFS(EvolucionIncidencia[IA14],EvolucionIncidencia[Area_Sanitaria],EvolucionIncidencia[[#This Row],[Area_Sanitaria]]))</f>
        <v>0.71913580246913578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550</v>
      </c>
    </row>
    <row r="686" spans="1:31" hidden="1" x14ac:dyDescent="0.3">
      <c r="A686" s="1">
        <v>44386</v>
      </c>
      <c r="B686" s="2" t="s">
        <v>6</v>
      </c>
      <c r="C686" s="15">
        <v>15261</v>
      </c>
      <c r="D686" s="15">
        <v>741</v>
      </c>
      <c r="E686" s="15">
        <v>14339</v>
      </c>
      <c r="F686">
        <v>8</v>
      </c>
      <c r="G686">
        <v>4</v>
      </c>
      <c r="H686" s="15">
        <v>257059</v>
      </c>
      <c r="I686" s="15">
        <v>181</v>
      </c>
      <c r="J686" s="15">
        <v>95138</v>
      </c>
      <c r="K686" s="15">
        <v>119</v>
      </c>
      <c r="L686">
        <v>78</v>
      </c>
      <c r="M686">
        <v>-2</v>
      </c>
      <c r="N686">
        <v>0</v>
      </c>
      <c r="O686" s="15">
        <v>1523</v>
      </c>
      <c r="P686" s="15">
        <v>206</v>
      </c>
      <c r="Q686" s="15">
        <v>1729</v>
      </c>
      <c r="R686">
        <v>1.1176470588235294</v>
      </c>
      <c r="S686" s="15">
        <v>41</v>
      </c>
      <c r="T686" t="s">
        <v>522</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182.30550401978971</v>
      </c>
      <c r="X686" s="2">
        <f>IF(EvolucionIncidencia[[#This Row],[Fecha]]&lt;=MIN(EvolucionIncidencia[Fecha])+14,"",EvolucionIncidencia[[#This Row],[NuevasAltas]]-EvolucionIncidencia[[#This Row],[Previsión Altas]])</f>
        <v>-141.30550401978971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719</v>
      </c>
      <c r="AA686" s="2">
        <f>IF(LEN(EvolucionIncidencia[[#This Row],[IA7]])=0,"",EvolucionIncidencia[[#This Row],[IA7]]/_xlfn.MAXIFS(EvolucionIncidencia[IA7],EvolucionIncidencia[Area_Sanitaria],EvolucionIncidencia[[#This Row],[Area_Sanitaria]]))</f>
        <v>0.85685884691848901</v>
      </c>
      <c r="AB686" s="2">
        <f>IF(LEN(EvolucionIncidencia[[#This Row],[IA14]])=0,"",EvolucionIncidencia[[#This Row],[IA14]]/_xlfn.MAXIFS(EvolucionIncidencia[IA14],EvolucionIncidencia[Area_Sanitaria],EvolucionIncidencia[[#This Row],[Area_Sanitaria]]))</f>
        <v>0.84988179669030728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687" spans="1:31" hidden="1" x14ac:dyDescent="0.3">
      <c r="A687" s="1">
        <v>44386</v>
      </c>
      <c r="B687" s="2" t="s">
        <v>7</v>
      </c>
      <c r="C687" s="15">
        <v>20631</v>
      </c>
      <c r="D687" s="15">
        <v>432</v>
      </c>
      <c r="E687" s="15">
        <v>19846</v>
      </c>
      <c r="F687">
        <v>3</v>
      </c>
      <c r="G687">
        <v>0</v>
      </c>
      <c r="H687" s="15">
        <v>380098</v>
      </c>
      <c r="I687" s="15">
        <v>365</v>
      </c>
      <c r="J687" s="15">
        <v>149128</v>
      </c>
      <c r="K687" s="15">
        <v>62</v>
      </c>
      <c r="L687">
        <v>46</v>
      </c>
      <c r="M687">
        <v>2</v>
      </c>
      <c r="N687">
        <v>0</v>
      </c>
      <c r="O687" s="15">
        <v>493</v>
      </c>
      <c r="P687" s="15">
        <v>1413</v>
      </c>
      <c r="Q687" s="15">
        <v>1906</v>
      </c>
      <c r="R687">
        <v>1.1191709844559585</v>
      </c>
      <c r="S687" s="15">
        <v>16</v>
      </c>
      <c r="T687" t="s">
        <v>522</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21.135624098124097</v>
      </c>
      <c r="X687" s="2">
        <f>IF(EvolucionIncidencia[[#This Row],[Fecha]]&lt;=MIN(EvolucionIncidencia[Fecha])+14,"",EvolucionIncidencia[[#This Row],[NuevasAltas]]-EvolucionIncidencia[[#This Row],[Previsión Altas]])</f>
        <v>-5.1356240981240973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87" s="2">
        <f>IF(LEN(EvolucionIncidencia[[#This Row],[IA7]])=0,"",EvolucionIncidencia[[#This Row],[IA7]]/_xlfn.MAXIFS(EvolucionIncidencia[IA7],EvolucionIncidencia[Area_Sanitaria],EvolucionIncidencia[[#This Row],[Area_Sanitaria]]))</f>
        <v>0.78590078328981727</v>
      </c>
      <c r="AB687" s="2">
        <f>IF(LEN(EvolucionIncidencia[[#This Row],[IA14]])=0,"",EvolucionIncidencia[[#This Row],[IA14]]/_xlfn.MAXIFS(EvolucionIncidencia[IA14],EvolucionIncidencia[Area_Sanitaria],EvolucionIncidencia[[#This Row],[Area_Sanitaria]]))</f>
        <v>0.81695568400770713</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88" spans="1:31" hidden="1" x14ac:dyDescent="0.3">
      <c r="A688" s="1">
        <v>44386</v>
      </c>
      <c r="B688" s="2" t="s">
        <v>2</v>
      </c>
      <c r="C688" s="15">
        <v>26262</v>
      </c>
      <c r="D688" s="15">
        <v>871</v>
      </c>
      <c r="E688" s="15">
        <v>24960</v>
      </c>
      <c r="F688">
        <v>5</v>
      </c>
      <c r="G688">
        <v>0</v>
      </c>
      <c r="H688" s="15">
        <v>533361</v>
      </c>
      <c r="I688" s="15">
        <v>439</v>
      </c>
      <c r="J688" s="15">
        <v>274511</v>
      </c>
      <c r="K688" s="15">
        <v>161</v>
      </c>
      <c r="L688">
        <v>137</v>
      </c>
      <c r="M688">
        <v>0</v>
      </c>
      <c r="N688">
        <v>0</v>
      </c>
      <c r="O688" s="15">
        <v>1703</v>
      </c>
      <c r="P688" s="15">
        <v>719</v>
      </c>
      <c r="Q688" s="15">
        <v>2422</v>
      </c>
      <c r="R688">
        <v>1.1866485013623977</v>
      </c>
      <c r="S688" s="15">
        <v>24</v>
      </c>
      <c r="T688" t="s">
        <v>522</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219.54693790928943</v>
      </c>
      <c r="X688" s="2">
        <f>IF(EvolucionIncidencia[[#This Row],[Fecha]]&lt;=MIN(EvolucionIncidencia[Fecha])+14,"",EvolucionIncidencia[[#This Row],[NuevasAltas]]-EvolucionIncidencia[[#This Row],[Previsión Altas]])</f>
        <v>-195.54693790928943</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612</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861</v>
      </c>
      <c r="AA688" s="2">
        <f>IF(LEN(EvolucionIncidencia[[#This Row],[IA7]])=0,"",EvolucionIncidencia[[#This Row],[IA7]]/_xlfn.MAXIFS(EvolucionIncidencia[IA7],EvolucionIncidencia[Area_Sanitaria],EvolucionIncidencia[[#This Row],[Area_Sanitaria]]))</f>
        <v>0.81382978723404253</v>
      </c>
      <c r="AB688" s="2">
        <f>IF(LEN(EvolucionIncidencia[[#This Row],[IA14]])=0,"",EvolucionIncidencia[[#This Row],[IA14]]/_xlfn.MAXIFS(EvolucionIncidencia[IA14],EvolucionIncidencia[Area_Sanitaria],EvolucionIncidencia[[#This Row],[Area_Sanitaria]]))</f>
        <v>0.8239234449760765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119</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363</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690</v>
      </c>
    </row>
    <row r="689" spans="1:31" hidden="1" x14ac:dyDescent="0.3">
      <c r="A689" s="1">
        <v>44386</v>
      </c>
      <c r="B689" s="2" t="s">
        <v>3</v>
      </c>
      <c r="C689" s="15">
        <v>133098</v>
      </c>
      <c r="D689" s="15">
        <v>4168</v>
      </c>
      <c r="E689" s="15">
        <v>126516</v>
      </c>
      <c r="F689">
        <v>47</v>
      </c>
      <c r="G689">
        <v>12</v>
      </c>
      <c r="H689" s="15">
        <v>2409140</v>
      </c>
      <c r="I689" s="15">
        <v>2439</v>
      </c>
      <c r="J689" s="15">
        <v>1013338</v>
      </c>
      <c r="K689" s="15">
        <v>655</v>
      </c>
      <c r="L689">
        <v>498</v>
      </c>
      <c r="M689">
        <v>-3</v>
      </c>
      <c r="N689">
        <v>2</v>
      </c>
      <c r="O689" s="15">
        <v>7021</v>
      </c>
      <c r="P689" s="15">
        <v>4449</v>
      </c>
      <c r="Q689" s="15">
        <v>11470</v>
      </c>
      <c r="R689">
        <v>1.1356948228882833</v>
      </c>
      <c r="S689" s="15">
        <v>157</v>
      </c>
      <c r="T689" t="s">
        <v>522</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1.1544117647058822</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164.5339356165849</v>
      </c>
      <c r="X689" s="2">
        <f>IF(EvolucionIncidencia[[#This Row],[Fecha]]&lt;=MIN(EvolucionIncidencia[Fecha])+14,"",EvolucionIncidencia[[#This Row],[NuevasAltas]]-EvolucionIncidencia[[#This Row],[Previsión Altas]])</f>
        <v>-7.5339356165848983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3992</v>
      </c>
      <c r="AA689" s="2">
        <f>IF(LEN(EvolucionIncidencia[[#This Row],[IA7]])=0,"",EvolucionIncidencia[[#This Row],[IA7]]/_xlfn.MAXIFS(EvolucionIncidencia[IA7],EvolucionIncidencia[Area_Sanitaria],EvolucionIncidencia[[#This Row],[Area_Sanitaria]]))</f>
        <v>0.7998223275096239</v>
      </c>
      <c r="AB689" s="2">
        <f>IF(LEN(EvolucionIncidencia[[#This Row],[IA14]])=0,"",EvolucionIncidencia[[#This Row],[IA14]]/_xlfn.MAXIFS(EvolucionIncidencia[IA14],EvolucionIncidencia[Area_Sanitaria],EvolucionIncidencia[[#This Row],[Area_Sanitaria]]))</f>
        <v>0.81602616516762061</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1410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2733</v>
      </c>
    </row>
    <row r="690" spans="1:31" x14ac:dyDescent="0.3">
      <c r="A690" s="1">
        <v>44387</v>
      </c>
      <c r="B690" s="2" t="s">
        <v>4</v>
      </c>
      <c r="C690" s="15">
        <v>31885</v>
      </c>
      <c r="D690" s="15">
        <v>883</v>
      </c>
      <c r="E690" s="15">
        <v>30415</v>
      </c>
      <c r="F690">
        <v>19</v>
      </c>
      <c r="G690">
        <v>3</v>
      </c>
      <c r="H690" s="15">
        <v>546789</v>
      </c>
      <c r="I690" s="15">
        <v>602</v>
      </c>
      <c r="J690" s="15">
        <v>157223</v>
      </c>
      <c r="K690" s="15">
        <v>93</v>
      </c>
      <c r="L690">
        <v>62</v>
      </c>
      <c r="M690">
        <v>4</v>
      </c>
      <c r="N690">
        <v>0</v>
      </c>
      <c r="O690" s="15">
        <v>1319</v>
      </c>
      <c r="P690" s="15">
        <v>1204</v>
      </c>
      <c r="Q690" s="15">
        <v>2523</v>
      </c>
      <c r="R690">
        <v>1.0755176613885506</v>
      </c>
      <c r="S690" s="15">
        <v>31</v>
      </c>
      <c r="T690" t="s">
        <v>523</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2.8181818181818183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-1.6177636485159277</v>
      </c>
      <c r="X690" s="2">
        <f>IF(EvolucionIncidencia[[#This Row],[Fecha]]&lt;=MIN(EvolucionIncidencia[Fecha])+14,"",EvolucionIncidencia[[#This Row],[NuevasAltas]]-EvolucionIncidencia[[#This Row],[Previsión Altas]])</f>
        <v>32.617763648515925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484</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90" s="2">
        <f>IF(LEN(EvolucionIncidencia[[#This Row],[IA7]])=0,"",EvolucionIncidencia[[#This Row],[IA7]]/_xlfn.MAXIFS(EvolucionIncidencia[IA7],EvolucionIncidencia[Area_Sanitaria],EvolucionIncidencia[[#This Row],[Area_Sanitaria]]))</f>
        <v>0.89134438305709029</v>
      </c>
      <c r="AB690" s="2">
        <f>IF(LEN(EvolucionIncidencia[[#This Row],[IA14]])=0,"",EvolucionIncidencia[[#This Row],[IA14]]/_xlfn.MAXIFS(EvolucionIncidencia[IA14],EvolucionIncidencia[Area_Sanitaria],EvolucionIncidencia[[#This Row],[Area_Sanitaria]]))</f>
        <v>0.92881745120551096</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691" spans="1:31" hidden="1" x14ac:dyDescent="0.3">
      <c r="A691" s="1">
        <v>44387</v>
      </c>
      <c r="B691" s="2" t="s">
        <v>5</v>
      </c>
      <c r="C691" s="15">
        <v>8911</v>
      </c>
      <c r="D691" s="15">
        <v>178</v>
      </c>
      <c r="E691" s="15">
        <v>8510</v>
      </c>
      <c r="F691">
        <v>5</v>
      </c>
      <c r="G691">
        <v>3</v>
      </c>
      <c r="H691" s="15">
        <v>154093</v>
      </c>
      <c r="I691" s="15">
        <v>217</v>
      </c>
      <c r="J691" s="15">
        <v>63431</v>
      </c>
      <c r="K691" s="15">
        <v>20</v>
      </c>
      <c r="L691">
        <v>15</v>
      </c>
      <c r="M691">
        <v>1</v>
      </c>
      <c r="N691">
        <v>-1</v>
      </c>
      <c r="O691" s="15">
        <v>218</v>
      </c>
      <c r="P691" s="15">
        <v>14</v>
      </c>
      <c r="Q691" s="15">
        <v>232</v>
      </c>
      <c r="R691">
        <v>1.0920245398773005</v>
      </c>
      <c r="S691" s="15">
        <v>5</v>
      </c>
      <c r="T691" t="s">
        <v>523</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91" s="2">
        <f>IF(LEN(EvolucionIncidencia[[#This Row],[IA7]])=0,"",EvolucionIncidencia[[#This Row],[IA7]]/_xlfn.MAXIFS(EvolucionIncidencia[IA7],EvolucionIncidencia[Area_Sanitaria],EvolucionIncidencia[[#This Row],[Area_Sanitaria]]))</f>
        <v>0.86399999999999999</v>
      </c>
      <c r="AB691" s="2">
        <f>IF(LEN(EvolucionIncidencia[[#This Row],[IA14]])=0,"",EvolucionIncidencia[[#This Row],[IA14]]/_xlfn.MAXIFS(EvolucionIncidencia[IA14],EvolucionIncidencia[Area_Sanitaria],EvolucionIncidencia[[#This Row],[Area_Sanitaria]]))</f>
        <v>0.93513513513513513</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92" spans="1:31" hidden="1" x14ac:dyDescent="0.3">
      <c r="A692" s="1">
        <v>44387</v>
      </c>
      <c r="B692" s="2" t="s">
        <v>8</v>
      </c>
      <c r="C692" s="15">
        <v>13635</v>
      </c>
      <c r="D692" s="15">
        <v>447</v>
      </c>
      <c r="E692" s="15">
        <v>12966</v>
      </c>
      <c r="F692">
        <v>5</v>
      </c>
      <c r="G692">
        <v>1</v>
      </c>
      <c r="H692" s="15">
        <v>266777</v>
      </c>
      <c r="I692" s="15">
        <v>217</v>
      </c>
      <c r="J692" s="15">
        <v>139944</v>
      </c>
      <c r="K692" s="15">
        <v>46</v>
      </c>
      <c r="L692">
        <v>33</v>
      </c>
      <c r="M692">
        <v>0</v>
      </c>
      <c r="N692">
        <v>0</v>
      </c>
      <c r="O692" s="15">
        <v>572</v>
      </c>
      <c r="P692" s="15">
        <v>521</v>
      </c>
      <c r="Q692" s="15">
        <v>1093</v>
      </c>
      <c r="R692">
        <v>1.0797101449275361</v>
      </c>
      <c r="S692" s="15">
        <v>13</v>
      </c>
      <c r="T692" t="s">
        <v>523</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0.90426891404334597</v>
      </c>
      <c r="X692" s="2">
        <f>IF(EvolucionIncidencia[[#This Row],[Fecha]]&lt;=MIN(EvolucionIncidencia[Fecha])+14,"",EvolucionIncidencia[[#This Row],[NuevasAltas]]-EvolucionIncidencia[[#This Row],[Previsión Altas]])</f>
        <v>12.095731085956654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692" s="2">
        <f>IF(LEN(EvolucionIncidencia[[#This Row],[IA7]])=0,"",EvolucionIncidencia[[#This Row],[IA7]]/_xlfn.MAXIFS(EvolucionIncidencia[IA7],EvolucionIncidencia[Area_Sanitaria],EvolucionIncidencia[[#This Row],[Area_Sanitaria]]))</f>
        <v>1</v>
      </c>
      <c r="AB692" s="2">
        <f>IF(LEN(EvolucionIncidencia[[#This Row],[IA14]])=0,"",EvolucionIncidencia[[#This Row],[IA14]]/_xlfn.MAXIFS(EvolucionIncidencia[IA14],EvolucionIncidencia[Area_Sanitaria],EvolucionIncidencia[[#This Row],[Area_Sanitaria]]))</f>
        <v>0.95594713656387664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93" spans="1:31" hidden="1" x14ac:dyDescent="0.3">
      <c r="A693" s="1">
        <v>44387</v>
      </c>
      <c r="B693" s="2" t="s">
        <v>9</v>
      </c>
      <c r="C693" s="15">
        <v>16782</v>
      </c>
      <c r="D693" s="15">
        <v>823</v>
      </c>
      <c r="E693" s="15">
        <v>15542</v>
      </c>
      <c r="F693">
        <v>9</v>
      </c>
      <c r="G693">
        <v>0</v>
      </c>
      <c r="H693" s="15">
        <v>273975</v>
      </c>
      <c r="I693" s="15">
        <v>418</v>
      </c>
      <c r="J693" s="15">
        <v>135762</v>
      </c>
      <c r="K693" s="15">
        <v>110</v>
      </c>
      <c r="L693">
        <v>97</v>
      </c>
      <c r="M693">
        <v>2</v>
      </c>
      <c r="N693">
        <v>0</v>
      </c>
      <c r="O693" s="15">
        <v>903</v>
      </c>
      <c r="P693" s="15">
        <v>60</v>
      </c>
      <c r="Q693" s="15">
        <v>963</v>
      </c>
      <c r="R693">
        <v>1.1336088154269972</v>
      </c>
      <c r="S693" s="15">
        <v>13</v>
      </c>
      <c r="T693" t="s">
        <v>523</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27.890714285714282</v>
      </c>
      <c r="X693" s="2">
        <f>IF(EvolucionIncidencia[[#This Row],[Fecha]]&lt;=MIN(EvolucionIncidencia[Fecha])+14,"",EvolucionIncidencia[[#This Row],[NuevasAltas]]-EvolucionIncidencia[[#This Row],[Previsión Altas]])</f>
        <v>-14.890714285714282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93" s="2">
        <f>IF(LEN(EvolucionIncidencia[[#This Row],[IA7]])=0,"",EvolucionIncidencia[[#This Row],[IA7]]/_xlfn.MAXIFS(EvolucionIncidencia[IA7],EvolucionIncidencia[Area_Sanitaria],EvolucionIncidencia[[#This Row],[Area_Sanitaria]]))</f>
        <v>0.8</v>
      </c>
      <c r="AB693" s="2">
        <f>IF(LEN(EvolucionIncidencia[[#This Row],[IA14]])=0,"",EvolucionIncidencia[[#This Row],[IA14]]/_xlfn.MAXIFS(EvolucionIncidencia[IA14],EvolucionIncidencia[Area_Sanitaria],EvolucionIncidencia[[#This Row],[Area_Sanitaria]]))</f>
        <v>0.8179012345679012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642</v>
      </c>
    </row>
    <row r="694" spans="1:31" hidden="1" x14ac:dyDescent="0.3">
      <c r="A694" s="1">
        <v>44387</v>
      </c>
      <c r="B694" s="2" t="s">
        <v>6</v>
      </c>
      <c r="C694" s="15">
        <v>15334</v>
      </c>
      <c r="D694" s="15">
        <v>786</v>
      </c>
      <c r="E694" s="15">
        <v>14367</v>
      </c>
      <c r="F694">
        <v>8</v>
      </c>
      <c r="G694">
        <v>4</v>
      </c>
      <c r="H694" s="15">
        <v>258070</v>
      </c>
      <c r="I694" s="15">
        <v>181</v>
      </c>
      <c r="J694" s="15">
        <v>95496</v>
      </c>
      <c r="K694" s="15">
        <v>73</v>
      </c>
      <c r="L694">
        <v>45</v>
      </c>
      <c r="M694">
        <v>0</v>
      </c>
      <c r="N694">
        <v>0</v>
      </c>
      <c r="O694" s="15">
        <v>1011</v>
      </c>
      <c r="P694" s="15">
        <v>358</v>
      </c>
      <c r="Q694" s="15">
        <v>1369</v>
      </c>
      <c r="R694">
        <v>1.0607287449392713</v>
      </c>
      <c r="S694" s="15">
        <v>28</v>
      </c>
      <c r="T694" t="s">
        <v>523</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213.10642135642129</v>
      </c>
      <c r="X694" s="2">
        <f>IF(EvolucionIncidencia[[#This Row],[Fecha]]&lt;=MIN(EvolucionIncidencia[Fecha])+14,"",EvolucionIncidencia[[#This Row],[NuevasAltas]]-EvolucionIncidencia[[#This Row],[Previsión Altas]])</f>
        <v>-185.10642135642129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94" s="2">
        <f>IF(LEN(EvolucionIncidencia[[#This Row],[IA7]])=0,"",EvolucionIncidencia[[#This Row],[IA7]]/_xlfn.MAXIFS(EvolucionIncidencia[IA7],EvolucionIncidencia[Area_Sanitaria],EvolucionIncidencia[[#This Row],[Area_Sanitaria]]))</f>
        <v>0.89264413518886676</v>
      </c>
      <c r="AB694" s="2">
        <f>IF(LEN(EvolucionIncidencia[[#This Row],[IA14]])=0,"",EvolucionIncidencia[[#This Row],[IA14]]/_xlfn.MAXIFS(EvolucionIncidencia[IA14],EvolucionIncidencia[Area_Sanitaria],EvolucionIncidencia[[#This Row],[Area_Sanitaria]]))</f>
        <v>0.89479905437352247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544</v>
      </c>
    </row>
    <row r="695" spans="1:31" hidden="1" x14ac:dyDescent="0.3">
      <c r="A695" s="1">
        <v>44387</v>
      </c>
      <c r="B695" s="2" t="s">
        <v>7</v>
      </c>
      <c r="C695" s="15">
        <v>20697</v>
      </c>
      <c r="D695" s="15">
        <v>484</v>
      </c>
      <c r="E695" s="15">
        <v>19860</v>
      </c>
      <c r="F695">
        <v>2</v>
      </c>
      <c r="G695">
        <v>0</v>
      </c>
      <c r="H695" s="15">
        <v>380782</v>
      </c>
      <c r="I695" s="15">
        <v>365</v>
      </c>
      <c r="J695" s="15">
        <v>149226</v>
      </c>
      <c r="K695" s="15">
        <v>66</v>
      </c>
      <c r="L695">
        <v>52</v>
      </c>
      <c r="M695">
        <v>-1</v>
      </c>
      <c r="N695">
        <v>0</v>
      </c>
      <c r="O695" s="15">
        <v>684</v>
      </c>
      <c r="P695" s="15">
        <v>98</v>
      </c>
      <c r="Q695" s="15">
        <v>782</v>
      </c>
      <c r="R695">
        <v>1.1203703703703705</v>
      </c>
      <c r="S695" s="15">
        <v>14</v>
      </c>
      <c r="T695" t="s">
        <v>523</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0.60869565217391308</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26.527188905865362</v>
      </c>
      <c r="X695" s="2">
        <f>IF(EvolucionIncidencia[[#This Row],[Fecha]]&lt;=MIN(EvolucionIncidencia[Fecha])+14,"",EvolucionIncidencia[[#This Row],[NuevasAltas]]-EvolucionIncidencia[[#This Row],[Previsión Altas]])</f>
        <v>-12.527188905865362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467</v>
      </c>
      <c r="AA695" s="2">
        <f>IF(LEN(EvolucionIncidencia[[#This Row],[IA7]])=0,"",EvolucionIncidencia[[#This Row],[IA7]]/_xlfn.MAXIFS(EvolucionIncidencia[IA7],EvolucionIncidencia[Area_Sanitaria],EvolucionIncidencia[[#This Row],[Area_Sanitaria]]))</f>
        <v>0.90078328981723232</v>
      </c>
      <c r="AB695" s="2">
        <f>IF(LEN(EvolucionIncidencia[[#This Row],[IA14]])=0,"",EvolucionIncidencia[[#This Row],[IA14]]/_xlfn.MAXIFS(EvolucionIncidencia[IA14],EvolucionIncidencia[Area_Sanitaria],EvolucionIncidencia[[#This Row],[Area_Sanitaria]]))</f>
        <v>0.89980732177263967</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96" spans="1:31" hidden="1" x14ac:dyDescent="0.3">
      <c r="A696" s="1">
        <v>44387</v>
      </c>
      <c r="B696" s="2" t="s">
        <v>2</v>
      </c>
      <c r="C696" s="15">
        <v>26373</v>
      </c>
      <c r="D696" s="15">
        <v>960</v>
      </c>
      <c r="E696" s="15">
        <v>24982</v>
      </c>
      <c r="F696">
        <v>8</v>
      </c>
      <c r="G696">
        <v>0</v>
      </c>
      <c r="H696" s="15">
        <v>534702</v>
      </c>
      <c r="I696" s="15">
        <v>439</v>
      </c>
      <c r="J696" s="15">
        <v>274763</v>
      </c>
      <c r="K696" s="15">
        <v>111</v>
      </c>
      <c r="L696">
        <v>89</v>
      </c>
      <c r="M696">
        <v>3</v>
      </c>
      <c r="N696">
        <v>0</v>
      </c>
      <c r="O696" s="15">
        <v>1341</v>
      </c>
      <c r="P696" s="15">
        <v>252</v>
      </c>
      <c r="Q696" s="15">
        <v>1593</v>
      </c>
      <c r="R696">
        <v>1.1021814006888633</v>
      </c>
      <c r="S696" s="15">
        <v>22</v>
      </c>
      <c r="T696" t="s">
        <v>523</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266.81609871452832</v>
      </c>
      <c r="X696" s="2">
        <f>IF(EvolucionIncidencia[[#This Row],[Fecha]]&lt;=MIN(EvolucionIncidencia[Fecha])+14,"",EvolucionIncidencia[[#This Row],[NuevasAltas]]-EvolucionIncidencia[[#This Row],[Previsión Altas]])</f>
        <v>-244.81609871452832</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950</v>
      </c>
      <c r="AA696" s="2">
        <f>IF(LEN(EvolucionIncidencia[[#This Row],[IA7]])=0,"",EvolucionIncidencia[[#This Row],[IA7]]/_xlfn.MAXIFS(EvolucionIncidencia[IA7],EvolucionIncidencia[Area_Sanitaria],EvolucionIncidencia[[#This Row],[Area_Sanitaria]]))</f>
        <v>0.91090425531914898</v>
      </c>
      <c r="AB696" s="2">
        <f>IF(LEN(EvolucionIncidencia[[#This Row],[IA14]])=0,"",EvolucionIncidencia[[#This Row],[IA14]]/_xlfn.MAXIFS(EvolucionIncidencia[IA14],EvolucionIncidencia[Area_Sanitaria],EvolucionIncidencia[[#This Row],[Area_Sanitaria]]))</f>
        <v>0.90909090909090906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420</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697" spans="1:31" hidden="1" x14ac:dyDescent="0.3">
      <c r="A697" s="1">
        <v>44387</v>
      </c>
      <c r="B697" s="2" t="s">
        <v>3</v>
      </c>
      <c r="C697" s="15">
        <v>133617</v>
      </c>
      <c r="D697" s="15">
        <v>4561</v>
      </c>
      <c r="E697" s="15">
        <v>126642</v>
      </c>
      <c r="F697">
        <v>56</v>
      </c>
      <c r="G697">
        <v>11</v>
      </c>
      <c r="H697" s="15">
        <v>2415188</v>
      </c>
      <c r="I697" s="15">
        <v>2439</v>
      </c>
      <c r="J697" s="15">
        <v>1015845</v>
      </c>
      <c r="K697" s="15">
        <v>519</v>
      </c>
      <c r="L697">
        <v>393</v>
      </c>
      <c r="M697">
        <v>9</v>
      </c>
      <c r="N697">
        <v>-1</v>
      </c>
      <c r="O697" s="15">
        <v>6048</v>
      </c>
      <c r="P697" s="15">
        <v>2507</v>
      </c>
      <c r="Q697" s="15">
        <v>8555</v>
      </c>
      <c r="R697">
        <v>1.0942898272552783</v>
      </c>
      <c r="S697" s="15">
        <v>126</v>
      </c>
      <c r="T697" t="s">
        <v>523</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151.71444688660728</v>
      </c>
      <c r="X697" s="2">
        <f>IF(EvolucionIncidencia[[#This Row],[Fecha]]&lt;=MIN(EvolucionIncidencia[Fecha])+14,"",EvolucionIncidencia[[#This Row],[NuevasAltas]]-EvolucionIncidencia[[#This Row],[Previsión Altas]])</f>
        <v>-25.714446886607277</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2991</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4385</v>
      </c>
      <c r="AA697" s="2">
        <f>IF(LEN(EvolucionIncidencia[[#This Row],[IA7]])=0,"",EvolucionIncidencia[[#This Row],[IA7]]/_xlfn.MAXIFS(EvolucionIncidencia[IA7],EvolucionIncidencia[Area_Sanitaria],EvolucionIncidencia[[#This Row],[Area_Sanitaria]]))</f>
        <v>0.88569736452472614</v>
      </c>
      <c r="AB697" s="2">
        <f>IF(LEN(EvolucionIncidencia[[#This Row],[IA14]])=0,"",EvolucionIncidencia[[#This Row],[IA14]]/_xlfn.MAXIFS(EvolucionIncidencia[IA14],EvolucionIncidencia[Area_Sanitaria],EvolucionIncidencia[[#This Row],[Area_Sanitaria]]))</f>
        <v>0.89636140637775963</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290</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1597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3079</v>
      </c>
    </row>
    <row r="698" spans="1:31" x14ac:dyDescent="0.3">
      <c r="A698" s="1">
        <v>44388</v>
      </c>
      <c r="B698" s="2" t="s">
        <v>4</v>
      </c>
      <c r="C698" s="15">
        <v>31990</v>
      </c>
      <c r="D698" s="15">
        <v>957</v>
      </c>
      <c r="E698" s="15">
        <v>30446</v>
      </c>
      <c r="F698">
        <v>18</v>
      </c>
      <c r="G698">
        <v>3</v>
      </c>
      <c r="H698" s="15">
        <v>547660</v>
      </c>
      <c r="I698" s="15">
        <v>602</v>
      </c>
      <c r="J698" s="15">
        <v>157426</v>
      </c>
      <c r="K698" s="15">
        <v>105</v>
      </c>
      <c r="L698">
        <v>74</v>
      </c>
      <c r="M698">
        <v>-1</v>
      </c>
      <c r="N698">
        <v>0</v>
      </c>
      <c r="O698" s="15">
        <v>871</v>
      </c>
      <c r="P698" s="15">
        <v>203</v>
      </c>
      <c r="Q698" s="15">
        <v>1074</v>
      </c>
      <c r="R698">
        <v>1.0838052095130237</v>
      </c>
      <c r="S698" s="15">
        <v>31</v>
      </c>
      <c r="T698" t="s">
        <v>524</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0.72093023255813948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-1.2980111454973322</v>
      </c>
      <c r="X698" s="2">
        <f>IF(EvolucionIncidencia[[#This Row],[Fecha]]&lt;=MIN(EvolucionIncidencia[Fecha])+14,"",EvolucionIncidencia[[#This Row],[NuevasAltas]]-EvolucionIncidencia[[#This Row],[Previsión Altas]])</f>
        <v>32.298011145497334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871</v>
      </c>
      <c r="AA698" s="2">
        <f>IF(LEN(EvolucionIncidencia[[#This Row],[IA7]])=0,"",EvolucionIncidencia[[#This Row],[IA7]]/_xlfn.MAXIFS(EvolucionIncidencia[IA7],EvolucionIncidencia[Area_Sanitaria],EvolucionIncidencia[[#This Row],[Area_Sanitaria]]))</f>
        <v>1</v>
      </c>
      <c r="AB698" s="2">
        <f>IF(LEN(EvolucionIncidencia[[#This Row],[IA14]])=0,"",EvolucionIncidencia[[#This Row],[IA14]]/_xlfn.MAXIFS(EvolucionIncidencia[IA14],EvolucionIncidencia[Area_Sanitaria],EvolucionIncidencia[[#This Row],[Area_Sanitaria]]))</f>
        <v>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453</v>
      </c>
    </row>
    <row r="699" spans="1:31" hidden="1" x14ac:dyDescent="0.3">
      <c r="A699" s="1">
        <v>44388</v>
      </c>
      <c r="B699" s="2" t="s">
        <v>5</v>
      </c>
      <c r="C699" s="15">
        <v>8930</v>
      </c>
      <c r="D699" s="15">
        <v>192</v>
      </c>
      <c r="E699" s="15">
        <v>8515</v>
      </c>
      <c r="F699">
        <v>5</v>
      </c>
      <c r="G699">
        <v>3</v>
      </c>
      <c r="H699" s="15">
        <v>154321</v>
      </c>
      <c r="I699" s="15">
        <v>217</v>
      </c>
      <c r="J699" s="15">
        <v>63472</v>
      </c>
      <c r="K699" s="15">
        <v>19</v>
      </c>
      <c r="L699">
        <v>14</v>
      </c>
      <c r="M699">
        <v>0</v>
      </c>
      <c r="N699">
        <v>0</v>
      </c>
      <c r="O699" s="15">
        <v>228</v>
      </c>
      <c r="P699" s="15">
        <v>41</v>
      </c>
      <c r="Q699" s="15">
        <v>269</v>
      </c>
      <c r="R699">
        <v>1.0786516853932584</v>
      </c>
      <c r="S699" s="15">
        <v>5</v>
      </c>
      <c r="T699" t="s">
        <v>524</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99" s="2">
        <f>IF(LEN(EvolucionIncidencia[[#This Row],[IA7]])=0,"",EvolucionIncidencia[[#This Row],[IA7]]/_xlfn.MAXIFS(EvolucionIncidencia[IA7],EvolucionIncidencia[Area_Sanitaria],EvolucionIncidencia[[#This Row],[Area_Sanitaria]]))</f>
        <v>1</v>
      </c>
      <c r="AB699" s="2">
        <f>IF(LEN(EvolucionIncidencia[[#This Row],[IA14]])=0,"",EvolucionIncidencia[[#This Row],[IA14]]/_xlfn.MAXIFS(EvolucionIncidencia[IA14],EvolucionIncidencia[Area_Sanitaria],EvolucionIncidencia[[#This Row],[Area_Sanitaria]]))</f>
        <v>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700" spans="1:31" hidden="1" x14ac:dyDescent="0.3">
      <c r="A700" s="1">
        <v>44388</v>
      </c>
      <c r="B700" s="2" t="s">
        <v>8</v>
      </c>
      <c r="C700" s="15">
        <v>13668</v>
      </c>
      <c r="D700" s="15">
        <v>467</v>
      </c>
      <c r="E700" s="15">
        <v>12979</v>
      </c>
      <c r="F700">
        <v>5</v>
      </c>
      <c r="G700">
        <v>1</v>
      </c>
      <c r="H700" s="15">
        <v>267243</v>
      </c>
      <c r="I700" s="15">
        <v>217</v>
      </c>
      <c r="J700" s="15">
        <v>140041</v>
      </c>
      <c r="K700" s="15">
        <v>33</v>
      </c>
      <c r="L700">
        <v>20</v>
      </c>
      <c r="M700">
        <v>0</v>
      </c>
      <c r="N700">
        <v>0</v>
      </c>
      <c r="O700" s="15">
        <v>466</v>
      </c>
      <c r="P700" s="15">
        <v>97</v>
      </c>
      <c r="Q700" s="15">
        <v>563</v>
      </c>
      <c r="R700">
        <v>1.0447427293064877</v>
      </c>
      <c r="S700" s="15">
        <v>13</v>
      </c>
      <c r="T700" t="s">
        <v>524</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0.44453992123164721</v>
      </c>
      <c r="X700" s="2">
        <f>IF(EvolucionIncidencia[[#This Row],[Fecha]]&lt;=MIN(EvolucionIncidencia[Fecha])+14,"",EvolucionIncidencia[[#This Row],[NuevasAltas]]-EvolucionIncidencia[[#This Row],[Previsión Altas]])</f>
        <v>12.555460078768352</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700" s="2">
        <f>IF(LEN(EvolucionIncidencia[[#This Row],[IA7]])=0,"",EvolucionIncidencia[[#This Row],[IA7]]/_xlfn.MAXIFS(EvolucionIncidencia[IA7],EvolucionIncidencia[Area_Sanitaria],EvolucionIncidencia[[#This Row],[Area_Sanitaria]]))</f>
        <v>0.99679487179487181</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701" spans="1:31" hidden="1" x14ac:dyDescent="0.3">
      <c r="A701" s="1">
        <v>44388</v>
      </c>
      <c r="B701" s="2" t="s">
        <v>9</v>
      </c>
      <c r="C701" s="15">
        <v>16968</v>
      </c>
      <c r="D701" s="15">
        <v>980</v>
      </c>
      <c r="E701" s="15">
        <v>15571</v>
      </c>
      <c r="F701">
        <v>10</v>
      </c>
      <c r="G701">
        <v>0</v>
      </c>
      <c r="H701" s="15">
        <v>274740</v>
      </c>
      <c r="I701" s="15">
        <v>418</v>
      </c>
      <c r="J701" s="15">
        <v>135929</v>
      </c>
      <c r="K701" s="15">
        <v>186</v>
      </c>
      <c r="L701">
        <v>157</v>
      </c>
      <c r="M701">
        <v>1</v>
      </c>
      <c r="N701">
        <v>0</v>
      </c>
      <c r="O701" s="15">
        <v>765</v>
      </c>
      <c r="P701" s="15">
        <v>167</v>
      </c>
      <c r="Q701" s="15">
        <v>932</v>
      </c>
      <c r="R701">
        <v>1.1907654921020656</v>
      </c>
      <c r="S701" s="15">
        <v>29</v>
      </c>
      <c r="T701" t="s">
        <v>524</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3.2222222222222223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17.6909693877551</v>
      </c>
      <c r="X701" s="2">
        <f>IF(EvolucionIncidencia[[#This Row],[Fecha]]&lt;=MIN(EvolucionIncidencia[Fecha])+14,"",EvolucionIncidencia[[#This Row],[NuevasAltas]]-EvolucionIncidencia[[#This Row],[Previsión Altas]])</f>
        <v>11.3090306122449</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972</v>
      </c>
      <c r="AA701" s="2">
        <f>IF(LEN(EvolucionIncidencia[[#This Row],[IA7]])=0,"",EvolucionIncidencia[[#This Row],[IA7]]/_xlfn.MAXIFS(EvolucionIncidencia[IA7],EvolucionIncidencia[Area_Sanitaria],EvolucionIncidencia[[#This Row],[Area_Sanitaria]]))</f>
        <v>1</v>
      </c>
      <c r="AB701" s="2">
        <f>IF(LEN(EvolucionIncidencia[[#This Row],[IA14]])=0,"",EvolucionIncidencia[[#This Row],[IA14]]/_xlfn.MAXIFS(EvolucionIncidencia[IA14],EvolucionIncidencia[Area_Sanitaria],EvolucionIncidencia[[#This Row],[Area_Sanitaria]]))</f>
        <v>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548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819</v>
      </c>
    </row>
    <row r="702" spans="1:31" hidden="1" x14ac:dyDescent="0.3">
      <c r="A702" s="1">
        <v>44388</v>
      </c>
      <c r="B702" s="2" t="s">
        <v>6</v>
      </c>
      <c r="C702" s="15">
        <v>15443</v>
      </c>
      <c r="D702" s="15">
        <v>869</v>
      </c>
      <c r="E702" s="15">
        <v>14393</v>
      </c>
      <c r="F702">
        <v>8</v>
      </c>
      <c r="G702">
        <v>4</v>
      </c>
      <c r="H702" s="15">
        <v>259366</v>
      </c>
      <c r="I702" s="15">
        <v>181</v>
      </c>
      <c r="J702" s="15">
        <v>95717</v>
      </c>
      <c r="K702" s="15">
        <v>109</v>
      </c>
      <c r="L702">
        <v>83</v>
      </c>
      <c r="M702">
        <v>0</v>
      </c>
      <c r="N702">
        <v>0</v>
      </c>
      <c r="O702" s="15">
        <v>1296</v>
      </c>
      <c r="P702" s="15">
        <v>221</v>
      </c>
      <c r="Q702" s="15">
        <v>1517</v>
      </c>
      <c r="R702">
        <v>1.1055979643765903</v>
      </c>
      <c r="S702" s="15">
        <v>26</v>
      </c>
      <c r="T702" t="s">
        <v>524</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121.48938363224075</v>
      </c>
      <c r="X702" s="2">
        <f>IF(EvolucionIncidencia[[#This Row],[Fecha]]&lt;=MIN(EvolucionIncidencia[Fecha])+14,"",EvolucionIncidencia[[#This Row],[NuevasAltas]]-EvolucionIncidencia[[#This Row],[Previsión Altas]])</f>
        <v>-95.489383632240745</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846</v>
      </c>
      <c r="AA702" s="2">
        <f>IF(LEN(EvolucionIncidencia[[#This Row],[IA7]])=0,"",EvolucionIncidencia[[#This Row],[IA7]]/_xlfn.MAXIFS(EvolucionIncidencia[IA7],EvolucionIncidencia[Area_Sanitaria],EvolucionIncidencia[[#This Row],[Area_Sanitaria]]))</f>
        <v>1</v>
      </c>
      <c r="AB702" s="2">
        <f>IF(LEN(EvolucionIncidencia[[#This Row],[IA14]])=0,"",EvolucionIncidencia[[#This Row],[IA14]]/_xlfn.MAXIFS(EvolucionIncidencia[IA14],EvolucionIncidencia[Area_Sanitaria],EvolucionIncidencia[[#This Row],[Area_Sanitaria]]))</f>
        <v>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615</v>
      </c>
    </row>
    <row r="703" spans="1:31" hidden="1" x14ac:dyDescent="0.3">
      <c r="A703" s="1">
        <v>44388</v>
      </c>
      <c r="B703" s="2" t="s">
        <v>7</v>
      </c>
      <c r="C703" s="15">
        <v>20758</v>
      </c>
      <c r="D703" s="15">
        <v>535</v>
      </c>
      <c r="E703" s="15">
        <v>19870</v>
      </c>
      <c r="F703">
        <v>4</v>
      </c>
      <c r="G703">
        <v>0</v>
      </c>
      <c r="H703" s="15">
        <v>381455</v>
      </c>
      <c r="I703" s="15">
        <v>365</v>
      </c>
      <c r="J703" s="15">
        <v>149404</v>
      </c>
      <c r="K703" s="15">
        <v>61</v>
      </c>
      <c r="L703">
        <v>51</v>
      </c>
      <c r="M703">
        <v>2</v>
      </c>
      <c r="N703">
        <v>0</v>
      </c>
      <c r="O703" s="15">
        <v>673</v>
      </c>
      <c r="P703" s="15">
        <v>178</v>
      </c>
      <c r="Q703" s="15">
        <v>851</v>
      </c>
      <c r="R703">
        <v>1.1053719008264462</v>
      </c>
      <c r="S703" s="15">
        <v>10</v>
      </c>
      <c r="T703" t="s">
        <v>524</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9.7429372737237188</v>
      </c>
      <c r="X703" s="2">
        <f>IF(EvolucionIncidencia[[#This Row],[Fecha]]&lt;=MIN(EvolucionIncidencia[Fecha])+14,"",EvolucionIncidencia[[#This Row],[NuevasAltas]]-EvolucionIncidencia[[#This Row],[Previsión Altas]])</f>
        <v>0.25706272627628124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703" s="2">
        <f>IF(LEN(EvolucionIncidencia[[#This Row],[IA7]])=0,"",EvolucionIncidencia[[#This Row],[IA7]]/_xlfn.MAXIFS(EvolucionIncidencia[IA7],EvolucionIncidencia[Area_Sanitaria],EvolucionIncidencia[[#This Row],[Area_Sanitaria]]))</f>
        <v>1</v>
      </c>
      <c r="AB703" s="2">
        <f>IF(LEN(EvolucionIncidencia[[#This Row],[IA14]])=0,"",EvolucionIncidencia[[#This Row],[IA14]]/_xlfn.MAXIFS(EvolucionIncidencia[IA14],EvolucionIncidencia[Area_Sanitaria],EvolucionIncidencia[[#This Row],[Area_Sanitaria]]))</f>
        <v>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247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704" spans="1:31" hidden="1" x14ac:dyDescent="0.3">
      <c r="A704" s="1">
        <v>44388</v>
      </c>
      <c r="B704" s="2" t="s">
        <v>2</v>
      </c>
      <c r="C704" s="15">
        <v>26490</v>
      </c>
      <c r="D704" s="15">
        <v>1058</v>
      </c>
      <c r="E704" s="15">
        <v>25001</v>
      </c>
      <c r="F704">
        <v>5</v>
      </c>
      <c r="G704">
        <v>0</v>
      </c>
      <c r="H704" s="15">
        <v>536037</v>
      </c>
      <c r="I704" s="15">
        <v>439</v>
      </c>
      <c r="J704" s="15">
        <v>275171</v>
      </c>
      <c r="K704" s="15">
        <v>117</v>
      </c>
      <c r="L704">
        <v>98</v>
      </c>
      <c r="M704">
        <v>-3</v>
      </c>
      <c r="N704">
        <v>0</v>
      </c>
      <c r="O704" s="15">
        <v>1335</v>
      </c>
      <c r="P704" s="15">
        <v>408</v>
      </c>
      <c r="Q704" s="15">
        <v>1743</v>
      </c>
      <c r="R704">
        <v>1.1020833333333333</v>
      </c>
      <c r="S704" s="15">
        <v>19</v>
      </c>
      <c r="T704" t="s">
        <v>524</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0.86363636363636365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267.13038442881401</v>
      </c>
      <c r="X704" s="2">
        <f>IF(EvolucionIncidencia[[#This Row],[Fecha]]&lt;=MIN(EvolucionIncidencia[Fecha])+14,"",EvolucionIncidencia[[#This Row],[NuevasAltas]]-EvolucionIncidencia[[#This Row],[Previsión Altas]])</f>
        <v>-248.13038442881401</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752</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1045</v>
      </c>
      <c r="AA704" s="2">
        <f>IF(LEN(EvolucionIncidencia[[#This Row],[IA7]])=0,"",EvolucionIncidencia[[#This Row],[IA7]]/_xlfn.MAXIFS(EvolucionIncidencia[IA7],EvolucionIncidencia[Area_Sanitaria],EvolucionIncidencia[[#This Row],[Area_Sanitaria]]))</f>
        <v>1</v>
      </c>
      <c r="AB704" s="2">
        <f>IF(LEN(EvolucionIncidencia[[#This Row],[IA14]])=0,"",EvolucionIncidencia[[#This Row],[IA14]]/_xlfn.MAXIFS(EvolucionIncidencia[IA14],EvolucionIncidencia[Area_Sanitaria],EvolucionIncidencia[[#This Row],[Area_Sanitaria]]))</f>
        <v>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705" spans="1:31" hidden="1" x14ac:dyDescent="0.3">
      <c r="A705" s="1">
        <v>44388</v>
      </c>
      <c r="B705" s="2" t="s">
        <v>3</v>
      </c>
      <c r="C705" s="15">
        <v>134247</v>
      </c>
      <c r="D705" s="15">
        <v>5058</v>
      </c>
      <c r="E705" s="15">
        <v>126775</v>
      </c>
      <c r="F705">
        <v>55</v>
      </c>
      <c r="G705">
        <v>11</v>
      </c>
      <c r="H705" s="15">
        <v>2420822</v>
      </c>
      <c r="I705" s="15">
        <v>2439</v>
      </c>
      <c r="J705" s="15">
        <v>1017160</v>
      </c>
      <c r="K705" s="15">
        <v>630</v>
      </c>
      <c r="L705">
        <v>497</v>
      </c>
      <c r="M705">
        <v>-1</v>
      </c>
      <c r="N705">
        <v>0</v>
      </c>
      <c r="O705" s="15">
        <v>5634</v>
      </c>
      <c r="P705" s="15">
        <v>1315</v>
      </c>
      <c r="Q705" s="15">
        <v>6949</v>
      </c>
      <c r="R705">
        <v>1.1089673317254989</v>
      </c>
      <c r="S705" s="15">
        <v>133</v>
      </c>
      <c r="T705" t="s">
        <v>524</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1.0813008130081301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147.10129399207983</v>
      </c>
      <c r="X705" s="2">
        <f>IF(EvolucionIncidencia[[#This Row],[Fecha]]&lt;=MIN(EvolucionIncidencia[Fecha])+14,"",EvolucionIncidencia[[#This Row],[NuevasAltas]]-EvolucionIncidencia[[#This Row],[Previsión Altas]])</f>
        <v>-14.101293992079832</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4892</v>
      </c>
      <c r="AA705" s="2">
        <f>IF(LEN(EvolucionIncidencia[[#This Row],[IA7]])=0,"",EvolucionIncidencia[[#This Row],[IA7]]/_xlfn.MAXIFS(EvolucionIncidencia[IA7],EvolucionIncidencia[Area_Sanitaria],EvolucionIncidencia[[#This Row],[Area_Sanitaria]]))</f>
        <v>1</v>
      </c>
      <c r="AB705" s="2">
        <f>IF(LEN(EvolucionIncidencia[[#This Row],[IA14]])=0,"",EvolucionIncidencia[[#This Row],[IA14]]/_xlfn.MAXIFS(EvolucionIncidencia[IA14],EvolucionIncidencia[Area_Sanitaria],EvolucionIncidencia[[#This Row],[Area_Sanitaria]]))</f>
        <v>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1862</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3519</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459</v>
      </c>
      <c r="C26" s="14" t="s">
        <v>363</v>
      </c>
      <c r="D26" s="14" t="s">
        <v>379</v>
      </c>
    </row>
    <row r="27" spans="2:4" x14ac:dyDescent="0.3">
      <c r="B27" s="12" t="s">
        <v>432</v>
      </c>
      <c r="C27" s="14">
        <v>2439</v>
      </c>
      <c r="D27" s="14">
        <v>1.0162500000000001</v>
      </c>
    </row>
    <row r="28" spans="2:4" x14ac:dyDescent="0.3">
      <c r="B28" s="12" t="s">
        <v>433</v>
      </c>
      <c r="C28" s="14">
        <v>2523</v>
      </c>
      <c r="D28" s="14">
        <v>1.034440344403444</v>
      </c>
    </row>
    <row r="29" spans="2:4" x14ac:dyDescent="0.3">
      <c r="B29" s="12" t="s">
        <v>435</v>
      </c>
      <c r="C29" s="14">
        <v>2590</v>
      </c>
      <c r="D29" s="14">
        <v>1.0265556876734048</v>
      </c>
    </row>
    <row r="30" spans="2:4" x14ac:dyDescent="0.3">
      <c r="B30" s="12" t="s">
        <v>437</v>
      </c>
      <c r="C30" s="14">
        <v>2693</v>
      </c>
      <c r="D30" s="14">
        <v>1.0397683397683397</v>
      </c>
    </row>
    <row r="31" spans="2:4" x14ac:dyDescent="0.3">
      <c r="B31" s="12" t="s">
        <v>438</v>
      </c>
      <c r="C31" s="14">
        <v>2767</v>
      </c>
      <c r="D31" s="14">
        <v>1.0274786483475677</v>
      </c>
    </row>
    <row r="32" spans="2:4" x14ac:dyDescent="0.3">
      <c r="B32" s="12" t="s">
        <v>439</v>
      </c>
      <c r="C32" s="14">
        <v>2763</v>
      </c>
      <c r="D32" s="14">
        <v>0.99855439103722443</v>
      </c>
    </row>
    <row r="33" spans="2:4" x14ac:dyDescent="0.3">
      <c r="B33" s="12" t="s">
        <v>440</v>
      </c>
      <c r="C33" s="14">
        <v>2811</v>
      </c>
      <c r="D33" s="14">
        <v>1.0173724212812161</v>
      </c>
    </row>
    <row r="34" spans="2:4" x14ac:dyDescent="0.3">
      <c r="B34" s="12" t="s">
        <v>441</v>
      </c>
      <c r="C34" s="14">
        <v>2875</v>
      </c>
      <c r="D34" s="14">
        <v>1.0227676983279972</v>
      </c>
    </row>
    <row r="35" spans="2:4" x14ac:dyDescent="0.3">
      <c r="B35" s="12" t="s">
        <v>442</v>
      </c>
      <c r="C35" s="14">
        <v>2939</v>
      </c>
      <c r="D35" s="14">
        <v>1.0222608695652173</v>
      </c>
    </row>
    <row r="36" spans="2:4" x14ac:dyDescent="0.3">
      <c r="B36" s="12" t="s">
        <v>443</v>
      </c>
      <c r="C36" s="14">
        <v>2977</v>
      </c>
      <c r="D36" s="14">
        <v>1.0129295678802315</v>
      </c>
    </row>
    <row r="37" spans="2:4" x14ac:dyDescent="0.3">
      <c r="B37" s="12" t="s">
        <v>444</v>
      </c>
      <c r="C37" s="14">
        <v>3016</v>
      </c>
      <c r="D37" s="14">
        <v>1.0131004366812226</v>
      </c>
    </row>
    <row r="38" spans="2:4" x14ac:dyDescent="0.3">
      <c r="B38" s="12" t="s">
        <v>445</v>
      </c>
      <c r="C38" s="14">
        <v>3015</v>
      </c>
      <c r="D38" s="14">
        <v>0.99966843501326264</v>
      </c>
    </row>
    <row r="39" spans="2:4" x14ac:dyDescent="0.3">
      <c r="B39" s="12" t="s">
        <v>446</v>
      </c>
      <c r="C39" s="14">
        <v>3022</v>
      </c>
      <c r="D39" s="14">
        <v>1.0023217247097844</v>
      </c>
    </row>
    <row r="40" spans="2:4" x14ac:dyDescent="0.3">
      <c r="B40" s="12" t="s">
        <v>447</v>
      </c>
      <c r="C40" s="14">
        <v>3048</v>
      </c>
      <c r="D40" s="14">
        <v>1.0086035737921906</v>
      </c>
    </row>
    <row r="41" spans="2:4" x14ac:dyDescent="0.3">
      <c r="B41" s="12" t="s">
        <v>448</v>
      </c>
      <c r="C41" s="14">
        <v>3122</v>
      </c>
      <c r="D41" s="14">
        <v>1.0242782152230971</v>
      </c>
    </row>
    <row r="42" spans="2:4" x14ac:dyDescent="0.3">
      <c r="B42" s="12" t="s">
        <v>449</v>
      </c>
      <c r="C42" s="14">
        <v>3113</v>
      </c>
      <c r="D42" s="14">
        <v>0.99711723254324147</v>
      </c>
    </row>
    <row r="43" spans="2:4" x14ac:dyDescent="0.3">
      <c r="B43" s="12" t="s">
        <v>450</v>
      </c>
      <c r="C43" s="14">
        <v>3099</v>
      </c>
      <c r="D43" s="14">
        <v>0.99550273048506266</v>
      </c>
    </row>
    <row r="44" spans="2:4" x14ac:dyDescent="0.3">
      <c r="B44" s="12" t="s">
        <v>451</v>
      </c>
      <c r="C44" s="14">
        <v>3106</v>
      </c>
      <c r="D44" s="14">
        <v>1.0022587931590836</v>
      </c>
    </row>
    <row r="45" spans="2:4" x14ac:dyDescent="0.3">
      <c r="B45" s="12" t="s">
        <v>452</v>
      </c>
      <c r="C45" s="14">
        <v>3030</v>
      </c>
      <c r="D45" s="14">
        <v>0.97553122987765617</v>
      </c>
    </row>
    <row r="46" spans="2:4" x14ac:dyDescent="0.3">
      <c r="B46" s="12" t="s">
        <v>453</v>
      </c>
      <c r="C46" s="14">
        <v>3027</v>
      </c>
      <c r="D46" s="14">
        <v>0.99900990099009901</v>
      </c>
    </row>
    <row r="47" spans="2:4" x14ac:dyDescent="0.3">
      <c r="B47" s="12" t="s">
        <v>454</v>
      </c>
      <c r="C47" s="14">
        <v>3061</v>
      </c>
      <c r="D47" s="14">
        <v>1.011232243145028</v>
      </c>
    </row>
    <row r="48" spans="2:4" x14ac:dyDescent="0.3">
      <c r="B48" s="12" t="s">
        <v>455</v>
      </c>
      <c r="C48" s="14">
        <v>3072</v>
      </c>
      <c r="D48" s="14">
        <v>1.0035935968637699</v>
      </c>
    </row>
    <row r="49" spans="2:4" x14ac:dyDescent="0.3">
      <c r="B49" s="12" t="s">
        <v>456</v>
      </c>
      <c r="C49" s="14">
        <v>3064</v>
      </c>
      <c r="D49" s="14">
        <v>0.99739583333333337</v>
      </c>
    </row>
    <row r="50" spans="2:4" x14ac:dyDescent="0.3">
      <c r="B50" s="12" t="s">
        <v>457</v>
      </c>
      <c r="C50" s="14">
        <v>3023</v>
      </c>
      <c r="D50" s="14">
        <v>0.98661879895561355</v>
      </c>
    </row>
    <row r="51" spans="2:4" x14ac:dyDescent="0.3">
      <c r="B51" s="12" t="s">
        <v>458</v>
      </c>
      <c r="C51" s="14">
        <v>2987</v>
      </c>
      <c r="D51" s="14">
        <v>0.98809130003307977</v>
      </c>
    </row>
    <row r="52" spans="2:4" x14ac:dyDescent="0.3">
      <c r="B52" s="12" t="s">
        <v>460</v>
      </c>
      <c r="C52" s="14">
        <v>2984</v>
      </c>
      <c r="D52" s="14">
        <v>0.99899564780716443</v>
      </c>
    </row>
    <row r="53" spans="2:4" x14ac:dyDescent="0.3">
      <c r="B53" s="12" t="s">
        <v>461</v>
      </c>
      <c r="C53" s="14">
        <v>2977</v>
      </c>
      <c r="D53" s="14">
        <v>0.99765415549597858</v>
      </c>
    </row>
    <row r="54" spans="2:4" x14ac:dyDescent="0.3">
      <c r="B54" s="12" t="s">
        <v>462</v>
      </c>
      <c r="C54" s="14">
        <v>2954</v>
      </c>
      <c r="D54" s="14">
        <v>0.99227410144440709</v>
      </c>
    </row>
    <row r="55" spans="2:4" x14ac:dyDescent="0.3">
      <c r="B55" s="12" t="s">
        <v>463</v>
      </c>
      <c r="C55" s="14">
        <v>2865</v>
      </c>
      <c r="D55" s="14">
        <v>0.97681554722127517</v>
      </c>
    </row>
    <row r="56" spans="2:4" x14ac:dyDescent="0.3">
      <c r="B56" s="12" t="s">
        <v>466</v>
      </c>
      <c r="C56" s="14">
        <v>2933</v>
      </c>
      <c r="D56" s="14">
        <v>0.99289099526066349</v>
      </c>
    </row>
    <row r="57" spans="2:4" x14ac:dyDescent="0.3">
      <c r="B57" s="12" t="s">
        <v>467</v>
      </c>
      <c r="C57" s="14">
        <v>2832</v>
      </c>
      <c r="D57" s="14">
        <v>0.98848167539267018</v>
      </c>
    </row>
    <row r="58" spans="2:4" x14ac:dyDescent="0.3">
      <c r="B58" s="12" t="s">
        <v>468</v>
      </c>
      <c r="C58" s="14">
        <v>2789</v>
      </c>
      <c r="D58" s="14">
        <v>0.98481638418079098</v>
      </c>
    </row>
    <row r="59" spans="2:4" x14ac:dyDescent="0.3">
      <c r="B59" s="12" t="s">
        <v>469</v>
      </c>
      <c r="C59" s="14">
        <v>2805</v>
      </c>
      <c r="D59" s="14">
        <v>1.0057368232341342</v>
      </c>
    </row>
    <row r="60" spans="2:4" x14ac:dyDescent="0.3">
      <c r="B60" s="12" t="s">
        <v>470</v>
      </c>
      <c r="C60" s="14">
        <v>2744</v>
      </c>
      <c r="D60" s="14">
        <v>0.97825311942959003</v>
      </c>
    </row>
    <row r="61" spans="2:4" x14ac:dyDescent="0.3">
      <c r="B61" s="12" t="s">
        <v>471</v>
      </c>
      <c r="C61" s="14">
        <v>2701</v>
      </c>
      <c r="D61" s="14">
        <v>0.98432944606413997</v>
      </c>
    </row>
    <row r="62" spans="2:4" x14ac:dyDescent="0.3">
      <c r="B62" s="12" t="s">
        <v>472</v>
      </c>
      <c r="C62" s="14">
        <v>2675</v>
      </c>
      <c r="D62" s="14">
        <v>0.990373935579415</v>
      </c>
    </row>
    <row r="63" spans="2:4" x14ac:dyDescent="0.3">
      <c r="B63" s="12" t="s">
        <v>473</v>
      </c>
      <c r="C63" s="14">
        <v>2685</v>
      </c>
      <c r="D63" s="14">
        <v>1.0037383177570094</v>
      </c>
    </row>
    <row r="64" spans="2:4" x14ac:dyDescent="0.3">
      <c r="B64" s="12" t="s">
        <v>474</v>
      </c>
      <c r="C64" s="14">
        <v>2656</v>
      </c>
      <c r="D64" s="14">
        <v>0.98919925512104279</v>
      </c>
    </row>
    <row r="65" spans="2:4" x14ac:dyDescent="0.3">
      <c r="B65" s="12" t="s">
        <v>475</v>
      </c>
      <c r="C65" s="14">
        <v>2624</v>
      </c>
      <c r="D65" s="14">
        <v>0.98795180722891562</v>
      </c>
    </row>
    <row r="66" spans="2:4" x14ac:dyDescent="0.3">
      <c r="B66" s="12" t="s">
        <v>476</v>
      </c>
      <c r="C66" s="14">
        <v>2553</v>
      </c>
      <c r="D66" s="14">
        <v>0.97294207317073167</v>
      </c>
    </row>
    <row r="67" spans="2:4" x14ac:dyDescent="0.3">
      <c r="B67" s="12" t="s">
        <v>477</v>
      </c>
      <c r="C67" s="14">
        <v>2498</v>
      </c>
      <c r="D67" s="14">
        <v>0.97845671758715236</v>
      </c>
    </row>
    <row r="68" spans="2:4" x14ac:dyDescent="0.3">
      <c r="B68" s="12" t="s">
        <v>478</v>
      </c>
      <c r="C68" s="14">
        <v>2420</v>
      </c>
      <c r="D68" s="14">
        <v>0.96877502001601279</v>
      </c>
    </row>
    <row r="69" spans="2:4" x14ac:dyDescent="0.3">
      <c r="B69" s="12" t="s">
        <v>479</v>
      </c>
      <c r="C69" s="14">
        <v>2400</v>
      </c>
      <c r="D69" s="14">
        <v>0.99173553719008267</v>
      </c>
    </row>
    <row r="70" spans="2:4" x14ac:dyDescent="0.3">
      <c r="B70" s="12" t="s">
        <v>480</v>
      </c>
      <c r="C70" s="14">
        <v>2350</v>
      </c>
      <c r="D70" s="14">
        <v>0.97916666666666663</v>
      </c>
    </row>
    <row r="71" spans="2:4" x14ac:dyDescent="0.3">
      <c r="B71" s="12" t="s">
        <v>481</v>
      </c>
      <c r="C71" s="14">
        <v>2300</v>
      </c>
      <c r="D71" s="14">
        <v>0.97872340425531912</v>
      </c>
    </row>
    <row r="72" spans="2:4" x14ac:dyDescent="0.3">
      <c r="B72" s="12" t="s">
        <v>482</v>
      </c>
      <c r="C72" s="14">
        <v>2262</v>
      </c>
      <c r="D72" s="14">
        <v>0.98347826086956525</v>
      </c>
    </row>
    <row r="73" spans="2:4" x14ac:dyDescent="0.3">
      <c r="B73" s="12" t="s">
        <v>483</v>
      </c>
      <c r="C73" s="14">
        <v>2208</v>
      </c>
      <c r="D73" s="14">
        <v>0.97612732095490717</v>
      </c>
    </row>
    <row r="74" spans="2:4" x14ac:dyDescent="0.3">
      <c r="B74" s="12" t="s">
        <v>484</v>
      </c>
      <c r="C74" s="14">
        <v>2206</v>
      </c>
      <c r="D74" s="14">
        <v>0.99909420289855078</v>
      </c>
    </row>
    <row r="75" spans="2:4" x14ac:dyDescent="0.3">
      <c r="B75" s="12" t="s">
        <v>485</v>
      </c>
      <c r="C75" s="14">
        <v>2156</v>
      </c>
      <c r="D75" s="14">
        <v>0.97733454215775162</v>
      </c>
    </row>
    <row r="76" spans="2:4" x14ac:dyDescent="0.3">
      <c r="B76" s="12" t="s">
        <v>486</v>
      </c>
      <c r="C76" s="14">
        <v>2052</v>
      </c>
      <c r="D76" s="14">
        <v>0.95176252319109467</v>
      </c>
    </row>
    <row r="77" spans="2:4" x14ac:dyDescent="0.3">
      <c r="B77" s="12" t="s">
        <v>487</v>
      </c>
      <c r="C77" s="14">
        <v>1945</v>
      </c>
      <c r="D77" s="14">
        <v>0.9478557504873294</v>
      </c>
    </row>
    <row r="78" spans="2:4" x14ac:dyDescent="0.3">
      <c r="B78" s="12" t="s">
        <v>488</v>
      </c>
      <c r="C78" s="14">
        <v>1851</v>
      </c>
      <c r="D78" s="14">
        <v>0.95167095115681233</v>
      </c>
    </row>
    <row r="79" spans="2:4" x14ac:dyDescent="0.3">
      <c r="B79" s="12" t="s">
        <v>489</v>
      </c>
      <c r="C79" s="14">
        <v>1734</v>
      </c>
      <c r="D79" s="14">
        <v>0.93679092382495943</v>
      </c>
    </row>
    <row r="80" spans="2:4" x14ac:dyDescent="0.3">
      <c r="B80" s="12" t="s">
        <v>490</v>
      </c>
      <c r="C80" s="14">
        <v>1729</v>
      </c>
      <c r="D80" s="14">
        <v>0.99711649365628607</v>
      </c>
    </row>
    <row r="81" spans="2:4" x14ac:dyDescent="0.3">
      <c r="B81" s="12" t="s">
        <v>491</v>
      </c>
      <c r="C81" s="14">
        <v>1679</v>
      </c>
      <c r="D81" s="14">
        <v>0.97108155002891849</v>
      </c>
    </row>
    <row r="82" spans="2:4" x14ac:dyDescent="0.3">
      <c r="B82" s="12" t="s">
        <v>492</v>
      </c>
      <c r="C82" s="14">
        <v>1613</v>
      </c>
      <c r="D82" s="14">
        <v>0.9606908874329958</v>
      </c>
    </row>
    <row r="83" spans="2:4" x14ac:dyDescent="0.3">
      <c r="B83" s="12" t="s">
        <v>493</v>
      </c>
      <c r="C83" s="14">
        <v>1581</v>
      </c>
      <c r="D83" s="14">
        <v>0.98016119032858029</v>
      </c>
    </row>
    <row r="84" spans="2:4" x14ac:dyDescent="0.3">
      <c r="B84" s="12" t="s">
        <v>494</v>
      </c>
      <c r="C84" s="14">
        <v>1517</v>
      </c>
      <c r="D84" s="14">
        <v>0.95951929158760274</v>
      </c>
    </row>
    <row r="85" spans="2:4" x14ac:dyDescent="0.3">
      <c r="B85" s="12" t="s">
        <v>495</v>
      </c>
      <c r="C85" s="14">
        <v>1462</v>
      </c>
      <c r="D85" s="14">
        <v>0.96374423203691495</v>
      </c>
    </row>
    <row r="86" spans="2:4" x14ac:dyDescent="0.3">
      <c r="B86" s="12" t="s">
        <v>496</v>
      </c>
      <c r="C86" s="14">
        <v>1401</v>
      </c>
      <c r="D86" s="14">
        <v>0.95827633378932964</v>
      </c>
    </row>
    <row r="87" spans="2:4" x14ac:dyDescent="0.3">
      <c r="B87" s="12" t="s">
        <v>497</v>
      </c>
      <c r="C87" s="14">
        <v>1379</v>
      </c>
      <c r="D87" s="14">
        <v>0.98429693076374014</v>
      </c>
    </row>
    <row r="88" spans="2:4" x14ac:dyDescent="0.3">
      <c r="B88" s="12" t="s">
        <v>498</v>
      </c>
      <c r="C88" s="14">
        <v>1346</v>
      </c>
      <c r="D88" s="14">
        <v>0.97606961566352435</v>
      </c>
    </row>
    <row r="89" spans="2:4" x14ac:dyDescent="0.3">
      <c r="B89" s="12" t="s">
        <v>499</v>
      </c>
      <c r="C89" s="14">
        <v>1355</v>
      </c>
      <c r="D89" s="14">
        <v>1.0066864784546805</v>
      </c>
    </row>
    <row r="90" spans="2:4" x14ac:dyDescent="0.3">
      <c r="B90" s="12" t="s">
        <v>500</v>
      </c>
      <c r="C90" s="14">
        <v>1344</v>
      </c>
      <c r="D90" s="14">
        <v>0.99188191881918819</v>
      </c>
    </row>
    <row r="91" spans="2:4" x14ac:dyDescent="0.3">
      <c r="B91" s="12" t="s">
        <v>501</v>
      </c>
      <c r="C91" s="14">
        <v>1302</v>
      </c>
      <c r="D91" s="14">
        <v>0.96875</v>
      </c>
    </row>
    <row r="92" spans="2:4" x14ac:dyDescent="0.3">
      <c r="B92" s="12" t="s">
        <v>502</v>
      </c>
      <c r="C92" s="14">
        <v>1270</v>
      </c>
      <c r="D92" s="14">
        <v>0.97542242703533022</v>
      </c>
    </row>
    <row r="93" spans="2:4" x14ac:dyDescent="0.3">
      <c r="B93" s="12" t="s">
        <v>503</v>
      </c>
      <c r="C93" s="14">
        <v>1250</v>
      </c>
      <c r="D93" s="14">
        <v>0.98425196850393704</v>
      </c>
    </row>
    <row r="94" spans="2:4" x14ac:dyDescent="0.3">
      <c r="B94" s="12" t="s">
        <v>504</v>
      </c>
      <c r="C94" s="14">
        <v>1274</v>
      </c>
      <c r="D94" s="14">
        <v>1.0192000000000001</v>
      </c>
    </row>
    <row r="95" spans="2:4" x14ac:dyDescent="0.3">
      <c r="B95" s="12" t="s">
        <v>505</v>
      </c>
      <c r="C95" s="14">
        <v>1269</v>
      </c>
      <c r="D95" s="14">
        <v>0.99607535321821039</v>
      </c>
    </row>
    <row r="96" spans="2:4" x14ac:dyDescent="0.3">
      <c r="B96" s="12" t="s">
        <v>506</v>
      </c>
      <c r="C96" s="14">
        <v>1305</v>
      </c>
      <c r="D96" s="14">
        <v>1.0283687943262412</v>
      </c>
    </row>
    <row r="97" spans="2:4" x14ac:dyDescent="0.3">
      <c r="B97" s="12" t="s">
        <v>507</v>
      </c>
      <c r="C97" s="14">
        <v>1377</v>
      </c>
      <c r="D97" s="14">
        <v>1.0551724137931036</v>
      </c>
    </row>
    <row r="98" spans="2:4" x14ac:dyDescent="0.3">
      <c r="B98" s="12" t="s">
        <v>508</v>
      </c>
      <c r="C98" s="14">
        <v>1413</v>
      </c>
      <c r="D98" s="14">
        <v>1.0261437908496731</v>
      </c>
    </row>
    <row r="99" spans="2:4" x14ac:dyDescent="0.3">
      <c r="B99" s="12" t="s">
        <v>509</v>
      </c>
      <c r="C99" s="14">
        <v>1451</v>
      </c>
      <c r="D99" s="14">
        <v>1.0268931351733899</v>
      </c>
    </row>
    <row r="100" spans="2:4" x14ac:dyDescent="0.3">
      <c r="B100" s="12" t="s">
        <v>510</v>
      </c>
      <c r="C100" s="14">
        <v>1507</v>
      </c>
      <c r="D100" s="14">
        <v>1.0385940730530669</v>
      </c>
    </row>
    <row r="101" spans="2:4" x14ac:dyDescent="0.3">
      <c r="B101" s="12" t="s">
        <v>511</v>
      </c>
      <c r="C101" s="14">
        <v>1579</v>
      </c>
      <c r="D101" s="14">
        <v>1.0477770404777704</v>
      </c>
    </row>
    <row r="102" spans="2:4" x14ac:dyDescent="0.3">
      <c r="B102" s="12" t="s">
        <v>512</v>
      </c>
      <c r="C102" s="14">
        <v>1673</v>
      </c>
      <c r="D102" s="14">
        <v>1.0595313489550349</v>
      </c>
    </row>
    <row r="103" spans="2:4" x14ac:dyDescent="0.3">
      <c r="B103" s="12" t="s">
        <v>513</v>
      </c>
      <c r="C103" s="14">
        <v>1837</v>
      </c>
      <c r="D103" s="14">
        <v>1.0980274955170353</v>
      </c>
    </row>
    <row r="104" spans="2:4" x14ac:dyDescent="0.3">
      <c r="B104" s="12" t="s">
        <v>514</v>
      </c>
      <c r="C104" s="14">
        <v>1994</v>
      </c>
      <c r="D104" s="14">
        <v>1.085465432770822</v>
      </c>
    </row>
    <row r="105" spans="2:4" x14ac:dyDescent="0.3">
      <c r="B105" s="12" t="s">
        <v>515</v>
      </c>
      <c r="C105" s="14">
        <v>2136</v>
      </c>
      <c r="D105" s="14">
        <v>1.0712136409227684</v>
      </c>
    </row>
    <row r="106" spans="2:4" x14ac:dyDescent="0.3">
      <c r="B106" s="12" t="s">
        <v>516</v>
      </c>
      <c r="C106" s="14">
        <v>2285</v>
      </c>
      <c r="D106" s="14">
        <v>1.0697565543071161</v>
      </c>
    </row>
    <row r="107" spans="2:4" x14ac:dyDescent="0.3">
      <c r="B107" s="12" t="s">
        <v>517</v>
      </c>
      <c r="C107" s="14">
        <v>2466</v>
      </c>
      <c r="D107" s="14">
        <v>1.0792122538293216</v>
      </c>
    </row>
    <row r="108" spans="2:4" x14ac:dyDescent="0.3">
      <c r="B108" s="12" t="s">
        <v>518</v>
      </c>
      <c r="C108" s="14">
        <v>2638</v>
      </c>
      <c r="D108" s="14">
        <v>1.0697485806974858</v>
      </c>
    </row>
    <row r="109" spans="2:4" x14ac:dyDescent="0.3">
      <c r="B109" s="12" t="s">
        <v>519</v>
      </c>
      <c r="C109" s="14">
        <v>2917</v>
      </c>
      <c r="D109" s="14">
        <v>1.1057619408642911</v>
      </c>
    </row>
    <row r="110" spans="2:4" x14ac:dyDescent="0.3">
      <c r="B110" s="12" t="s">
        <v>520</v>
      </c>
      <c r="C110" s="14">
        <v>3231</v>
      </c>
      <c r="D110" s="14">
        <v>1.1076448405896469</v>
      </c>
    </row>
    <row r="111" spans="2:4" x14ac:dyDescent="0.3">
      <c r="B111" s="12" t="s">
        <v>521</v>
      </c>
      <c r="C111" s="14">
        <v>3670</v>
      </c>
      <c r="D111" s="14">
        <v>1.1358712472918602</v>
      </c>
    </row>
    <row r="112" spans="2:4" x14ac:dyDescent="0.3">
      <c r="B112" s="12" t="s">
        <v>522</v>
      </c>
      <c r="C112" s="14">
        <v>4168</v>
      </c>
      <c r="D112" s="14">
        <v>1.1356948228882833</v>
      </c>
    </row>
    <row r="113" spans="2:4" x14ac:dyDescent="0.3">
      <c r="B113" s="12" t="s">
        <v>523</v>
      </c>
      <c r="C113" s="14">
        <v>4561</v>
      </c>
      <c r="D113" s="14">
        <v>1.0942898272552783</v>
      </c>
    </row>
    <row r="114" spans="2:4" x14ac:dyDescent="0.3">
      <c r="B114" s="12" t="s">
        <v>524</v>
      </c>
      <c r="C114" s="14">
        <v>5058</v>
      </c>
      <c r="D114" s="14">
        <v>1.1089673317254989</v>
      </c>
    </row>
    <row r="115" spans="2:4" x14ac:dyDescent="0.3">
      <c r="B115" s="12" t="s">
        <v>464</v>
      </c>
      <c r="C115" s="14">
        <v>213378</v>
      </c>
      <c r="D115" s="14">
        <v>88.825486355341226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432</v>
      </c>
      <c r="C27" s="2">
        <v>52</v>
      </c>
      <c r="D27" s="2">
        <v>7</v>
      </c>
      <c r="E27" s="2">
        <v>1</v>
      </c>
      <c r="F27" s="2">
        <v>43</v>
      </c>
      <c r="G27" s="2">
        <v>47</v>
      </c>
      <c r="H27" s="2">
        <v>52</v>
      </c>
      <c r="I27" s="2">
        <v>7</v>
      </c>
      <c r="J27" s="2">
        <v>1</v>
      </c>
      <c r="K27" s="2">
        <v>43</v>
      </c>
      <c r="L27" s="2">
        <v>47</v>
      </c>
    </row>
    <row r="28" spans="2:12" x14ac:dyDescent="0.3">
      <c r="B28" s="12" t="s">
        <v>433</v>
      </c>
      <c r="C28" s="2">
        <v>56</v>
      </c>
      <c r="D28" s="2">
        <v>7</v>
      </c>
      <c r="E28" s="2">
        <v>0</v>
      </c>
      <c r="F28" s="2">
        <v>39</v>
      </c>
      <c r="G28" s="2">
        <v>45</v>
      </c>
      <c r="H28" s="2">
        <v>56</v>
      </c>
      <c r="I28" s="2">
        <v>7</v>
      </c>
      <c r="J28" s="2">
        <v>0</v>
      </c>
      <c r="K28" s="2">
        <v>39</v>
      </c>
      <c r="L28" s="2">
        <v>45</v>
      </c>
    </row>
    <row r="29" spans="2:12" x14ac:dyDescent="0.3">
      <c r="B29" s="12" t="s">
        <v>435</v>
      </c>
      <c r="C29" s="2">
        <v>52</v>
      </c>
      <c r="D29" s="2">
        <v>8</v>
      </c>
      <c r="E29" s="2">
        <v>0</v>
      </c>
      <c r="F29" s="2">
        <v>28</v>
      </c>
      <c r="G29" s="2">
        <v>48</v>
      </c>
      <c r="H29" s="2">
        <v>52</v>
      </c>
      <c r="I29" s="2">
        <v>8</v>
      </c>
      <c r="J29" s="2">
        <v>0</v>
      </c>
      <c r="K29" s="2">
        <v>28</v>
      </c>
      <c r="L29" s="2">
        <v>48</v>
      </c>
    </row>
    <row r="30" spans="2:12" x14ac:dyDescent="0.3">
      <c r="B30" s="12" t="s">
        <v>437</v>
      </c>
      <c r="C30" s="2">
        <v>54</v>
      </c>
      <c r="D30" s="2">
        <v>8</v>
      </c>
      <c r="E30" s="2">
        <v>0</v>
      </c>
      <c r="F30" s="2">
        <v>5</v>
      </c>
      <c r="G30" s="2">
        <v>50</v>
      </c>
      <c r="H30" s="2">
        <v>54</v>
      </c>
      <c r="I30" s="2">
        <v>8</v>
      </c>
      <c r="J30" s="2">
        <v>0</v>
      </c>
      <c r="K30" s="2">
        <v>5</v>
      </c>
      <c r="L30" s="2">
        <v>50</v>
      </c>
    </row>
    <row r="31" spans="2:12" x14ac:dyDescent="0.3">
      <c r="B31" s="12" t="s">
        <v>438</v>
      </c>
      <c r="C31" s="2">
        <v>52</v>
      </c>
      <c r="D31" s="2">
        <v>8</v>
      </c>
      <c r="E31" s="2">
        <v>2</v>
      </c>
      <c r="F31" s="2">
        <v>24</v>
      </c>
      <c r="G31" s="2">
        <v>30</v>
      </c>
      <c r="H31" s="2">
        <v>52</v>
      </c>
      <c r="I31" s="2">
        <v>8</v>
      </c>
      <c r="J31" s="2">
        <v>2</v>
      </c>
      <c r="K31" s="2">
        <v>24</v>
      </c>
      <c r="L31" s="2">
        <v>30</v>
      </c>
    </row>
    <row r="32" spans="2:12" x14ac:dyDescent="0.3">
      <c r="B32" s="12" t="s">
        <v>439</v>
      </c>
      <c r="C32" s="2">
        <v>57</v>
      </c>
      <c r="D32" s="2">
        <v>9</v>
      </c>
      <c r="E32" s="2">
        <v>1</v>
      </c>
      <c r="F32" s="2">
        <v>17</v>
      </c>
      <c r="G32" s="2">
        <v>30</v>
      </c>
      <c r="H32" s="2">
        <v>57</v>
      </c>
      <c r="I32" s="2">
        <v>9</v>
      </c>
      <c r="J32" s="2">
        <v>1</v>
      </c>
      <c r="K32" s="2">
        <v>17</v>
      </c>
      <c r="L32" s="2">
        <v>30</v>
      </c>
    </row>
    <row r="33" spans="2:12" x14ac:dyDescent="0.3">
      <c r="B33" s="12" t="s">
        <v>440</v>
      </c>
      <c r="C33" s="2">
        <v>55</v>
      </c>
      <c r="D33" s="2">
        <v>10</v>
      </c>
      <c r="E33" s="2">
        <v>0</v>
      </c>
      <c r="F33" s="2">
        <v>41</v>
      </c>
      <c r="G33" s="2">
        <v>33</v>
      </c>
      <c r="H33" s="2">
        <v>55</v>
      </c>
      <c r="I33" s="2">
        <v>10</v>
      </c>
      <c r="J33" s="2">
        <v>0</v>
      </c>
      <c r="K33" s="2">
        <v>41</v>
      </c>
      <c r="L33" s="2">
        <v>33</v>
      </c>
    </row>
    <row r="34" spans="2:12" x14ac:dyDescent="0.3">
      <c r="B34" s="12" t="s">
        <v>441</v>
      </c>
      <c r="C34" s="2">
        <v>54</v>
      </c>
      <c r="D34" s="2">
        <v>9</v>
      </c>
      <c r="E34" s="2">
        <v>1</v>
      </c>
      <c r="F34" s="2">
        <v>32</v>
      </c>
      <c r="G34" s="2">
        <v>51</v>
      </c>
      <c r="H34" s="2">
        <v>54</v>
      </c>
      <c r="I34" s="2">
        <v>9</v>
      </c>
      <c r="J34" s="2">
        <v>1</v>
      </c>
      <c r="K34" s="2">
        <v>32</v>
      </c>
      <c r="L34" s="2">
        <v>51</v>
      </c>
    </row>
    <row r="35" spans="2:12" x14ac:dyDescent="0.3">
      <c r="B35" s="12" t="s">
        <v>442</v>
      </c>
      <c r="C35" s="2">
        <v>54</v>
      </c>
      <c r="D35" s="2">
        <v>10</v>
      </c>
      <c r="E35" s="2">
        <v>0</v>
      </c>
      <c r="F35" s="2">
        <v>43</v>
      </c>
      <c r="G35" s="2">
        <v>72</v>
      </c>
      <c r="H35" s="2">
        <v>54</v>
      </c>
      <c r="I35" s="2">
        <v>10</v>
      </c>
      <c r="J35" s="2">
        <v>0</v>
      </c>
      <c r="K35" s="2">
        <v>43</v>
      </c>
      <c r="L35" s="2">
        <v>72</v>
      </c>
    </row>
    <row r="36" spans="2:12" x14ac:dyDescent="0.3">
      <c r="B36" s="12" t="s">
        <v>443</v>
      </c>
      <c r="C36" s="2">
        <v>46</v>
      </c>
      <c r="D36" s="2">
        <v>9</v>
      </c>
      <c r="E36" s="2">
        <v>1</v>
      </c>
      <c r="F36" s="2">
        <v>31</v>
      </c>
      <c r="G36" s="2">
        <v>33</v>
      </c>
      <c r="H36" s="2">
        <v>46</v>
      </c>
      <c r="I36" s="2">
        <v>9</v>
      </c>
      <c r="J36" s="2">
        <v>1</v>
      </c>
      <c r="K36" s="2">
        <v>31</v>
      </c>
      <c r="L36" s="2">
        <v>33</v>
      </c>
    </row>
    <row r="37" spans="2:12" x14ac:dyDescent="0.3">
      <c r="B37" s="12" t="s">
        <v>444</v>
      </c>
      <c r="C37" s="2">
        <v>47</v>
      </c>
      <c r="D37" s="2">
        <v>12</v>
      </c>
      <c r="E37" s="2">
        <v>1</v>
      </c>
      <c r="F37" s="2">
        <v>30</v>
      </c>
      <c r="G37" s="2">
        <v>40</v>
      </c>
      <c r="H37" s="2">
        <v>47</v>
      </c>
      <c r="I37" s="2">
        <v>12</v>
      </c>
      <c r="J37" s="2">
        <v>1</v>
      </c>
      <c r="K37" s="2">
        <v>30</v>
      </c>
      <c r="L37" s="2">
        <v>40</v>
      </c>
    </row>
    <row r="38" spans="2:12" x14ac:dyDescent="0.3">
      <c r="B38" s="12" t="s">
        <v>445</v>
      </c>
      <c r="C38" s="2">
        <v>48</v>
      </c>
      <c r="D38" s="2">
        <v>13</v>
      </c>
      <c r="E38" s="2">
        <v>0</v>
      </c>
      <c r="F38" s="2">
        <v>46</v>
      </c>
      <c r="G38" s="2">
        <v>41</v>
      </c>
      <c r="H38" s="2">
        <v>48</v>
      </c>
      <c r="I38" s="2">
        <v>13</v>
      </c>
      <c r="J38" s="2">
        <v>0</v>
      </c>
      <c r="K38" s="2">
        <v>46</v>
      </c>
      <c r="L38" s="2">
        <v>41</v>
      </c>
    </row>
    <row r="39" spans="2:12" x14ac:dyDescent="0.3">
      <c r="B39" s="12" t="s">
        <v>446</v>
      </c>
      <c r="C39" s="2">
        <v>50</v>
      </c>
      <c r="D39" s="2">
        <v>13</v>
      </c>
      <c r="E39" s="2">
        <v>0</v>
      </c>
      <c r="F39" s="2">
        <v>24</v>
      </c>
      <c r="G39" s="2">
        <v>32</v>
      </c>
      <c r="H39" s="2">
        <v>50</v>
      </c>
      <c r="I39" s="2">
        <v>13</v>
      </c>
      <c r="J39" s="2">
        <v>0</v>
      </c>
      <c r="K39" s="2">
        <v>24</v>
      </c>
      <c r="L39" s="2">
        <v>32</v>
      </c>
    </row>
    <row r="40" spans="2:12" x14ac:dyDescent="0.3">
      <c r="B40" s="12" t="s">
        <v>447</v>
      </c>
      <c r="C40" s="2">
        <v>52</v>
      </c>
      <c r="D40" s="2">
        <v>11</v>
      </c>
      <c r="E40" s="2">
        <v>0</v>
      </c>
      <c r="F40" s="2">
        <v>37</v>
      </c>
      <c r="G40" s="2">
        <v>46</v>
      </c>
      <c r="H40" s="2">
        <v>52</v>
      </c>
      <c r="I40" s="2">
        <v>11</v>
      </c>
      <c r="J40" s="2">
        <v>0</v>
      </c>
      <c r="K40" s="2">
        <v>37</v>
      </c>
      <c r="L40" s="2">
        <v>46</v>
      </c>
    </row>
    <row r="41" spans="2:12" x14ac:dyDescent="0.3">
      <c r="B41" s="12" t="s">
        <v>448</v>
      </c>
      <c r="C41" s="2">
        <v>50</v>
      </c>
      <c r="D41" s="2">
        <v>14</v>
      </c>
      <c r="E41" s="2">
        <v>0</v>
      </c>
      <c r="F41" s="2">
        <v>43</v>
      </c>
      <c r="G41" s="2">
        <v>36</v>
      </c>
      <c r="H41" s="2">
        <v>50</v>
      </c>
      <c r="I41" s="2">
        <v>14</v>
      </c>
      <c r="J41" s="2">
        <v>0</v>
      </c>
      <c r="K41" s="2">
        <v>43</v>
      </c>
      <c r="L41" s="2">
        <v>36</v>
      </c>
    </row>
    <row r="42" spans="2:12" x14ac:dyDescent="0.3">
      <c r="B42" s="12" t="s">
        <v>449</v>
      </c>
      <c r="C42" s="2">
        <v>57</v>
      </c>
      <c r="D42" s="2">
        <v>12</v>
      </c>
      <c r="E42" s="2">
        <v>0</v>
      </c>
      <c r="F42" s="2">
        <v>48</v>
      </c>
      <c r="G42" s="2">
        <v>49</v>
      </c>
      <c r="H42" s="2">
        <v>57</v>
      </c>
      <c r="I42" s="2">
        <v>12</v>
      </c>
      <c r="J42" s="2">
        <v>0</v>
      </c>
      <c r="K42" s="2">
        <v>48</v>
      </c>
      <c r="L42" s="2">
        <v>49</v>
      </c>
    </row>
    <row r="43" spans="2:12" x14ac:dyDescent="0.3">
      <c r="B43" s="12" t="s">
        <v>450</v>
      </c>
      <c r="C43" s="2">
        <v>54</v>
      </c>
      <c r="D43" s="2">
        <v>13</v>
      </c>
      <c r="E43" s="2">
        <v>1</v>
      </c>
      <c r="F43" s="2">
        <v>55</v>
      </c>
      <c r="G43" s="2">
        <v>33</v>
      </c>
      <c r="H43" s="2">
        <v>54</v>
      </c>
      <c r="I43" s="2">
        <v>13</v>
      </c>
      <c r="J43" s="2">
        <v>1</v>
      </c>
      <c r="K43" s="2">
        <v>55</v>
      </c>
      <c r="L43" s="2">
        <v>33</v>
      </c>
    </row>
    <row r="44" spans="2:12" x14ac:dyDescent="0.3">
      <c r="B44" s="12" t="s">
        <v>451</v>
      </c>
      <c r="C44" s="2">
        <v>56</v>
      </c>
      <c r="D44" s="2">
        <v>12</v>
      </c>
      <c r="E44" s="2">
        <v>0</v>
      </c>
      <c r="F44" s="2">
        <v>44</v>
      </c>
      <c r="G44" s="2">
        <v>33</v>
      </c>
      <c r="H44" s="2">
        <v>56</v>
      </c>
      <c r="I44" s="2">
        <v>12</v>
      </c>
      <c r="J44" s="2">
        <v>0</v>
      </c>
      <c r="K44" s="2">
        <v>44</v>
      </c>
      <c r="L44" s="2">
        <v>33</v>
      </c>
    </row>
    <row r="45" spans="2:12" x14ac:dyDescent="0.3">
      <c r="B45" s="12" t="s">
        <v>452</v>
      </c>
      <c r="C45" s="2">
        <v>51</v>
      </c>
      <c r="D45" s="2">
        <v>13</v>
      </c>
      <c r="E45" s="2">
        <v>0</v>
      </c>
      <c r="F45" s="2">
        <v>44</v>
      </c>
      <c r="G45" s="2">
        <v>29</v>
      </c>
      <c r="H45" s="2">
        <v>51</v>
      </c>
      <c r="I45" s="2">
        <v>13</v>
      </c>
      <c r="J45" s="2">
        <v>0</v>
      </c>
      <c r="K45" s="2">
        <v>44</v>
      </c>
      <c r="L45" s="2">
        <v>29</v>
      </c>
    </row>
    <row r="46" spans="2:12" x14ac:dyDescent="0.3">
      <c r="B46" s="12" t="s">
        <v>453</v>
      </c>
      <c r="C46" s="2">
        <v>46</v>
      </c>
      <c r="D46" s="2">
        <v>11</v>
      </c>
      <c r="E46" s="2">
        <v>0</v>
      </c>
      <c r="F46" s="2">
        <v>35</v>
      </c>
      <c r="G46" s="2">
        <v>27</v>
      </c>
      <c r="H46" s="2">
        <v>46</v>
      </c>
      <c r="I46" s="2">
        <v>11</v>
      </c>
      <c r="J46" s="2">
        <v>0</v>
      </c>
      <c r="K46" s="2">
        <v>35</v>
      </c>
      <c r="L46" s="2">
        <v>27</v>
      </c>
    </row>
    <row r="47" spans="2:12" x14ac:dyDescent="0.3">
      <c r="B47" s="12" t="s">
        <v>454</v>
      </c>
      <c r="C47" s="2">
        <v>46</v>
      </c>
      <c r="D47" s="2">
        <v>10</v>
      </c>
      <c r="E47" s="2">
        <v>0</v>
      </c>
      <c r="F47" s="2">
        <v>33</v>
      </c>
      <c r="G47" s="2">
        <v>31</v>
      </c>
      <c r="H47" s="2">
        <v>46</v>
      </c>
      <c r="I47" s="2">
        <v>10</v>
      </c>
      <c r="J47" s="2">
        <v>0</v>
      </c>
      <c r="K47" s="2">
        <v>33</v>
      </c>
      <c r="L47" s="2">
        <v>31</v>
      </c>
    </row>
    <row r="48" spans="2:12" x14ac:dyDescent="0.3">
      <c r="B48" s="12" t="s">
        <v>455</v>
      </c>
      <c r="C48" s="2">
        <v>43</v>
      </c>
      <c r="D48" s="2">
        <v>13</v>
      </c>
      <c r="E48" s="2">
        <v>0</v>
      </c>
      <c r="F48" s="2">
        <v>42</v>
      </c>
      <c r="G48" s="2">
        <v>59</v>
      </c>
      <c r="H48" s="2">
        <v>43</v>
      </c>
      <c r="I48" s="2">
        <v>13</v>
      </c>
      <c r="J48" s="2">
        <v>0</v>
      </c>
      <c r="K48" s="2">
        <v>42</v>
      </c>
      <c r="L48" s="2">
        <v>59</v>
      </c>
    </row>
    <row r="49" spans="2:12" x14ac:dyDescent="0.3">
      <c r="B49" s="12" t="s">
        <v>456</v>
      </c>
      <c r="C49" s="2">
        <v>50</v>
      </c>
      <c r="D49" s="2">
        <v>11</v>
      </c>
      <c r="E49" s="2">
        <v>0</v>
      </c>
      <c r="F49" s="2">
        <v>46</v>
      </c>
      <c r="G49" s="2">
        <v>49</v>
      </c>
      <c r="H49" s="2">
        <v>50</v>
      </c>
      <c r="I49" s="2">
        <v>11</v>
      </c>
      <c r="J49" s="2">
        <v>0</v>
      </c>
      <c r="K49" s="2">
        <v>46</v>
      </c>
      <c r="L49" s="2">
        <v>49</v>
      </c>
    </row>
    <row r="50" spans="2:12" x14ac:dyDescent="0.3">
      <c r="B50" s="12" t="s">
        <v>457</v>
      </c>
      <c r="C50" s="2">
        <v>47</v>
      </c>
      <c r="D50" s="2">
        <v>11</v>
      </c>
      <c r="E50" s="2">
        <v>0</v>
      </c>
      <c r="F50" s="2">
        <v>55</v>
      </c>
      <c r="G50" s="2">
        <v>53</v>
      </c>
      <c r="H50" s="2">
        <v>47</v>
      </c>
      <c r="I50" s="2">
        <v>11</v>
      </c>
      <c r="J50" s="2">
        <v>0</v>
      </c>
      <c r="K50" s="2">
        <v>55</v>
      </c>
      <c r="L50" s="2">
        <v>53</v>
      </c>
    </row>
    <row r="51" spans="2:12" x14ac:dyDescent="0.3">
      <c r="B51" s="12" t="s">
        <v>458</v>
      </c>
      <c r="C51" s="2">
        <v>51</v>
      </c>
      <c r="D51" s="2">
        <v>11</v>
      </c>
      <c r="E51" s="2">
        <v>1</v>
      </c>
      <c r="F51" s="2">
        <v>45</v>
      </c>
      <c r="G51" s="2">
        <v>29</v>
      </c>
      <c r="H51" s="2">
        <v>51</v>
      </c>
      <c r="I51" s="2">
        <v>11</v>
      </c>
      <c r="J51" s="2">
        <v>1</v>
      </c>
      <c r="K51" s="2">
        <v>45</v>
      </c>
      <c r="L51" s="2">
        <v>29</v>
      </c>
    </row>
    <row r="52" spans="2:12" x14ac:dyDescent="0.3">
      <c r="B52" s="12" t="s">
        <v>460</v>
      </c>
      <c r="C52" s="2">
        <v>50</v>
      </c>
      <c r="D52" s="2">
        <v>12</v>
      </c>
      <c r="E52" s="2">
        <v>0</v>
      </c>
      <c r="F52" s="2">
        <v>31</v>
      </c>
      <c r="G52" s="2">
        <v>54</v>
      </c>
      <c r="H52" s="2">
        <v>50</v>
      </c>
      <c r="I52" s="2">
        <v>12</v>
      </c>
      <c r="J52" s="2">
        <v>0</v>
      </c>
      <c r="K52" s="2">
        <v>31</v>
      </c>
      <c r="L52" s="2">
        <v>54</v>
      </c>
    </row>
    <row r="53" spans="2:12" x14ac:dyDescent="0.3">
      <c r="B53" s="12" t="s">
        <v>461</v>
      </c>
      <c r="C53" s="2">
        <v>46</v>
      </c>
      <c r="D53" s="2">
        <v>12</v>
      </c>
      <c r="E53" s="2">
        <v>0</v>
      </c>
      <c r="F53" s="2">
        <v>36</v>
      </c>
      <c r="G53" s="2">
        <v>17</v>
      </c>
      <c r="H53" s="2">
        <v>46</v>
      </c>
      <c r="I53" s="2">
        <v>12</v>
      </c>
      <c r="J53" s="2">
        <v>0</v>
      </c>
      <c r="K53" s="2">
        <v>36</v>
      </c>
      <c r="L53" s="2">
        <v>17</v>
      </c>
    </row>
    <row r="54" spans="2:12" x14ac:dyDescent="0.3">
      <c r="B54" s="12" t="s">
        <v>462</v>
      </c>
      <c r="C54" s="2">
        <v>46</v>
      </c>
      <c r="D54" s="2">
        <v>10</v>
      </c>
      <c r="E54" s="2">
        <v>0</v>
      </c>
      <c r="F54" s="2">
        <v>71</v>
      </c>
      <c r="G54" s="2">
        <v>51</v>
      </c>
      <c r="H54" s="2">
        <v>46</v>
      </c>
      <c r="I54" s="2">
        <v>10</v>
      </c>
      <c r="J54" s="2">
        <v>0</v>
      </c>
      <c r="K54" s="2">
        <v>71</v>
      </c>
      <c r="L54" s="2">
        <v>51</v>
      </c>
    </row>
    <row r="55" spans="2:12" x14ac:dyDescent="0.3">
      <c r="B55" s="12" t="s">
        <v>463</v>
      </c>
      <c r="C55" s="2">
        <v>35</v>
      </c>
      <c r="D55" s="2">
        <v>10</v>
      </c>
      <c r="E55" s="2">
        <v>0</v>
      </c>
      <c r="F55" s="2">
        <v>35</v>
      </c>
      <c r="G55" s="2">
        <v>25</v>
      </c>
      <c r="H55" s="2">
        <v>35</v>
      </c>
      <c r="I55" s="2">
        <v>10</v>
      </c>
      <c r="J55" s="2">
        <v>0</v>
      </c>
      <c r="K55" s="2">
        <v>35</v>
      </c>
      <c r="L55" s="2">
        <v>25</v>
      </c>
    </row>
    <row r="56" spans="2:12" x14ac:dyDescent="0.3">
      <c r="B56" s="12" t="s">
        <v>466</v>
      </c>
      <c r="C56" s="2">
        <v>41</v>
      </c>
      <c r="D56" s="2">
        <v>9</v>
      </c>
      <c r="E56" s="2">
        <v>1</v>
      </c>
      <c r="F56" s="2">
        <v>38</v>
      </c>
      <c r="G56" s="2">
        <v>21</v>
      </c>
      <c r="H56" s="2">
        <v>41</v>
      </c>
      <c r="I56" s="2">
        <v>9</v>
      </c>
      <c r="J56" s="2">
        <v>1</v>
      </c>
      <c r="K56" s="2">
        <v>38</v>
      </c>
      <c r="L56" s="2">
        <v>21</v>
      </c>
    </row>
    <row r="57" spans="2:12" x14ac:dyDescent="0.3">
      <c r="B57" s="12" t="s">
        <v>467</v>
      </c>
      <c r="C57" s="2">
        <v>38</v>
      </c>
      <c r="D57" s="2">
        <v>8</v>
      </c>
      <c r="E57" s="2">
        <v>0</v>
      </c>
      <c r="F57" s="2">
        <v>44</v>
      </c>
      <c r="G57" s="2">
        <v>30</v>
      </c>
      <c r="H57" s="2">
        <v>38</v>
      </c>
      <c r="I57" s="2">
        <v>8</v>
      </c>
      <c r="J57" s="2">
        <v>0</v>
      </c>
      <c r="K57" s="2">
        <v>44</v>
      </c>
      <c r="L57" s="2">
        <v>30</v>
      </c>
    </row>
    <row r="58" spans="2:12" x14ac:dyDescent="0.3">
      <c r="B58" s="12" t="s">
        <v>468</v>
      </c>
      <c r="C58" s="2">
        <v>35</v>
      </c>
      <c r="D58" s="2">
        <v>9</v>
      </c>
      <c r="E58" s="2">
        <v>1</v>
      </c>
      <c r="F58" s="2">
        <v>29</v>
      </c>
      <c r="G58" s="2">
        <v>28</v>
      </c>
      <c r="H58" s="2">
        <v>35</v>
      </c>
      <c r="I58" s="2">
        <v>9</v>
      </c>
      <c r="J58" s="2">
        <v>1</v>
      </c>
      <c r="K58" s="2">
        <v>29</v>
      </c>
      <c r="L58" s="2">
        <v>28</v>
      </c>
    </row>
    <row r="59" spans="2:12" x14ac:dyDescent="0.3">
      <c r="B59" s="12" t="s">
        <v>469</v>
      </c>
      <c r="C59" s="2">
        <v>35</v>
      </c>
      <c r="D59" s="2">
        <v>9</v>
      </c>
      <c r="E59" s="2">
        <v>1</v>
      </c>
      <c r="F59" s="2">
        <v>33</v>
      </c>
      <c r="G59" s="2">
        <v>13</v>
      </c>
      <c r="H59" s="2">
        <v>35</v>
      </c>
      <c r="I59" s="2">
        <v>9</v>
      </c>
      <c r="J59" s="2">
        <v>1</v>
      </c>
      <c r="K59" s="2">
        <v>33</v>
      </c>
      <c r="L59" s="2">
        <v>13</v>
      </c>
    </row>
    <row r="60" spans="2:12" x14ac:dyDescent="0.3">
      <c r="B60" s="12" t="s">
        <v>470</v>
      </c>
      <c r="C60" s="2">
        <v>31</v>
      </c>
      <c r="D60" s="2">
        <v>9</v>
      </c>
      <c r="E60" s="2">
        <v>0</v>
      </c>
      <c r="F60" s="2">
        <v>36</v>
      </c>
      <c r="G60" s="2">
        <v>29</v>
      </c>
      <c r="H60" s="2">
        <v>31</v>
      </c>
      <c r="I60" s="2">
        <v>9</v>
      </c>
      <c r="J60" s="2">
        <v>0</v>
      </c>
      <c r="K60" s="2">
        <v>36</v>
      </c>
      <c r="L60" s="2">
        <v>29</v>
      </c>
    </row>
    <row r="61" spans="2:12" x14ac:dyDescent="0.3">
      <c r="B61" s="12" t="s">
        <v>471</v>
      </c>
      <c r="C61" s="2">
        <v>36</v>
      </c>
      <c r="D61" s="2">
        <v>7</v>
      </c>
      <c r="E61" s="2">
        <v>0</v>
      </c>
      <c r="F61" s="2">
        <v>47</v>
      </c>
      <c r="G61" s="2">
        <v>17</v>
      </c>
      <c r="H61" s="2">
        <v>36</v>
      </c>
      <c r="I61" s="2">
        <v>7</v>
      </c>
      <c r="J61" s="2">
        <v>0</v>
      </c>
      <c r="K61" s="2">
        <v>47</v>
      </c>
      <c r="L61" s="2">
        <v>17</v>
      </c>
    </row>
    <row r="62" spans="2:12" x14ac:dyDescent="0.3">
      <c r="B62" s="12" t="s">
        <v>472</v>
      </c>
      <c r="C62" s="2">
        <v>34</v>
      </c>
      <c r="D62" s="2">
        <v>7</v>
      </c>
      <c r="E62" s="2">
        <v>0</v>
      </c>
      <c r="F62" s="2">
        <v>41</v>
      </c>
      <c r="G62" s="2">
        <v>26</v>
      </c>
      <c r="H62" s="2">
        <v>34</v>
      </c>
      <c r="I62" s="2">
        <v>7</v>
      </c>
      <c r="J62" s="2">
        <v>0</v>
      </c>
      <c r="K62" s="2">
        <v>41</v>
      </c>
      <c r="L62" s="2">
        <v>26</v>
      </c>
    </row>
    <row r="63" spans="2:12" x14ac:dyDescent="0.3">
      <c r="B63" s="12" t="s">
        <v>473</v>
      </c>
      <c r="C63" s="2">
        <v>32</v>
      </c>
      <c r="D63" s="2">
        <v>6</v>
      </c>
      <c r="E63" s="2">
        <v>0</v>
      </c>
      <c r="F63" s="2">
        <v>40</v>
      </c>
      <c r="G63" s="2">
        <v>42</v>
      </c>
      <c r="H63" s="2">
        <v>32</v>
      </c>
      <c r="I63" s="2">
        <v>6</v>
      </c>
      <c r="J63" s="2">
        <v>0</v>
      </c>
      <c r="K63" s="2">
        <v>40</v>
      </c>
      <c r="L63" s="2">
        <v>42</v>
      </c>
    </row>
    <row r="64" spans="2:12" x14ac:dyDescent="0.3">
      <c r="B64" s="12" t="s">
        <v>474</v>
      </c>
      <c r="C64" s="2">
        <v>30</v>
      </c>
      <c r="D64" s="2">
        <v>6</v>
      </c>
      <c r="E64" s="2">
        <v>0</v>
      </c>
      <c r="F64" s="2">
        <v>51</v>
      </c>
      <c r="G64" s="2">
        <v>35</v>
      </c>
      <c r="H64" s="2">
        <v>30</v>
      </c>
      <c r="I64" s="2">
        <v>6</v>
      </c>
      <c r="J64" s="2">
        <v>0</v>
      </c>
      <c r="K64" s="2">
        <v>51</v>
      </c>
      <c r="L64" s="2">
        <v>35</v>
      </c>
    </row>
    <row r="65" spans="2:12" x14ac:dyDescent="0.3">
      <c r="B65" s="12" t="s">
        <v>475</v>
      </c>
      <c r="C65" s="2">
        <v>32</v>
      </c>
      <c r="D65" s="2">
        <v>6</v>
      </c>
      <c r="E65" s="2">
        <v>0</v>
      </c>
      <c r="F65" s="2">
        <v>32</v>
      </c>
      <c r="G65" s="2">
        <v>13</v>
      </c>
      <c r="H65" s="2">
        <v>32</v>
      </c>
      <c r="I65" s="2">
        <v>6</v>
      </c>
      <c r="J65" s="2">
        <v>0</v>
      </c>
      <c r="K65" s="2">
        <v>32</v>
      </c>
      <c r="L65" s="2">
        <v>13</v>
      </c>
    </row>
    <row r="66" spans="2:12" x14ac:dyDescent="0.3">
      <c r="B66" s="12" t="s">
        <v>476</v>
      </c>
      <c r="C66" s="2">
        <v>29</v>
      </c>
      <c r="D66" s="2">
        <v>7</v>
      </c>
      <c r="E66" s="2">
        <v>1</v>
      </c>
      <c r="F66" s="2">
        <v>44</v>
      </c>
      <c r="G66" s="2">
        <v>11</v>
      </c>
      <c r="H66" s="2">
        <v>29</v>
      </c>
      <c r="I66" s="2">
        <v>7</v>
      </c>
      <c r="J66" s="2">
        <v>1</v>
      </c>
      <c r="K66" s="2">
        <v>44</v>
      </c>
      <c r="L66" s="2">
        <v>11</v>
      </c>
    </row>
    <row r="67" spans="2:12" x14ac:dyDescent="0.3">
      <c r="B67" s="12" t="s">
        <v>477</v>
      </c>
      <c r="C67" s="2">
        <v>28</v>
      </c>
      <c r="D67" s="2">
        <v>5</v>
      </c>
      <c r="E67" s="2">
        <v>0</v>
      </c>
      <c r="F67" s="2">
        <v>20</v>
      </c>
      <c r="G67" s="2">
        <v>16</v>
      </c>
      <c r="H67" s="2">
        <v>28</v>
      </c>
      <c r="I67" s="2">
        <v>5</v>
      </c>
      <c r="J67" s="2">
        <v>0</v>
      </c>
      <c r="K67" s="2">
        <v>20</v>
      </c>
      <c r="L67" s="2">
        <v>16</v>
      </c>
    </row>
    <row r="68" spans="2:12" x14ac:dyDescent="0.3">
      <c r="B68" s="12" t="s">
        <v>478</v>
      </c>
      <c r="C68" s="2">
        <v>26</v>
      </c>
      <c r="D68" s="2">
        <v>4</v>
      </c>
      <c r="E68" s="2">
        <v>0</v>
      </c>
      <c r="F68" s="2">
        <v>33</v>
      </c>
      <c r="G68" s="2">
        <v>11</v>
      </c>
      <c r="H68" s="2">
        <v>26</v>
      </c>
      <c r="I68" s="2">
        <v>4</v>
      </c>
      <c r="J68" s="2">
        <v>0</v>
      </c>
      <c r="K68" s="2">
        <v>33</v>
      </c>
      <c r="L68" s="2">
        <v>11</v>
      </c>
    </row>
    <row r="69" spans="2:12" x14ac:dyDescent="0.3">
      <c r="B69" s="12" t="s">
        <v>479</v>
      </c>
      <c r="C69" s="2">
        <v>25</v>
      </c>
      <c r="D69" s="2">
        <v>5</v>
      </c>
      <c r="E69" s="2">
        <v>0</v>
      </c>
      <c r="F69" s="2">
        <v>27</v>
      </c>
      <c r="G69" s="2">
        <v>12</v>
      </c>
      <c r="H69" s="2">
        <v>25</v>
      </c>
      <c r="I69" s="2">
        <v>5</v>
      </c>
      <c r="J69" s="2">
        <v>0</v>
      </c>
      <c r="K69" s="2">
        <v>27</v>
      </c>
      <c r="L69" s="2">
        <v>12</v>
      </c>
    </row>
    <row r="70" spans="2:12" x14ac:dyDescent="0.3">
      <c r="B70" s="12" t="s">
        <v>480</v>
      </c>
      <c r="C70" s="2">
        <v>22</v>
      </c>
      <c r="D70" s="2">
        <v>4</v>
      </c>
      <c r="E70" s="2">
        <v>0</v>
      </c>
      <c r="F70" s="2">
        <v>33</v>
      </c>
      <c r="G70" s="2">
        <v>13</v>
      </c>
      <c r="H70" s="2">
        <v>22</v>
      </c>
      <c r="I70" s="2">
        <v>4</v>
      </c>
      <c r="J70" s="2">
        <v>0</v>
      </c>
      <c r="K70" s="2">
        <v>33</v>
      </c>
      <c r="L70" s="2">
        <v>13</v>
      </c>
    </row>
    <row r="71" spans="2:12" x14ac:dyDescent="0.3">
      <c r="B71" s="12" t="s">
        <v>481</v>
      </c>
      <c r="C71" s="2">
        <v>23</v>
      </c>
      <c r="D71" s="2">
        <v>4</v>
      </c>
      <c r="E71" s="2">
        <v>0</v>
      </c>
      <c r="F71" s="2">
        <v>32</v>
      </c>
      <c r="G71" s="2">
        <v>24</v>
      </c>
      <c r="H71" s="2">
        <v>23</v>
      </c>
      <c r="I71" s="2">
        <v>4</v>
      </c>
      <c r="J71" s="2">
        <v>0</v>
      </c>
      <c r="K71" s="2">
        <v>32</v>
      </c>
      <c r="L71" s="2">
        <v>24</v>
      </c>
    </row>
    <row r="72" spans="2:12" x14ac:dyDescent="0.3">
      <c r="B72" s="12" t="s">
        <v>482</v>
      </c>
      <c r="C72" s="2">
        <v>23</v>
      </c>
      <c r="D72" s="2">
        <v>4</v>
      </c>
      <c r="E72" s="2">
        <v>0</v>
      </c>
      <c r="F72" s="2">
        <v>25</v>
      </c>
      <c r="G72" s="2">
        <v>9</v>
      </c>
      <c r="H72" s="2">
        <v>23</v>
      </c>
      <c r="I72" s="2">
        <v>4</v>
      </c>
      <c r="J72" s="2">
        <v>0</v>
      </c>
      <c r="K72" s="2">
        <v>25</v>
      </c>
      <c r="L72" s="2">
        <v>9</v>
      </c>
    </row>
    <row r="73" spans="2:12" x14ac:dyDescent="0.3">
      <c r="B73" s="12" t="s">
        <v>483</v>
      </c>
      <c r="C73" s="2">
        <v>14</v>
      </c>
      <c r="D73" s="2">
        <v>2</v>
      </c>
      <c r="E73" s="2">
        <v>1</v>
      </c>
      <c r="F73" s="2">
        <v>46</v>
      </c>
      <c r="G73" s="2">
        <v>12</v>
      </c>
      <c r="H73" s="2">
        <v>14</v>
      </c>
      <c r="I73" s="2">
        <v>2</v>
      </c>
      <c r="J73" s="2">
        <v>1</v>
      </c>
      <c r="K73" s="2">
        <v>46</v>
      </c>
      <c r="L73" s="2">
        <v>12</v>
      </c>
    </row>
    <row r="74" spans="2:12" x14ac:dyDescent="0.3">
      <c r="B74" s="12" t="s">
        <v>484</v>
      </c>
      <c r="C74" s="2">
        <v>15</v>
      </c>
      <c r="D74" s="2">
        <v>3</v>
      </c>
      <c r="E74" s="2">
        <v>0</v>
      </c>
      <c r="F74" s="2">
        <v>23</v>
      </c>
      <c r="G74" s="2">
        <v>17</v>
      </c>
      <c r="H74" s="2">
        <v>15</v>
      </c>
      <c r="I74" s="2">
        <v>3</v>
      </c>
      <c r="J74" s="2">
        <v>0</v>
      </c>
      <c r="K74" s="2">
        <v>23</v>
      </c>
      <c r="L74" s="2">
        <v>17</v>
      </c>
    </row>
    <row r="75" spans="2:12" x14ac:dyDescent="0.3">
      <c r="B75" s="12" t="s">
        <v>485</v>
      </c>
      <c r="C75" s="2">
        <v>18</v>
      </c>
      <c r="D75" s="2">
        <v>2</v>
      </c>
      <c r="E75" s="2">
        <v>0</v>
      </c>
      <c r="F75" s="2">
        <v>22</v>
      </c>
      <c r="G75" s="2">
        <v>18</v>
      </c>
      <c r="H75" s="2">
        <v>18</v>
      </c>
      <c r="I75" s="2">
        <v>2</v>
      </c>
      <c r="J75" s="2">
        <v>0</v>
      </c>
      <c r="K75" s="2">
        <v>22</v>
      </c>
      <c r="L75" s="2">
        <v>18</v>
      </c>
    </row>
    <row r="76" spans="2:12" x14ac:dyDescent="0.3">
      <c r="B76" s="12" t="s">
        <v>486</v>
      </c>
      <c r="C76" s="2">
        <v>16</v>
      </c>
      <c r="D76" s="2">
        <v>2</v>
      </c>
      <c r="E76" s="2">
        <v>0</v>
      </c>
      <c r="F76" s="2">
        <v>15</v>
      </c>
      <c r="G76" s="2">
        <v>14</v>
      </c>
      <c r="H76" s="2">
        <v>16</v>
      </c>
      <c r="I76" s="2">
        <v>2</v>
      </c>
      <c r="J76" s="2">
        <v>0</v>
      </c>
      <c r="K76" s="2">
        <v>15</v>
      </c>
      <c r="L76" s="2">
        <v>14</v>
      </c>
    </row>
    <row r="77" spans="2:12" x14ac:dyDescent="0.3">
      <c r="B77" s="12" t="s">
        <v>487</v>
      </c>
      <c r="C77" s="2">
        <v>13</v>
      </c>
      <c r="D77" s="2">
        <v>2</v>
      </c>
      <c r="E77" s="2">
        <v>1</v>
      </c>
      <c r="F77" s="2">
        <v>38</v>
      </c>
      <c r="G77" s="2">
        <v>25</v>
      </c>
      <c r="H77" s="2">
        <v>13</v>
      </c>
      <c r="I77" s="2">
        <v>2</v>
      </c>
      <c r="J77" s="2">
        <v>1</v>
      </c>
      <c r="K77" s="2">
        <v>38</v>
      </c>
      <c r="L77" s="2">
        <v>25</v>
      </c>
    </row>
    <row r="78" spans="2:12" x14ac:dyDescent="0.3">
      <c r="B78" s="12" t="s">
        <v>488</v>
      </c>
      <c r="C78" s="2">
        <v>13</v>
      </c>
      <c r="D78" s="2">
        <v>2</v>
      </c>
      <c r="E78" s="2">
        <v>0</v>
      </c>
      <c r="F78" s="2">
        <v>30</v>
      </c>
      <c r="G78" s="2">
        <v>21</v>
      </c>
      <c r="H78" s="2">
        <v>13</v>
      </c>
      <c r="I78" s="2">
        <v>2</v>
      </c>
      <c r="J78" s="2">
        <v>0</v>
      </c>
      <c r="K78" s="2">
        <v>30</v>
      </c>
      <c r="L78" s="2">
        <v>21</v>
      </c>
    </row>
    <row r="79" spans="2:12" x14ac:dyDescent="0.3">
      <c r="B79" s="12" t="s">
        <v>489</v>
      </c>
      <c r="C79" s="2">
        <v>12</v>
      </c>
      <c r="D79" s="2">
        <v>2</v>
      </c>
      <c r="E79" s="2">
        <v>0</v>
      </c>
      <c r="F79" s="2">
        <v>26</v>
      </c>
      <c r="G79" s="2">
        <v>17</v>
      </c>
      <c r="H79" s="2">
        <v>12</v>
      </c>
      <c r="I79" s="2">
        <v>2</v>
      </c>
      <c r="J79" s="2">
        <v>0</v>
      </c>
      <c r="K79" s="2">
        <v>26</v>
      </c>
      <c r="L79" s="2">
        <v>17</v>
      </c>
    </row>
    <row r="80" spans="2:12" x14ac:dyDescent="0.3">
      <c r="B80" s="12" t="s">
        <v>490</v>
      </c>
      <c r="C80" s="2">
        <v>12</v>
      </c>
      <c r="D80" s="2">
        <v>1</v>
      </c>
      <c r="E80" s="2">
        <v>0</v>
      </c>
      <c r="F80" s="2">
        <v>17</v>
      </c>
      <c r="G80" s="2">
        <v>28</v>
      </c>
      <c r="H80" s="2">
        <v>12</v>
      </c>
      <c r="I80" s="2">
        <v>1</v>
      </c>
      <c r="J80" s="2">
        <v>0</v>
      </c>
      <c r="K80" s="2">
        <v>17</v>
      </c>
      <c r="L80" s="2">
        <v>28</v>
      </c>
    </row>
    <row r="81" spans="2:12" x14ac:dyDescent="0.3">
      <c r="B81" s="12" t="s">
        <v>491</v>
      </c>
      <c r="C81" s="2">
        <v>16</v>
      </c>
      <c r="D81" s="2">
        <v>2</v>
      </c>
      <c r="E81" s="2">
        <v>0</v>
      </c>
      <c r="F81" s="2">
        <v>20</v>
      </c>
      <c r="G81" s="2">
        <v>16</v>
      </c>
      <c r="H81" s="2">
        <v>16</v>
      </c>
      <c r="I81" s="2">
        <v>2</v>
      </c>
      <c r="J81" s="2">
        <v>0</v>
      </c>
      <c r="K81" s="2">
        <v>20</v>
      </c>
      <c r="L81" s="2">
        <v>16</v>
      </c>
    </row>
    <row r="82" spans="2:12" x14ac:dyDescent="0.3">
      <c r="B82" s="12" t="s">
        <v>492</v>
      </c>
      <c r="C82" s="2">
        <v>17</v>
      </c>
      <c r="D82" s="2">
        <v>2</v>
      </c>
      <c r="E82" s="2">
        <v>0</v>
      </c>
      <c r="F82" s="2">
        <v>25</v>
      </c>
      <c r="G82" s="2">
        <v>28</v>
      </c>
      <c r="H82" s="2">
        <v>17</v>
      </c>
      <c r="I82" s="2">
        <v>2</v>
      </c>
      <c r="J82" s="2">
        <v>0</v>
      </c>
      <c r="K82" s="2">
        <v>25</v>
      </c>
      <c r="L82" s="2">
        <v>28</v>
      </c>
    </row>
    <row r="83" spans="2:12" x14ac:dyDescent="0.3">
      <c r="B83" s="12" t="s">
        <v>493</v>
      </c>
      <c r="C83" s="2">
        <v>18</v>
      </c>
      <c r="D83" s="2">
        <v>2</v>
      </c>
      <c r="E83" s="2">
        <v>0</v>
      </c>
      <c r="F83" s="2">
        <v>15</v>
      </c>
      <c r="G83" s="2">
        <v>42</v>
      </c>
      <c r="H83" s="2">
        <v>18</v>
      </c>
      <c r="I83" s="2">
        <v>2</v>
      </c>
      <c r="J83" s="2">
        <v>0</v>
      </c>
      <c r="K83" s="2">
        <v>15</v>
      </c>
      <c r="L83" s="2">
        <v>42</v>
      </c>
    </row>
    <row r="84" spans="2:12" x14ac:dyDescent="0.3">
      <c r="B84" s="12" t="s">
        <v>494</v>
      </c>
      <c r="C84" s="2">
        <v>19</v>
      </c>
      <c r="D84" s="2">
        <v>3</v>
      </c>
      <c r="E84" s="2">
        <v>1</v>
      </c>
      <c r="F84" s="2">
        <v>16</v>
      </c>
      <c r="G84" s="2">
        <v>23</v>
      </c>
      <c r="H84" s="2">
        <v>19</v>
      </c>
      <c r="I84" s="2">
        <v>3</v>
      </c>
      <c r="J84" s="2">
        <v>1</v>
      </c>
      <c r="K84" s="2">
        <v>16</v>
      </c>
      <c r="L84" s="2">
        <v>23</v>
      </c>
    </row>
    <row r="85" spans="2:12" x14ac:dyDescent="0.3">
      <c r="B85" s="12" t="s">
        <v>495</v>
      </c>
      <c r="C85" s="2">
        <v>18</v>
      </c>
      <c r="D85" s="2">
        <v>3</v>
      </c>
      <c r="E85" s="2">
        <v>0</v>
      </c>
      <c r="F85" s="2">
        <v>18</v>
      </c>
      <c r="G85" s="2">
        <v>22</v>
      </c>
      <c r="H85" s="2">
        <v>18</v>
      </c>
      <c r="I85" s="2">
        <v>3</v>
      </c>
      <c r="J85" s="2">
        <v>0</v>
      </c>
      <c r="K85" s="2">
        <v>18</v>
      </c>
      <c r="L85" s="2">
        <v>22</v>
      </c>
    </row>
    <row r="86" spans="2:12" x14ac:dyDescent="0.3">
      <c r="B86" s="12" t="s">
        <v>496</v>
      </c>
      <c r="C86" s="2">
        <v>20</v>
      </c>
      <c r="D86" s="2">
        <v>4</v>
      </c>
      <c r="E86" s="2">
        <v>0</v>
      </c>
      <c r="F86" s="2">
        <v>26</v>
      </c>
      <c r="G86" s="2">
        <v>34</v>
      </c>
      <c r="H86" s="2">
        <v>20</v>
      </c>
      <c r="I86" s="2">
        <v>4</v>
      </c>
      <c r="J86" s="2">
        <v>0</v>
      </c>
      <c r="K86" s="2">
        <v>26</v>
      </c>
      <c r="L86" s="2">
        <v>34</v>
      </c>
    </row>
    <row r="87" spans="2:12" x14ac:dyDescent="0.3">
      <c r="B87" s="12" t="s">
        <v>497</v>
      </c>
      <c r="C87" s="2">
        <v>22</v>
      </c>
      <c r="D87" s="2">
        <v>4</v>
      </c>
      <c r="E87" s="2">
        <v>0</v>
      </c>
      <c r="F87" s="2">
        <v>14</v>
      </c>
      <c r="G87" s="2">
        <v>18</v>
      </c>
      <c r="H87" s="2">
        <v>22</v>
      </c>
      <c r="I87" s="2">
        <v>4</v>
      </c>
      <c r="J87" s="2">
        <v>0</v>
      </c>
      <c r="K87" s="2">
        <v>14</v>
      </c>
      <c r="L87" s="2">
        <v>18</v>
      </c>
    </row>
    <row r="88" spans="2:12" x14ac:dyDescent="0.3">
      <c r="B88" s="12" t="s">
        <v>498</v>
      </c>
      <c r="C88" s="2">
        <v>19</v>
      </c>
      <c r="D88" s="2">
        <v>5</v>
      </c>
      <c r="E88" s="2">
        <v>0</v>
      </c>
      <c r="F88" s="2">
        <v>14</v>
      </c>
      <c r="G88" s="2">
        <v>31</v>
      </c>
      <c r="H88" s="2">
        <v>19</v>
      </c>
      <c r="I88" s="2">
        <v>5</v>
      </c>
      <c r="J88" s="2">
        <v>0</v>
      </c>
      <c r="K88" s="2">
        <v>14</v>
      </c>
      <c r="L88" s="2">
        <v>31</v>
      </c>
    </row>
    <row r="89" spans="2:12" x14ac:dyDescent="0.3">
      <c r="B89" s="12" t="s">
        <v>499</v>
      </c>
      <c r="C89" s="2">
        <v>18</v>
      </c>
      <c r="D89" s="2">
        <v>7</v>
      </c>
      <c r="E89" s="2">
        <v>0</v>
      </c>
      <c r="F89" s="2">
        <v>26</v>
      </c>
      <c r="G89" s="2">
        <v>35</v>
      </c>
      <c r="H89" s="2">
        <v>18</v>
      </c>
      <c r="I89" s="2">
        <v>7</v>
      </c>
      <c r="J89" s="2">
        <v>0</v>
      </c>
      <c r="K89" s="2">
        <v>26</v>
      </c>
      <c r="L89" s="2">
        <v>35</v>
      </c>
    </row>
    <row r="90" spans="2:12" x14ac:dyDescent="0.3">
      <c r="B90" s="12" t="s">
        <v>500</v>
      </c>
      <c r="C90" s="2">
        <v>19</v>
      </c>
      <c r="D90" s="2">
        <v>7</v>
      </c>
      <c r="E90" s="2">
        <v>1</v>
      </c>
      <c r="F90" s="2">
        <v>11</v>
      </c>
      <c r="G90" s="2">
        <v>33</v>
      </c>
      <c r="H90" s="2">
        <v>19</v>
      </c>
      <c r="I90" s="2">
        <v>7</v>
      </c>
      <c r="J90" s="2">
        <v>1</v>
      </c>
      <c r="K90" s="2">
        <v>11</v>
      </c>
      <c r="L90" s="2">
        <v>33</v>
      </c>
    </row>
    <row r="91" spans="2:12" x14ac:dyDescent="0.3">
      <c r="B91" s="12" t="s">
        <v>501</v>
      </c>
      <c r="C91" s="2">
        <v>15</v>
      </c>
      <c r="D91" s="2">
        <v>7</v>
      </c>
      <c r="E91" s="2">
        <v>2</v>
      </c>
      <c r="F91" s="2">
        <v>46</v>
      </c>
      <c r="G91" s="2">
        <v>28</v>
      </c>
      <c r="H91" s="2">
        <v>15</v>
      </c>
      <c r="I91" s="2">
        <v>7</v>
      </c>
      <c r="J91" s="2">
        <v>2</v>
      </c>
      <c r="K91" s="2">
        <v>46</v>
      </c>
      <c r="L91" s="2">
        <v>28</v>
      </c>
    </row>
    <row r="92" spans="2:12" x14ac:dyDescent="0.3">
      <c r="B92" s="12" t="s">
        <v>502</v>
      </c>
      <c r="C92" s="2">
        <v>15</v>
      </c>
      <c r="D92" s="2">
        <v>7</v>
      </c>
      <c r="E92" s="2">
        <v>0</v>
      </c>
      <c r="F92" s="2">
        <v>20</v>
      </c>
      <c r="G92" s="2">
        <v>43</v>
      </c>
      <c r="H92" s="2">
        <v>15</v>
      </c>
      <c r="I92" s="2">
        <v>7</v>
      </c>
      <c r="J92" s="2">
        <v>0</v>
      </c>
      <c r="K92" s="2">
        <v>20</v>
      </c>
      <c r="L92" s="2">
        <v>43</v>
      </c>
    </row>
    <row r="93" spans="2:12" x14ac:dyDescent="0.3">
      <c r="B93" s="12" t="s">
        <v>503</v>
      </c>
      <c r="C93" s="2">
        <v>15</v>
      </c>
      <c r="D93" s="2">
        <v>7</v>
      </c>
      <c r="E93" s="2">
        <v>1</v>
      </c>
      <c r="F93" s="2">
        <v>16</v>
      </c>
      <c r="G93" s="2">
        <v>22</v>
      </c>
      <c r="H93" s="2">
        <v>15</v>
      </c>
      <c r="I93" s="2">
        <v>7</v>
      </c>
      <c r="J93" s="2">
        <v>1</v>
      </c>
      <c r="K93" s="2">
        <v>16</v>
      </c>
      <c r="L93" s="2">
        <v>22</v>
      </c>
    </row>
    <row r="94" spans="2:12" x14ac:dyDescent="0.3">
      <c r="B94" s="12" t="s">
        <v>504</v>
      </c>
      <c r="C94" s="2">
        <v>13</v>
      </c>
      <c r="D94" s="2">
        <v>7</v>
      </c>
      <c r="E94" s="2">
        <v>0</v>
      </c>
      <c r="F94" s="2">
        <v>13</v>
      </c>
      <c r="G94" s="2">
        <v>32</v>
      </c>
      <c r="H94" s="2">
        <v>13</v>
      </c>
      <c r="I94" s="2">
        <v>7</v>
      </c>
      <c r="J94" s="2">
        <v>0</v>
      </c>
      <c r="K94" s="2">
        <v>13</v>
      </c>
      <c r="L94" s="2">
        <v>32</v>
      </c>
    </row>
    <row r="95" spans="2:12" x14ac:dyDescent="0.3">
      <c r="B95" s="12" t="s">
        <v>505</v>
      </c>
      <c r="C95" s="2">
        <v>13</v>
      </c>
      <c r="D95" s="2">
        <v>6</v>
      </c>
      <c r="E95" s="2">
        <v>0</v>
      </c>
      <c r="F95" s="2">
        <v>26</v>
      </c>
      <c r="G95" s="2">
        <v>32</v>
      </c>
      <c r="H95" s="2">
        <v>13</v>
      </c>
      <c r="I95" s="2">
        <v>6</v>
      </c>
      <c r="J95" s="2">
        <v>0</v>
      </c>
      <c r="K95" s="2">
        <v>26</v>
      </c>
      <c r="L95" s="2">
        <v>32</v>
      </c>
    </row>
    <row r="96" spans="2:12" x14ac:dyDescent="0.3">
      <c r="B96" s="12" t="s">
        <v>506</v>
      </c>
      <c r="C96" s="2">
        <v>16</v>
      </c>
      <c r="D96" s="2">
        <v>6</v>
      </c>
      <c r="E96" s="2">
        <v>0</v>
      </c>
      <c r="F96" s="2">
        <v>15</v>
      </c>
      <c r="G96" s="2">
        <v>29</v>
      </c>
      <c r="H96" s="2">
        <v>16</v>
      </c>
      <c r="I96" s="2">
        <v>6</v>
      </c>
      <c r="J96" s="2">
        <v>0</v>
      </c>
      <c r="K96" s="2">
        <v>15</v>
      </c>
      <c r="L96" s="2">
        <v>29</v>
      </c>
    </row>
    <row r="97" spans="2:12" x14ac:dyDescent="0.3">
      <c r="B97" s="12" t="s">
        <v>507</v>
      </c>
      <c r="C97" s="2">
        <v>19</v>
      </c>
      <c r="D97" s="2">
        <v>4</v>
      </c>
      <c r="E97" s="2">
        <v>1</v>
      </c>
      <c r="F97" s="2">
        <v>19</v>
      </c>
      <c r="G97" s="2">
        <v>26</v>
      </c>
      <c r="H97" s="2">
        <v>19</v>
      </c>
      <c r="I97" s="2">
        <v>4</v>
      </c>
      <c r="J97" s="2">
        <v>1</v>
      </c>
      <c r="K97" s="2">
        <v>19</v>
      </c>
      <c r="L97" s="2">
        <v>26</v>
      </c>
    </row>
    <row r="98" spans="2:12" x14ac:dyDescent="0.3">
      <c r="B98" s="12" t="s">
        <v>508</v>
      </c>
      <c r="C98" s="2">
        <v>18</v>
      </c>
      <c r="D98" s="2">
        <v>4</v>
      </c>
      <c r="E98" s="2">
        <v>0</v>
      </c>
      <c r="F98" s="2">
        <v>33</v>
      </c>
      <c r="G98" s="2">
        <v>35</v>
      </c>
      <c r="H98" s="2">
        <v>18</v>
      </c>
      <c r="I98" s="2">
        <v>4</v>
      </c>
      <c r="J98" s="2">
        <v>0</v>
      </c>
      <c r="K98" s="2">
        <v>33</v>
      </c>
      <c r="L98" s="2">
        <v>35</v>
      </c>
    </row>
    <row r="99" spans="2:12" x14ac:dyDescent="0.3">
      <c r="B99" s="12" t="s">
        <v>509</v>
      </c>
      <c r="C99" s="2">
        <v>21</v>
      </c>
      <c r="D99" s="2">
        <v>4</v>
      </c>
      <c r="E99" s="2">
        <v>0</v>
      </c>
      <c r="F99" s="2">
        <v>26</v>
      </c>
      <c r="G99" s="2">
        <v>11</v>
      </c>
      <c r="H99" s="2">
        <v>21</v>
      </c>
      <c r="I99" s="2">
        <v>4</v>
      </c>
      <c r="J99" s="2">
        <v>0</v>
      </c>
      <c r="K99" s="2">
        <v>26</v>
      </c>
      <c r="L99" s="2">
        <v>11</v>
      </c>
    </row>
    <row r="100" spans="2:12" x14ac:dyDescent="0.3">
      <c r="B100" s="12" t="s">
        <v>510</v>
      </c>
      <c r="C100" s="2">
        <v>23</v>
      </c>
      <c r="D100" s="2">
        <v>4</v>
      </c>
      <c r="E100" s="2">
        <v>0</v>
      </c>
      <c r="F100" s="2">
        <v>607</v>
      </c>
      <c r="G100" s="2">
        <v>43</v>
      </c>
      <c r="H100" s="2">
        <v>23</v>
      </c>
      <c r="I100" s="2">
        <v>4</v>
      </c>
      <c r="J100" s="2">
        <v>0</v>
      </c>
      <c r="K100" s="2">
        <v>607</v>
      </c>
      <c r="L100" s="2">
        <v>43</v>
      </c>
    </row>
    <row r="101" spans="2:12" x14ac:dyDescent="0.3">
      <c r="B101" s="12" t="s">
        <v>511</v>
      </c>
      <c r="C101" s="2">
        <v>25</v>
      </c>
      <c r="D101" s="2">
        <v>4</v>
      </c>
      <c r="E101" s="2">
        <v>1</v>
      </c>
      <c r="F101" s="2">
        <v>-568</v>
      </c>
      <c r="G101" s="2">
        <v>25</v>
      </c>
      <c r="H101" s="2">
        <v>25</v>
      </c>
      <c r="I101" s="2">
        <v>4</v>
      </c>
      <c r="J101" s="2">
        <v>1</v>
      </c>
      <c r="K101" s="2">
        <v>-568</v>
      </c>
      <c r="L101" s="2">
        <v>25</v>
      </c>
    </row>
    <row r="102" spans="2:12" x14ac:dyDescent="0.3">
      <c r="B102" s="12" t="s">
        <v>512</v>
      </c>
      <c r="C102" s="2">
        <v>27</v>
      </c>
      <c r="D102" s="2">
        <v>3</v>
      </c>
      <c r="E102" s="2">
        <v>0</v>
      </c>
      <c r="F102" s="2">
        <v>21</v>
      </c>
      <c r="G102" s="2">
        <v>34</v>
      </c>
      <c r="H102" s="2">
        <v>27</v>
      </c>
      <c r="I102" s="2">
        <v>3</v>
      </c>
      <c r="J102" s="2">
        <v>0</v>
      </c>
      <c r="K102" s="2">
        <v>21</v>
      </c>
      <c r="L102" s="2">
        <v>34</v>
      </c>
    </row>
    <row r="103" spans="2:12" x14ac:dyDescent="0.3">
      <c r="B103" s="12" t="s">
        <v>513</v>
      </c>
      <c r="C103" s="2">
        <v>24</v>
      </c>
      <c r="D103" s="2">
        <v>3</v>
      </c>
      <c r="E103" s="2">
        <v>0</v>
      </c>
      <c r="F103" s="2">
        <v>40</v>
      </c>
      <c r="G103" s="2">
        <v>72</v>
      </c>
      <c r="H103" s="2">
        <v>24</v>
      </c>
      <c r="I103" s="2">
        <v>3</v>
      </c>
      <c r="J103" s="2">
        <v>0</v>
      </c>
      <c r="K103" s="2">
        <v>40</v>
      </c>
      <c r="L103" s="2">
        <v>72</v>
      </c>
    </row>
    <row r="104" spans="2:12" x14ac:dyDescent="0.3">
      <c r="B104" s="12" t="s">
        <v>514</v>
      </c>
      <c r="C104" s="2">
        <v>23</v>
      </c>
      <c r="D104" s="2">
        <v>3</v>
      </c>
      <c r="E104" s="2">
        <v>0</v>
      </c>
      <c r="F104" s="2">
        <v>29</v>
      </c>
      <c r="G104" s="2">
        <v>59</v>
      </c>
      <c r="H104" s="2">
        <v>23</v>
      </c>
      <c r="I104" s="2">
        <v>3</v>
      </c>
      <c r="J104" s="2">
        <v>0</v>
      </c>
      <c r="K104" s="2">
        <v>29</v>
      </c>
      <c r="L104" s="2">
        <v>59</v>
      </c>
    </row>
    <row r="105" spans="2:12" x14ac:dyDescent="0.3">
      <c r="B105" s="12" t="s">
        <v>515</v>
      </c>
      <c r="C105" s="2">
        <v>18</v>
      </c>
      <c r="D105" s="2">
        <v>3</v>
      </c>
      <c r="E105" s="2">
        <v>0</v>
      </c>
      <c r="F105" s="2">
        <v>23</v>
      </c>
      <c r="G105" s="2">
        <v>46</v>
      </c>
      <c r="H105" s="2">
        <v>18</v>
      </c>
      <c r="I105" s="2">
        <v>3</v>
      </c>
      <c r="J105" s="2">
        <v>0</v>
      </c>
      <c r="K105" s="2">
        <v>23</v>
      </c>
      <c r="L105" s="2">
        <v>46</v>
      </c>
    </row>
    <row r="106" spans="2:12" x14ac:dyDescent="0.3">
      <c r="B106" s="12" t="s">
        <v>516</v>
      </c>
      <c r="C106" s="2">
        <v>19</v>
      </c>
      <c r="D106" s="2">
        <v>2</v>
      </c>
      <c r="E106" s="2">
        <v>0</v>
      </c>
      <c r="F106" s="2">
        <v>33</v>
      </c>
      <c r="G106" s="2">
        <v>46</v>
      </c>
      <c r="H106" s="2">
        <v>19</v>
      </c>
      <c r="I106" s="2">
        <v>2</v>
      </c>
      <c r="J106" s="2">
        <v>0</v>
      </c>
      <c r="K106" s="2">
        <v>33</v>
      </c>
      <c r="L106" s="2">
        <v>46</v>
      </c>
    </row>
    <row r="107" spans="2:12" x14ac:dyDescent="0.3">
      <c r="B107" s="12" t="s">
        <v>517</v>
      </c>
      <c r="C107" s="2">
        <v>22</v>
      </c>
      <c r="D107" s="2">
        <v>2</v>
      </c>
      <c r="E107" s="2">
        <v>0</v>
      </c>
      <c r="F107" s="2">
        <v>29</v>
      </c>
      <c r="G107" s="2">
        <v>46</v>
      </c>
      <c r="H107" s="2">
        <v>22</v>
      </c>
      <c r="I107" s="2">
        <v>2</v>
      </c>
      <c r="J107" s="2">
        <v>0</v>
      </c>
      <c r="K107" s="2">
        <v>29</v>
      </c>
      <c r="L107" s="2">
        <v>46</v>
      </c>
    </row>
    <row r="108" spans="2:12" x14ac:dyDescent="0.3">
      <c r="B108" s="12" t="s">
        <v>518</v>
      </c>
      <c r="C108" s="2">
        <v>23</v>
      </c>
      <c r="D108" s="2">
        <v>2</v>
      </c>
      <c r="E108" s="2">
        <v>0</v>
      </c>
      <c r="F108" s="2">
        <v>20</v>
      </c>
      <c r="G108" s="2">
        <v>36</v>
      </c>
      <c r="H108" s="2">
        <v>23</v>
      </c>
      <c r="I108" s="2">
        <v>2</v>
      </c>
      <c r="J108" s="2">
        <v>0</v>
      </c>
      <c r="K108" s="2">
        <v>20</v>
      </c>
      <c r="L108" s="2">
        <v>36</v>
      </c>
    </row>
    <row r="109" spans="2:12" x14ac:dyDescent="0.3">
      <c r="B109" s="12" t="s">
        <v>519</v>
      </c>
      <c r="C109" s="2">
        <v>20</v>
      </c>
      <c r="D109" s="2">
        <v>3</v>
      </c>
      <c r="E109" s="2">
        <v>1</v>
      </c>
      <c r="F109" s="2">
        <v>34</v>
      </c>
      <c r="G109" s="2">
        <v>61</v>
      </c>
      <c r="H109" s="2">
        <v>20</v>
      </c>
      <c r="I109" s="2">
        <v>3</v>
      </c>
      <c r="J109" s="2">
        <v>1</v>
      </c>
      <c r="K109" s="2">
        <v>34</v>
      </c>
      <c r="L109" s="2">
        <v>61</v>
      </c>
    </row>
    <row r="110" spans="2:12" x14ac:dyDescent="0.3">
      <c r="B110" s="12" t="s">
        <v>520</v>
      </c>
      <c r="C110" s="2">
        <v>18</v>
      </c>
      <c r="D110" s="2">
        <v>2</v>
      </c>
      <c r="E110" s="2">
        <v>1</v>
      </c>
      <c r="F110" s="2">
        <v>45</v>
      </c>
      <c r="G110" s="2">
        <v>86</v>
      </c>
      <c r="H110" s="2">
        <v>18</v>
      </c>
      <c r="I110" s="2">
        <v>2</v>
      </c>
      <c r="J110" s="2">
        <v>1</v>
      </c>
      <c r="K110" s="2">
        <v>45</v>
      </c>
      <c r="L110" s="2">
        <v>86</v>
      </c>
    </row>
    <row r="111" spans="2:12" x14ac:dyDescent="0.3">
      <c r="B111" s="12" t="s">
        <v>521</v>
      </c>
      <c r="C111" s="2">
        <v>18</v>
      </c>
      <c r="D111" s="2">
        <v>3</v>
      </c>
      <c r="E111" s="2">
        <v>0</v>
      </c>
      <c r="F111" s="2">
        <v>19</v>
      </c>
      <c r="G111" s="2">
        <v>55</v>
      </c>
      <c r="H111" s="2">
        <v>18</v>
      </c>
      <c r="I111" s="2">
        <v>3</v>
      </c>
      <c r="J111" s="2">
        <v>0</v>
      </c>
      <c r="K111" s="2">
        <v>19</v>
      </c>
      <c r="L111" s="2">
        <v>55</v>
      </c>
    </row>
    <row r="112" spans="2:12" x14ac:dyDescent="0.3">
      <c r="B112" s="12" t="s">
        <v>522</v>
      </c>
      <c r="C112" s="2">
        <v>15</v>
      </c>
      <c r="D112" s="2">
        <v>3</v>
      </c>
      <c r="E112" s="2">
        <v>0</v>
      </c>
      <c r="F112" s="2">
        <v>31</v>
      </c>
      <c r="G112" s="2">
        <v>107</v>
      </c>
      <c r="H112" s="2">
        <v>15</v>
      </c>
      <c r="I112" s="2">
        <v>3</v>
      </c>
      <c r="J112" s="2">
        <v>0</v>
      </c>
      <c r="K112" s="2">
        <v>31</v>
      </c>
      <c r="L112" s="2">
        <v>107</v>
      </c>
    </row>
    <row r="113" spans="2:12" x14ac:dyDescent="0.3">
      <c r="B113" s="12" t="s">
        <v>523</v>
      </c>
      <c r="C113" s="2">
        <v>19</v>
      </c>
      <c r="D113" s="2">
        <v>3</v>
      </c>
      <c r="E113" s="2">
        <v>0</v>
      </c>
      <c r="F113" s="2">
        <v>31</v>
      </c>
      <c r="G113" s="2">
        <v>93</v>
      </c>
      <c r="H113" s="2">
        <v>19</v>
      </c>
      <c r="I113" s="2">
        <v>3</v>
      </c>
      <c r="J113" s="2">
        <v>0</v>
      </c>
      <c r="K113" s="2">
        <v>31</v>
      </c>
      <c r="L113" s="2">
        <v>93</v>
      </c>
    </row>
    <row r="114" spans="2:12" x14ac:dyDescent="0.3">
      <c r="B114" s="12" t="s">
        <v>524</v>
      </c>
      <c r="C114" s="2">
        <v>18</v>
      </c>
      <c r="D114" s="2">
        <v>3</v>
      </c>
      <c r="E114" s="2">
        <v>0</v>
      </c>
      <c r="F114" s="2">
        <v>31</v>
      </c>
      <c r="G114" s="2">
        <v>105</v>
      </c>
      <c r="H114" s="2">
        <v>18</v>
      </c>
      <c r="I114" s="2">
        <v>3</v>
      </c>
      <c r="J114" s="2">
        <v>0</v>
      </c>
      <c r="K114" s="2">
        <v>31</v>
      </c>
      <c r="L114" s="2">
        <v>105</v>
      </c>
    </row>
    <row r="115" spans="2:12" x14ac:dyDescent="0.3">
      <c r="B115" s="12" t="s">
        <v>464</v>
      </c>
      <c r="C115" s="2">
        <v>2733</v>
      </c>
      <c r="D115" s="2">
        <v>568</v>
      </c>
      <c r="E115" s="2">
        <v>24</v>
      </c>
      <c r="F115" s="2">
        <v>2749</v>
      </c>
      <c r="G115" s="2">
        <v>3129</v>
      </c>
      <c r="H115" s="2">
        <v>2733</v>
      </c>
      <c r="I115" s="2">
        <v>568</v>
      </c>
      <c r="J115" s="2">
        <v>24</v>
      </c>
      <c r="K115" s="2">
        <v>2749</v>
      </c>
      <c r="L115" s="2">
        <v>3129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44300</v>
      </c>
      <c r="B2" s="2" t="s">
        <v>4</v>
      </c>
      <c r="C2">
        <v>39</v>
      </c>
      <c r="D2">
        <v>602</v>
      </c>
      <c r="E2">
        <v>52</v>
      </c>
      <c r="F2">
        <v>7</v>
      </c>
      <c r="G2">
        <v>579</v>
      </c>
      <c r="H2">
        <v>47</v>
      </c>
      <c r="I2">
        <v>-5</v>
      </c>
      <c r="J2">
        <v>-2</v>
      </c>
      <c r="K2">
        <v>43</v>
      </c>
      <c r="L2" t="s">
        <v>432</v>
      </c>
      <c r="M2">
        <v>0.91228070175438591</v>
      </c>
      <c r="N2">
        <v>0.77777777777777779</v>
      </c>
      <c r="O2">
        <v>1</v>
      </c>
    </row>
    <row r="3" spans="1:15" x14ac:dyDescent="0.3">
      <c r="A3" s="1">
        <v>44300</v>
      </c>
      <c r="B3" s="2" t="s">
        <v>5</v>
      </c>
      <c r="C3">
        <v>8</v>
      </c>
      <c r="D3">
        <v>93</v>
      </c>
      <c r="E3">
        <v>9</v>
      </c>
      <c r="F3">
        <v>0</v>
      </c>
      <c r="G3">
        <v>216</v>
      </c>
      <c r="H3">
        <v>8</v>
      </c>
      <c r="I3">
        <v>1</v>
      </c>
      <c r="J3">
        <v>0</v>
      </c>
      <c r="K3">
        <v>7</v>
      </c>
      <c r="L3" t="s">
        <v>432</v>
      </c>
      <c r="M3">
        <v>1.125</v>
      </c>
      <c r="N3" t="e">
        <v>#NUM!</v>
      </c>
      <c r="O3">
        <v>0</v>
      </c>
    </row>
    <row r="4" spans="1:15" x14ac:dyDescent="0.3">
      <c r="A4" s="1">
        <v>44300</v>
      </c>
      <c r="B4" s="2" t="s">
        <v>8</v>
      </c>
      <c r="C4">
        <v>14</v>
      </c>
      <c r="D4">
        <v>176</v>
      </c>
      <c r="E4">
        <v>8</v>
      </c>
      <c r="F4">
        <v>3</v>
      </c>
      <c r="G4">
        <v>212</v>
      </c>
      <c r="H4">
        <v>14</v>
      </c>
      <c r="I4">
        <v>1</v>
      </c>
      <c r="J4">
        <v>0</v>
      </c>
      <c r="K4">
        <v>7</v>
      </c>
      <c r="L4" t="s">
        <v>432</v>
      </c>
      <c r="M4">
        <v>1.1428571428571428</v>
      </c>
      <c r="N4">
        <v>1</v>
      </c>
      <c r="O4">
        <v>0</v>
      </c>
    </row>
    <row r="5" spans="1:15" x14ac:dyDescent="0.3">
      <c r="A5" s="1">
        <v>44300</v>
      </c>
      <c r="B5" s="2" t="s">
        <v>9</v>
      </c>
      <c r="C5">
        <v>19</v>
      </c>
      <c r="D5">
        <v>205</v>
      </c>
      <c r="E5">
        <v>15</v>
      </c>
      <c r="F5">
        <v>3</v>
      </c>
      <c r="G5">
        <v>415</v>
      </c>
      <c r="H5">
        <v>28</v>
      </c>
      <c r="I5">
        <v>1</v>
      </c>
      <c r="J5">
        <v>0</v>
      </c>
      <c r="K5">
        <v>15</v>
      </c>
      <c r="L5" t="s">
        <v>432</v>
      </c>
      <c r="M5">
        <v>1.0714285714285714</v>
      </c>
      <c r="N5">
        <v>1</v>
      </c>
      <c r="O5">
        <v>0</v>
      </c>
    </row>
    <row r="6" spans="1:15" x14ac:dyDescent="0.3">
      <c r="A6" s="1">
        <v>44300</v>
      </c>
      <c r="B6" s="2" t="s">
        <v>6</v>
      </c>
      <c r="C6">
        <v>23</v>
      </c>
      <c r="D6">
        <v>375</v>
      </c>
      <c r="E6">
        <v>22</v>
      </c>
      <c r="F6">
        <v>4</v>
      </c>
      <c r="G6">
        <v>168</v>
      </c>
      <c r="H6">
        <v>24</v>
      </c>
      <c r="I6">
        <v>-1</v>
      </c>
      <c r="J6">
        <v>1</v>
      </c>
      <c r="K6">
        <v>15</v>
      </c>
      <c r="L6" t="s">
        <v>432</v>
      </c>
      <c r="M6">
        <v>0.95652173913043481</v>
      </c>
      <c r="N6">
        <v>1.3333333333333333</v>
      </c>
      <c r="O6">
        <v>0</v>
      </c>
    </row>
    <row r="7" spans="1:15" x14ac:dyDescent="0.3">
      <c r="A7" s="1">
        <v>44300</v>
      </c>
      <c r="B7" s="2" t="s">
        <v>7</v>
      </c>
      <c r="C7">
        <v>19</v>
      </c>
      <c r="D7">
        <v>363</v>
      </c>
      <c r="E7">
        <v>21</v>
      </c>
      <c r="F7">
        <v>4</v>
      </c>
      <c r="G7">
        <v>360</v>
      </c>
      <c r="H7">
        <v>22</v>
      </c>
      <c r="I7">
        <v>3</v>
      </c>
      <c r="J7">
        <v>0</v>
      </c>
      <c r="K7">
        <v>26</v>
      </c>
      <c r="L7" t="s">
        <v>432</v>
      </c>
      <c r="M7">
        <v>1.1666666666666667</v>
      </c>
      <c r="N7">
        <v>1</v>
      </c>
      <c r="O7">
        <v>0</v>
      </c>
    </row>
    <row r="8" spans="1:15" x14ac:dyDescent="0.3">
      <c r="A8" s="1">
        <v>44300</v>
      </c>
      <c r="B8" s="2" t="s">
        <v>2</v>
      </c>
      <c r="C8">
        <v>55</v>
      </c>
      <c r="D8">
        <v>625</v>
      </c>
      <c r="E8">
        <v>30</v>
      </c>
      <c r="F8">
        <v>4</v>
      </c>
      <c r="G8">
        <v>421</v>
      </c>
      <c r="H8">
        <v>56</v>
      </c>
      <c r="I8">
        <v>-1</v>
      </c>
      <c r="J8">
        <v>0</v>
      </c>
      <c r="K8">
        <v>46</v>
      </c>
      <c r="L8" t="s">
        <v>432</v>
      </c>
      <c r="M8">
        <v>0.967741935483871</v>
      </c>
      <c r="N8">
        <v>1</v>
      </c>
      <c r="O8">
        <v>0</v>
      </c>
    </row>
    <row r="9" spans="1:15" x14ac:dyDescent="0.3">
      <c r="A9" s="1">
        <v>44300</v>
      </c>
      <c r="B9" s="2" t="s">
        <v>3</v>
      </c>
      <c r="C9">
        <v>177</v>
      </c>
      <c r="D9">
        <v>2439</v>
      </c>
      <c r="E9">
        <v>157</v>
      </c>
      <c r="F9">
        <v>25</v>
      </c>
      <c r="G9">
        <v>2371</v>
      </c>
      <c r="H9">
        <v>199</v>
      </c>
      <c r="I9">
        <v>-1</v>
      </c>
      <c r="J9">
        <v>-1</v>
      </c>
      <c r="K9">
        <v>159</v>
      </c>
      <c r="L9" t="s">
        <v>432</v>
      </c>
      <c r="M9">
        <v>0.99367088607594933</v>
      </c>
      <c r="N9">
        <v>0.96153846153846156</v>
      </c>
      <c r="O9">
        <v>1</v>
      </c>
    </row>
    <row r="10" spans="1:15" x14ac:dyDescent="0.3">
      <c r="A10" s="1">
        <v>44301</v>
      </c>
      <c r="B10" s="2" t="s">
        <v>4</v>
      </c>
      <c r="C10">
        <v>45</v>
      </c>
      <c r="D10">
        <v>608</v>
      </c>
      <c r="E10">
        <v>56</v>
      </c>
      <c r="F10">
        <v>7</v>
      </c>
      <c r="G10">
        <v>579</v>
      </c>
      <c r="H10">
        <v>45</v>
      </c>
      <c r="I10">
        <v>4</v>
      </c>
      <c r="J10">
        <v>0</v>
      </c>
      <c r="K10">
        <v>39</v>
      </c>
      <c r="L10" t="s">
        <v>433</v>
      </c>
      <c r="M10">
        <v>1.0769230769230769</v>
      </c>
      <c r="N10">
        <v>1</v>
      </c>
      <c r="O10">
        <v>0</v>
      </c>
    </row>
    <row r="11" spans="1:15" x14ac:dyDescent="0.3">
      <c r="A11" s="1">
        <v>44301</v>
      </c>
      <c r="B11" s="2" t="s">
        <v>5</v>
      </c>
      <c r="C11">
        <v>6</v>
      </c>
      <c r="D11">
        <v>97</v>
      </c>
      <c r="E11">
        <v>8</v>
      </c>
      <c r="F11">
        <v>0</v>
      </c>
      <c r="G11">
        <v>216</v>
      </c>
      <c r="H11">
        <v>9</v>
      </c>
      <c r="I11">
        <v>-1</v>
      </c>
      <c r="J11">
        <v>0</v>
      </c>
      <c r="K11">
        <v>5</v>
      </c>
      <c r="L11" t="s">
        <v>433</v>
      </c>
      <c r="M11">
        <v>0.88888888888888884</v>
      </c>
      <c r="N11" t="e">
        <v>#NUM!</v>
      </c>
      <c r="O11">
        <v>0</v>
      </c>
    </row>
    <row r="12" spans="1:15" x14ac:dyDescent="0.3">
      <c r="A12" s="1">
        <v>44301</v>
      </c>
      <c r="B12" s="2" t="s">
        <v>8</v>
      </c>
      <c r="C12">
        <v>10</v>
      </c>
      <c r="D12">
        <v>173</v>
      </c>
      <c r="E12">
        <v>8</v>
      </c>
      <c r="F12">
        <v>3</v>
      </c>
      <c r="G12">
        <v>212</v>
      </c>
      <c r="H12">
        <v>15</v>
      </c>
      <c r="I12">
        <v>0</v>
      </c>
      <c r="J12">
        <v>0</v>
      </c>
      <c r="K12">
        <v>18</v>
      </c>
      <c r="L12" t="s">
        <v>433</v>
      </c>
      <c r="M12">
        <v>1</v>
      </c>
      <c r="N12">
        <v>1</v>
      </c>
      <c r="O12">
        <v>0</v>
      </c>
    </row>
    <row r="13" spans="1:15" x14ac:dyDescent="0.3">
      <c r="A13" s="1">
        <v>44301</v>
      </c>
      <c r="B13" s="2" t="s">
        <v>9</v>
      </c>
      <c r="C13">
        <v>12</v>
      </c>
      <c r="D13">
        <v>217</v>
      </c>
      <c r="E13">
        <v>16</v>
      </c>
      <c r="F13">
        <v>5</v>
      </c>
      <c r="G13">
        <v>415</v>
      </c>
      <c r="H13">
        <v>23</v>
      </c>
      <c r="I13">
        <v>1</v>
      </c>
      <c r="J13">
        <v>2</v>
      </c>
      <c r="K13">
        <v>11</v>
      </c>
      <c r="L13" t="s">
        <v>433</v>
      </c>
      <c r="M13">
        <v>1.0666666666666667</v>
      </c>
      <c r="N13">
        <v>1.6666666666666667</v>
      </c>
      <c r="O13">
        <v>0</v>
      </c>
    </row>
    <row r="14" spans="1:15" x14ac:dyDescent="0.3">
      <c r="A14" s="1">
        <v>44301</v>
      </c>
      <c r="B14" s="2" t="s">
        <v>6</v>
      </c>
      <c r="C14">
        <v>40</v>
      </c>
      <c r="D14">
        <v>407</v>
      </c>
      <c r="E14">
        <v>21</v>
      </c>
      <c r="F14">
        <v>4</v>
      </c>
      <c r="G14">
        <v>168</v>
      </c>
      <c r="H14">
        <v>47</v>
      </c>
      <c r="I14">
        <v>-1</v>
      </c>
      <c r="J14">
        <v>0</v>
      </c>
      <c r="K14">
        <v>15</v>
      </c>
      <c r="L14" t="s">
        <v>433</v>
      </c>
      <c r="M14">
        <v>0.95454545454545459</v>
      </c>
      <c r="N14">
        <v>1</v>
      </c>
      <c r="O14">
        <v>0</v>
      </c>
    </row>
    <row r="15" spans="1:15" x14ac:dyDescent="0.3">
      <c r="A15" s="1">
        <v>44301</v>
      </c>
      <c r="B15" s="2" t="s">
        <v>7</v>
      </c>
      <c r="C15">
        <v>29</v>
      </c>
      <c r="D15">
        <v>379</v>
      </c>
      <c r="E15">
        <v>26</v>
      </c>
      <c r="F15">
        <v>3</v>
      </c>
      <c r="G15">
        <v>360</v>
      </c>
      <c r="H15">
        <v>32</v>
      </c>
      <c r="I15">
        <v>5</v>
      </c>
      <c r="J15">
        <v>-1</v>
      </c>
      <c r="K15">
        <v>16</v>
      </c>
      <c r="L15" t="s">
        <v>433</v>
      </c>
      <c r="M15">
        <v>1.2380952380952381</v>
      </c>
      <c r="N15">
        <v>0.75</v>
      </c>
      <c r="O15">
        <v>0</v>
      </c>
    </row>
    <row r="16" spans="1:15" x14ac:dyDescent="0.3">
      <c r="A16" s="1">
        <v>44301</v>
      </c>
      <c r="B16" s="2" t="s">
        <v>2</v>
      </c>
      <c r="C16">
        <v>57</v>
      </c>
      <c r="D16">
        <v>642</v>
      </c>
      <c r="E16">
        <v>34</v>
      </c>
      <c r="F16">
        <v>4</v>
      </c>
      <c r="G16">
        <v>421</v>
      </c>
      <c r="H16">
        <v>58</v>
      </c>
      <c r="I16">
        <v>4</v>
      </c>
      <c r="J16">
        <v>0</v>
      </c>
      <c r="K16">
        <v>41</v>
      </c>
      <c r="L16" t="s">
        <v>433</v>
      </c>
      <c r="M16">
        <v>1.1333333333333333</v>
      </c>
      <c r="N16">
        <v>1</v>
      </c>
      <c r="O16">
        <v>0</v>
      </c>
    </row>
    <row r="17" spans="1:15" x14ac:dyDescent="0.3">
      <c r="A17" s="1">
        <v>44301</v>
      </c>
      <c r="B17" s="2" t="s">
        <v>3</v>
      </c>
      <c r="C17">
        <v>199</v>
      </c>
      <c r="D17">
        <v>2523</v>
      </c>
      <c r="E17">
        <v>169</v>
      </c>
      <c r="F17">
        <v>26</v>
      </c>
      <c r="G17">
        <v>2371</v>
      </c>
      <c r="H17">
        <v>229</v>
      </c>
      <c r="I17">
        <v>12</v>
      </c>
      <c r="J17">
        <v>1</v>
      </c>
      <c r="K17">
        <v>145</v>
      </c>
      <c r="L17" t="s">
        <v>433</v>
      </c>
      <c r="M17">
        <v>1.0764331210191083</v>
      </c>
      <c r="N17">
        <v>1.04</v>
      </c>
      <c r="O17">
        <v>0</v>
      </c>
    </row>
    <row r="18" spans="1:15" x14ac:dyDescent="0.3">
      <c r="A18" s="1">
        <v>44302</v>
      </c>
      <c r="B18" s="2" t="s">
        <v>4</v>
      </c>
      <c r="C18">
        <v>45</v>
      </c>
      <c r="D18">
        <v>628</v>
      </c>
      <c r="E18">
        <v>52</v>
      </c>
      <c r="F18">
        <v>8</v>
      </c>
      <c r="G18">
        <v>579</v>
      </c>
      <c r="H18">
        <v>48</v>
      </c>
      <c r="I18">
        <v>-4</v>
      </c>
      <c r="J18">
        <v>1</v>
      </c>
      <c r="K18">
        <v>28</v>
      </c>
      <c r="L18" t="s">
        <v>435</v>
      </c>
      <c r="M18">
        <v>0.9285714285714286</v>
      </c>
      <c r="N18">
        <v>1.1428571428571428</v>
      </c>
      <c r="O18">
        <v>0</v>
      </c>
    </row>
    <row r="19" spans="1:15" x14ac:dyDescent="0.3">
      <c r="A19" s="1">
        <v>44302</v>
      </c>
      <c r="B19" s="2" t="s">
        <v>5</v>
      </c>
      <c r="C19">
        <v>8</v>
      </c>
      <c r="D19">
        <v>101</v>
      </c>
      <c r="E19">
        <v>6</v>
      </c>
      <c r="F19">
        <v>0</v>
      </c>
      <c r="G19">
        <v>216</v>
      </c>
      <c r="H19">
        <v>9</v>
      </c>
      <c r="I19">
        <v>-2</v>
      </c>
      <c r="J19">
        <v>0</v>
      </c>
      <c r="K19">
        <v>5</v>
      </c>
      <c r="L19" t="s">
        <v>435</v>
      </c>
      <c r="M19">
        <v>0.75</v>
      </c>
      <c r="N19" t="e">
        <v>#NUM!</v>
      </c>
      <c r="O19">
        <v>0</v>
      </c>
    </row>
    <row r="20" spans="1:15" x14ac:dyDescent="0.3">
      <c r="A20" s="1">
        <v>44302</v>
      </c>
      <c r="B20" s="2" t="s">
        <v>8</v>
      </c>
      <c r="C20">
        <v>23</v>
      </c>
      <c r="D20">
        <v>189</v>
      </c>
      <c r="E20">
        <v>7</v>
      </c>
      <c r="F20">
        <v>3</v>
      </c>
      <c r="G20">
        <v>212</v>
      </c>
      <c r="H20">
        <v>26</v>
      </c>
      <c r="I20">
        <v>-1</v>
      </c>
      <c r="J20">
        <v>0</v>
      </c>
      <c r="K20">
        <v>10</v>
      </c>
      <c r="L20" t="s">
        <v>435</v>
      </c>
      <c r="M20">
        <v>0.875</v>
      </c>
      <c r="N20">
        <v>1</v>
      </c>
      <c r="O20">
        <v>0</v>
      </c>
    </row>
    <row r="21" spans="1:15" x14ac:dyDescent="0.3">
      <c r="A21" s="1">
        <v>44302</v>
      </c>
      <c r="B21" s="2" t="s">
        <v>9</v>
      </c>
      <c r="C21">
        <v>10</v>
      </c>
      <c r="D21">
        <v>224</v>
      </c>
      <c r="E21">
        <v>14</v>
      </c>
      <c r="F21">
        <v>6</v>
      </c>
      <c r="G21">
        <v>415</v>
      </c>
      <c r="H21">
        <v>15</v>
      </c>
      <c r="I21">
        <v>-2</v>
      </c>
      <c r="J21">
        <v>1</v>
      </c>
      <c r="K21">
        <v>8</v>
      </c>
      <c r="L21" t="s">
        <v>435</v>
      </c>
      <c r="M21">
        <v>0.875</v>
      </c>
      <c r="N21">
        <v>1.2</v>
      </c>
      <c r="O21">
        <v>0</v>
      </c>
    </row>
    <row r="22" spans="1:15" x14ac:dyDescent="0.3">
      <c r="A22" s="1">
        <v>44302</v>
      </c>
      <c r="B22" s="2" t="s">
        <v>6</v>
      </c>
      <c r="C22">
        <v>26</v>
      </c>
      <c r="D22">
        <v>417</v>
      </c>
      <c r="E22">
        <v>23</v>
      </c>
      <c r="F22">
        <v>6</v>
      </c>
      <c r="G22">
        <v>168</v>
      </c>
      <c r="H22">
        <v>32</v>
      </c>
      <c r="I22">
        <v>2</v>
      </c>
      <c r="J22">
        <v>2</v>
      </c>
      <c r="K22">
        <v>22</v>
      </c>
      <c r="L22" t="s">
        <v>435</v>
      </c>
      <c r="M22">
        <v>1.0952380952380953</v>
      </c>
      <c r="N22">
        <v>1.5</v>
      </c>
      <c r="O22">
        <v>0</v>
      </c>
    </row>
    <row r="23" spans="1:15" x14ac:dyDescent="0.3">
      <c r="A23" s="1">
        <v>44302</v>
      </c>
      <c r="B23" s="2" t="s">
        <v>7</v>
      </c>
      <c r="C23">
        <v>20</v>
      </c>
      <c r="D23">
        <v>376</v>
      </c>
      <c r="E23">
        <v>21</v>
      </c>
      <c r="F23">
        <v>3</v>
      </c>
      <c r="G23">
        <v>360</v>
      </c>
      <c r="H23">
        <v>18</v>
      </c>
      <c r="I23">
        <v>-5</v>
      </c>
      <c r="J23">
        <v>0</v>
      </c>
      <c r="K23">
        <v>21</v>
      </c>
      <c r="L23" t="s">
        <v>435</v>
      </c>
      <c r="M23">
        <v>0.80769230769230771</v>
      </c>
      <c r="N23">
        <v>1</v>
      </c>
      <c r="O23">
        <v>0</v>
      </c>
    </row>
    <row r="24" spans="1:15" x14ac:dyDescent="0.3">
      <c r="A24" s="1">
        <v>44302</v>
      </c>
      <c r="B24" s="2" t="s">
        <v>2</v>
      </c>
      <c r="C24">
        <v>44</v>
      </c>
      <c r="D24">
        <v>655</v>
      </c>
      <c r="E24">
        <v>29</v>
      </c>
      <c r="F24">
        <v>5</v>
      </c>
      <c r="G24">
        <v>421</v>
      </c>
      <c r="H24">
        <v>46</v>
      </c>
      <c r="I24">
        <v>-5</v>
      </c>
      <c r="J24">
        <v>1</v>
      </c>
      <c r="K24">
        <v>33</v>
      </c>
      <c r="L24" t="s">
        <v>435</v>
      </c>
      <c r="M24">
        <v>0.8529411764705882</v>
      </c>
      <c r="N24">
        <v>1.25</v>
      </c>
      <c r="O24">
        <v>0</v>
      </c>
    </row>
    <row r="25" spans="1:15" x14ac:dyDescent="0.3">
      <c r="A25" s="1">
        <v>44302</v>
      </c>
      <c r="B25" s="2" t="s">
        <v>3</v>
      </c>
      <c r="C25">
        <v>176</v>
      </c>
      <c r="D25">
        <v>2590</v>
      </c>
      <c r="E25">
        <v>152</v>
      </c>
      <c r="F25">
        <v>31</v>
      </c>
      <c r="G25">
        <v>2371</v>
      </c>
      <c r="H25">
        <v>194</v>
      </c>
      <c r="I25">
        <v>-17</v>
      </c>
      <c r="J25">
        <v>5</v>
      </c>
      <c r="K25">
        <v>127</v>
      </c>
      <c r="L25" t="s">
        <v>435</v>
      </c>
      <c r="M25">
        <v>0.89940828402366868</v>
      </c>
      <c r="N25">
        <v>1.1923076923076923</v>
      </c>
      <c r="O25">
        <v>0</v>
      </c>
    </row>
    <row r="26" spans="1:15" x14ac:dyDescent="0.3">
      <c r="A26" s="1">
        <v>44303</v>
      </c>
      <c r="B26" s="2" t="s">
        <v>4</v>
      </c>
      <c r="C26">
        <v>49</v>
      </c>
      <c r="D26">
        <v>673</v>
      </c>
      <c r="E26">
        <v>54</v>
      </c>
      <c r="F26">
        <v>8</v>
      </c>
      <c r="G26">
        <v>579</v>
      </c>
      <c r="H26">
        <v>50</v>
      </c>
      <c r="I26">
        <v>2</v>
      </c>
      <c r="J26">
        <v>0</v>
      </c>
      <c r="K26">
        <v>5</v>
      </c>
      <c r="L26" t="s">
        <v>437</v>
      </c>
      <c r="M26">
        <v>1.0384615384615385</v>
      </c>
      <c r="N26">
        <v>1</v>
      </c>
      <c r="O26">
        <v>0</v>
      </c>
    </row>
    <row r="27" spans="1:15" x14ac:dyDescent="0.3">
      <c r="A27" s="1">
        <v>44303</v>
      </c>
      <c r="B27" s="2" t="s">
        <v>5</v>
      </c>
      <c r="C27">
        <v>4</v>
      </c>
      <c r="D27">
        <v>106</v>
      </c>
      <c r="E27">
        <v>8</v>
      </c>
      <c r="F27">
        <v>0</v>
      </c>
      <c r="G27">
        <v>216</v>
      </c>
      <c r="H27">
        <v>6</v>
      </c>
      <c r="I27">
        <v>2</v>
      </c>
      <c r="J27">
        <v>0</v>
      </c>
      <c r="K27">
        <v>1</v>
      </c>
      <c r="L27" t="s">
        <v>437</v>
      </c>
      <c r="M27">
        <v>1.3333333333333333</v>
      </c>
      <c r="N27" t="e">
        <v>#NUM!</v>
      </c>
      <c r="O27">
        <v>0</v>
      </c>
    </row>
    <row r="28" spans="1:15" x14ac:dyDescent="0.3">
      <c r="A28" s="1">
        <v>44303</v>
      </c>
      <c r="B28" s="2" t="s">
        <v>8</v>
      </c>
      <c r="C28">
        <v>10</v>
      </c>
      <c r="D28">
        <v>192</v>
      </c>
      <c r="E28">
        <v>7</v>
      </c>
      <c r="F28">
        <v>3</v>
      </c>
      <c r="G28">
        <v>212</v>
      </c>
      <c r="H28">
        <v>13</v>
      </c>
      <c r="I28">
        <v>0</v>
      </c>
      <c r="J28">
        <v>0</v>
      </c>
      <c r="K28">
        <v>10</v>
      </c>
      <c r="L28" t="s">
        <v>437</v>
      </c>
      <c r="M28">
        <v>1</v>
      </c>
      <c r="N28">
        <v>1</v>
      </c>
      <c r="O28">
        <v>0</v>
      </c>
    </row>
    <row r="29" spans="1:15" x14ac:dyDescent="0.3">
      <c r="A29" s="1">
        <v>44303</v>
      </c>
      <c r="B29" s="2" t="s">
        <v>9</v>
      </c>
      <c r="C29">
        <v>5</v>
      </c>
      <c r="D29">
        <v>220</v>
      </c>
      <c r="E29">
        <v>14</v>
      </c>
      <c r="F29">
        <v>6</v>
      </c>
      <c r="G29">
        <v>415</v>
      </c>
      <c r="H29">
        <v>6</v>
      </c>
      <c r="I29">
        <v>0</v>
      </c>
      <c r="J29">
        <v>0</v>
      </c>
      <c r="K29">
        <v>10</v>
      </c>
      <c r="L29" t="s">
        <v>437</v>
      </c>
      <c r="M29">
        <v>1</v>
      </c>
      <c r="N29">
        <v>1</v>
      </c>
      <c r="O29">
        <v>0</v>
      </c>
    </row>
    <row r="30" spans="1:15" x14ac:dyDescent="0.3">
      <c r="A30" s="1">
        <v>44303</v>
      </c>
      <c r="B30" s="2" t="s">
        <v>6</v>
      </c>
      <c r="C30">
        <v>22</v>
      </c>
      <c r="D30">
        <v>428</v>
      </c>
      <c r="E30">
        <v>26</v>
      </c>
      <c r="F30">
        <v>5</v>
      </c>
      <c r="G30">
        <v>168</v>
      </c>
      <c r="H30">
        <v>27</v>
      </c>
      <c r="I30">
        <v>3</v>
      </c>
      <c r="J30">
        <v>-1</v>
      </c>
      <c r="K30">
        <v>16</v>
      </c>
      <c r="L30" t="s">
        <v>437</v>
      </c>
      <c r="M30">
        <v>1.1304347826086956</v>
      </c>
      <c r="N30">
        <v>0.83333333333333337</v>
      </c>
      <c r="O30">
        <v>0</v>
      </c>
    </row>
    <row r="31" spans="1:15" x14ac:dyDescent="0.3">
      <c r="A31" s="1">
        <v>44303</v>
      </c>
      <c r="B31" s="2" t="s">
        <v>7</v>
      </c>
      <c r="C31">
        <v>12</v>
      </c>
      <c r="D31">
        <v>368</v>
      </c>
      <c r="E31">
        <v>21</v>
      </c>
      <c r="F31">
        <v>4</v>
      </c>
      <c r="G31">
        <v>360</v>
      </c>
      <c r="H31">
        <v>16</v>
      </c>
      <c r="I31">
        <v>0</v>
      </c>
      <c r="J31">
        <v>1</v>
      </c>
      <c r="K31">
        <v>24</v>
      </c>
      <c r="L31" t="s">
        <v>437</v>
      </c>
      <c r="M31">
        <v>1</v>
      </c>
      <c r="N31">
        <v>1.3333333333333333</v>
      </c>
      <c r="O31">
        <v>0</v>
      </c>
    </row>
    <row r="32" spans="1:15" x14ac:dyDescent="0.3">
      <c r="A32" s="1">
        <v>44303</v>
      </c>
      <c r="B32" s="2" t="s">
        <v>2</v>
      </c>
      <c r="C32">
        <v>71</v>
      </c>
      <c r="D32">
        <v>706</v>
      </c>
      <c r="E32">
        <v>32</v>
      </c>
      <c r="F32">
        <v>4</v>
      </c>
      <c r="G32">
        <v>421</v>
      </c>
      <c r="H32">
        <v>70</v>
      </c>
      <c r="I32">
        <v>3</v>
      </c>
      <c r="J32">
        <v>-1</v>
      </c>
      <c r="K32">
        <v>19</v>
      </c>
      <c r="L32" t="s">
        <v>437</v>
      </c>
      <c r="M32">
        <v>1.103448275862069</v>
      </c>
      <c r="N32">
        <v>0.8</v>
      </c>
      <c r="O32">
        <v>0</v>
      </c>
    </row>
    <row r="33" spans="1:15" x14ac:dyDescent="0.3">
      <c r="A33" s="1">
        <v>44303</v>
      </c>
      <c r="B33" s="2" t="s">
        <v>3</v>
      </c>
      <c r="C33">
        <v>173</v>
      </c>
      <c r="D33">
        <v>2693</v>
      </c>
      <c r="E33">
        <v>162</v>
      </c>
      <c r="F33">
        <v>30</v>
      </c>
      <c r="G33">
        <v>2371</v>
      </c>
      <c r="H33">
        <v>188</v>
      </c>
      <c r="I33">
        <v>10</v>
      </c>
      <c r="J33">
        <v>-1</v>
      </c>
      <c r="K33">
        <v>85</v>
      </c>
      <c r="L33" t="s">
        <v>437</v>
      </c>
      <c r="M33">
        <v>1.0657894736842106</v>
      </c>
      <c r="N33">
        <v>0.967741935483871</v>
      </c>
      <c r="O33">
        <v>0</v>
      </c>
    </row>
    <row r="34" spans="1:15" x14ac:dyDescent="0.3">
      <c r="A34" s="1">
        <v>44304</v>
      </c>
      <c r="B34" s="2" t="s">
        <v>4</v>
      </c>
      <c r="C34">
        <v>31</v>
      </c>
      <c r="D34">
        <v>677</v>
      </c>
      <c r="E34">
        <v>52</v>
      </c>
      <c r="F34">
        <v>8</v>
      </c>
      <c r="G34">
        <v>581</v>
      </c>
      <c r="H34">
        <v>30</v>
      </c>
      <c r="I34">
        <v>-2</v>
      </c>
      <c r="J34">
        <v>0</v>
      </c>
      <c r="K34">
        <v>24</v>
      </c>
      <c r="L34" t="s">
        <v>438</v>
      </c>
      <c r="M34">
        <v>0.96296296296296291</v>
      </c>
      <c r="N34">
        <v>1</v>
      </c>
      <c r="O34">
        <v>2</v>
      </c>
    </row>
    <row r="35" spans="1:15" x14ac:dyDescent="0.3">
      <c r="A35" s="1">
        <v>44304</v>
      </c>
      <c r="B35" s="2" t="s">
        <v>5</v>
      </c>
      <c r="C35">
        <v>6</v>
      </c>
      <c r="D35">
        <v>109</v>
      </c>
      <c r="E35">
        <v>9</v>
      </c>
      <c r="F35">
        <v>1</v>
      </c>
      <c r="G35">
        <v>216</v>
      </c>
      <c r="H35">
        <v>6</v>
      </c>
      <c r="I35">
        <v>1</v>
      </c>
      <c r="J35">
        <v>1</v>
      </c>
      <c r="K35">
        <v>3</v>
      </c>
      <c r="L35" t="s">
        <v>438</v>
      </c>
      <c r="M35">
        <v>1.125</v>
      </c>
      <c r="N35" t="e">
        <v>#NUM!</v>
      </c>
      <c r="O35">
        <v>0</v>
      </c>
    </row>
    <row r="36" spans="1:15" x14ac:dyDescent="0.3">
      <c r="A36" s="1">
        <v>44304</v>
      </c>
      <c r="B36" s="2" t="s">
        <v>8</v>
      </c>
      <c r="C36">
        <v>16</v>
      </c>
      <c r="D36">
        <v>205</v>
      </c>
      <c r="E36">
        <v>8</v>
      </c>
      <c r="F36">
        <v>3</v>
      </c>
      <c r="G36">
        <v>212</v>
      </c>
      <c r="H36">
        <v>16</v>
      </c>
      <c r="I36">
        <v>1</v>
      </c>
      <c r="J36">
        <v>0</v>
      </c>
      <c r="K36">
        <v>3</v>
      </c>
      <c r="L36" t="s">
        <v>438</v>
      </c>
      <c r="M36">
        <v>1.1428571428571428</v>
      </c>
      <c r="N36">
        <v>1</v>
      </c>
      <c r="O36">
        <v>0</v>
      </c>
    </row>
    <row r="37" spans="1:15" x14ac:dyDescent="0.3">
      <c r="A37" s="1">
        <v>44304</v>
      </c>
      <c r="B37" s="2" t="s">
        <v>9</v>
      </c>
      <c r="C37">
        <v>12</v>
      </c>
      <c r="D37">
        <v>226</v>
      </c>
      <c r="E37">
        <v>15</v>
      </c>
      <c r="F37">
        <v>6</v>
      </c>
      <c r="G37">
        <v>415</v>
      </c>
      <c r="H37">
        <v>12</v>
      </c>
      <c r="I37">
        <v>1</v>
      </c>
      <c r="J37">
        <v>0</v>
      </c>
      <c r="K37">
        <v>6</v>
      </c>
      <c r="L37" t="s">
        <v>438</v>
      </c>
      <c r="M37">
        <v>1.0714285714285714</v>
      </c>
      <c r="N37">
        <v>1</v>
      </c>
      <c r="O37">
        <v>0</v>
      </c>
    </row>
    <row r="38" spans="1:15" x14ac:dyDescent="0.3">
      <c r="A38" s="1">
        <v>44304</v>
      </c>
      <c r="B38" s="2" t="s">
        <v>6</v>
      </c>
      <c r="C38">
        <v>30</v>
      </c>
      <c r="D38">
        <v>448</v>
      </c>
      <c r="E38">
        <v>27</v>
      </c>
      <c r="F38">
        <v>5</v>
      </c>
      <c r="G38">
        <v>168</v>
      </c>
      <c r="H38">
        <v>34</v>
      </c>
      <c r="I38">
        <v>1</v>
      </c>
      <c r="J38">
        <v>0</v>
      </c>
      <c r="K38">
        <v>14</v>
      </c>
      <c r="L38" t="s">
        <v>438</v>
      </c>
      <c r="M38">
        <v>1.0384615384615385</v>
      </c>
      <c r="N38">
        <v>1</v>
      </c>
      <c r="O38">
        <v>0</v>
      </c>
    </row>
    <row r="39" spans="1:15" x14ac:dyDescent="0.3">
      <c r="A39" s="1">
        <v>44304</v>
      </c>
      <c r="B39" s="2" t="s">
        <v>7</v>
      </c>
      <c r="C39">
        <v>9</v>
      </c>
      <c r="D39">
        <v>370</v>
      </c>
      <c r="E39">
        <v>22</v>
      </c>
      <c r="F39">
        <v>5</v>
      </c>
      <c r="G39">
        <v>360</v>
      </c>
      <c r="H39">
        <v>15</v>
      </c>
      <c r="I39">
        <v>1</v>
      </c>
      <c r="J39">
        <v>1</v>
      </c>
      <c r="K39">
        <v>13</v>
      </c>
      <c r="L39" t="s">
        <v>438</v>
      </c>
      <c r="M39">
        <v>1.0476190476190477</v>
      </c>
      <c r="N39">
        <v>1.25</v>
      </c>
      <c r="O39">
        <v>0</v>
      </c>
    </row>
    <row r="40" spans="1:15" x14ac:dyDescent="0.3">
      <c r="A40" s="1">
        <v>44304</v>
      </c>
      <c r="B40" s="2" t="s">
        <v>2</v>
      </c>
      <c r="C40">
        <v>30</v>
      </c>
      <c r="D40">
        <v>732</v>
      </c>
      <c r="E40">
        <v>33</v>
      </c>
      <c r="F40">
        <v>5</v>
      </c>
      <c r="G40">
        <v>421</v>
      </c>
      <c r="H40">
        <v>41</v>
      </c>
      <c r="I40">
        <v>1</v>
      </c>
      <c r="J40">
        <v>1</v>
      </c>
      <c r="K40">
        <v>15</v>
      </c>
      <c r="L40" t="s">
        <v>438</v>
      </c>
      <c r="M40">
        <v>1.03125</v>
      </c>
      <c r="N40">
        <v>1.25</v>
      </c>
      <c r="O40">
        <v>0</v>
      </c>
    </row>
    <row r="41" spans="1:15" x14ac:dyDescent="0.3">
      <c r="A41" s="1">
        <v>44304</v>
      </c>
      <c r="B41" s="2" t="s">
        <v>3</v>
      </c>
      <c r="C41">
        <v>134</v>
      </c>
      <c r="D41">
        <v>2767</v>
      </c>
      <c r="E41">
        <v>166</v>
      </c>
      <c r="F41">
        <v>33</v>
      </c>
      <c r="G41">
        <v>2373</v>
      </c>
      <c r="H41">
        <v>154</v>
      </c>
      <c r="I41">
        <v>4</v>
      </c>
      <c r="J41">
        <v>3</v>
      </c>
      <c r="K41">
        <v>78</v>
      </c>
      <c r="L41" t="s">
        <v>438</v>
      </c>
      <c r="M41">
        <v>1.0246913580246915</v>
      </c>
      <c r="N41">
        <v>1.1000000000000001</v>
      </c>
      <c r="O41">
        <v>2</v>
      </c>
    </row>
    <row r="42" spans="1:15" x14ac:dyDescent="0.3">
      <c r="A42" s="1">
        <v>44305</v>
      </c>
      <c r="B42" s="2" t="s">
        <v>4</v>
      </c>
      <c r="C42">
        <v>24</v>
      </c>
      <c r="D42">
        <v>689</v>
      </c>
      <c r="E42">
        <v>57</v>
      </c>
      <c r="F42">
        <v>9</v>
      </c>
      <c r="G42">
        <v>582</v>
      </c>
      <c r="H42">
        <v>30</v>
      </c>
      <c r="I42">
        <v>5</v>
      </c>
      <c r="J42">
        <v>1</v>
      </c>
      <c r="K42">
        <v>17</v>
      </c>
      <c r="L42" t="s">
        <v>439</v>
      </c>
      <c r="M42">
        <v>1.0961538461538463</v>
      </c>
      <c r="N42">
        <v>1.125</v>
      </c>
      <c r="O42">
        <v>1</v>
      </c>
    </row>
    <row r="43" spans="1:15" x14ac:dyDescent="0.3">
      <c r="A43" s="1">
        <v>44305</v>
      </c>
      <c r="B43" s="2" t="s">
        <v>5</v>
      </c>
      <c r="C43">
        <v>3</v>
      </c>
      <c r="D43">
        <v>107</v>
      </c>
      <c r="E43">
        <v>10</v>
      </c>
      <c r="F43">
        <v>1</v>
      </c>
      <c r="G43">
        <v>216</v>
      </c>
      <c r="H43">
        <v>4</v>
      </c>
      <c r="I43">
        <v>1</v>
      </c>
      <c r="J43">
        <v>0</v>
      </c>
      <c r="K43">
        <v>6</v>
      </c>
      <c r="L43" t="s">
        <v>439</v>
      </c>
      <c r="M43">
        <v>1.1111111111111112</v>
      </c>
      <c r="N43">
        <v>1</v>
      </c>
      <c r="O43">
        <v>0</v>
      </c>
    </row>
    <row r="44" spans="1:15" x14ac:dyDescent="0.3">
      <c r="A44" s="1">
        <v>44305</v>
      </c>
      <c r="B44" s="2" t="s">
        <v>8</v>
      </c>
      <c r="C44">
        <v>4</v>
      </c>
      <c r="D44">
        <v>203</v>
      </c>
      <c r="E44">
        <v>8</v>
      </c>
      <c r="F44">
        <v>4</v>
      </c>
      <c r="G44">
        <v>212</v>
      </c>
      <c r="H44">
        <v>8</v>
      </c>
      <c r="I44">
        <v>0</v>
      </c>
      <c r="J44">
        <v>1</v>
      </c>
      <c r="K44">
        <v>10</v>
      </c>
      <c r="L44" t="s">
        <v>439</v>
      </c>
      <c r="M44">
        <v>1</v>
      </c>
      <c r="N44">
        <v>1.3333333333333333</v>
      </c>
      <c r="O44">
        <v>0</v>
      </c>
    </row>
    <row r="45" spans="1:15" x14ac:dyDescent="0.3">
      <c r="A45" s="1">
        <v>44305</v>
      </c>
      <c r="B45" s="2" t="s">
        <v>9</v>
      </c>
      <c r="C45">
        <v>12</v>
      </c>
      <c r="D45">
        <v>235</v>
      </c>
      <c r="E45">
        <v>14</v>
      </c>
      <c r="F45">
        <v>7</v>
      </c>
      <c r="G45">
        <v>415</v>
      </c>
      <c r="H45">
        <v>17</v>
      </c>
      <c r="I45">
        <v>-1</v>
      </c>
      <c r="J45">
        <v>1</v>
      </c>
      <c r="K45">
        <v>8</v>
      </c>
      <c r="L45" t="s">
        <v>439</v>
      </c>
      <c r="M45">
        <v>0.93333333333333335</v>
      </c>
      <c r="N45">
        <v>1.1666666666666667</v>
      </c>
      <c r="O45">
        <v>0</v>
      </c>
    </row>
    <row r="46" spans="1:15" x14ac:dyDescent="0.3">
      <c r="A46" s="1">
        <v>44305</v>
      </c>
      <c r="B46" s="2" t="s">
        <v>6</v>
      </c>
      <c r="C46">
        <v>27</v>
      </c>
      <c r="D46">
        <v>440</v>
      </c>
      <c r="E46">
        <v>24</v>
      </c>
      <c r="F46">
        <v>5</v>
      </c>
      <c r="G46">
        <v>168</v>
      </c>
      <c r="H46">
        <v>29</v>
      </c>
      <c r="I46">
        <v>-3</v>
      </c>
      <c r="J46">
        <v>0</v>
      </c>
      <c r="K46">
        <v>37</v>
      </c>
      <c r="L46" t="s">
        <v>439</v>
      </c>
      <c r="M46">
        <v>0.88888888888888884</v>
      </c>
      <c r="N46">
        <v>1</v>
      </c>
      <c r="O46">
        <v>0</v>
      </c>
    </row>
    <row r="47" spans="1:15" x14ac:dyDescent="0.3">
      <c r="A47" s="1">
        <v>44305</v>
      </c>
      <c r="B47" s="2" t="s">
        <v>7</v>
      </c>
      <c r="C47">
        <v>9</v>
      </c>
      <c r="D47">
        <v>355</v>
      </c>
      <c r="E47">
        <v>17</v>
      </c>
      <c r="F47">
        <v>5</v>
      </c>
      <c r="G47">
        <v>360</v>
      </c>
      <c r="H47">
        <v>14</v>
      </c>
      <c r="I47">
        <v>-5</v>
      </c>
      <c r="J47">
        <v>0</v>
      </c>
      <c r="K47">
        <v>29</v>
      </c>
      <c r="L47" t="s">
        <v>439</v>
      </c>
      <c r="M47">
        <v>0.77272727272727271</v>
      </c>
      <c r="N47">
        <v>1</v>
      </c>
      <c r="O47">
        <v>0</v>
      </c>
    </row>
    <row r="48" spans="1:15" x14ac:dyDescent="0.3">
      <c r="A48" s="1">
        <v>44305</v>
      </c>
      <c r="B48" s="2" t="s">
        <v>2</v>
      </c>
      <c r="C48">
        <v>26</v>
      </c>
      <c r="D48">
        <v>734</v>
      </c>
      <c r="E48">
        <v>31</v>
      </c>
      <c r="F48">
        <v>6</v>
      </c>
      <c r="G48">
        <v>422</v>
      </c>
      <c r="H48">
        <v>29</v>
      </c>
      <c r="I48">
        <v>-2</v>
      </c>
      <c r="J48">
        <v>1</v>
      </c>
      <c r="K48">
        <v>27</v>
      </c>
      <c r="L48" t="s">
        <v>439</v>
      </c>
      <c r="M48">
        <v>0.93939393939393945</v>
      </c>
      <c r="N48">
        <v>1.2</v>
      </c>
      <c r="O48">
        <v>1</v>
      </c>
    </row>
    <row r="49" spans="1:15" x14ac:dyDescent="0.3">
      <c r="A49" s="1">
        <v>44305</v>
      </c>
      <c r="B49" s="2" t="s">
        <v>3</v>
      </c>
      <c r="C49">
        <v>105</v>
      </c>
      <c r="D49">
        <v>2763</v>
      </c>
      <c r="E49">
        <v>161</v>
      </c>
      <c r="F49">
        <v>37</v>
      </c>
      <c r="G49">
        <v>2375</v>
      </c>
      <c r="H49">
        <v>131</v>
      </c>
      <c r="I49">
        <v>-5</v>
      </c>
      <c r="J49">
        <v>4</v>
      </c>
      <c r="K49">
        <v>134</v>
      </c>
      <c r="L49" t="s">
        <v>439</v>
      </c>
      <c r="M49">
        <v>0.96987951807228912</v>
      </c>
      <c r="N49">
        <v>1.1212121212121211</v>
      </c>
      <c r="O49">
        <v>2</v>
      </c>
    </row>
    <row r="50" spans="1:15" x14ac:dyDescent="0.3">
      <c r="A50" s="1">
        <v>44306</v>
      </c>
      <c r="B50" s="2" t="s">
        <v>4</v>
      </c>
      <c r="C50">
        <v>30</v>
      </c>
      <c r="D50">
        <v>681</v>
      </c>
      <c r="E50">
        <v>55</v>
      </c>
      <c r="F50">
        <v>10</v>
      </c>
      <c r="G50">
        <v>582</v>
      </c>
      <c r="H50">
        <v>33</v>
      </c>
      <c r="I50">
        <v>-2</v>
      </c>
      <c r="J50">
        <v>1</v>
      </c>
      <c r="K50">
        <v>41</v>
      </c>
      <c r="L50" t="s">
        <v>440</v>
      </c>
      <c r="M50">
        <v>0.96491228070175439</v>
      </c>
      <c r="N50">
        <v>1.1111111111111112</v>
      </c>
      <c r="O50">
        <v>0</v>
      </c>
    </row>
    <row r="51" spans="1:15" x14ac:dyDescent="0.3">
      <c r="A51" s="1">
        <v>44306</v>
      </c>
      <c r="B51" s="2" t="s">
        <v>5</v>
      </c>
      <c r="C51">
        <v>3</v>
      </c>
      <c r="D51">
        <v>105</v>
      </c>
      <c r="E51">
        <v>10</v>
      </c>
      <c r="F51">
        <v>1</v>
      </c>
      <c r="G51">
        <v>216</v>
      </c>
      <c r="H51">
        <v>4</v>
      </c>
      <c r="I51">
        <v>0</v>
      </c>
      <c r="J51">
        <v>0</v>
      </c>
      <c r="K51">
        <v>6</v>
      </c>
      <c r="L51" t="s">
        <v>440</v>
      </c>
      <c r="M51">
        <v>1</v>
      </c>
      <c r="N51">
        <v>1</v>
      </c>
      <c r="O51">
        <v>0</v>
      </c>
    </row>
    <row r="52" spans="1:15" x14ac:dyDescent="0.3">
      <c r="A52" s="1">
        <v>44306</v>
      </c>
      <c r="B52" s="2" t="s">
        <v>8</v>
      </c>
      <c r="C52">
        <v>16</v>
      </c>
      <c r="D52">
        <v>207</v>
      </c>
      <c r="E52">
        <v>7</v>
      </c>
      <c r="F52">
        <v>4</v>
      </c>
      <c r="G52">
        <v>212</v>
      </c>
      <c r="H52">
        <v>19</v>
      </c>
      <c r="I52">
        <v>-1</v>
      </c>
      <c r="J52">
        <v>0</v>
      </c>
      <c r="K52">
        <v>15</v>
      </c>
      <c r="L52" t="s">
        <v>440</v>
      </c>
      <c r="M52">
        <v>0.875</v>
      </c>
      <c r="N52">
        <v>1</v>
      </c>
      <c r="O52">
        <v>0</v>
      </c>
    </row>
    <row r="53" spans="1:15" x14ac:dyDescent="0.3">
      <c r="A53" s="1">
        <v>44306</v>
      </c>
      <c r="B53" s="2" t="s">
        <v>9</v>
      </c>
      <c r="C53">
        <v>23</v>
      </c>
      <c r="D53">
        <v>245</v>
      </c>
      <c r="E53">
        <v>18</v>
      </c>
      <c r="F53">
        <v>8</v>
      </c>
      <c r="G53">
        <v>415</v>
      </c>
      <c r="H53">
        <v>21</v>
      </c>
      <c r="I53">
        <v>4</v>
      </c>
      <c r="J53">
        <v>1</v>
      </c>
      <c r="K53">
        <v>11</v>
      </c>
      <c r="L53" t="s">
        <v>440</v>
      </c>
      <c r="M53">
        <v>1.2857142857142858</v>
      </c>
      <c r="N53">
        <v>1.1428571428571428</v>
      </c>
      <c r="O53">
        <v>0</v>
      </c>
    </row>
    <row r="54" spans="1:15" x14ac:dyDescent="0.3">
      <c r="A54" s="1">
        <v>44306</v>
      </c>
      <c r="B54" s="2" t="s">
        <v>6</v>
      </c>
      <c r="C54">
        <v>17</v>
      </c>
      <c r="D54">
        <v>452</v>
      </c>
      <c r="E54">
        <v>24</v>
      </c>
      <c r="F54">
        <v>6</v>
      </c>
      <c r="G54">
        <v>169</v>
      </c>
      <c r="H54">
        <v>21</v>
      </c>
      <c r="I54">
        <v>0</v>
      </c>
      <c r="J54">
        <v>1</v>
      </c>
      <c r="K54">
        <v>8</v>
      </c>
      <c r="L54" t="s">
        <v>440</v>
      </c>
      <c r="M54">
        <v>1</v>
      </c>
      <c r="N54">
        <v>1.2</v>
      </c>
      <c r="O54">
        <v>1</v>
      </c>
    </row>
    <row r="55" spans="1:15" x14ac:dyDescent="0.3">
      <c r="A55" s="1">
        <v>44306</v>
      </c>
      <c r="B55" s="2" t="s">
        <v>7</v>
      </c>
      <c r="C55">
        <v>22</v>
      </c>
      <c r="D55">
        <v>361</v>
      </c>
      <c r="E55">
        <v>17</v>
      </c>
      <c r="F55">
        <v>5</v>
      </c>
      <c r="G55">
        <v>360</v>
      </c>
      <c r="H55">
        <v>23</v>
      </c>
      <c r="I55">
        <v>0</v>
      </c>
      <c r="J55">
        <v>0</v>
      </c>
      <c r="K55">
        <v>17</v>
      </c>
      <c r="L55" t="s">
        <v>440</v>
      </c>
      <c r="M55">
        <v>1</v>
      </c>
      <c r="N55">
        <v>1</v>
      </c>
      <c r="O55">
        <v>0</v>
      </c>
    </row>
    <row r="56" spans="1:15" x14ac:dyDescent="0.3">
      <c r="A56" s="1">
        <v>44306</v>
      </c>
      <c r="B56" s="2" t="s">
        <v>2</v>
      </c>
      <c r="C56">
        <v>68</v>
      </c>
      <c r="D56">
        <v>760</v>
      </c>
      <c r="E56">
        <v>31</v>
      </c>
      <c r="F56">
        <v>6</v>
      </c>
      <c r="G56">
        <v>422</v>
      </c>
      <c r="H56">
        <v>67</v>
      </c>
      <c r="I56">
        <v>0</v>
      </c>
      <c r="J56">
        <v>0</v>
      </c>
      <c r="K56">
        <v>41</v>
      </c>
      <c r="L56" t="s">
        <v>440</v>
      </c>
      <c r="M56">
        <v>1</v>
      </c>
      <c r="N56">
        <v>1</v>
      </c>
      <c r="O56">
        <v>0</v>
      </c>
    </row>
    <row r="57" spans="1:15" x14ac:dyDescent="0.3">
      <c r="A57" s="1">
        <v>44306</v>
      </c>
      <c r="B57" s="2" t="s">
        <v>3</v>
      </c>
      <c r="C57">
        <v>179</v>
      </c>
      <c r="D57">
        <v>2811</v>
      </c>
      <c r="E57">
        <v>162</v>
      </c>
      <c r="F57">
        <v>40</v>
      </c>
      <c r="G57">
        <v>2376</v>
      </c>
      <c r="H57">
        <v>188</v>
      </c>
      <c r="I57">
        <v>1</v>
      </c>
      <c r="J57">
        <v>3</v>
      </c>
      <c r="K57">
        <v>139</v>
      </c>
      <c r="L57" t="s">
        <v>440</v>
      </c>
      <c r="M57">
        <v>1.0062111801242235</v>
      </c>
      <c r="N57">
        <v>1.0810810810810811</v>
      </c>
      <c r="O57">
        <v>1</v>
      </c>
    </row>
    <row r="58" spans="1:15" x14ac:dyDescent="0.3">
      <c r="A58" s="1">
        <v>44307</v>
      </c>
      <c r="B58" s="2" t="s">
        <v>4</v>
      </c>
      <c r="C58">
        <v>47</v>
      </c>
      <c r="D58">
        <v>699</v>
      </c>
      <c r="E58">
        <v>54</v>
      </c>
      <c r="F58">
        <v>9</v>
      </c>
      <c r="G58">
        <v>583</v>
      </c>
      <c r="H58">
        <v>51</v>
      </c>
      <c r="I58">
        <v>-1</v>
      </c>
      <c r="J58">
        <v>-1</v>
      </c>
      <c r="K58">
        <v>32</v>
      </c>
      <c r="L58" t="s">
        <v>441</v>
      </c>
      <c r="M58">
        <v>0.98181818181818181</v>
      </c>
      <c r="N58">
        <v>0.9</v>
      </c>
      <c r="O58">
        <v>1</v>
      </c>
    </row>
    <row r="59" spans="1:15" x14ac:dyDescent="0.3">
      <c r="A59" s="1">
        <v>44307</v>
      </c>
      <c r="B59" s="2" t="s">
        <v>5</v>
      </c>
      <c r="C59">
        <v>4</v>
      </c>
      <c r="D59">
        <v>104</v>
      </c>
      <c r="E59">
        <v>9</v>
      </c>
      <c r="F59">
        <v>2</v>
      </c>
      <c r="G59">
        <v>216</v>
      </c>
      <c r="H59">
        <v>3</v>
      </c>
      <c r="I59">
        <v>-1</v>
      </c>
      <c r="J59">
        <v>1</v>
      </c>
      <c r="K59">
        <v>4</v>
      </c>
      <c r="L59" t="s">
        <v>441</v>
      </c>
      <c r="M59">
        <v>0.9</v>
      </c>
      <c r="N59">
        <v>2</v>
      </c>
      <c r="O59">
        <v>0</v>
      </c>
    </row>
    <row r="60" spans="1:15" x14ac:dyDescent="0.3">
      <c r="A60" s="1">
        <v>44307</v>
      </c>
      <c r="B60" s="2" t="s">
        <v>8</v>
      </c>
      <c r="C60">
        <v>7</v>
      </c>
      <c r="D60">
        <v>211</v>
      </c>
      <c r="E60">
        <v>9</v>
      </c>
      <c r="F60">
        <v>4</v>
      </c>
      <c r="G60">
        <v>212</v>
      </c>
      <c r="H60">
        <v>9</v>
      </c>
      <c r="I60">
        <v>2</v>
      </c>
      <c r="J60">
        <v>0</v>
      </c>
      <c r="K60">
        <v>5</v>
      </c>
      <c r="L60" t="s">
        <v>441</v>
      </c>
      <c r="M60">
        <v>1.2857142857142858</v>
      </c>
      <c r="N60">
        <v>1</v>
      </c>
      <c r="O60">
        <v>0</v>
      </c>
    </row>
    <row r="61" spans="1:15" x14ac:dyDescent="0.3">
      <c r="A61" s="1">
        <v>44307</v>
      </c>
      <c r="B61" s="2" t="s">
        <v>9</v>
      </c>
      <c r="C61">
        <v>20</v>
      </c>
      <c r="D61">
        <v>261</v>
      </c>
      <c r="E61">
        <v>16</v>
      </c>
      <c r="F61">
        <v>9</v>
      </c>
      <c r="G61">
        <v>415</v>
      </c>
      <c r="H61">
        <v>25</v>
      </c>
      <c r="I61">
        <v>-2</v>
      </c>
      <c r="J61">
        <v>1</v>
      </c>
      <c r="K61">
        <v>9</v>
      </c>
      <c r="L61" t="s">
        <v>441</v>
      </c>
      <c r="M61">
        <v>0.88888888888888884</v>
      </c>
      <c r="N61">
        <v>1.125</v>
      </c>
      <c r="O61">
        <v>0</v>
      </c>
    </row>
    <row r="62" spans="1:15" x14ac:dyDescent="0.3">
      <c r="A62" s="1">
        <v>44307</v>
      </c>
      <c r="B62" s="2" t="s">
        <v>6</v>
      </c>
      <c r="C62">
        <v>34</v>
      </c>
      <c r="D62">
        <v>461</v>
      </c>
      <c r="E62">
        <v>23</v>
      </c>
      <c r="F62">
        <v>5</v>
      </c>
      <c r="G62">
        <v>170</v>
      </c>
      <c r="H62">
        <v>35</v>
      </c>
      <c r="I62">
        <v>-1</v>
      </c>
      <c r="J62">
        <v>-1</v>
      </c>
      <c r="K62">
        <v>25</v>
      </c>
      <c r="L62" t="s">
        <v>441</v>
      </c>
      <c r="M62">
        <v>0.95833333333333337</v>
      </c>
      <c r="N62">
        <v>0.83333333333333337</v>
      </c>
      <c r="O62">
        <v>1</v>
      </c>
    </row>
    <row r="63" spans="1:15" x14ac:dyDescent="0.3">
      <c r="A63" s="1">
        <v>44307</v>
      </c>
      <c r="B63" s="2" t="s">
        <v>7</v>
      </c>
      <c r="C63">
        <v>11</v>
      </c>
      <c r="D63">
        <v>350</v>
      </c>
      <c r="E63">
        <v>19</v>
      </c>
      <c r="F63">
        <v>4</v>
      </c>
      <c r="G63">
        <v>360</v>
      </c>
      <c r="H63">
        <v>10</v>
      </c>
      <c r="I63">
        <v>2</v>
      </c>
      <c r="J63">
        <v>-1</v>
      </c>
      <c r="K63">
        <v>21</v>
      </c>
      <c r="L63" t="s">
        <v>441</v>
      </c>
      <c r="M63">
        <v>1.1176470588235294</v>
      </c>
      <c r="N63">
        <v>0.8</v>
      </c>
      <c r="O63">
        <v>0</v>
      </c>
    </row>
    <row r="64" spans="1:15" x14ac:dyDescent="0.3">
      <c r="A64" s="1">
        <v>44307</v>
      </c>
      <c r="B64" s="2" t="s">
        <v>2</v>
      </c>
      <c r="C64">
        <v>77</v>
      </c>
      <c r="D64">
        <v>789</v>
      </c>
      <c r="E64">
        <v>33</v>
      </c>
      <c r="F64">
        <v>8</v>
      </c>
      <c r="G64">
        <v>422</v>
      </c>
      <c r="H64">
        <v>87</v>
      </c>
      <c r="I64">
        <v>2</v>
      </c>
      <c r="J64">
        <v>2</v>
      </c>
      <c r="K64">
        <v>58</v>
      </c>
      <c r="L64" t="s">
        <v>441</v>
      </c>
      <c r="M64">
        <v>1.064516129032258</v>
      </c>
      <c r="N64">
        <v>1.3333333333333333</v>
      </c>
      <c r="O64">
        <v>0</v>
      </c>
    </row>
    <row r="65" spans="1:15" x14ac:dyDescent="0.3">
      <c r="A65" s="1">
        <v>44307</v>
      </c>
      <c r="B65" s="2" t="s">
        <v>3</v>
      </c>
      <c r="C65">
        <v>200</v>
      </c>
      <c r="D65">
        <v>2875</v>
      </c>
      <c r="E65">
        <v>163</v>
      </c>
      <c r="F65">
        <v>41</v>
      </c>
      <c r="G65">
        <v>2378</v>
      </c>
      <c r="H65">
        <v>220</v>
      </c>
      <c r="I65">
        <v>1</v>
      </c>
      <c r="J65">
        <v>1</v>
      </c>
      <c r="K65">
        <v>154</v>
      </c>
      <c r="L65" t="s">
        <v>441</v>
      </c>
      <c r="M65">
        <v>1.0061728395061729</v>
      </c>
      <c r="N65">
        <v>1.0249999999999999</v>
      </c>
      <c r="O65">
        <v>2</v>
      </c>
    </row>
    <row r="66" spans="1:15" x14ac:dyDescent="0.3">
      <c r="A66" s="1">
        <v>44308</v>
      </c>
      <c r="B66" s="2" t="s">
        <v>4</v>
      </c>
      <c r="C66">
        <v>65</v>
      </c>
      <c r="D66">
        <v>728</v>
      </c>
      <c r="E66">
        <v>54</v>
      </c>
      <c r="F66">
        <v>10</v>
      </c>
      <c r="G66">
        <v>583</v>
      </c>
      <c r="H66">
        <v>72</v>
      </c>
      <c r="I66">
        <v>0</v>
      </c>
      <c r="J66">
        <v>1</v>
      </c>
      <c r="K66">
        <v>43</v>
      </c>
      <c r="L66" t="s">
        <v>442</v>
      </c>
      <c r="M66">
        <v>1</v>
      </c>
      <c r="N66">
        <v>1.1111111111111112</v>
      </c>
      <c r="O66">
        <v>0</v>
      </c>
    </row>
    <row r="67" spans="1:15" x14ac:dyDescent="0.3">
      <c r="A67" s="1">
        <v>44308</v>
      </c>
      <c r="B67" s="2" t="s">
        <v>5</v>
      </c>
      <c r="C67">
        <v>7</v>
      </c>
      <c r="D67">
        <v>110</v>
      </c>
      <c r="E67">
        <v>9</v>
      </c>
      <c r="F67">
        <v>2</v>
      </c>
      <c r="G67">
        <v>216</v>
      </c>
      <c r="H67">
        <v>10</v>
      </c>
      <c r="I67">
        <v>0</v>
      </c>
      <c r="J67">
        <v>0</v>
      </c>
      <c r="K67">
        <v>4</v>
      </c>
      <c r="L67" t="s">
        <v>442</v>
      </c>
      <c r="M67">
        <v>1</v>
      </c>
      <c r="N67">
        <v>1</v>
      </c>
      <c r="O67">
        <v>0</v>
      </c>
    </row>
    <row r="68" spans="1:15" x14ac:dyDescent="0.3">
      <c r="A68" s="1">
        <v>44308</v>
      </c>
      <c r="B68" s="2" t="s">
        <v>8</v>
      </c>
      <c r="C68">
        <v>12</v>
      </c>
      <c r="D68">
        <v>210</v>
      </c>
      <c r="E68">
        <v>8</v>
      </c>
      <c r="F68">
        <v>4</v>
      </c>
      <c r="G68">
        <v>213</v>
      </c>
      <c r="H68">
        <v>15</v>
      </c>
      <c r="I68">
        <v>-1</v>
      </c>
      <c r="J68">
        <v>0</v>
      </c>
      <c r="K68">
        <v>15</v>
      </c>
      <c r="L68" t="s">
        <v>442</v>
      </c>
      <c r="M68">
        <v>0.88888888888888884</v>
      </c>
      <c r="N68">
        <v>1</v>
      </c>
      <c r="O68">
        <v>1</v>
      </c>
    </row>
    <row r="69" spans="1:15" x14ac:dyDescent="0.3">
      <c r="A69" s="1">
        <v>44308</v>
      </c>
      <c r="B69" s="2" t="s">
        <v>9</v>
      </c>
      <c r="C69">
        <v>16</v>
      </c>
      <c r="D69">
        <v>263</v>
      </c>
      <c r="E69">
        <v>17</v>
      </c>
      <c r="F69">
        <v>10</v>
      </c>
      <c r="G69">
        <v>415</v>
      </c>
      <c r="H69">
        <v>18</v>
      </c>
      <c r="I69">
        <v>1</v>
      </c>
      <c r="J69">
        <v>1</v>
      </c>
      <c r="K69">
        <v>16</v>
      </c>
      <c r="L69" t="s">
        <v>442</v>
      </c>
      <c r="M69">
        <v>1.0625</v>
      </c>
      <c r="N69">
        <v>1.1111111111111112</v>
      </c>
      <c r="O69">
        <v>0</v>
      </c>
    </row>
    <row r="70" spans="1:15" x14ac:dyDescent="0.3">
      <c r="A70" s="1">
        <v>44308</v>
      </c>
      <c r="B70" s="2" t="s">
        <v>6</v>
      </c>
      <c r="C70">
        <v>32</v>
      </c>
      <c r="D70">
        <v>466</v>
      </c>
      <c r="E70">
        <v>20</v>
      </c>
      <c r="F70">
        <v>5</v>
      </c>
      <c r="G70">
        <v>170</v>
      </c>
      <c r="H70">
        <v>37</v>
      </c>
      <c r="I70">
        <v>-3</v>
      </c>
      <c r="J70">
        <v>0</v>
      </c>
      <c r="K70">
        <v>32</v>
      </c>
      <c r="L70" t="s">
        <v>442</v>
      </c>
      <c r="M70">
        <v>0.86956521739130432</v>
      </c>
      <c r="N70">
        <v>1</v>
      </c>
      <c r="O70">
        <v>0</v>
      </c>
    </row>
    <row r="71" spans="1:15" x14ac:dyDescent="0.3">
      <c r="A71" s="1">
        <v>44308</v>
      </c>
      <c r="B71" s="2" t="s">
        <v>7</v>
      </c>
      <c r="C71">
        <v>12</v>
      </c>
      <c r="D71">
        <v>339</v>
      </c>
      <c r="E71">
        <v>19</v>
      </c>
      <c r="F71">
        <v>4</v>
      </c>
      <c r="G71">
        <v>360</v>
      </c>
      <c r="H71">
        <v>16</v>
      </c>
      <c r="I71">
        <v>0</v>
      </c>
      <c r="J71">
        <v>0</v>
      </c>
      <c r="K71">
        <v>27</v>
      </c>
      <c r="L71" t="s">
        <v>442</v>
      </c>
      <c r="M71">
        <v>1</v>
      </c>
      <c r="N71">
        <v>1</v>
      </c>
      <c r="O71">
        <v>0</v>
      </c>
    </row>
    <row r="72" spans="1:15" x14ac:dyDescent="0.3">
      <c r="A72" s="1">
        <v>44308</v>
      </c>
      <c r="B72" s="2" t="s">
        <v>2</v>
      </c>
      <c r="C72">
        <v>82</v>
      </c>
      <c r="D72">
        <v>823</v>
      </c>
      <c r="E72">
        <v>29</v>
      </c>
      <c r="F72">
        <v>8</v>
      </c>
      <c r="G72">
        <v>422</v>
      </c>
      <c r="H72">
        <v>85</v>
      </c>
      <c r="I72">
        <v>-4</v>
      </c>
      <c r="J72">
        <v>0</v>
      </c>
      <c r="K72">
        <v>51</v>
      </c>
      <c r="L72" t="s">
        <v>442</v>
      </c>
      <c r="M72">
        <v>0.87878787878787878</v>
      </c>
      <c r="N72">
        <v>1</v>
      </c>
      <c r="O72">
        <v>0</v>
      </c>
    </row>
    <row r="73" spans="1:15" x14ac:dyDescent="0.3">
      <c r="A73" s="1">
        <v>44308</v>
      </c>
      <c r="B73" s="2" t="s">
        <v>3</v>
      </c>
      <c r="C73">
        <v>226</v>
      </c>
      <c r="D73">
        <v>2939</v>
      </c>
      <c r="E73">
        <v>156</v>
      </c>
      <c r="F73">
        <v>43</v>
      </c>
      <c r="G73">
        <v>2379</v>
      </c>
      <c r="H73">
        <v>253</v>
      </c>
      <c r="I73">
        <v>-7</v>
      </c>
      <c r="J73">
        <v>2</v>
      </c>
      <c r="K73">
        <v>188</v>
      </c>
      <c r="L73" t="s">
        <v>442</v>
      </c>
      <c r="M73">
        <v>0.95705521472392641</v>
      </c>
      <c r="N73">
        <v>1.0487804878048781</v>
      </c>
      <c r="O73">
        <v>1</v>
      </c>
    </row>
    <row r="74" spans="1:15" x14ac:dyDescent="0.3">
      <c r="A74" s="1">
        <v>44309</v>
      </c>
      <c r="B74" s="2" t="s">
        <v>4</v>
      </c>
      <c r="C74">
        <v>38</v>
      </c>
      <c r="D74">
        <v>729</v>
      </c>
      <c r="E74">
        <v>46</v>
      </c>
      <c r="F74">
        <v>9</v>
      </c>
      <c r="G74">
        <v>584</v>
      </c>
      <c r="H74">
        <v>33</v>
      </c>
      <c r="I74">
        <v>-8</v>
      </c>
      <c r="J74">
        <v>-1</v>
      </c>
      <c r="K74">
        <v>31</v>
      </c>
      <c r="L74" t="s">
        <v>443</v>
      </c>
      <c r="M74">
        <v>0.85185185185185186</v>
      </c>
      <c r="N74">
        <v>0.9</v>
      </c>
      <c r="O74">
        <v>1</v>
      </c>
    </row>
    <row r="75" spans="1:15" x14ac:dyDescent="0.3">
      <c r="A75" s="1">
        <v>44309</v>
      </c>
      <c r="B75" s="2" t="s">
        <v>5</v>
      </c>
      <c r="C75">
        <v>11</v>
      </c>
      <c r="D75">
        <v>120</v>
      </c>
      <c r="E75">
        <v>9</v>
      </c>
      <c r="F75">
        <v>2</v>
      </c>
      <c r="G75">
        <v>216</v>
      </c>
      <c r="H75">
        <v>13</v>
      </c>
      <c r="I75">
        <v>0</v>
      </c>
      <c r="J75">
        <v>0</v>
      </c>
      <c r="K75">
        <v>3</v>
      </c>
      <c r="L75" t="s">
        <v>443</v>
      </c>
      <c r="M75">
        <v>1</v>
      </c>
      <c r="N75">
        <v>1</v>
      </c>
      <c r="O75">
        <v>0</v>
      </c>
    </row>
    <row r="76" spans="1:15" x14ac:dyDescent="0.3">
      <c r="A76" s="1">
        <v>44309</v>
      </c>
      <c r="B76" s="2" t="s">
        <v>8</v>
      </c>
      <c r="C76">
        <v>13</v>
      </c>
      <c r="D76">
        <v>205</v>
      </c>
      <c r="E76">
        <v>7</v>
      </c>
      <c r="F76">
        <v>4</v>
      </c>
      <c r="G76">
        <v>213</v>
      </c>
      <c r="H76">
        <v>15</v>
      </c>
      <c r="I76">
        <v>-1</v>
      </c>
      <c r="J76">
        <v>0</v>
      </c>
      <c r="K76">
        <v>20</v>
      </c>
      <c r="L76" t="s">
        <v>443</v>
      </c>
      <c r="M76">
        <v>0.875</v>
      </c>
      <c r="N76">
        <v>1</v>
      </c>
      <c r="O76">
        <v>0</v>
      </c>
    </row>
    <row r="77" spans="1:15" x14ac:dyDescent="0.3">
      <c r="A77" s="1">
        <v>44309</v>
      </c>
      <c r="B77" s="2" t="s">
        <v>9</v>
      </c>
      <c r="C77">
        <v>11</v>
      </c>
      <c r="D77">
        <v>265</v>
      </c>
      <c r="E77">
        <v>17</v>
      </c>
      <c r="F77">
        <v>10</v>
      </c>
      <c r="G77">
        <v>415</v>
      </c>
      <c r="H77">
        <v>18</v>
      </c>
      <c r="I77">
        <v>0</v>
      </c>
      <c r="J77">
        <v>0</v>
      </c>
      <c r="K77">
        <v>16</v>
      </c>
      <c r="L77" t="s">
        <v>443</v>
      </c>
      <c r="M77">
        <v>1</v>
      </c>
      <c r="N77">
        <v>1</v>
      </c>
      <c r="O77">
        <v>0</v>
      </c>
    </row>
    <row r="78" spans="1:15" x14ac:dyDescent="0.3">
      <c r="A78" s="1">
        <v>44309</v>
      </c>
      <c r="B78" s="2" t="s">
        <v>6</v>
      </c>
      <c r="C78">
        <v>22</v>
      </c>
      <c r="D78">
        <v>469</v>
      </c>
      <c r="E78">
        <v>16</v>
      </c>
      <c r="F78">
        <v>5</v>
      </c>
      <c r="G78">
        <v>171</v>
      </c>
      <c r="H78">
        <v>22</v>
      </c>
      <c r="I78">
        <v>-4</v>
      </c>
      <c r="J78">
        <v>0</v>
      </c>
      <c r="K78">
        <v>18</v>
      </c>
      <c r="L78" t="s">
        <v>443</v>
      </c>
      <c r="M78">
        <v>0.8</v>
      </c>
      <c r="N78">
        <v>1</v>
      </c>
      <c r="O78">
        <v>1</v>
      </c>
    </row>
    <row r="79" spans="1:15" x14ac:dyDescent="0.3">
      <c r="A79" s="1">
        <v>44309</v>
      </c>
      <c r="B79" s="2" t="s">
        <v>7</v>
      </c>
      <c r="C79">
        <v>19</v>
      </c>
      <c r="D79">
        <v>346</v>
      </c>
      <c r="E79">
        <v>19</v>
      </c>
      <c r="F79">
        <v>5</v>
      </c>
      <c r="G79">
        <v>360</v>
      </c>
      <c r="H79">
        <v>27</v>
      </c>
      <c r="I79">
        <v>0</v>
      </c>
      <c r="J79">
        <v>1</v>
      </c>
      <c r="K79">
        <v>20</v>
      </c>
      <c r="L79" t="s">
        <v>443</v>
      </c>
      <c r="M79">
        <v>1</v>
      </c>
      <c r="N79">
        <v>1.25</v>
      </c>
      <c r="O79">
        <v>0</v>
      </c>
    </row>
    <row r="80" spans="1:15" x14ac:dyDescent="0.3">
      <c r="A80" s="1">
        <v>44309</v>
      </c>
      <c r="B80" s="2" t="s">
        <v>2</v>
      </c>
      <c r="C80">
        <v>67</v>
      </c>
      <c r="D80">
        <v>843</v>
      </c>
      <c r="E80">
        <v>32</v>
      </c>
      <c r="F80">
        <v>8</v>
      </c>
      <c r="G80">
        <v>422</v>
      </c>
      <c r="H80">
        <v>76</v>
      </c>
      <c r="I80">
        <v>3</v>
      </c>
      <c r="J80">
        <v>0</v>
      </c>
      <c r="K80">
        <v>56</v>
      </c>
      <c r="L80" t="s">
        <v>443</v>
      </c>
      <c r="M80">
        <v>1.103448275862069</v>
      </c>
      <c r="N80">
        <v>1</v>
      </c>
      <c r="O80">
        <v>0</v>
      </c>
    </row>
    <row r="81" spans="1:15" x14ac:dyDescent="0.3">
      <c r="A81" s="1">
        <v>44309</v>
      </c>
      <c r="B81" s="2" t="s">
        <v>3</v>
      </c>
      <c r="C81">
        <v>181</v>
      </c>
      <c r="D81">
        <v>2977</v>
      </c>
      <c r="E81">
        <v>146</v>
      </c>
      <c r="F81">
        <v>43</v>
      </c>
      <c r="G81">
        <v>2381</v>
      </c>
      <c r="H81">
        <v>204</v>
      </c>
      <c r="I81">
        <v>-10</v>
      </c>
      <c r="J81">
        <v>0</v>
      </c>
      <c r="K81">
        <v>164</v>
      </c>
      <c r="L81" t="s">
        <v>443</v>
      </c>
      <c r="M81">
        <v>0.9358974358974359</v>
      </c>
      <c r="N81">
        <v>1</v>
      </c>
      <c r="O81">
        <v>2</v>
      </c>
    </row>
    <row r="82" spans="1:15" x14ac:dyDescent="0.3">
      <c r="A82" s="1">
        <v>44310</v>
      </c>
      <c r="B82" s="2" t="s">
        <v>4</v>
      </c>
      <c r="C82">
        <v>29</v>
      </c>
      <c r="D82">
        <v>738</v>
      </c>
      <c r="E82">
        <v>47</v>
      </c>
      <c r="F82">
        <v>12</v>
      </c>
      <c r="G82">
        <v>585</v>
      </c>
      <c r="H82">
        <v>40</v>
      </c>
      <c r="I82">
        <v>1</v>
      </c>
      <c r="J82">
        <v>3</v>
      </c>
      <c r="K82">
        <v>30</v>
      </c>
      <c r="L82" t="s">
        <v>444</v>
      </c>
      <c r="M82">
        <v>1.0217391304347827</v>
      </c>
      <c r="N82">
        <v>1.3333333333333333</v>
      </c>
      <c r="O82">
        <v>1</v>
      </c>
    </row>
    <row r="83" spans="1:15" x14ac:dyDescent="0.3">
      <c r="A83" s="1">
        <v>44310</v>
      </c>
      <c r="B83" s="2" t="s">
        <v>5</v>
      </c>
      <c r="C83">
        <v>3</v>
      </c>
      <c r="D83">
        <v>119</v>
      </c>
      <c r="E83">
        <v>11</v>
      </c>
      <c r="F83">
        <v>2</v>
      </c>
      <c r="G83">
        <v>216</v>
      </c>
      <c r="H83">
        <v>3</v>
      </c>
      <c r="I83">
        <v>2</v>
      </c>
      <c r="J83">
        <v>0</v>
      </c>
      <c r="K83">
        <v>4</v>
      </c>
      <c r="L83" t="s">
        <v>444</v>
      </c>
      <c r="M83">
        <v>1.2222222222222223</v>
      </c>
      <c r="N83">
        <v>1</v>
      </c>
      <c r="O83">
        <v>0</v>
      </c>
    </row>
    <row r="84" spans="1:15" x14ac:dyDescent="0.3">
      <c r="A84" s="1">
        <v>44310</v>
      </c>
      <c r="B84" s="2" t="s">
        <v>8</v>
      </c>
      <c r="C84">
        <v>10</v>
      </c>
      <c r="D84">
        <v>206</v>
      </c>
      <c r="E84">
        <v>9</v>
      </c>
      <c r="F84">
        <v>4</v>
      </c>
      <c r="G84">
        <v>213</v>
      </c>
      <c r="H84">
        <v>13</v>
      </c>
      <c r="I84">
        <v>2</v>
      </c>
      <c r="J84">
        <v>0</v>
      </c>
      <c r="K84">
        <v>12</v>
      </c>
      <c r="L84" t="s">
        <v>444</v>
      </c>
      <c r="M84">
        <v>1.2857142857142858</v>
      </c>
      <c r="N84">
        <v>1</v>
      </c>
      <c r="O84">
        <v>0</v>
      </c>
    </row>
    <row r="85" spans="1:15" x14ac:dyDescent="0.3">
      <c r="A85" s="1">
        <v>44310</v>
      </c>
      <c r="B85" s="2" t="s">
        <v>9</v>
      </c>
      <c r="C85">
        <v>15</v>
      </c>
      <c r="D85">
        <v>255</v>
      </c>
      <c r="E85">
        <v>18</v>
      </c>
      <c r="F85">
        <v>11</v>
      </c>
      <c r="G85">
        <v>415</v>
      </c>
      <c r="H85">
        <v>18</v>
      </c>
      <c r="I85">
        <v>1</v>
      </c>
      <c r="J85">
        <v>1</v>
      </c>
      <c r="K85">
        <v>28</v>
      </c>
      <c r="L85" t="s">
        <v>444</v>
      </c>
      <c r="M85">
        <v>1.0588235294117647</v>
      </c>
      <c r="N85">
        <v>1.1000000000000001</v>
      </c>
      <c r="O85">
        <v>0</v>
      </c>
    </row>
    <row r="86" spans="1:15" x14ac:dyDescent="0.3">
      <c r="A86" s="1">
        <v>44310</v>
      </c>
      <c r="B86" s="2" t="s">
        <v>6</v>
      </c>
      <c r="C86">
        <v>36</v>
      </c>
      <c r="D86">
        <v>481</v>
      </c>
      <c r="E86">
        <v>19</v>
      </c>
      <c r="F86">
        <v>5</v>
      </c>
      <c r="G86">
        <v>171</v>
      </c>
      <c r="H86">
        <v>35</v>
      </c>
      <c r="I86">
        <v>3</v>
      </c>
      <c r="J86">
        <v>0</v>
      </c>
      <c r="K86">
        <v>23</v>
      </c>
      <c r="L86" t="s">
        <v>444</v>
      </c>
      <c r="M86">
        <v>1.1875</v>
      </c>
      <c r="N86">
        <v>1</v>
      </c>
      <c r="O86">
        <v>0</v>
      </c>
    </row>
    <row r="87" spans="1:15" x14ac:dyDescent="0.3">
      <c r="A87" s="1">
        <v>44310</v>
      </c>
      <c r="B87" s="2" t="s">
        <v>7</v>
      </c>
      <c r="C87">
        <v>28</v>
      </c>
      <c r="D87">
        <v>343</v>
      </c>
      <c r="E87">
        <v>19</v>
      </c>
      <c r="F87">
        <v>4</v>
      </c>
      <c r="G87">
        <v>360</v>
      </c>
      <c r="H87">
        <v>30</v>
      </c>
      <c r="I87">
        <v>0</v>
      </c>
      <c r="J87">
        <v>-1</v>
      </c>
      <c r="K87">
        <v>33</v>
      </c>
      <c r="L87" t="s">
        <v>444</v>
      </c>
      <c r="M87">
        <v>1</v>
      </c>
      <c r="N87">
        <v>0.8</v>
      </c>
      <c r="O87">
        <v>0</v>
      </c>
    </row>
    <row r="88" spans="1:15" x14ac:dyDescent="0.3">
      <c r="A88" s="1">
        <v>44310</v>
      </c>
      <c r="B88" s="2" t="s">
        <v>2</v>
      </c>
      <c r="C88">
        <v>70</v>
      </c>
      <c r="D88">
        <v>874</v>
      </c>
      <c r="E88">
        <v>35</v>
      </c>
      <c r="F88">
        <v>8</v>
      </c>
      <c r="G88">
        <v>422</v>
      </c>
      <c r="H88">
        <v>72</v>
      </c>
      <c r="I88">
        <v>3</v>
      </c>
      <c r="J88">
        <v>0</v>
      </c>
      <c r="K88">
        <v>41</v>
      </c>
      <c r="L88" t="s">
        <v>444</v>
      </c>
      <c r="M88">
        <v>1.09375</v>
      </c>
      <c r="N88">
        <v>1</v>
      </c>
      <c r="O88">
        <v>0</v>
      </c>
    </row>
    <row r="89" spans="1:15" x14ac:dyDescent="0.3">
      <c r="A89" s="1">
        <v>44310</v>
      </c>
      <c r="B89" s="2" t="s">
        <v>3</v>
      </c>
      <c r="C89">
        <v>191</v>
      </c>
      <c r="D89">
        <v>3016</v>
      </c>
      <c r="E89">
        <v>158</v>
      </c>
      <c r="F89">
        <v>46</v>
      </c>
      <c r="G89">
        <v>2382</v>
      </c>
      <c r="H89">
        <v>211</v>
      </c>
      <c r="I89">
        <v>12</v>
      </c>
      <c r="J89">
        <v>3</v>
      </c>
      <c r="K89">
        <v>171</v>
      </c>
      <c r="L89" t="s">
        <v>444</v>
      </c>
      <c r="M89">
        <v>1.0821917808219179</v>
      </c>
      <c r="N89">
        <v>1.069767441860465</v>
      </c>
      <c r="O89">
        <v>1</v>
      </c>
    </row>
    <row r="90" spans="1:15" x14ac:dyDescent="0.3">
      <c r="A90" s="1">
        <v>44311</v>
      </c>
      <c r="B90" s="2" t="s">
        <v>4</v>
      </c>
      <c r="C90">
        <v>45</v>
      </c>
      <c r="D90">
        <v>733</v>
      </c>
      <c r="E90">
        <v>48</v>
      </c>
      <c r="F90">
        <v>13</v>
      </c>
      <c r="G90">
        <v>585</v>
      </c>
      <c r="H90">
        <v>41</v>
      </c>
      <c r="I90">
        <v>1</v>
      </c>
      <c r="J90">
        <v>1</v>
      </c>
      <c r="K90">
        <v>46</v>
      </c>
      <c r="L90" t="s">
        <v>445</v>
      </c>
      <c r="M90">
        <v>1.0212765957446808</v>
      </c>
      <c r="N90">
        <v>1.0833333333333333</v>
      </c>
      <c r="O90">
        <v>0</v>
      </c>
    </row>
    <row r="91" spans="1:15" x14ac:dyDescent="0.3">
      <c r="A91" s="1">
        <v>44311</v>
      </c>
      <c r="B91" s="2" t="s">
        <v>5</v>
      </c>
      <c r="C91">
        <v>4</v>
      </c>
      <c r="D91">
        <v>117</v>
      </c>
      <c r="E91">
        <v>11</v>
      </c>
      <c r="F91">
        <v>2</v>
      </c>
      <c r="G91">
        <v>216</v>
      </c>
      <c r="H91">
        <v>5</v>
      </c>
      <c r="I91">
        <v>0</v>
      </c>
      <c r="J91">
        <v>0</v>
      </c>
      <c r="K91">
        <v>7</v>
      </c>
      <c r="L91" t="s">
        <v>445</v>
      </c>
      <c r="M91">
        <v>1</v>
      </c>
      <c r="N91">
        <v>1</v>
      </c>
      <c r="O91">
        <v>0</v>
      </c>
    </row>
    <row r="92" spans="1:15" x14ac:dyDescent="0.3">
      <c r="A92" s="1">
        <v>44311</v>
      </c>
      <c r="B92" s="2" t="s">
        <v>8</v>
      </c>
      <c r="C92">
        <v>8</v>
      </c>
      <c r="D92">
        <v>204</v>
      </c>
      <c r="E92">
        <v>11</v>
      </c>
      <c r="F92">
        <v>4</v>
      </c>
      <c r="G92">
        <v>213</v>
      </c>
      <c r="H92">
        <v>10</v>
      </c>
      <c r="I92">
        <v>2</v>
      </c>
      <c r="J92">
        <v>0</v>
      </c>
      <c r="K92">
        <v>12</v>
      </c>
      <c r="L92" t="s">
        <v>445</v>
      </c>
      <c r="M92">
        <v>1.2222222222222223</v>
      </c>
      <c r="N92">
        <v>1</v>
      </c>
      <c r="O92">
        <v>0</v>
      </c>
    </row>
    <row r="93" spans="1:15" x14ac:dyDescent="0.3">
      <c r="A93" s="1">
        <v>44311</v>
      </c>
      <c r="B93" s="2" t="s">
        <v>9</v>
      </c>
      <c r="C93">
        <v>11</v>
      </c>
      <c r="D93">
        <v>257</v>
      </c>
      <c r="E93">
        <v>20</v>
      </c>
      <c r="F93">
        <v>9</v>
      </c>
      <c r="G93">
        <v>415</v>
      </c>
      <c r="H93">
        <v>14</v>
      </c>
      <c r="I93">
        <v>2</v>
      </c>
      <c r="J93">
        <v>-2</v>
      </c>
      <c r="K93">
        <v>12</v>
      </c>
      <c r="L93" t="s">
        <v>445</v>
      </c>
      <c r="M93">
        <v>1.1111111111111112</v>
      </c>
      <c r="N93">
        <v>0.81818181818181823</v>
      </c>
      <c r="O93">
        <v>0</v>
      </c>
    </row>
    <row r="94" spans="1:15" x14ac:dyDescent="0.3">
      <c r="A94" s="1">
        <v>44311</v>
      </c>
      <c r="B94" s="2" t="s">
        <v>6</v>
      </c>
      <c r="C94">
        <v>26</v>
      </c>
      <c r="D94">
        <v>485</v>
      </c>
      <c r="E94">
        <v>18</v>
      </c>
      <c r="F94">
        <v>5</v>
      </c>
      <c r="G94">
        <v>171</v>
      </c>
      <c r="H94">
        <v>28</v>
      </c>
      <c r="I94">
        <v>-1</v>
      </c>
      <c r="J94">
        <v>0</v>
      </c>
      <c r="K94">
        <v>24</v>
      </c>
      <c r="L94" t="s">
        <v>445</v>
      </c>
      <c r="M94">
        <v>0.94736842105263153</v>
      </c>
      <c r="N94">
        <v>1</v>
      </c>
      <c r="O94">
        <v>0</v>
      </c>
    </row>
    <row r="95" spans="1:15" x14ac:dyDescent="0.3">
      <c r="A95" s="1">
        <v>44311</v>
      </c>
      <c r="B95" s="2" t="s">
        <v>7</v>
      </c>
      <c r="C95">
        <v>16</v>
      </c>
      <c r="D95">
        <v>341</v>
      </c>
      <c r="E95">
        <v>22</v>
      </c>
      <c r="F95">
        <v>4</v>
      </c>
      <c r="G95">
        <v>360</v>
      </c>
      <c r="H95">
        <v>25</v>
      </c>
      <c r="I95">
        <v>3</v>
      </c>
      <c r="J95">
        <v>0</v>
      </c>
      <c r="K95">
        <v>27</v>
      </c>
      <c r="L95" t="s">
        <v>445</v>
      </c>
      <c r="M95">
        <v>1.1578947368421053</v>
      </c>
      <c r="N95">
        <v>1</v>
      </c>
      <c r="O95">
        <v>0</v>
      </c>
    </row>
    <row r="96" spans="1:15" x14ac:dyDescent="0.3">
      <c r="A96" s="1">
        <v>44311</v>
      </c>
      <c r="B96" s="2" t="s">
        <v>2</v>
      </c>
      <c r="C96">
        <v>31</v>
      </c>
      <c r="D96">
        <v>878</v>
      </c>
      <c r="E96">
        <v>39</v>
      </c>
      <c r="F96">
        <v>8</v>
      </c>
      <c r="G96">
        <v>422</v>
      </c>
      <c r="H96">
        <v>36</v>
      </c>
      <c r="I96">
        <v>4</v>
      </c>
      <c r="J96">
        <v>0</v>
      </c>
      <c r="K96">
        <v>32</v>
      </c>
      <c r="L96" t="s">
        <v>445</v>
      </c>
      <c r="M96">
        <v>1.1142857142857143</v>
      </c>
      <c r="N96">
        <v>1</v>
      </c>
      <c r="O96">
        <v>0</v>
      </c>
    </row>
    <row r="97" spans="1:15" x14ac:dyDescent="0.3">
      <c r="A97" s="1">
        <v>44311</v>
      </c>
      <c r="B97" s="2" t="s">
        <v>3</v>
      </c>
      <c r="C97">
        <v>141</v>
      </c>
      <c r="D97">
        <v>3015</v>
      </c>
      <c r="E97">
        <v>169</v>
      </c>
      <c r="F97">
        <v>45</v>
      </c>
      <c r="G97">
        <v>2382</v>
      </c>
      <c r="H97">
        <v>159</v>
      </c>
      <c r="I97">
        <v>11</v>
      </c>
      <c r="J97">
        <v>-1</v>
      </c>
      <c r="K97">
        <v>160</v>
      </c>
      <c r="L97" t="s">
        <v>445</v>
      </c>
      <c r="M97">
        <v>1.0696202531645569</v>
      </c>
      <c r="N97">
        <v>0.97826086956521741</v>
      </c>
      <c r="O97">
        <v>0</v>
      </c>
    </row>
    <row r="98" spans="1:15" x14ac:dyDescent="0.3">
      <c r="A98" s="1">
        <v>44312</v>
      </c>
      <c r="B98" s="2" t="s">
        <v>4</v>
      </c>
      <c r="C98">
        <v>25</v>
      </c>
      <c r="D98">
        <v>741</v>
      </c>
      <c r="E98">
        <v>50</v>
      </c>
      <c r="F98">
        <v>13</v>
      </c>
      <c r="G98">
        <v>585</v>
      </c>
      <c r="H98">
        <v>32</v>
      </c>
      <c r="I98">
        <v>2</v>
      </c>
      <c r="J98">
        <v>0</v>
      </c>
      <c r="K98">
        <v>24</v>
      </c>
      <c r="L98" t="s">
        <v>446</v>
      </c>
      <c r="M98">
        <v>1.0416666666666667</v>
      </c>
      <c r="N98">
        <v>1</v>
      </c>
      <c r="O98">
        <v>0</v>
      </c>
    </row>
    <row r="99" spans="1:15" x14ac:dyDescent="0.3">
      <c r="A99" s="1">
        <v>44312</v>
      </c>
      <c r="B99" s="2" t="s">
        <v>5</v>
      </c>
      <c r="C99">
        <v>1</v>
      </c>
      <c r="D99">
        <v>114</v>
      </c>
      <c r="E99">
        <v>11</v>
      </c>
      <c r="F99">
        <v>1</v>
      </c>
      <c r="G99">
        <v>216</v>
      </c>
      <c r="H99">
        <v>1</v>
      </c>
      <c r="I99">
        <v>0</v>
      </c>
      <c r="J99">
        <v>-1</v>
      </c>
      <c r="K99">
        <v>4</v>
      </c>
      <c r="L99" t="s">
        <v>446</v>
      </c>
      <c r="M99">
        <v>1</v>
      </c>
      <c r="N99">
        <v>0.5</v>
      </c>
      <c r="O99">
        <v>0</v>
      </c>
    </row>
    <row r="100" spans="1:15" x14ac:dyDescent="0.3">
      <c r="A100" s="1">
        <v>44312</v>
      </c>
      <c r="B100" s="2" t="s">
        <v>8</v>
      </c>
      <c r="C100">
        <v>13</v>
      </c>
      <c r="D100">
        <v>204</v>
      </c>
      <c r="E100">
        <v>12</v>
      </c>
      <c r="F100">
        <v>4</v>
      </c>
      <c r="G100">
        <v>213</v>
      </c>
      <c r="H100">
        <v>14</v>
      </c>
      <c r="I100">
        <v>1</v>
      </c>
      <c r="J100">
        <v>0</v>
      </c>
      <c r="K100">
        <v>14</v>
      </c>
      <c r="L100" t="s">
        <v>446</v>
      </c>
      <c r="M100">
        <v>1.0909090909090908</v>
      </c>
      <c r="N100">
        <v>1</v>
      </c>
      <c r="O100">
        <v>0</v>
      </c>
    </row>
    <row r="101" spans="1:15" x14ac:dyDescent="0.3">
      <c r="A101" s="1">
        <v>44312</v>
      </c>
      <c r="B101" s="2" t="s">
        <v>9</v>
      </c>
      <c r="C101">
        <v>11</v>
      </c>
      <c r="D101">
        <v>264</v>
      </c>
      <c r="E101">
        <v>23</v>
      </c>
      <c r="F101">
        <v>9</v>
      </c>
      <c r="G101">
        <v>416</v>
      </c>
      <c r="H101">
        <v>15</v>
      </c>
      <c r="I101">
        <v>3</v>
      </c>
      <c r="J101">
        <v>0</v>
      </c>
      <c r="K101">
        <v>7</v>
      </c>
      <c r="L101" t="s">
        <v>446</v>
      </c>
      <c r="M101">
        <v>1.1499999999999999</v>
      </c>
      <c r="N101">
        <v>1</v>
      </c>
      <c r="O101">
        <v>1</v>
      </c>
    </row>
    <row r="102" spans="1:15" x14ac:dyDescent="0.3">
      <c r="A102" s="1">
        <v>44312</v>
      </c>
      <c r="B102" s="2" t="s">
        <v>6</v>
      </c>
      <c r="C102">
        <v>12</v>
      </c>
      <c r="D102">
        <v>458</v>
      </c>
      <c r="E102">
        <v>22</v>
      </c>
      <c r="F102">
        <v>5</v>
      </c>
      <c r="G102">
        <v>171</v>
      </c>
      <c r="H102">
        <v>16</v>
      </c>
      <c r="I102">
        <v>4</v>
      </c>
      <c r="J102">
        <v>0</v>
      </c>
      <c r="K102">
        <v>43</v>
      </c>
      <c r="L102" t="s">
        <v>446</v>
      </c>
      <c r="M102">
        <v>1.2222222222222223</v>
      </c>
      <c r="N102">
        <v>1</v>
      </c>
      <c r="O102">
        <v>0</v>
      </c>
    </row>
    <row r="103" spans="1:15" x14ac:dyDescent="0.3">
      <c r="A103" s="1">
        <v>44312</v>
      </c>
      <c r="B103" s="2" t="s">
        <v>7</v>
      </c>
      <c r="C103">
        <v>12</v>
      </c>
      <c r="D103">
        <v>347</v>
      </c>
      <c r="E103">
        <v>19</v>
      </c>
      <c r="F103">
        <v>5</v>
      </c>
      <c r="G103">
        <v>360</v>
      </c>
      <c r="H103">
        <v>21</v>
      </c>
      <c r="I103">
        <v>-3</v>
      </c>
      <c r="J103">
        <v>1</v>
      </c>
      <c r="K103">
        <v>15</v>
      </c>
      <c r="L103" t="s">
        <v>446</v>
      </c>
      <c r="M103">
        <v>0.86363636363636365</v>
      </c>
      <c r="N103">
        <v>1.25</v>
      </c>
      <c r="O103">
        <v>0</v>
      </c>
    </row>
    <row r="104" spans="1:15" x14ac:dyDescent="0.3">
      <c r="A104" s="1">
        <v>44312</v>
      </c>
      <c r="B104" s="2" t="s">
        <v>2</v>
      </c>
      <c r="C104">
        <v>27</v>
      </c>
      <c r="D104">
        <v>894</v>
      </c>
      <c r="E104">
        <v>37</v>
      </c>
      <c r="F104">
        <v>9</v>
      </c>
      <c r="G104">
        <v>423</v>
      </c>
      <c r="H104">
        <v>28</v>
      </c>
      <c r="I104">
        <v>-2</v>
      </c>
      <c r="J104">
        <v>1</v>
      </c>
      <c r="K104">
        <v>11</v>
      </c>
      <c r="L104" t="s">
        <v>446</v>
      </c>
      <c r="M104">
        <v>0.94871794871794868</v>
      </c>
      <c r="N104">
        <v>1.125</v>
      </c>
      <c r="O104">
        <v>1</v>
      </c>
    </row>
    <row r="105" spans="1:15" x14ac:dyDescent="0.3">
      <c r="A105" s="1">
        <v>44312</v>
      </c>
      <c r="B105" s="2" t="s">
        <v>3</v>
      </c>
      <c r="C105">
        <v>101</v>
      </c>
      <c r="D105">
        <v>3022</v>
      </c>
      <c r="E105">
        <v>174</v>
      </c>
      <c r="F105">
        <v>46</v>
      </c>
      <c r="G105">
        <v>2384</v>
      </c>
      <c r="H105">
        <v>127</v>
      </c>
      <c r="I105">
        <v>5</v>
      </c>
      <c r="J105">
        <v>1</v>
      </c>
      <c r="K105">
        <v>118</v>
      </c>
      <c r="L105" t="s">
        <v>446</v>
      </c>
      <c r="M105">
        <v>1.029585798816568</v>
      </c>
      <c r="N105">
        <v>1.0222222222222221</v>
      </c>
      <c r="O105">
        <v>2</v>
      </c>
    </row>
    <row r="106" spans="1:15" x14ac:dyDescent="0.3">
      <c r="A106" s="1">
        <v>44313</v>
      </c>
      <c r="B106" s="2" t="s">
        <v>4</v>
      </c>
      <c r="C106">
        <v>42</v>
      </c>
      <c r="D106">
        <v>750</v>
      </c>
      <c r="E106">
        <v>52</v>
      </c>
      <c r="F106">
        <v>11</v>
      </c>
      <c r="G106">
        <v>585</v>
      </c>
      <c r="H106">
        <v>46</v>
      </c>
      <c r="I106">
        <v>2</v>
      </c>
      <c r="J106">
        <v>-2</v>
      </c>
      <c r="K106">
        <v>37</v>
      </c>
      <c r="L106" t="s">
        <v>447</v>
      </c>
      <c r="M106">
        <v>1.04</v>
      </c>
      <c r="N106">
        <v>0.84615384615384615</v>
      </c>
      <c r="O106">
        <v>0</v>
      </c>
    </row>
    <row r="107" spans="1:15" x14ac:dyDescent="0.3">
      <c r="A107" s="1">
        <v>44313</v>
      </c>
      <c r="B107" s="2" t="s">
        <v>5</v>
      </c>
      <c r="C107">
        <v>5</v>
      </c>
      <c r="D107">
        <v>98</v>
      </c>
      <c r="E107">
        <v>8</v>
      </c>
      <c r="F107">
        <v>2</v>
      </c>
      <c r="G107">
        <v>216</v>
      </c>
      <c r="H107">
        <v>3</v>
      </c>
      <c r="I107">
        <v>-3</v>
      </c>
      <c r="J107">
        <v>1</v>
      </c>
      <c r="K107">
        <v>19</v>
      </c>
      <c r="L107" t="s">
        <v>447</v>
      </c>
      <c r="M107">
        <v>0.72727272727272729</v>
      </c>
      <c r="N107">
        <v>2</v>
      </c>
      <c r="O107">
        <v>0</v>
      </c>
    </row>
    <row r="108" spans="1:15" x14ac:dyDescent="0.3">
      <c r="A108" s="1">
        <v>44313</v>
      </c>
      <c r="B108" s="2" t="s">
        <v>8</v>
      </c>
      <c r="C108">
        <v>17</v>
      </c>
      <c r="D108">
        <v>215</v>
      </c>
      <c r="E108">
        <v>11</v>
      </c>
      <c r="F108">
        <v>4</v>
      </c>
      <c r="G108">
        <v>213</v>
      </c>
      <c r="H108">
        <v>20</v>
      </c>
      <c r="I108">
        <v>-1</v>
      </c>
      <c r="J108">
        <v>0</v>
      </c>
      <c r="K108">
        <v>9</v>
      </c>
      <c r="L108" t="s">
        <v>447</v>
      </c>
      <c r="M108">
        <v>0.91666666666666663</v>
      </c>
      <c r="N108">
        <v>1</v>
      </c>
      <c r="O108">
        <v>0</v>
      </c>
    </row>
    <row r="109" spans="1:15" x14ac:dyDescent="0.3">
      <c r="A109" s="1">
        <v>44313</v>
      </c>
      <c r="B109" s="2" t="s">
        <v>9</v>
      </c>
      <c r="C109">
        <v>13</v>
      </c>
      <c r="D109">
        <v>254</v>
      </c>
      <c r="E109">
        <v>19</v>
      </c>
      <c r="F109">
        <v>10</v>
      </c>
      <c r="G109">
        <v>416</v>
      </c>
      <c r="H109">
        <v>13</v>
      </c>
      <c r="I109">
        <v>-4</v>
      </c>
      <c r="J109">
        <v>1</v>
      </c>
      <c r="K109">
        <v>23</v>
      </c>
      <c r="L109" t="s">
        <v>447</v>
      </c>
      <c r="M109">
        <v>0.82608695652173914</v>
      </c>
      <c r="N109">
        <v>1.1111111111111112</v>
      </c>
      <c r="O109">
        <v>0</v>
      </c>
    </row>
    <row r="110" spans="1:15" x14ac:dyDescent="0.3">
      <c r="A110" s="1">
        <v>44313</v>
      </c>
      <c r="B110" s="2" t="s">
        <v>6</v>
      </c>
      <c r="C110">
        <v>35</v>
      </c>
      <c r="D110">
        <v>478</v>
      </c>
      <c r="E110">
        <v>20</v>
      </c>
      <c r="F110">
        <v>4</v>
      </c>
      <c r="G110">
        <v>171</v>
      </c>
      <c r="H110">
        <v>39</v>
      </c>
      <c r="I110">
        <v>-2</v>
      </c>
      <c r="J110">
        <v>-1</v>
      </c>
      <c r="K110">
        <v>19</v>
      </c>
      <c r="L110" t="s">
        <v>447</v>
      </c>
      <c r="M110">
        <v>0.90909090909090906</v>
      </c>
      <c r="N110">
        <v>0.8</v>
      </c>
      <c r="O110">
        <v>0</v>
      </c>
    </row>
    <row r="111" spans="1:15" x14ac:dyDescent="0.3">
      <c r="A111" s="1">
        <v>44313</v>
      </c>
      <c r="B111" s="2" t="s">
        <v>7</v>
      </c>
      <c r="C111">
        <v>13</v>
      </c>
      <c r="D111">
        <v>347</v>
      </c>
      <c r="E111">
        <v>20</v>
      </c>
      <c r="F111">
        <v>4</v>
      </c>
      <c r="G111">
        <v>360</v>
      </c>
      <c r="H111">
        <v>23</v>
      </c>
      <c r="I111">
        <v>1</v>
      </c>
      <c r="J111">
        <v>-1</v>
      </c>
      <c r="K111">
        <v>23</v>
      </c>
      <c r="L111" t="s">
        <v>447</v>
      </c>
      <c r="M111">
        <v>1.0526315789473684</v>
      </c>
      <c r="N111">
        <v>0.8</v>
      </c>
      <c r="O111">
        <v>0</v>
      </c>
    </row>
    <row r="112" spans="1:15" x14ac:dyDescent="0.3">
      <c r="A112" s="1">
        <v>44313</v>
      </c>
      <c r="B112" s="2" t="s">
        <v>2</v>
      </c>
      <c r="C112">
        <v>49</v>
      </c>
      <c r="D112">
        <v>906</v>
      </c>
      <c r="E112">
        <v>33</v>
      </c>
      <c r="F112">
        <v>9</v>
      </c>
      <c r="G112">
        <v>424</v>
      </c>
      <c r="H112">
        <v>52</v>
      </c>
      <c r="I112">
        <v>-4</v>
      </c>
      <c r="J112">
        <v>0</v>
      </c>
      <c r="K112">
        <v>39</v>
      </c>
      <c r="L112" t="s">
        <v>447</v>
      </c>
      <c r="M112">
        <v>0.89189189189189189</v>
      </c>
      <c r="N112">
        <v>1</v>
      </c>
      <c r="O112">
        <v>1</v>
      </c>
    </row>
    <row r="113" spans="1:15" x14ac:dyDescent="0.3">
      <c r="A113" s="1">
        <v>44313</v>
      </c>
      <c r="B113" s="2" t="s">
        <v>3</v>
      </c>
      <c r="C113">
        <v>174</v>
      </c>
      <c r="D113">
        <v>3048</v>
      </c>
      <c r="E113">
        <v>163</v>
      </c>
      <c r="F113">
        <v>44</v>
      </c>
      <c r="G113">
        <v>2385</v>
      </c>
      <c r="H113">
        <v>196</v>
      </c>
      <c r="I113">
        <v>-11</v>
      </c>
      <c r="J113">
        <v>-2</v>
      </c>
      <c r="K113">
        <v>169</v>
      </c>
      <c r="L113" t="s">
        <v>447</v>
      </c>
      <c r="M113">
        <v>0.93678160919540232</v>
      </c>
      <c r="N113">
        <v>0.95652173913043481</v>
      </c>
      <c r="O113">
        <v>1</v>
      </c>
    </row>
    <row r="114" spans="1:15" x14ac:dyDescent="0.3">
      <c r="A114" s="1">
        <v>44314</v>
      </c>
      <c r="B114" s="2" t="s">
        <v>4</v>
      </c>
      <c r="C114">
        <v>33</v>
      </c>
      <c r="D114">
        <v>743</v>
      </c>
      <c r="E114">
        <v>50</v>
      </c>
      <c r="F114">
        <v>14</v>
      </c>
      <c r="G114">
        <v>585</v>
      </c>
      <c r="H114">
        <v>36</v>
      </c>
      <c r="I114">
        <v>-2</v>
      </c>
      <c r="J114">
        <v>3</v>
      </c>
      <c r="K114">
        <v>43</v>
      </c>
      <c r="L114" t="s">
        <v>448</v>
      </c>
      <c r="M114">
        <v>0.96153846153846156</v>
      </c>
      <c r="N114">
        <v>1.2727272727272727</v>
      </c>
      <c r="O114">
        <v>0</v>
      </c>
    </row>
    <row r="115" spans="1:15" x14ac:dyDescent="0.3">
      <c r="A115" s="1">
        <v>44314</v>
      </c>
      <c r="B115" s="2" t="s">
        <v>5</v>
      </c>
      <c r="C115">
        <v>7</v>
      </c>
      <c r="D115">
        <v>105</v>
      </c>
      <c r="E115">
        <v>8</v>
      </c>
      <c r="F115">
        <v>2</v>
      </c>
      <c r="G115">
        <v>216</v>
      </c>
      <c r="H115">
        <v>8</v>
      </c>
      <c r="I115">
        <v>0</v>
      </c>
      <c r="J115">
        <v>0</v>
      </c>
      <c r="K115">
        <v>1</v>
      </c>
      <c r="L115" t="s">
        <v>448</v>
      </c>
      <c r="M115">
        <v>1</v>
      </c>
      <c r="N115">
        <v>1</v>
      </c>
      <c r="O115">
        <v>0</v>
      </c>
    </row>
    <row r="116" spans="1:15" x14ac:dyDescent="0.3">
      <c r="A116" s="1">
        <v>44314</v>
      </c>
      <c r="B116" s="2" t="s">
        <v>8</v>
      </c>
      <c r="C116">
        <v>18</v>
      </c>
      <c r="D116">
        <v>219</v>
      </c>
      <c r="E116">
        <v>11</v>
      </c>
      <c r="F116">
        <v>4</v>
      </c>
      <c r="G116">
        <v>213</v>
      </c>
      <c r="H116">
        <v>21</v>
      </c>
      <c r="I116">
        <v>0</v>
      </c>
      <c r="J116">
        <v>0</v>
      </c>
      <c r="K116">
        <v>17</v>
      </c>
      <c r="L116" t="s">
        <v>448</v>
      </c>
      <c r="M116">
        <v>1</v>
      </c>
      <c r="N116">
        <v>1</v>
      </c>
      <c r="O116">
        <v>0</v>
      </c>
    </row>
    <row r="117" spans="1:15" x14ac:dyDescent="0.3">
      <c r="A117" s="1">
        <v>44314</v>
      </c>
      <c r="B117" s="2" t="s">
        <v>9</v>
      </c>
      <c r="C117">
        <v>27</v>
      </c>
      <c r="D117">
        <v>264</v>
      </c>
      <c r="E117">
        <v>20</v>
      </c>
      <c r="F117">
        <v>11</v>
      </c>
      <c r="G117">
        <v>416</v>
      </c>
      <c r="H117">
        <v>27</v>
      </c>
      <c r="I117">
        <v>1</v>
      </c>
      <c r="J117">
        <v>1</v>
      </c>
      <c r="K117">
        <v>17</v>
      </c>
      <c r="L117" t="s">
        <v>448</v>
      </c>
      <c r="M117">
        <v>1.0526315789473684</v>
      </c>
      <c r="N117">
        <v>1.1000000000000001</v>
      </c>
      <c r="O117">
        <v>0</v>
      </c>
    </row>
    <row r="118" spans="1:15" x14ac:dyDescent="0.3">
      <c r="A118" s="1">
        <v>44314</v>
      </c>
      <c r="B118" s="2" t="s">
        <v>6</v>
      </c>
      <c r="C118">
        <v>27</v>
      </c>
      <c r="D118">
        <v>499</v>
      </c>
      <c r="E118">
        <v>21</v>
      </c>
      <c r="F118">
        <v>3</v>
      </c>
      <c r="G118">
        <v>171</v>
      </c>
      <c r="H118">
        <v>31</v>
      </c>
      <c r="I118">
        <v>1</v>
      </c>
      <c r="J118">
        <v>-1</v>
      </c>
      <c r="K118">
        <v>10</v>
      </c>
      <c r="L118" t="s">
        <v>448</v>
      </c>
      <c r="M118">
        <v>1.05</v>
      </c>
      <c r="N118">
        <v>0.75</v>
      </c>
      <c r="O118">
        <v>0</v>
      </c>
    </row>
    <row r="119" spans="1:15" x14ac:dyDescent="0.3">
      <c r="A119" s="1">
        <v>44314</v>
      </c>
      <c r="B119" s="2" t="s">
        <v>7</v>
      </c>
      <c r="C119">
        <v>28</v>
      </c>
      <c r="D119">
        <v>358</v>
      </c>
      <c r="E119">
        <v>21</v>
      </c>
      <c r="F119">
        <v>3</v>
      </c>
      <c r="G119">
        <v>360</v>
      </c>
      <c r="H119">
        <v>33</v>
      </c>
      <c r="I119">
        <v>1</v>
      </c>
      <c r="J119">
        <v>-1</v>
      </c>
      <c r="K119">
        <v>22</v>
      </c>
      <c r="L119" t="s">
        <v>448</v>
      </c>
      <c r="M119">
        <v>1.05</v>
      </c>
      <c r="N119">
        <v>0.75</v>
      </c>
      <c r="O119">
        <v>0</v>
      </c>
    </row>
    <row r="120" spans="1:15" x14ac:dyDescent="0.3">
      <c r="A120" s="1">
        <v>44314</v>
      </c>
      <c r="B120" s="2" t="s">
        <v>2</v>
      </c>
      <c r="C120">
        <v>71</v>
      </c>
      <c r="D120">
        <v>934</v>
      </c>
      <c r="E120">
        <v>33</v>
      </c>
      <c r="F120">
        <v>10</v>
      </c>
      <c r="G120">
        <v>425</v>
      </c>
      <c r="H120">
        <v>74</v>
      </c>
      <c r="I120">
        <v>0</v>
      </c>
      <c r="J120">
        <v>1</v>
      </c>
      <c r="K120">
        <v>45</v>
      </c>
      <c r="L120" t="s">
        <v>448</v>
      </c>
      <c r="M120">
        <v>1</v>
      </c>
      <c r="N120">
        <v>1.1111111111111112</v>
      </c>
      <c r="O120">
        <v>1</v>
      </c>
    </row>
    <row r="121" spans="1:15" x14ac:dyDescent="0.3">
      <c r="A121" s="1">
        <v>44314</v>
      </c>
      <c r="B121" s="2" t="s">
        <v>3</v>
      </c>
      <c r="C121">
        <v>211</v>
      </c>
      <c r="D121">
        <v>3122</v>
      </c>
      <c r="E121">
        <v>164</v>
      </c>
      <c r="F121">
        <v>47</v>
      </c>
      <c r="G121">
        <v>2386</v>
      </c>
      <c r="H121">
        <v>230</v>
      </c>
      <c r="I121">
        <v>1</v>
      </c>
      <c r="J121">
        <v>3</v>
      </c>
      <c r="K121">
        <v>155</v>
      </c>
      <c r="L121" t="s">
        <v>448</v>
      </c>
      <c r="M121">
        <v>1.0061349693251533</v>
      </c>
      <c r="N121">
        <v>1.0681818181818181</v>
      </c>
      <c r="O121">
        <v>1</v>
      </c>
    </row>
    <row r="122" spans="1:15" x14ac:dyDescent="0.3">
      <c r="A122" s="1">
        <v>44315</v>
      </c>
      <c r="B122" s="2" t="s">
        <v>4</v>
      </c>
      <c r="C122">
        <v>45</v>
      </c>
      <c r="D122">
        <v>744</v>
      </c>
      <c r="E122">
        <v>57</v>
      </c>
      <c r="F122">
        <v>12</v>
      </c>
      <c r="G122">
        <v>585</v>
      </c>
      <c r="H122">
        <v>49</v>
      </c>
      <c r="I122">
        <v>7</v>
      </c>
      <c r="J122">
        <v>-2</v>
      </c>
      <c r="K122">
        <v>48</v>
      </c>
      <c r="L122" t="s">
        <v>449</v>
      </c>
      <c r="M122">
        <v>1.1399999999999999</v>
      </c>
      <c r="N122">
        <v>0.8571428571428571</v>
      </c>
      <c r="O122">
        <v>0</v>
      </c>
    </row>
    <row r="123" spans="1:15" x14ac:dyDescent="0.3">
      <c r="A123" s="1">
        <v>44315</v>
      </c>
      <c r="B123" s="2" t="s">
        <v>5</v>
      </c>
      <c r="C123">
        <v>4</v>
      </c>
      <c r="D123">
        <v>97</v>
      </c>
      <c r="E123">
        <v>8</v>
      </c>
      <c r="F123">
        <v>2</v>
      </c>
      <c r="G123">
        <v>216</v>
      </c>
      <c r="H123">
        <v>5</v>
      </c>
      <c r="I123">
        <v>0</v>
      </c>
      <c r="J123">
        <v>0</v>
      </c>
      <c r="K123">
        <v>13</v>
      </c>
      <c r="L123" t="s">
        <v>449</v>
      </c>
      <c r="M123">
        <v>1</v>
      </c>
      <c r="N123">
        <v>1</v>
      </c>
      <c r="O123">
        <v>0</v>
      </c>
    </row>
    <row r="124" spans="1:15" x14ac:dyDescent="0.3">
      <c r="A124" s="1">
        <v>44315</v>
      </c>
      <c r="B124" s="2" t="s">
        <v>8</v>
      </c>
      <c r="C124">
        <v>23</v>
      </c>
      <c r="D124">
        <v>236</v>
      </c>
      <c r="E124">
        <v>15</v>
      </c>
      <c r="F124">
        <v>4</v>
      </c>
      <c r="G124">
        <v>213</v>
      </c>
      <c r="H124">
        <v>23</v>
      </c>
      <c r="I124">
        <v>4</v>
      </c>
      <c r="J124">
        <v>0</v>
      </c>
      <c r="K124">
        <v>6</v>
      </c>
      <c r="L124" t="s">
        <v>449</v>
      </c>
      <c r="M124">
        <v>1.3636363636363635</v>
      </c>
      <c r="N124">
        <v>1</v>
      </c>
      <c r="O124">
        <v>0</v>
      </c>
    </row>
    <row r="125" spans="1:15" x14ac:dyDescent="0.3">
      <c r="A125" s="1">
        <v>44315</v>
      </c>
      <c r="B125" s="2" t="s">
        <v>9</v>
      </c>
      <c r="C125">
        <v>18</v>
      </c>
      <c r="D125">
        <v>271</v>
      </c>
      <c r="E125">
        <v>18</v>
      </c>
      <c r="F125">
        <v>11</v>
      </c>
      <c r="G125">
        <v>416</v>
      </c>
      <c r="H125">
        <v>26</v>
      </c>
      <c r="I125">
        <v>-2</v>
      </c>
      <c r="J125">
        <v>0</v>
      </c>
      <c r="K125">
        <v>19</v>
      </c>
      <c r="L125" t="s">
        <v>449</v>
      </c>
      <c r="M125">
        <v>0.9</v>
      </c>
      <c r="N125">
        <v>1</v>
      </c>
      <c r="O125">
        <v>0</v>
      </c>
    </row>
    <row r="126" spans="1:15" x14ac:dyDescent="0.3">
      <c r="A126" s="1">
        <v>44315</v>
      </c>
      <c r="B126" s="2" t="s">
        <v>6</v>
      </c>
      <c r="C126">
        <v>24</v>
      </c>
      <c r="D126">
        <v>474</v>
      </c>
      <c r="E126">
        <v>19</v>
      </c>
      <c r="F126">
        <v>4</v>
      </c>
      <c r="G126">
        <v>173</v>
      </c>
      <c r="H126">
        <v>27</v>
      </c>
      <c r="I126">
        <v>-2</v>
      </c>
      <c r="J126">
        <v>1</v>
      </c>
      <c r="K126">
        <v>50</v>
      </c>
      <c r="L126" t="s">
        <v>449</v>
      </c>
      <c r="M126">
        <v>0.90476190476190477</v>
      </c>
      <c r="N126">
        <v>1.3333333333333333</v>
      </c>
      <c r="O126">
        <v>2</v>
      </c>
    </row>
    <row r="127" spans="1:15" x14ac:dyDescent="0.3">
      <c r="A127" s="1">
        <v>44315</v>
      </c>
      <c r="B127" s="2" t="s">
        <v>7</v>
      </c>
      <c r="C127">
        <v>31</v>
      </c>
      <c r="D127">
        <v>358</v>
      </c>
      <c r="E127">
        <v>19</v>
      </c>
      <c r="F127">
        <v>5</v>
      </c>
      <c r="G127">
        <v>360</v>
      </c>
      <c r="H127">
        <v>29</v>
      </c>
      <c r="I127">
        <v>-2</v>
      </c>
      <c r="J127">
        <v>2</v>
      </c>
      <c r="K127">
        <v>29</v>
      </c>
      <c r="L127" t="s">
        <v>449</v>
      </c>
      <c r="M127">
        <v>0.90476190476190477</v>
      </c>
      <c r="N127">
        <v>1.6666666666666667</v>
      </c>
      <c r="O127">
        <v>0</v>
      </c>
    </row>
    <row r="128" spans="1:15" x14ac:dyDescent="0.3">
      <c r="A128" s="1">
        <v>44315</v>
      </c>
      <c r="B128" s="2" t="s">
        <v>2</v>
      </c>
      <c r="C128">
        <v>49</v>
      </c>
      <c r="D128">
        <v>933</v>
      </c>
      <c r="E128">
        <v>29</v>
      </c>
      <c r="F128">
        <v>11</v>
      </c>
      <c r="G128">
        <v>425</v>
      </c>
      <c r="H128">
        <v>52</v>
      </c>
      <c r="I128">
        <v>-4</v>
      </c>
      <c r="J128">
        <v>1</v>
      </c>
      <c r="K128">
        <v>53</v>
      </c>
      <c r="L128" t="s">
        <v>449</v>
      </c>
      <c r="M128">
        <v>0.87878787878787878</v>
      </c>
      <c r="N128">
        <v>1.1000000000000001</v>
      </c>
      <c r="O128">
        <v>0</v>
      </c>
    </row>
    <row r="129" spans="1:15" x14ac:dyDescent="0.3">
      <c r="A129" s="1">
        <v>44315</v>
      </c>
      <c r="B129" s="2" t="s">
        <v>3</v>
      </c>
      <c r="C129">
        <v>194</v>
      </c>
      <c r="D129">
        <v>3113</v>
      </c>
      <c r="E129">
        <v>165</v>
      </c>
      <c r="F129">
        <v>49</v>
      </c>
      <c r="G129">
        <v>2388</v>
      </c>
      <c r="H129">
        <v>211</v>
      </c>
      <c r="I129">
        <v>1</v>
      </c>
      <c r="J129">
        <v>2</v>
      </c>
      <c r="K129">
        <v>218</v>
      </c>
      <c r="L129" t="s">
        <v>449</v>
      </c>
      <c r="M129">
        <v>1.0060975609756098</v>
      </c>
      <c r="N129">
        <v>1.0425531914893618</v>
      </c>
      <c r="O129">
        <v>2</v>
      </c>
    </row>
    <row r="130" spans="1:15" x14ac:dyDescent="0.3">
      <c r="A130" s="1">
        <v>44316</v>
      </c>
      <c r="B130" s="2" t="s">
        <v>4</v>
      </c>
      <c r="C130">
        <v>31</v>
      </c>
      <c r="D130">
        <v>721</v>
      </c>
      <c r="E130">
        <v>54</v>
      </c>
      <c r="F130">
        <v>13</v>
      </c>
      <c r="G130">
        <v>586</v>
      </c>
      <c r="H130">
        <v>33</v>
      </c>
      <c r="I130">
        <v>-3</v>
      </c>
      <c r="J130">
        <v>1</v>
      </c>
      <c r="K130">
        <v>55</v>
      </c>
      <c r="L130" t="s">
        <v>450</v>
      </c>
      <c r="M130">
        <v>0.94736842105263153</v>
      </c>
      <c r="N130">
        <v>1.0833333333333333</v>
      </c>
      <c r="O130">
        <v>1</v>
      </c>
    </row>
    <row r="131" spans="1:15" x14ac:dyDescent="0.3">
      <c r="A131" s="1">
        <v>44316</v>
      </c>
      <c r="B131" s="2" t="s">
        <v>5</v>
      </c>
      <c r="C131">
        <v>11</v>
      </c>
      <c r="D131">
        <v>102</v>
      </c>
      <c r="E131">
        <v>7</v>
      </c>
      <c r="F131">
        <v>2</v>
      </c>
      <c r="G131">
        <v>216</v>
      </c>
      <c r="H131">
        <v>11</v>
      </c>
      <c r="I131">
        <v>-1</v>
      </c>
      <c r="J131">
        <v>0</v>
      </c>
      <c r="K131">
        <v>6</v>
      </c>
      <c r="L131" t="s">
        <v>450</v>
      </c>
      <c r="M131">
        <v>0.875</v>
      </c>
      <c r="N131">
        <v>1</v>
      </c>
      <c r="O131">
        <v>0</v>
      </c>
    </row>
    <row r="132" spans="1:15" x14ac:dyDescent="0.3">
      <c r="A132" s="1">
        <v>44316</v>
      </c>
      <c r="B132" s="2" t="s">
        <v>8</v>
      </c>
      <c r="C132">
        <v>18</v>
      </c>
      <c r="D132">
        <v>239</v>
      </c>
      <c r="E132">
        <v>15</v>
      </c>
      <c r="F132">
        <v>4</v>
      </c>
      <c r="G132">
        <v>213</v>
      </c>
      <c r="H132">
        <v>18</v>
      </c>
      <c r="I132">
        <v>0</v>
      </c>
      <c r="J132">
        <v>0</v>
      </c>
      <c r="K132">
        <v>15</v>
      </c>
      <c r="L132" t="s">
        <v>450</v>
      </c>
      <c r="M132">
        <v>1</v>
      </c>
      <c r="N132">
        <v>1</v>
      </c>
      <c r="O132">
        <v>0</v>
      </c>
    </row>
    <row r="133" spans="1:15" x14ac:dyDescent="0.3">
      <c r="A133" s="1">
        <v>44316</v>
      </c>
      <c r="B133" s="2" t="s">
        <v>9</v>
      </c>
      <c r="C133">
        <v>17</v>
      </c>
      <c r="D133">
        <v>267</v>
      </c>
      <c r="E133">
        <v>16</v>
      </c>
      <c r="F133">
        <v>10</v>
      </c>
      <c r="G133">
        <v>416</v>
      </c>
      <c r="H133">
        <v>19</v>
      </c>
      <c r="I133">
        <v>-2</v>
      </c>
      <c r="J133">
        <v>-1</v>
      </c>
      <c r="K133">
        <v>23</v>
      </c>
      <c r="L133" t="s">
        <v>450</v>
      </c>
      <c r="M133">
        <v>0.88888888888888884</v>
      </c>
      <c r="N133">
        <v>0.90909090909090906</v>
      </c>
      <c r="O133">
        <v>0</v>
      </c>
    </row>
    <row r="134" spans="1:15" x14ac:dyDescent="0.3">
      <c r="A134" s="1">
        <v>44316</v>
      </c>
      <c r="B134" s="2" t="s">
        <v>6</v>
      </c>
      <c r="C134">
        <v>24</v>
      </c>
      <c r="D134">
        <v>477</v>
      </c>
      <c r="E134">
        <v>20</v>
      </c>
      <c r="F134">
        <v>5</v>
      </c>
      <c r="G134">
        <v>173</v>
      </c>
      <c r="H134">
        <v>30</v>
      </c>
      <c r="I134">
        <v>1</v>
      </c>
      <c r="J134">
        <v>1</v>
      </c>
      <c r="K134">
        <v>27</v>
      </c>
      <c r="L134" t="s">
        <v>450</v>
      </c>
      <c r="M134">
        <v>1.0526315789473684</v>
      </c>
      <c r="N134">
        <v>1.25</v>
      </c>
      <c r="O134">
        <v>0</v>
      </c>
    </row>
    <row r="135" spans="1:15" x14ac:dyDescent="0.3">
      <c r="A135" s="1">
        <v>44316</v>
      </c>
      <c r="B135" s="2" t="s">
        <v>7</v>
      </c>
      <c r="C135">
        <v>20</v>
      </c>
      <c r="D135">
        <v>354</v>
      </c>
      <c r="E135">
        <v>19</v>
      </c>
      <c r="F135">
        <v>4</v>
      </c>
      <c r="G135">
        <v>360</v>
      </c>
      <c r="H135">
        <v>26</v>
      </c>
      <c r="I135">
        <v>0</v>
      </c>
      <c r="J135">
        <v>-1</v>
      </c>
      <c r="K135">
        <v>30</v>
      </c>
      <c r="L135" t="s">
        <v>450</v>
      </c>
      <c r="M135">
        <v>1</v>
      </c>
      <c r="N135">
        <v>0.8</v>
      </c>
      <c r="O135">
        <v>0</v>
      </c>
    </row>
    <row r="136" spans="1:15" x14ac:dyDescent="0.3">
      <c r="A136" s="1">
        <v>44316</v>
      </c>
      <c r="B136" s="2" t="s">
        <v>2</v>
      </c>
      <c r="C136">
        <v>51</v>
      </c>
      <c r="D136">
        <v>939</v>
      </c>
      <c r="E136">
        <v>29</v>
      </c>
      <c r="F136">
        <v>12</v>
      </c>
      <c r="G136">
        <v>426</v>
      </c>
      <c r="H136">
        <v>54</v>
      </c>
      <c r="I136">
        <v>0</v>
      </c>
      <c r="J136">
        <v>1</v>
      </c>
      <c r="K136">
        <v>47</v>
      </c>
      <c r="L136" t="s">
        <v>450</v>
      </c>
      <c r="M136">
        <v>1</v>
      </c>
      <c r="N136">
        <v>1.0909090909090908</v>
      </c>
      <c r="O136">
        <v>1</v>
      </c>
    </row>
    <row r="137" spans="1:15" x14ac:dyDescent="0.3">
      <c r="A137" s="1">
        <v>44316</v>
      </c>
      <c r="B137" s="2" t="s">
        <v>3</v>
      </c>
      <c r="C137">
        <v>172</v>
      </c>
      <c r="D137">
        <v>3099</v>
      </c>
      <c r="E137">
        <v>160</v>
      </c>
      <c r="F137">
        <v>50</v>
      </c>
      <c r="G137">
        <v>2390</v>
      </c>
      <c r="H137">
        <v>191</v>
      </c>
      <c r="I137">
        <v>-5</v>
      </c>
      <c r="J137">
        <v>1</v>
      </c>
      <c r="K137">
        <v>203</v>
      </c>
      <c r="L137" t="s">
        <v>450</v>
      </c>
      <c r="M137">
        <v>0.96969696969696972</v>
      </c>
      <c r="N137">
        <v>1.0204081632653061</v>
      </c>
      <c r="O137">
        <v>2</v>
      </c>
    </row>
    <row r="138" spans="1:15" x14ac:dyDescent="0.3">
      <c r="A138" s="1">
        <v>44317</v>
      </c>
      <c r="B138" s="2" t="s">
        <v>4</v>
      </c>
      <c r="C138">
        <v>29</v>
      </c>
      <c r="D138">
        <v>710</v>
      </c>
      <c r="E138">
        <v>56</v>
      </c>
      <c r="F138">
        <v>12</v>
      </c>
      <c r="G138">
        <v>586</v>
      </c>
      <c r="H138">
        <v>33</v>
      </c>
      <c r="I138">
        <v>2</v>
      </c>
      <c r="J138">
        <v>-1</v>
      </c>
      <c r="K138">
        <v>44</v>
      </c>
      <c r="L138" t="s">
        <v>451</v>
      </c>
      <c r="M138">
        <v>1.037037037037037</v>
      </c>
      <c r="N138">
        <v>0.92307692307692313</v>
      </c>
      <c r="O138">
        <v>0</v>
      </c>
    </row>
    <row r="139" spans="1:15" x14ac:dyDescent="0.3">
      <c r="A139" s="1">
        <v>44317</v>
      </c>
      <c r="B139" s="2" t="s">
        <v>5</v>
      </c>
      <c r="C139">
        <v>5</v>
      </c>
      <c r="D139">
        <v>99</v>
      </c>
      <c r="E139">
        <v>8</v>
      </c>
      <c r="F139">
        <v>2</v>
      </c>
      <c r="G139">
        <v>216</v>
      </c>
      <c r="H139">
        <v>4</v>
      </c>
      <c r="I139">
        <v>1</v>
      </c>
      <c r="J139">
        <v>0</v>
      </c>
      <c r="K139">
        <v>7</v>
      </c>
      <c r="L139" t="s">
        <v>451</v>
      </c>
      <c r="M139">
        <v>1.1428571428571428</v>
      </c>
      <c r="N139">
        <v>1</v>
      </c>
      <c r="O139">
        <v>0</v>
      </c>
    </row>
    <row r="140" spans="1:15" x14ac:dyDescent="0.3">
      <c r="A140" s="1">
        <v>44317</v>
      </c>
      <c r="B140" s="2" t="s">
        <v>8</v>
      </c>
      <c r="C140">
        <v>9</v>
      </c>
      <c r="D140">
        <v>228</v>
      </c>
      <c r="E140">
        <v>13</v>
      </c>
      <c r="F140">
        <v>4</v>
      </c>
      <c r="G140">
        <v>213</v>
      </c>
      <c r="H140">
        <v>11</v>
      </c>
      <c r="I140">
        <v>-2</v>
      </c>
      <c r="J140">
        <v>0</v>
      </c>
      <c r="K140">
        <v>22</v>
      </c>
      <c r="L140" t="s">
        <v>451</v>
      </c>
      <c r="M140">
        <v>0.8666666666666667</v>
      </c>
      <c r="N140">
        <v>1</v>
      </c>
      <c r="O140">
        <v>0</v>
      </c>
    </row>
    <row r="141" spans="1:15" x14ac:dyDescent="0.3">
      <c r="A141" s="1">
        <v>44317</v>
      </c>
      <c r="B141" s="2" t="s">
        <v>9</v>
      </c>
      <c r="C141">
        <v>13</v>
      </c>
      <c r="D141">
        <v>269</v>
      </c>
      <c r="E141">
        <v>16</v>
      </c>
      <c r="F141">
        <v>12</v>
      </c>
      <c r="G141">
        <v>416</v>
      </c>
      <c r="H141">
        <v>12</v>
      </c>
      <c r="I141">
        <v>0</v>
      </c>
      <c r="J141">
        <v>2</v>
      </c>
      <c r="K141">
        <v>10</v>
      </c>
      <c r="L141" t="s">
        <v>451</v>
      </c>
      <c r="M141">
        <v>1</v>
      </c>
      <c r="N141">
        <v>1.2</v>
      </c>
      <c r="O141">
        <v>0</v>
      </c>
    </row>
    <row r="142" spans="1:15" x14ac:dyDescent="0.3">
      <c r="A142" s="1">
        <v>44317</v>
      </c>
      <c r="B142" s="2" t="s">
        <v>6</v>
      </c>
      <c r="C142">
        <v>26</v>
      </c>
      <c r="D142">
        <v>491</v>
      </c>
      <c r="E142">
        <v>21</v>
      </c>
      <c r="F142">
        <v>5</v>
      </c>
      <c r="G142">
        <v>173</v>
      </c>
      <c r="H142">
        <v>42</v>
      </c>
      <c r="I142">
        <v>1</v>
      </c>
      <c r="J142">
        <v>0</v>
      </c>
      <c r="K142">
        <v>28</v>
      </c>
      <c r="L142" t="s">
        <v>451</v>
      </c>
      <c r="M142">
        <v>1.05</v>
      </c>
      <c r="N142">
        <v>1</v>
      </c>
      <c r="O142">
        <v>0</v>
      </c>
    </row>
    <row r="143" spans="1:15" x14ac:dyDescent="0.3">
      <c r="A143" s="1">
        <v>44317</v>
      </c>
      <c r="B143" s="2" t="s">
        <v>7</v>
      </c>
      <c r="C143">
        <v>26</v>
      </c>
      <c r="D143">
        <v>364</v>
      </c>
      <c r="E143">
        <v>20</v>
      </c>
      <c r="F143">
        <v>4</v>
      </c>
      <c r="G143">
        <v>360</v>
      </c>
      <c r="H143">
        <v>26</v>
      </c>
      <c r="I143">
        <v>1</v>
      </c>
      <c r="J143">
        <v>0</v>
      </c>
      <c r="K143">
        <v>16</v>
      </c>
      <c r="L143" t="s">
        <v>451</v>
      </c>
      <c r="M143">
        <v>1.0526315789473684</v>
      </c>
      <c r="N143">
        <v>1</v>
      </c>
      <c r="O143">
        <v>0</v>
      </c>
    </row>
    <row r="144" spans="1:15" x14ac:dyDescent="0.3">
      <c r="A144" s="1">
        <v>44317</v>
      </c>
      <c r="B144" s="2" t="s">
        <v>2</v>
      </c>
      <c r="C144">
        <v>38</v>
      </c>
      <c r="D144">
        <v>945</v>
      </c>
      <c r="E144">
        <v>29</v>
      </c>
      <c r="F144">
        <v>12</v>
      </c>
      <c r="G144">
        <v>426</v>
      </c>
      <c r="H144">
        <v>46</v>
      </c>
      <c r="I144">
        <v>0</v>
      </c>
      <c r="J144">
        <v>0</v>
      </c>
      <c r="K144">
        <v>40</v>
      </c>
      <c r="L144" t="s">
        <v>451</v>
      </c>
      <c r="M144">
        <v>1</v>
      </c>
      <c r="N144">
        <v>1</v>
      </c>
      <c r="O144">
        <v>0</v>
      </c>
    </row>
    <row r="145" spans="1:15" x14ac:dyDescent="0.3">
      <c r="A145" s="1">
        <v>44317</v>
      </c>
      <c r="B145" s="2" t="s">
        <v>3</v>
      </c>
      <c r="C145">
        <v>146</v>
      </c>
      <c r="D145">
        <v>3106</v>
      </c>
      <c r="E145">
        <v>163</v>
      </c>
      <c r="F145">
        <v>51</v>
      </c>
      <c r="G145">
        <v>2390</v>
      </c>
      <c r="H145">
        <v>174</v>
      </c>
      <c r="I145">
        <v>3</v>
      </c>
      <c r="J145">
        <v>1</v>
      </c>
      <c r="K145">
        <v>167</v>
      </c>
      <c r="L145" t="s">
        <v>451</v>
      </c>
      <c r="M145">
        <v>1.01875</v>
      </c>
      <c r="N145">
        <v>1.02</v>
      </c>
      <c r="O145">
        <v>0</v>
      </c>
    </row>
    <row r="146" spans="1:15" x14ac:dyDescent="0.3">
      <c r="A146" s="1">
        <v>44318</v>
      </c>
      <c r="B146" s="2" t="s">
        <v>4</v>
      </c>
      <c r="C146">
        <v>27</v>
      </c>
      <c r="D146">
        <v>695</v>
      </c>
      <c r="E146">
        <v>51</v>
      </c>
      <c r="F146">
        <v>13</v>
      </c>
      <c r="G146">
        <v>586</v>
      </c>
      <c r="H146">
        <v>29</v>
      </c>
      <c r="I146">
        <v>-5</v>
      </c>
      <c r="J146">
        <v>1</v>
      </c>
      <c r="K146">
        <v>44</v>
      </c>
      <c r="L146" t="s">
        <v>452</v>
      </c>
      <c r="M146">
        <v>0.9107142857142857</v>
      </c>
      <c r="N146">
        <v>1.0833333333333333</v>
      </c>
      <c r="O146">
        <v>0</v>
      </c>
    </row>
    <row r="147" spans="1:15" x14ac:dyDescent="0.3">
      <c r="A147" s="1">
        <v>44318</v>
      </c>
      <c r="B147" s="2" t="s">
        <v>5</v>
      </c>
      <c r="C147">
        <v>1</v>
      </c>
      <c r="D147">
        <v>95</v>
      </c>
      <c r="E147">
        <v>9</v>
      </c>
      <c r="F147">
        <v>2</v>
      </c>
      <c r="G147">
        <v>216</v>
      </c>
      <c r="H147">
        <v>2</v>
      </c>
      <c r="I147">
        <v>1</v>
      </c>
      <c r="J147">
        <v>0</v>
      </c>
      <c r="K147">
        <v>6</v>
      </c>
      <c r="L147" t="s">
        <v>452</v>
      </c>
      <c r="M147">
        <v>1.125</v>
      </c>
      <c r="N147">
        <v>1</v>
      </c>
      <c r="O147">
        <v>0</v>
      </c>
    </row>
    <row r="148" spans="1:15" x14ac:dyDescent="0.3">
      <c r="A148" s="1">
        <v>44318</v>
      </c>
      <c r="B148" s="2" t="s">
        <v>8</v>
      </c>
      <c r="C148">
        <v>3</v>
      </c>
      <c r="D148">
        <v>214</v>
      </c>
      <c r="E148">
        <v>12</v>
      </c>
      <c r="F148">
        <v>4</v>
      </c>
      <c r="G148">
        <v>213</v>
      </c>
      <c r="H148">
        <v>2</v>
      </c>
      <c r="I148">
        <v>-1</v>
      </c>
      <c r="J148">
        <v>0</v>
      </c>
      <c r="K148">
        <v>16</v>
      </c>
      <c r="L148" t="s">
        <v>452</v>
      </c>
      <c r="M148">
        <v>0.92307692307692313</v>
      </c>
      <c r="N148">
        <v>1</v>
      </c>
      <c r="O148">
        <v>0</v>
      </c>
    </row>
    <row r="149" spans="1:15" x14ac:dyDescent="0.3">
      <c r="A149" s="1">
        <v>44318</v>
      </c>
      <c r="B149" s="2" t="s">
        <v>9</v>
      </c>
      <c r="C149">
        <v>5</v>
      </c>
      <c r="D149">
        <v>266</v>
      </c>
      <c r="E149">
        <v>18</v>
      </c>
      <c r="F149">
        <v>9</v>
      </c>
      <c r="G149">
        <v>416</v>
      </c>
      <c r="H149">
        <v>7</v>
      </c>
      <c r="I149">
        <v>2</v>
      </c>
      <c r="J149">
        <v>-3</v>
      </c>
      <c r="K149">
        <v>10</v>
      </c>
      <c r="L149" t="s">
        <v>452</v>
      </c>
      <c r="M149">
        <v>1.125</v>
      </c>
      <c r="N149">
        <v>0.75</v>
      </c>
      <c r="O149">
        <v>0</v>
      </c>
    </row>
    <row r="150" spans="1:15" x14ac:dyDescent="0.3">
      <c r="A150" s="1">
        <v>44318</v>
      </c>
      <c r="B150" s="2" t="s">
        <v>6</v>
      </c>
      <c r="C150">
        <v>20</v>
      </c>
      <c r="D150">
        <v>491</v>
      </c>
      <c r="E150">
        <v>24</v>
      </c>
      <c r="F150">
        <v>5</v>
      </c>
      <c r="G150">
        <v>173</v>
      </c>
      <c r="H150">
        <v>25</v>
      </c>
      <c r="I150">
        <v>3</v>
      </c>
      <c r="J150">
        <v>0</v>
      </c>
      <c r="K150">
        <v>25</v>
      </c>
      <c r="L150" t="s">
        <v>452</v>
      </c>
      <c r="M150">
        <v>1.1428571428571428</v>
      </c>
      <c r="N150">
        <v>1</v>
      </c>
      <c r="O150">
        <v>0</v>
      </c>
    </row>
    <row r="151" spans="1:15" x14ac:dyDescent="0.3">
      <c r="A151" s="1">
        <v>44318</v>
      </c>
      <c r="B151" s="2" t="s">
        <v>7</v>
      </c>
      <c r="C151">
        <v>10</v>
      </c>
      <c r="D151">
        <v>363</v>
      </c>
      <c r="E151">
        <v>22</v>
      </c>
      <c r="F151">
        <v>5</v>
      </c>
      <c r="G151">
        <v>360</v>
      </c>
      <c r="H151">
        <v>14</v>
      </c>
      <c r="I151">
        <v>2</v>
      </c>
      <c r="J151">
        <v>1</v>
      </c>
      <c r="K151">
        <v>15</v>
      </c>
      <c r="L151" t="s">
        <v>452</v>
      </c>
      <c r="M151">
        <v>1.1000000000000001</v>
      </c>
      <c r="N151">
        <v>1.25</v>
      </c>
      <c r="O151">
        <v>0</v>
      </c>
    </row>
    <row r="152" spans="1:15" x14ac:dyDescent="0.3">
      <c r="A152" s="1">
        <v>44318</v>
      </c>
      <c r="B152" s="2" t="s">
        <v>2</v>
      </c>
      <c r="C152">
        <v>20</v>
      </c>
      <c r="D152">
        <v>906</v>
      </c>
      <c r="E152">
        <v>28</v>
      </c>
      <c r="F152">
        <v>12</v>
      </c>
      <c r="G152">
        <v>426</v>
      </c>
      <c r="H152">
        <v>24</v>
      </c>
      <c r="I152">
        <v>-1</v>
      </c>
      <c r="J152">
        <v>0</v>
      </c>
      <c r="K152">
        <v>63</v>
      </c>
      <c r="L152" t="s">
        <v>452</v>
      </c>
      <c r="M152">
        <v>0.96551724137931039</v>
      </c>
      <c r="N152">
        <v>1</v>
      </c>
      <c r="O152">
        <v>0</v>
      </c>
    </row>
    <row r="153" spans="1:15" x14ac:dyDescent="0.3">
      <c r="A153" s="1">
        <v>44318</v>
      </c>
      <c r="B153" s="2" t="s">
        <v>3</v>
      </c>
      <c r="C153">
        <v>86</v>
      </c>
      <c r="D153">
        <v>3030</v>
      </c>
      <c r="E153">
        <v>164</v>
      </c>
      <c r="F153">
        <v>50</v>
      </c>
      <c r="G153">
        <v>2390</v>
      </c>
      <c r="H153">
        <v>103</v>
      </c>
      <c r="I153">
        <v>1</v>
      </c>
      <c r="J153">
        <v>-1</v>
      </c>
      <c r="K153">
        <v>179</v>
      </c>
      <c r="L153" t="s">
        <v>452</v>
      </c>
      <c r="M153">
        <v>1.0061349693251533</v>
      </c>
      <c r="N153">
        <v>0.98039215686274506</v>
      </c>
      <c r="O153">
        <v>0</v>
      </c>
    </row>
    <row r="154" spans="1:15" x14ac:dyDescent="0.3">
      <c r="A154" s="1">
        <v>44319</v>
      </c>
      <c r="B154" s="2" t="s">
        <v>4</v>
      </c>
      <c r="C154">
        <v>25</v>
      </c>
      <c r="D154">
        <v>687</v>
      </c>
      <c r="E154">
        <v>46</v>
      </c>
      <c r="F154">
        <v>11</v>
      </c>
      <c r="G154">
        <v>586</v>
      </c>
      <c r="H154">
        <v>27</v>
      </c>
      <c r="I154">
        <v>-5</v>
      </c>
      <c r="J154">
        <v>-2</v>
      </c>
      <c r="K154">
        <v>35</v>
      </c>
      <c r="L154" t="s">
        <v>453</v>
      </c>
      <c r="M154">
        <v>0.90196078431372551</v>
      </c>
      <c r="N154">
        <v>0.84615384615384615</v>
      </c>
      <c r="O154">
        <v>0</v>
      </c>
    </row>
    <row r="155" spans="1:15" x14ac:dyDescent="0.3">
      <c r="A155" s="1">
        <v>44319</v>
      </c>
      <c r="B155" s="2" t="s">
        <v>5</v>
      </c>
      <c r="C155">
        <v>1</v>
      </c>
      <c r="D155">
        <v>95</v>
      </c>
      <c r="E155">
        <v>7</v>
      </c>
      <c r="F155">
        <v>2</v>
      </c>
      <c r="G155">
        <v>216</v>
      </c>
      <c r="H155">
        <v>2</v>
      </c>
      <c r="I155">
        <v>-2</v>
      </c>
      <c r="J155">
        <v>0</v>
      </c>
      <c r="K155">
        <v>2</v>
      </c>
      <c r="L155" t="s">
        <v>453</v>
      </c>
      <c r="M155">
        <v>0.77777777777777779</v>
      </c>
      <c r="N155">
        <v>1</v>
      </c>
      <c r="O155">
        <v>0</v>
      </c>
    </row>
    <row r="156" spans="1:15" x14ac:dyDescent="0.3">
      <c r="A156" s="1">
        <v>44319</v>
      </c>
      <c r="B156" s="2" t="s">
        <v>8</v>
      </c>
      <c r="C156">
        <v>13</v>
      </c>
      <c r="D156">
        <v>224</v>
      </c>
      <c r="E156">
        <v>10</v>
      </c>
      <c r="F156">
        <v>3</v>
      </c>
      <c r="G156">
        <v>213</v>
      </c>
      <c r="H156">
        <v>14</v>
      </c>
      <c r="I156">
        <v>-2</v>
      </c>
      <c r="J156">
        <v>-1</v>
      </c>
      <c r="K156">
        <v>4</v>
      </c>
      <c r="L156" t="s">
        <v>453</v>
      </c>
      <c r="M156">
        <v>0.83333333333333337</v>
      </c>
      <c r="N156">
        <v>0.75</v>
      </c>
      <c r="O156">
        <v>0</v>
      </c>
    </row>
    <row r="157" spans="1:15" x14ac:dyDescent="0.3">
      <c r="A157" s="1">
        <v>44319</v>
      </c>
      <c r="B157" s="2" t="s">
        <v>9</v>
      </c>
      <c r="C157">
        <v>4</v>
      </c>
      <c r="D157">
        <v>262</v>
      </c>
      <c r="E157">
        <v>18</v>
      </c>
      <c r="F157">
        <v>7</v>
      </c>
      <c r="G157">
        <v>416</v>
      </c>
      <c r="H157">
        <v>10</v>
      </c>
      <c r="I157">
        <v>0</v>
      </c>
      <c r="J157">
        <v>-2</v>
      </c>
      <c r="K157">
        <v>14</v>
      </c>
      <c r="L157" t="s">
        <v>453</v>
      </c>
      <c r="M157">
        <v>1</v>
      </c>
      <c r="N157">
        <v>0.77777777777777779</v>
      </c>
      <c r="O157">
        <v>0</v>
      </c>
    </row>
    <row r="158" spans="1:15" x14ac:dyDescent="0.3">
      <c r="A158" s="1">
        <v>44319</v>
      </c>
      <c r="B158" s="2" t="s">
        <v>6</v>
      </c>
      <c r="C158">
        <v>21</v>
      </c>
      <c r="D158">
        <v>478</v>
      </c>
      <c r="E158">
        <v>27</v>
      </c>
      <c r="F158">
        <v>7</v>
      </c>
      <c r="G158">
        <v>173</v>
      </c>
      <c r="H158">
        <v>23</v>
      </c>
      <c r="I158">
        <v>3</v>
      </c>
      <c r="J158">
        <v>2</v>
      </c>
      <c r="K158">
        <v>35</v>
      </c>
      <c r="L158" t="s">
        <v>453</v>
      </c>
      <c r="M158">
        <v>1.125</v>
      </c>
      <c r="N158">
        <v>1.4</v>
      </c>
      <c r="O158">
        <v>0</v>
      </c>
    </row>
    <row r="159" spans="1:15" x14ac:dyDescent="0.3">
      <c r="A159" s="1">
        <v>44319</v>
      </c>
      <c r="B159" s="2" t="s">
        <v>7</v>
      </c>
      <c r="C159">
        <v>19</v>
      </c>
      <c r="D159">
        <v>383</v>
      </c>
      <c r="E159">
        <v>25</v>
      </c>
      <c r="F159">
        <v>5</v>
      </c>
      <c r="G159">
        <v>360</v>
      </c>
      <c r="H159">
        <v>24</v>
      </c>
      <c r="I159">
        <v>3</v>
      </c>
      <c r="J159">
        <v>0</v>
      </c>
      <c r="K159">
        <v>4</v>
      </c>
      <c r="L159" t="s">
        <v>453</v>
      </c>
      <c r="M159">
        <v>1.1363636363636365</v>
      </c>
      <c r="N159">
        <v>1</v>
      </c>
      <c r="O159">
        <v>0</v>
      </c>
    </row>
    <row r="160" spans="1:15" x14ac:dyDescent="0.3">
      <c r="A160" s="1">
        <v>44319</v>
      </c>
      <c r="B160" s="2" t="s">
        <v>2</v>
      </c>
      <c r="C160">
        <v>23</v>
      </c>
      <c r="D160">
        <v>898</v>
      </c>
      <c r="E160">
        <v>32</v>
      </c>
      <c r="F160">
        <v>12</v>
      </c>
      <c r="G160">
        <v>427</v>
      </c>
      <c r="H160">
        <v>25</v>
      </c>
      <c r="I160">
        <v>4</v>
      </c>
      <c r="J160">
        <v>0</v>
      </c>
      <c r="K160">
        <v>33</v>
      </c>
      <c r="L160" t="s">
        <v>453</v>
      </c>
      <c r="M160">
        <v>1.1428571428571428</v>
      </c>
      <c r="N160">
        <v>1</v>
      </c>
      <c r="O160">
        <v>1</v>
      </c>
    </row>
    <row r="161" spans="1:15" x14ac:dyDescent="0.3">
      <c r="A161" s="1">
        <v>44319</v>
      </c>
      <c r="B161" s="2" t="s">
        <v>3</v>
      </c>
      <c r="C161">
        <v>106</v>
      </c>
      <c r="D161">
        <v>3027</v>
      </c>
      <c r="E161">
        <v>165</v>
      </c>
      <c r="F161">
        <v>47</v>
      </c>
      <c r="G161">
        <v>2391</v>
      </c>
      <c r="H161">
        <v>125</v>
      </c>
      <c r="I161">
        <v>1</v>
      </c>
      <c r="J161">
        <v>-3</v>
      </c>
      <c r="K161">
        <v>127</v>
      </c>
      <c r="L161" t="s">
        <v>453</v>
      </c>
      <c r="M161">
        <v>1.0060975609756098</v>
      </c>
      <c r="N161">
        <v>0.94</v>
      </c>
      <c r="O161">
        <v>1</v>
      </c>
    </row>
    <row r="162" spans="1:15" x14ac:dyDescent="0.3">
      <c r="A162" s="1">
        <v>44320</v>
      </c>
      <c r="B162" s="2" t="s">
        <v>4</v>
      </c>
      <c r="C162">
        <v>23</v>
      </c>
      <c r="D162">
        <v>685</v>
      </c>
      <c r="E162">
        <v>46</v>
      </c>
      <c r="F162">
        <v>10</v>
      </c>
      <c r="G162">
        <v>586</v>
      </c>
      <c r="H162">
        <v>31</v>
      </c>
      <c r="I162">
        <v>0</v>
      </c>
      <c r="J162">
        <v>-1</v>
      </c>
      <c r="K162">
        <v>33</v>
      </c>
      <c r="L162" t="s">
        <v>454</v>
      </c>
      <c r="M162">
        <v>1</v>
      </c>
      <c r="N162">
        <v>0.90909090909090906</v>
      </c>
      <c r="O162">
        <v>0</v>
      </c>
    </row>
    <row r="163" spans="1:15" x14ac:dyDescent="0.3">
      <c r="A163" s="1">
        <v>44320</v>
      </c>
      <c r="B163" s="2" t="s">
        <v>5</v>
      </c>
      <c r="C163">
        <v>5</v>
      </c>
      <c r="D163">
        <v>92</v>
      </c>
      <c r="E163">
        <v>8</v>
      </c>
      <c r="F163">
        <v>2</v>
      </c>
      <c r="G163">
        <v>216</v>
      </c>
      <c r="H163">
        <v>5</v>
      </c>
      <c r="I163">
        <v>1</v>
      </c>
      <c r="J163">
        <v>0</v>
      </c>
      <c r="K163">
        <v>8</v>
      </c>
      <c r="L163" t="s">
        <v>454</v>
      </c>
      <c r="M163">
        <v>1.1428571428571428</v>
      </c>
      <c r="N163">
        <v>1</v>
      </c>
      <c r="O163">
        <v>0</v>
      </c>
    </row>
    <row r="164" spans="1:15" x14ac:dyDescent="0.3">
      <c r="A164" s="1">
        <v>44320</v>
      </c>
      <c r="B164" s="2" t="s">
        <v>8</v>
      </c>
      <c r="C164">
        <v>11</v>
      </c>
      <c r="D164">
        <v>233</v>
      </c>
      <c r="E164">
        <v>7</v>
      </c>
      <c r="F164">
        <v>3</v>
      </c>
      <c r="G164">
        <v>213</v>
      </c>
      <c r="H164">
        <v>15</v>
      </c>
      <c r="I164">
        <v>-3</v>
      </c>
      <c r="J164">
        <v>0</v>
      </c>
      <c r="K164">
        <v>6</v>
      </c>
      <c r="L164" t="s">
        <v>454</v>
      </c>
      <c r="M164">
        <v>0.7</v>
      </c>
      <c r="N164">
        <v>1</v>
      </c>
      <c r="O164">
        <v>0</v>
      </c>
    </row>
    <row r="165" spans="1:15" x14ac:dyDescent="0.3">
      <c r="A165" s="1">
        <v>44320</v>
      </c>
      <c r="B165" s="2" t="s">
        <v>9</v>
      </c>
      <c r="C165">
        <v>22</v>
      </c>
      <c r="D165">
        <v>279</v>
      </c>
      <c r="E165">
        <v>17</v>
      </c>
      <c r="F165">
        <v>8</v>
      </c>
      <c r="G165">
        <v>416</v>
      </c>
      <c r="H165">
        <v>28</v>
      </c>
      <c r="I165">
        <v>-1</v>
      </c>
      <c r="J165">
        <v>1</v>
      </c>
      <c r="K165">
        <v>11</v>
      </c>
      <c r="L165" t="s">
        <v>454</v>
      </c>
      <c r="M165">
        <v>0.94444444444444442</v>
      </c>
      <c r="N165">
        <v>1.1428571428571428</v>
      </c>
      <c r="O165">
        <v>0</v>
      </c>
    </row>
    <row r="166" spans="1:15" x14ac:dyDescent="0.3">
      <c r="A166" s="1">
        <v>44320</v>
      </c>
      <c r="B166" s="2" t="s">
        <v>6</v>
      </c>
      <c r="C166">
        <v>19</v>
      </c>
      <c r="D166">
        <v>473</v>
      </c>
      <c r="E166">
        <v>20</v>
      </c>
      <c r="F166">
        <v>8</v>
      </c>
      <c r="G166">
        <v>173</v>
      </c>
      <c r="H166">
        <v>24</v>
      </c>
      <c r="I166">
        <v>-7</v>
      </c>
      <c r="J166">
        <v>1</v>
      </c>
      <c r="K166">
        <v>29</v>
      </c>
      <c r="L166" t="s">
        <v>454</v>
      </c>
      <c r="M166">
        <v>0.7407407407407407</v>
      </c>
      <c r="N166">
        <v>1.1428571428571428</v>
      </c>
      <c r="O166">
        <v>0</v>
      </c>
    </row>
    <row r="167" spans="1:15" x14ac:dyDescent="0.3">
      <c r="A167" s="1">
        <v>44320</v>
      </c>
      <c r="B167" s="2" t="s">
        <v>7</v>
      </c>
      <c r="C167">
        <v>20</v>
      </c>
      <c r="D167">
        <v>386</v>
      </c>
      <c r="E167">
        <v>24</v>
      </c>
      <c r="F167">
        <v>4</v>
      </c>
      <c r="G167">
        <v>360</v>
      </c>
      <c r="H167">
        <v>24</v>
      </c>
      <c r="I167">
        <v>-1</v>
      </c>
      <c r="J167">
        <v>-1</v>
      </c>
      <c r="K167">
        <v>21</v>
      </c>
      <c r="L167" t="s">
        <v>454</v>
      </c>
      <c r="M167">
        <v>0.96</v>
      </c>
      <c r="N167">
        <v>0.8</v>
      </c>
      <c r="O167">
        <v>0</v>
      </c>
    </row>
    <row r="168" spans="1:15" x14ac:dyDescent="0.3">
      <c r="A168" s="1">
        <v>44320</v>
      </c>
      <c r="B168" s="2" t="s">
        <v>2</v>
      </c>
      <c r="C168">
        <v>64</v>
      </c>
      <c r="D168">
        <v>913</v>
      </c>
      <c r="E168">
        <v>30</v>
      </c>
      <c r="F168">
        <v>13</v>
      </c>
      <c r="G168">
        <v>427</v>
      </c>
      <c r="H168">
        <v>62</v>
      </c>
      <c r="I168">
        <v>-2</v>
      </c>
      <c r="J168">
        <v>1</v>
      </c>
      <c r="K168">
        <v>47</v>
      </c>
      <c r="L168" t="s">
        <v>454</v>
      </c>
      <c r="M168">
        <v>0.9375</v>
      </c>
      <c r="N168">
        <v>1.0833333333333333</v>
      </c>
      <c r="O168">
        <v>0</v>
      </c>
    </row>
    <row r="169" spans="1:15" x14ac:dyDescent="0.3">
      <c r="A169" s="1">
        <v>44320</v>
      </c>
      <c r="B169" s="2" t="s">
        <v>3</v>
      </c>
      <c r="C169">
        <v>164</v>
      </c>
      <c r="D169">
        <v>3061</v>
      </c>
      <c r="E169">
        <v>152</v>
      </c>
      <c r="F169">
        <v>48</v>
      </c>
      <c r="G169">
        <v>2391</v>
      </c>
      <c r="H169">
        <v>189</v>
      </c>
      <c r="I169">
        <v>-13</v>
      </c>
      <c r="J169">
        <v>1</v>
      </c>
      <c r="K169">
        <v>155</v>
      </c>
      <c r="L169" t="s">
        <v>454</v>
      </c>
      <c r="M169">
        <v>0.92121212121212126</v>
      </c>
      <c r="N169">
        <v>1.0212765957446808</v>
      </c>
      <c r="O169">
        <v>0</v>
      </c>
    </row>
    <row r="170" spans="1:15" x14ac:dyDescent="0.3">
      <c r="A170" s="1">
        <v>44321</v>
      </c>
      <c r="B170" s="2" t="s">
        <v>4</v>
      </c>
      <c r="C170">
        <v>50</v>
      </c>
      <c r="D170">
        <v>702</v>
      </c>
      <c r="E170">
        <v>43</v>
      </c>
      <c r="F170">
        <v>13</v>
      </c>
      <c r="G170">
        <v>586</v>
      </c>
      <c r="H170">
        <v>59</v>
      </c>
      <c r="I170">
        <v>-3</v>
      </c>
      <c r="J170">
        <v>3</v>
      </c>
      <c r="K170">
        <v>42</v>
      </c>
      <c r="L170" t="s">
        <v>455</v>
      </c>
      <c r="M170">
        <v>0.93478260869565222</v>
      </c>
      <c r="N170">
        <v>1.3</v>
      </c>
      <c r="O170">
        <v>0</v>
      </c>
    </row>
    <row r="171" spans="1:15" x14ac:dyDescent="0.3">
      <c r="A171" s="1">
        <v>44321</v>
      </c>
      <c r="B171" s="2" t="s">
        <v>5</v>
      </c>
      <c r="C171">
        <v>3</v>
      </c>
      <c r="D171">
        <v>93</v>
      </c>
      <c r="E171">
        <v>8</v>
      </c>
      <c r="F171">
        <v>2</v>
      </c>
      <c r="G171">
        <v>217</v>
      </c>
      <c r="H171">
        <v>3</v>
      </c>
      <c r="I171">
        <v>0</v>
      </c>
      <c r="J171">
        <v>0</v>
      </c>
      <c r="K171">
        <v>1</v>
      </c>
      <c r="L171" t="s">
        <v>455</v>
      </c>
      <c r="M171">
        <v>1</v>
      </c>
      <c r="N171">
        <v>1</v>
      </c>
      <c r="O171">
        <v>1</v>
      </c>
    </row>
    <row r="172" spans="1:15" x14ac:dyDescent="0.3">
      <c r="A172" s="1">
        <v>44321</v>
      </c>
      <c r="B172" s="2" t="s">
        <v>8</v>
      </c>
      <c r="C172">
        <v>8</v>
      </c>
      <c r="D172">
        <v>226</v>
      </c>
      <c r="E172">
        <v>5</v>
      </c>
      <c r="F172">
        <v>2</v>
      </c>
      <c r="G172">
        <v>213</v>
      </c>
      <c r="H172">
        <v>8</v>
      </c>
      <c r="I172">
        <v>-2</v>
      </c>
      <c r="J172">
        <v>-1</v>
      </c>
      <c r="K172">
        <v>15</v>
      </c>
      <c r="L172" t="s">
        <v>455</v>
      </c>
      <c r="M172">
        <v>0.7142857142857143</v>
      </c>
      <c r="N172">
        <v>0.66666666666666663</v>
      </c>
      <c r="O172">
        <v>0</v>
      </c>
    </row>
    <row r="173" spans="1:15" x14ac:dyDescent="0.3">
      <c r="A173" s="1">
        <v>44321</v>
      </c>
      <c r="B173" s="2" t="s">
        <v>9</v>
      </c>
      <c r="C173">
        <v>13</v>
      </c>
      <c r="D173">
        <v>271</v>
      </c>
      <c r="E173">
        <v>15</v>
      </c>
      <c r="F173">
        <v>7</v>
      </c>
      <c r="G173">
        <v>416</v>
      </c>
      <c r="H173">
        <v>15</v>
      </c>
      <c r="I173">
        <v>-2</v>
      </c>
      <c r="J173">
        <v>-1</v>
      </c>
      <c r="K173">
        <v>23</v>
      </c>
      <c r="L173" t="s">
        <v>455</v>
      </c>
      <c r="M173">
        <v>0.88235294117647056</v>
      </c>
      <c r="N173">
        <v>0.875</v>
      </c>
      <c r="O173">
        <v>0</v>
      </c>
    </row>
    <row r="174" spans="1:15" x14ac:dyDescent="0.3">
      <c r="A174" s="1">
        <v>44321</v>
      </c>
      <c r="B174" s="2" t="s">
        <v>6</v>
      </c>
      <c r="C174">
        <v>38</v>
      </c>
      <c r="D174">
        <v>488</v>
      </c>
      <c r="E174">
        <v>21</v>
      </c>
      <c r="F174">
        <v>8</v>
      </c>
      <c r="G174">
        <v>173</v>
      </c>
      <c r="H174">
        <v>39</v>
      </c>
      <c r="I174">
        <v>1</v>
      </c>
      <c r="J174">
        <v>0</v>
      </c>
      <c r="K174">
        <v>24</v>
      </c>
      <c r="L174" t="s">
        <v>455</v>
      </c>
      <c r="M174">
        <v>1.05</v>
      </c>
      <c r="N174">
        <v>1</v>
      </c>
      <c r="O174">
        <v>0</v>
      </c>
    </row>
    <row r="175" spans="1:15" x14ac:dyDescent="0.3">
      <c r="A175" s="1">
        <v>44321</v>
      </c>
      <c r="B175" s="2" t="s">
        <v>7</v>
      </c>
      <c r="C175">
        <v>24</v>
      </c>
      <c r="D175">
        <v>395</v>
      </c>
      <c r="E175">
        <v>22</v>
      </c>
      <c r="F175">
        <v>4</v>
      </c>
      <c r="G175">
        <v>360</v>
      </c>
      <c r="H175">
        <v>30</v>
      </c>
      <c r="I175">
        <v>-2</v>
      </c>
      <c r="J175">
        <v>0</v>
      </c>
      <c r="K175">
        <v>21</v>
      </c>
      <c r="L175" t="s">
        <v>455</v>
      </c>
      <c r="M175">
        <v>0.91666666666666663</v>
      </c>
      <c r="N175">
        <v>1</v>
      </c>
      <c r="O175">
        <v>0</v>
      </c>
    </row>
    <row r="176" spans="1:15" x14ac:dyDescent="0.3">
      <c r="A176" s="1">
        <v>44321</v>
      </c>
      <c r="B176" s="2" t="s">
        <v>2</v>
      </c>
      <c r="C176">
        <v>61</v>
      </c>
      <c r="D176">
        <v>897</v>
      </c>
      <c r="E176">
        <v>35</v>
      </c>
      <c r="F176">
        <v>12</v>
      </c>
      <c r="G176">
        <v>427</v>
      </c>
      <c r="H176">
        <v>71</v>
      </c>
      <c r="I176">
        <v>5</v>
      </c>
      <c r="J176">
        <v>-1</v>
      </c>
      <c r="K176">
        <v>87</v>
      </c>
      <c r="L176" t="s">
        <v>455</v>
      </c>
      <c r="M176">
        <v>1.1666666666666667</v>
      </c>
      <c r="N176">
        <v>0.92307692307692313</v>
      </c>
      <c r="O176">
        <v>0</v>
      </c>
    </row>
    <row r="177" spans="1:15" x14ac:dyDescent="0.3">
      <c r="A177" s="1">
        <v>44321</v>
      </c>
      <c r="B177" s="2" t="s">
        <v>3</v>
      </c>
      <c r="C177">
        <v>197</v>
      </c>
      <c r="D177">
        <v>3072</v>
      </c>
      <c r="E177">
        <v>149</v>
      </c>
      <c r="F177">
        <v>48</v>
      </c>
      <c r="G177">
        <v>2392</v>
      </c>
      <c r="H177">
        <v>225</v>
      </c>
      <c r="I177">
        <v>-3</v>
      </c>
      <c r="J177">
        <v>0</v>
      </c>
      <c r="K177">
        <v>213</v>
      </c>
      <c r="L177" t="s">
        <v>455</v>
      </c>
      <c r="M177">
        <v>0.98026315789473684</v>
      </c>
      <c r="N177">
        <v>1</v>
      </c>
      <c r="O177">
        <v>1</v>
      </c>
    </row>
    <row r="178" spans="1:15" x14ac:dyDescent="0.3">
      <c r="A178" s="1">
        <v>44322</v>
      </c>
      <c r="B178" s="2" t="s">
        <v>4</v>
      </c>
      <c r="C178">
        <v>45</v>
      </c>
      <c r="D178">
        <v>705</v>
      </c>
      <c r="E178">
        <v>50</v>
      </c>
      <c r="F178">
        <v>11</v>
      </c>
      <c r="G178">
        <v>586</v>
      </c>
      <c r="H178">
        <v>49</v>
      </c>
      <c r="I178">
        <v>7</v>
      </c>
      <c r="J178">
        <v>-2</v>
      </c>
      <c r="K178">
        <v>46</v>
      </c>
      <c r="L178" t="s">
        <v>456</v>
      </c>
      <c r="M178">
        <v>1.1627906976744187</v>
      </c>
      <c r="N178">
        <v>0.84615384615384615</v>
      </c>
      <c r="O178">
        <v>0</v>
      </c>
    </row>
    <row r="179" spans="1:15" x14ac:dyDescent="0.3">
      <c r="A179" s="1">
        <v>44322</v>
      </c>
      <c r="B179" s="2" t="s">
        <v>5</v>
      </c>
      <c r="C179">
        <v>4</v>
      </c>
      <c r="D179">
        <v>87</v>
      </c>
      <c r="E179">
        <v>8</v>
      </c>
      <c r="F179">
        <v>2</v>
      </c>
      <c r="G179">
        <v>217</v>
      </c>
      <c r="H179">
        <v>4</v>
      </c>
      <c r="I179">
        <v>0</v>
      </c>
      <c r="J179">
        <v>0</v>
      </c>
      <c r="K179">
        <v>10</v>
      </c>
      <c r="L179" t="s">
        <v>456</v>
      </c>
      <c r="M179">
        <v>1</v>
      </c>
      <c r="N179">
        <v>1</v>
      </c>
      <c r="O179">
        <v>0</v>
      </c>
    </row>
    <row r="180" spans="1:15" x14ac:dyDescent="0.3">
      <c r="A180" s="1">
        <v>44322</v>
      </c>
      <c r="B180" s="2" t="s">
        <v>8</v>
      </c>
      <c r="C180">
        <v>8</v>
      </c>
      <c r="D180">
        <v>223</v>
      </c>
      <c r="E180">
        <v>5</v>
      </c>
      <c r="F180">
        <v>1</v>
      </c>
      <c r="G180">
        <v>214</v>
      </c>
      <c r="H180">
        <v>10</v>
      </c>
      <c r="I180">
        <v>0</v>
      </c>
      <c r="J180">
        <v>-1</v>
      </c>
      <c r="K180">
        <v>12</v>
      </c>
      <c r="L180" t="s">
        <v>456</v>
      </c>
      <c r="M180">
        <v>1</v>
      </c>
      <c r="N180">
        <v>0.5</v>
      </c>
      <c r="O180">
        <v>1</v>
      </c>
    </row>
    <row r="181" spans="1:15" x14ac:dyDescent="0.3">
      <c r="A181" s="1">
        <v>44322</v>
      </c>
      <c r="B181" s="2" t="s">
        <v>9</v>
      </c>
      <c r="C181">
        <v>19</v>
      </c>
      <c r="D181">
        <v>272</v>
      </c>
      <c r="E181">
        <v>12</v>
      </c>
      <c r="F181">
        <v>7</v>
      </c>
      <c r="G181">
        <v>416</v>
      </c>
      <c r="H181">
        <v>20</v>
      </c>
      <c r="I181">
        <v>-3</v>
      </c>
      <c r="J181">
        <v>0</v>
      </c>
      <c r="K181">
        <v>19</v>
      </c>
      <c r="L181" t="s">
        <v>456</v>
      </c>
      <c r="M181">
        <v>0.8</v>
      </c>
      <c r="N181">
        <v>1</v>
      </c>
      <c r="O181">
        <v>0</v>
      </c>
    </row>
    <row r="182" spans="1:15" x14ac:dyDescent="0.3">
      <c r="A182" s="1">
        <v>44322</v>
      </c>
      <c r="B182" s="2" t="s">
        <v>6</v>
      </c>
      <c r="C182">
        <v>32</v>
      </c>
      <c r="D182">
        <v>492</v>
      </c>
      <c r="E182">
        <v>22</v>
      </c>
      <c r="F182">
        <v>8</v>
      </c>
      <c r="G182">
        <v>173</v>
      </c>
      <c r="H182">
        <v>36</v>
      </c>
      <c r="I182">
        <v>1</v>
      </c>
      <c r="J182">
        <v>0</v>
      </c>
      <c r="K182">
        <v>32</v>
      </c>
      <c r="L182" t="s">
        <v>456</v>
      </c>
      <c r="M182">
        <v>1.0476190476190477</v>
      </c>
      <c r="N182">
        <v>1</v>
      </c>
      <c r="O182">
        <v>0</v>
      </c>
    </row>
    <row r="183" spans="1:15" x14ac:dyDescent="0.3">
      <c r="A183" s="1">
        <v>44322</v>
      </c>
      <c r="B183" s="2" t="s">
        <v>7</v>
      </c>
      <c r="C183">
        <v>22</v>
      </c>
      <c r="D183">
        <v>408</v>
      </c>
      <c r="E183">
        <v>17</v>
      </c>
      <c r="F183">
        <v>4</v>
      </c>
      <c r="G183">
        <v>360</v>
      </c>
      <c r="H183">
        <v>25</v>
      </c>
      <c r="I183">
        <v>-5</v>
      </c>
      <c r="J183">
        <v>0</v>
      </c>
      <c r="K183">
        <v>12</v>
      </c>
      <c r="L183" t="s">
        <v>456</v>
      </c>
      <c r="M183">
        <v>0.77272727272727271</v>
      </c>
      <c r="N183">
        <v>1</v>
      </c>
      <c r="O183">
        <v>0</v>
      </c>
    </row>
    <row r="184" spans="1:15" x14ac:dyDescent="0.3">
      <c r="A184" s="1">
        <v>44322</v>
      </c>
      <c r="B184" s="2" t="s">
        <v>2</v>
      </c>
      <c r="C184">
        <v>49</v>
      </c>
      <c r="D184">
        <v>877</v>
      </c>
      <c r="E184">
        <v>38</v>
      </c>
      <c r="F184">
        <v>12</v>
      </c>
      <c r="G184">
        <v>427</v>
      </c>
      <c r="H184">
        <v>51</v>
      </c>
      <c r="I184">
        <v>3</v>
      </c>
      <c r="J184">
        <v>0</v>
      </c>
      <c r="K184">
        <v>71</v>
      </c>
      <c r="L184" t="s">
        <v>456</v>
      </c>
      <c r="M184">
        <v>1.0857142857142856</v>
      </c>
      <c r="N184">
        <v>1</v>
      </c>
      <c r="O184">
        <v>0</v>
      </c>
    </row>
    <row r="185" spans="1:15" x14ac:dyDescent="0.3">
      <c r="A185" s="1">
        <v>44322</v>
      </c>
      <c r="B185" s="2" t="s">
        <v>3</v>
      </c>
      <c r="C185">
        <v>179</v>
      </c>
      <c r="D185">
        <v>3064</v>
      </c>
      <c r="E185">
        <v>152</v>
      </c>
      <c r="F185">
        <v>45</v>
      </c>
      <c r="G185">
        <v>2393</v>
      </c>
      <c r="H185">
        <v>195</v>
      </c>
      <c r="I185">
        <v>3</v>
      </c>
      <c r="J185">
        <v>-3</v>
      </c>
      <c r="K185">
        <v>202</v>
      </c>
      <c r="L185" t="s">
        <v>456</v>
      </c>
      <c r="M185">
        <v>1.0201342281879195</v>
      </c>
      <c r="N185">
        <v>0.9375</v>
      </c>
      <c r="O185">
        <v>1</v>
      </c>
    </row>
    <row r="186" spans="1:15" x14ac:dyDescent="0.3">
      <c r="A186" s="1">
        <v>44323</v>
      </c>
      <c r="B186" s="2" t="s">
        <v>4</v>
      </c>
      <c r="C186">
        <v>51</v>
      </c>
      <c r="D186">
        <v>703</v>
      </c>
      <c r="E186">
        <v>47</v>
      </c>
      <c r="F186">
        <v>11</v>
      </c>
      <c r="G186">
        <v>586</v>
      </c>
      <c r="H186">
        <v>53</v>
      </c>
      <c r="I186">
        <v>-3</v>
      </c>
      <c r="J186">
        <v>0</v>
      </c>
      <c r="K186">
        <v>55</v>
      </c>
      <c r="L186" t="s">
        <v>457</v>
      </c>
      <c r="M186">
        <v>0.94</v>
      </c>
      <c r="N186">
        <v>1</v>
      </c>
      <c r="O186">
        <v>0</v>
      </c>
    </row>
    <row r="187" spans="1:15" x14ac:dyDescent="0.3">
      <c r="A187" s="1">
        <v>44323</v>
      </c>
      <c r="B187" s="2" t="s">
        <v>5</v>
      </c>
      <c r="C187">
        <v>6</v>
      </c>
      <c r="D187">
        <v>91</v>
      </c>
      <c r="E187">
        <v>7</v>
      </c>
      <c r="F187">
        <v>2</v>
      </c>
      <c r="G187">
        <v>217</v>
      </c>
      <c r="H187">
        <v>9</v>
      </c>
      <c r="I187">
        <v>-1</v>
      </c>
      <c r="J187">
        <v>0</v>
      </c>
      <c r="K187">
        <v>5</v>
      </c>
      <c r="L187" t="s">
        <v>457</v>
      </c>
      <c r="M187">
        <v>0.875</v>
      </c>
      <c r="N187">
        <v>1</v>
      </c>
      <c r="O187">
        <v>0</v>
      </c>
    </row>
    <row r="188" spans="1:15" x14ac:dyDescent="0.3">
      <c r="A188" s="1">
        <v>44323</v>
      </c>
      <c r="B188" s="2" t="s">
        <v>8</v>
      </c>
      <c r="C188">
        <v>13</v>
      </c>
      <c r="D188">
        <v>228</v>
      </c>
      <c r="E188">
        <v>6</v>
      </c>
      <c r="F188">
        <v>1</v>
      </c>
      <c r="G188">
        <v>214</v>
      </c>
      <c r="H188">
        <v>15</v>
      </c>
      <c r="I188">
        <v>1</v>
      </c>
      <c r="J188">
        <v>0</v>
      </c>
      <c r="K188">
        <v>10</v>
      </c>
      <c r="L188" t="s">
        <v>457</v>
      </c>
      <c r="M188">
        <v>1.2</v>
      </c>
      <c r="N188">
        <v>1</v>
      </c>
      <c r="O188">
        <v>0</v>
      </c>
    </row>
    <row r="189" spans="1:15" x14ac:dyDescent="0.3">
      <c r="A189" s="1">
        <v>44323</v>
      </c>
      <c r="B189" s="2" t="s">
        <v>9</v>
      </c>
      <c r="C189">
        <v>10</v>
      </c>
      <c r="D189">
        <v>257</v>
      </c>
      <c r="E189">
        <v>13</v>
      </c>
      <c r="F189">
        <v>5</v>
      </c>
      <c r="G189">
        <v>416</v>
      </c>
      <c r="H189">
        <v>10</v>
      </c>
      <c r="I189">
        <v>1</v>
      </c>
      <c r="J189">
        <v>-2</v>
      </c>
      <c r="K189">
        <v>25</v>
      </c>
      <c r="L189" t="s">
        <v>457</v>
      </c>
      <c r="M189">
        <v>1.0833333333333333</v>
      </c>
      <c r="N189">
        <v>0.7142857142857143</v>
      </c>
      <c r="O189">
        <v>0</v>
      </c>
    </row>
    <row r="190" spans="1:15" x14ac:dyDescent="0.3">
      <c r="A190" s="1">
        <v>44323</v>
      </c>
      <c r="B190" s="2" t="s">
        <v>6</v>
      </c>
      <c r="C190">
        <v>22</v>
      </c>
      <c r="D190">
        <v>481</v>
      </c>
      <c r="E190">
        <v>24</v>
      </c>
      <c r="F190">
        <v>8</v>
      </c>
      <c r="G190">
        <v>173</v>
      </c>
      <c r="H190">
        <v>29</v>
      </c>
      <c r="I190">
        <v>2</v>
      </c>
      <c r="J190">
        <v>0</v>
      </c>
      <c r="K190">
        <v>40</v>
      </c>
      <c r="L190" t="s">
        <v>457</v>
      </c>
      <c r="M190">
        <v>1.0909090909090908</v>
      </c>
      <c r="N190">
        <v>1</v>
      </c>
      <c r="O190">
        <v>0</v>
      </c>
    </row>
    <row r="191" spans="1:15" x14ac:dyDescent="0.3">
      <c r="A191" s="1">
        <v>44323</v>
      </c>
      <c r="B191" s="2" t="s">
        <v>7</v>
      </c>
      <c r="C191">
        <v>11</v>
      </c>
      <c r="D191">
        <v>407</v>
      </c>
      <c r="E191">
        <v>16</v>
      </c>
      <c r="F191">
        <v>3</v>
      </c>
      <c r="G191">
        <v>360</v>
      </c>
      <c r="H191">
        <v>18</v>
      </c>
      <c r="I191">
        <v>-1</v>
      </c>
      <c r="J191">
        <v>-1</v>
      </c>
      <c r="K191">
        <v>19</v>
      </c>
      <c r="L191" t="s">
        <v>457</v>
      </c>
      <c r="M191">
        <v>0.94117647058823528</v>
      </c>
      <c r="N191">
        <v>0.75</v>
      </c>
      <c r="O191">
        <v>0</v>
      </c>
    </row>
    <row r="192" spans="1:15" x14ac:dyDescent="0.3">
      <c r="A192" s="1">
        <v>44323</v>
      </c>
      <c r="B192" s="2" t="s">
        <v>2</v>
      </c>
      <c r="C192">
        <v>55</v>
      </c>
      <c r="D192">
        <v>856</v>
      </c>
      <c r="E192">
        <v>36</v>
      </c>
      <c r="F192">
        <v>13</v>
      </c>
      <c r="G192">
        <v>427</v>
      </c>
      <c r="H192">
        <v>57</v>
      </c>
      <c r="I192">
        <v>-2</v>
      </c>
      <c r="J192">
        <v>1</v>
      </c>
      <c r="K192">
        <v>78</v>
      </c>
      <c r="L192" t="s">
        <v>457</v>
      </c>
      <c r="M192">
        <v>0.94736842105263153</v>
      </c>
      <c r="N192">
        <v>1.0833333333333333</v>
      </c>
      <c r="O192">
        <v>0</v>
      </c>
    </row>
    <row r="193" spans="1:15" x14ac:dyDescent="0.3">
      <c r="A193" s="1">
        <v>44323</v>
      </c>
      <c r="B193" s="2" t="s">
        <v>3</v>
      </c>
      <c r="C193">
        <v>168</v>
      </c>
      <c r="D193">
        <v>3023</v>
      </c>
      <c r="E193">
        <v>149</v>
      </c>
      <c r="F193">
        <v>43</v>
      </c>
      <c r="G193">
        <v>2393</v>
      </c>
      <c r="H193">
        <v>191</v>
      </c>
      <c r="I193">
        <v>-3</v>
      </c>
      <c r="J193">
        <v>-2</v>
      </c>
      <c r="K193">
        <v>232</v>
      </c>
      <c r="L193" t="s">
        <v>457</v>
      </c>
      <c r="M193">
        <v>0.98026315789473684</v>
      </c>
      <c r="N193">
        <v>0.9555555555555556</v>
      </c>
      <c r="O193">
        <v>0</v>
      </c>
    </row>
    <row r="194" spans="1:15" x14ac:dyDescent="0.3">
      <c r="A194" s="1">
        <v>44324</v>
      </c>
      <c r="B194" s="2" t="s">
        <v>4</v>
      </c>
      <c r="C194">
        <v>29</v>
      </c>
      <c r="D194">
        <v>686</v>
      </c>
      <c r="E194">
        <v>51</v>
      </c>
      <c r="F194">
        <v>11</v>
      </c>
      <c r="G194">
        <v>587</v>
      </c>
      <c r="H194">
        <v>29</v>
      </c>
      <c r="I194">
        <v>4</v>
      </c>
      <c r="J194">
        <v>0</v>
      </c>
      <c r="K194">
        <v>45</v>
      </c>
      <c r="L194" t="s">
        <v>458</v>
      </c>
      <c r="M194">
        <v>1.0851063829787233</v>
      </c>
      <c r="N194">
        <v>1</v>
      </c>
      <c r="O194">
        <v>1</v>
      </c>
    </row>
    <row r="195" spans="1:15" x14ac:dyDescent="0.3">
      <c r="A195" s="1">
        <v>44324</v>
      </c>
      <c r="B195" s="2" t="s">
        <v>5</v>
      </c>
      <c r="C195">
        <v>2</v>
      </c>
      <c r="D195">
        <v>82</v>
      </c>
      <c r="E195">
        <v>7</v>
      </c>
      <c r="F195">
        <v>2</v>
      </c>
      <c r="G195">
        <v>217</v>
      </c>
      <c r="H195">
        <v>2</v>
      </c>
      <c r="I195">
        <v>0</v>
      </c>
      <c r="J195">
        <v>0</v>
      </c>
      <c r="K195">
        <v>11</v>
      </c>
      <c r="L195" t="s">
        <v>458</v>
      </c>
      <c r="M195">
        <v>1</v>
      </c>
      <c r="N195">
        <v>1</v>
      </c>
      <c r="O195">
        <v>0</v>
      </c>
    </row>
    <row r="196" spans="1:15" x14ac:dyDescent="0.3">
      <c r="A196" s="1">
        <v>44324</v>
      </c>
      <c r="B196" s="2" t="s">
        <v>8</v>
      </c>
      <c r="C196">
        <v>11</v>
      </c>
      <c r="D196">
        <v>221</v>
      </c>
      <c r="E196">
        <v>7</v>
      </c>
      <c r="F196">
        <v>1</v>
      </c>
      <c r="G196">
        <v>214</v>
      </c>
      <c r="H196">
        <v>13</v>
      </c>
      <c r="I196">
        <v>1</v>
      </c>
      <c r="J196">
        <v>0</v>
      </c>
      <c r="K196">
        <v>20</v>
      </c>
      <c r="L196" t="s">
        <v>458</v>
      </c>
      <c r="M196">
        <v>1.1666666666666667</v>
      </c>
      <c r="N196">
        <v>1</v>
      </c>
      <c r="O196">
        <v>0</v>
      </c>
    </row>
    <row r="197" spans="1:15" x14ac:dyDescent="0.3">
      <c r="A197" s="1">
        <v>44324</v>
      </c>
      <c r="B197" s="2" t="s">
        <v>9</v>
      </c>
      <c r="C197">
        <v>11</v>
      </c>
      <c r="D197">
        <v>253</v>
      </c>
      <c r="E197">
        <v>13</v>
      </c>
      <c r="F197">
        <v>5</v>
      </c>
      <c r="G197">
        <v>416</v>
      </c>
      <c r="H197">
        <v>14</v>
      </c>
      <c r="I197">
        <v>0</v>
      </c>
      <c r="J197">
        <v>0</v>
      </c>
      <c r="K197">
        <v>18</v>
      </c>
      <c r="L197" t="s">
        <v>458</v>
      </c>
      <c r="M197">
        <v>1</v>
      </c>
      <c r="N197">
        <v>1</v>
      </c>
      <c r="O197">
        <v>0</v>
      </c>
    </row>
    <row r="198" spans="1:15" x14ac:dyDescent="0.3">
      <c r="A198" s="1">
        <v>44324</v>
      </c>
      <c r="B198" s="2" t="s">
        <v>6</v>
      </c>
      <c r="C198">
        <v>29</v>
      </c>
      <c r="D198">
        <v>488</v>
      </c>
      <c r="E198">
        <v>26</v>
      </c>
      <c r="F198">
        <v>8</v>
      </c>
      <c r="G198">
        <v>173</v>
      </c>
      <c r="H198">
        <v>35</v>
      </c>
      <c r="I198">
        <v>2</v>
      </c>
      <c r="J198">
        <v>0</v>
      </c>
      <c r="K198">
        <v>28</v>
      </c>
      <c r="L198" t="s">
        <v>458</v>
      </c>
      <c r="M198">
        <v>1.0833333333333333</v>
      </c>
      <c r="N198">
        <v>1</v>
      </c>
      <c r="O198">
        <v>0</v>
      </c>
    </row>
    <row r="199" spans="1:15" x14ac:dyDescent="0.3">
      <c r="A199" s="1">
        <v>44324</v>
      </c>
      <c r="B199" s="2" t="s">
        <v>7</v>
      </c>
      <c r="C199">
        <v>25</v>
      </c>
      <c r="D199">
        <v>400</v>
      </c>
      <c r="E199">
        <v>16</v>
      </c>
      <c r="F199">
        <v>3</v>
      </c>
      <c r="G199">
        <v>360</v>
      </c>
      <c r="H199">
        <v>32</v>
      </c>
      <c r="I199">
        <v>0</v>
      </c>
      <c r="J199">
        <v>0</v>
      </c>
      <c r="K199">
        <v>39</v>
      </c>
      <c r="L199" t="s">
        <v>458</v>
      </c>
      <c r="M199">
        <v>1</v>
      </c>
      <c r="N199">
        <v>1</v>
      </c>
      <c r="O199">
        <v>0</v>
      </c>
    </row>
    <row r="200" spans="1:15" x14ac:dyDescent="0.3">
      <c r="A200" s="1">
        <v>44324</v>
      </c>
      <c r="B200" s="2" t="s">
        <v>2</v>
      </c>
      <c r="C200">
        <v>65</v>
      </c>
      <c r="D200">
        <v>857</v>
      </c>
      <c r="E200">
        <v>38</v>
      </c>
      <c r="F200">
        <v>14</v>
      </c>
      <c r="G200">
        <v>427</v>
      </c>
      <c r="H200">
        <v>64</v>
      </c>
      <c r="I200">
        <v>2</v>
      </c>
      <c r="J200">
        <v>1</v>
      </c>
      <c r="K200">
        <v>63</v>
      </c>
      <c r="L200" t="s">
        <v>458</v>
      </c>
      <c r="M200">
        <v>1.0555555555555556</v>
      </c>
      <c r="N200">
        <v>1.0769230769230769</v>
      </c>
      <c r="O200">
        <v>0</v>
      </c>
    </row>
    <row r="201" spans="1:15" x14ac:dyDescent="0.3">
      <c r="A201" s="1">
        <v>44324</v>
      </c>
      <c r="B201" s="2" t="s">
        <v>3</v>
      </c>
      <c r="C201">
        <v>172</v>
      </c>
      <c r="D201">
        <v>2987</v>
      </c>
      <c r="E201">
        <v>158</v>
      </c>
      <c r="F201">
        <v>44</v>
      </c>
      <c r="G201">
        <v>2394</v>
      </c>
      <c r="H201">
        <v>189</v>
      </c>
      <c r="I201">
        <v>9</v>
      </c>
      <c r="J201">
        <v>1</v>
      </c>
      <c r="K201">
        <v>224</v>
      </c>
      <c r="L201" t="s">
        <v>458</v>
      </c>
      <c r="M201">
        <v>1.0604026845637584</v>
      </c>
      <c r="N201">
        <v>1.0232558139534884</v>
      </c>
      <c r="O201">
        <v>1</v>
      </c>
    </row>
    <row r="202" spans="1:15" x14ac:dyDescent="0.3">
      <c r="A202" s="1">
        <v>44325</v>
      </c>
      <c r="B202" s="2" t="s">
        <v>4</v>
      </c>
      <c r="C202">
        <v>51</v>
      </c>
      <c r="D202">
        <v>709</v>
      </c>
      <c r="E202">
        <v>50</v>
      </c>
      <c r="F202">
        <v>12</v>
      </c>
      <c r="G202">
        <v>587</v>
      </c>
      <c r="H202">
        <v>54</v>
      </c>
      <c r="I202">
        <v>-1</v>
      </c>
      <c r="J202">
        <v>1</v>
      </c>
      <c r="K202">
        <v>31</v>
      </c>
      <c r="L202" t="s">
        <v>460</v>
      </c>
      <c r="M202">
        <v>0.98039215686274506</v>
      </c>
      <c r="N202">
        <v>1.0909090909090908</v>
      </c>
      <c r="O202">
        <v>0</v>
      </c>
    </row>
    <row r="203" spans="1:15" x14ac:dyDescent="0.3">
      <c r="A203" s="1">
        <v>44325</v>
      </c>
      <c r="B203" s="2" t="s">
        <v>5</v>
      </c>
      <c r="C203">
        <v>9</v>
      </c>
      <c r="D203">
        <v>87</v>
      </c>
      <c r="E203">
        <v>7</v>
      </c>
      <c r="F203">
        <v>2</v>
      </c>
      <c r="G203">
        <v>217</v>
      </c>
      <c r="H203">
        <v>9</v>
      </c>
      <c r="I203">
        <v>0</v>
      </c>
      <c r="J203">
        <v>0</v>
      </c>
      <c r="K203">
        <v>4</v>
      </c>
      <c r="L203" t="s">
        <v>460</v>
      </c>
      <c r="M203">
        <v>1</v>
      </c>
      <c r="N203">
        <v>1</v>
      </c>
      <c r="O203">
        <v>0</v>
      </c>
    </row>
    <row r="204" spans="1:15" x14ac:dyDescent="0.3">
      <c r="A204" s="1">
        <v>44325</v>
      </c>
      <c r="B204" s="2" t="s">
        <v>8</v>
      </c>
      <c r="C204">
        <v>8</v>
      </c>
      <c r="D204">
        <v>222</v>
      </c>
      <c r="E204">
        <v>9</v>
      </c>
      <c r="F204">
        <v>1</v>
      </c>
      <c r="G204">
        <v>214</v>
      </c>
      <c r="H204">
        <v>9</v>
      </c>
      <c r="I204">
        <v>2</v>
      </c>
      <c r="J204">
        <v>0</v>
      </c>
      <c r="K204">
        <v>8</v>
      </c>
      <c r="L204" t="s">
        <v>460</v>
      </c>
      <c r="M204">
        <v>1.2857142857142858</v>
      </c>
      <c r="N204">
        <v>1</v>
      </c>
      <c r="O204">
        <v>0</v>
      </c>
    </row>
    <row r="205" spans="1:15" x14ac:dyDescent="0.3">
      <c r="A205" s="1">
        <v>44325</v>
      </c>
      <c r="B205" s="2" t="s">
        <v>9</v>
      </c>
      <c r="C205">
        <v>7</v>
      </c>
      <c r="D205">
        <v>253</v>
      </c>
      <c r="E205">
        <v>15</v>
      </c>
      <c r="F205">
        <v>5</v>
      </c>
      <c r="G205">
        <v>416</v>
      </c>
      <c r="H205">
        <v>6</v>
      </c>
      <c r="I205">
        <v>2</v>
      </c>
      <c r="J205">
        <v>0</v>
      </c>
      <c r="K205">
        <v>6</v>
      </c>
      <c r="L205" t="s">
        <v>460</v>
      </c>
      <c r="M205">
        <v>1.1538461538461537</v>
      </c>
      <c r="N205">
        <v>1</v>
      </c>
      <c r="O205">
        <v>0</v>
      </c>
    </row>
    <row r="206" spans="1:15" x14ac:dyDescent="0.3">
      <c r="A206" s="1">
        <v>44325</v>
      </c>
      <c r="B206" s="2" t="s">
        <v>6</v>
      </c>
      <c r="C206">
        <v>15</v>
      </c>
      <c r="D206">
        <v>482</v>
      </c>
      <c r="E206">
        <v>26</v>
      </c>
      <c r="F206">
        <v>9</v>
      </c>
      <c r="G206">
        <v>173</v>
      </c>
      <c r="H206">
        <v>18</v>
      </c>
      <c r="I206">
        <v>0</v>
      </c>
      <c r="J206">
        <v>1</v>
      </c>
      <c r="K206">
        <v>24</v>
      </c>
      <c r="L206" t="s">
        <v>460</v>
      </c>
      <c r="M206">
        <v>1</v>
      </c>
      <c r="N206">
        <v>1.125</v>
      </c>
      <c r="O206">
        <v>0</v>
      </c>
    </row>
    <row r="207" spans="1:15" x14ac:dyDescent="0.3">
      <c r="A207" s="1">
        <v>44325</v>
      </c>
      <c r="B207" s="2" t="s">
        <v>7</v>
      </c>
      <c r="C207">
        <v>28</v>
      </c>
      <c r="D207">
        <v>406</v>
      </c>
      <c r="E207">
        <v>16</v>
      </c>
      <c r="F207">
        <v>3</v>
      </c>
      <c r="G207">
        <v>360</v>
      </c>
      <c r="H207">
        <v>28</v>
      </c>
      <c r="I207">
        <v>0</v>
      </c>
      <c r="J207">
        <v>0</v>
      </c>
      <c r="K207">
        <v>22</v>
      </c>
      <c r="L207" t="s">
        <v>460</v>
      </c>
      <c r="M207">
        <v>1</v>
      </c>
      <c r="N207">
        <v>1</v>
      </c>
      <c r="O207">
        <v>0</v>
      </c>
    </row>
    <row r="208" spans="1:15" x14ac:dyDescent="0.3">
      <c r="A208" s="1">
        <v>44325</v>
      </c>
      <c r="B208" s="2" t="s">
        <v>2</v>
      </c>
      <c r="C208">
        <v>28</v>
      </c>
      <c r="D208">
        <v>825</v>
      </c>
      <c r="E208">
        <v>40</v>
      </c>
      <c r="F208">
        <v>14</v>
      </c>
      <c r="G208">
        <v>427</v>
      </c>
      <c r="H208">
        <v>28</v>
      </c>
      <c r="I208">
        <v>2</v>
      </c>
      <c r="J208">
        <v>0</v>
      </c>
      <c r="K208">
        <v>60</v>
      </c>
      <c r="L208" t="s">
        <v>460</v>
      </c>
      <c r="M208">
        <v>1.0526315789473684</v>
      </c>
      <c r="N208">
        <v>1</v>
      </c>
      <c r="O208">
        <v>0</v>
      </c>
    </row>
    <row r="209" spans="1:15" x14ac:dyDescent="0.3">
      <c r="A209" s="1">
        <v>44325</v>
      </c>
      <c r="B209" s="2" t="s">
        <v>3</v>
      </c>
      <c r="C209">
        <v>146</v>
      </c>
      <c r="D209">
        <v>2984</v>
      </c>
      <c r="E209">
        <v>163</v>
      </c>
      <c r="F209">
        <v>46</v>
      </c>
      <c r="G209">
        <v>2394</v>
      </c>
      <c r="H209">
        <v>152</v>
      </c>
      <c r="I209">
        <v>5</v>
      </c>
      <c r="J209">
        <v>2</v>
      </c>
      <c r="K209">
        <v>155</v>
      </c>
      <c r="L209" t="s">
        <v>460</v>
      </c>
      <c r="M209">
        <v>1.0316455696202531</v>
      </c>
      <c r="N209">
        <v>1.0454545454545454</v>
      </c>
      <c r="O209">
        <v>0</v>
      </c>
    </row>
    <row r="210" spans="1:15" x14ac:dyDescent="0.3">
      <c r="A210" s="1">
        <v>44326</v>
      </c>
      <c r="B210" s="2" t="s">
        <v>4</v>
      </c>
      <c r="C210">
        <v>15</v>
      </c>
      <c r="D210">
        <v>690</v>
      </c>
      <c r="E210">
        <v>46</v>
      </c>
      <c r="F210">
        <v>12</v>
      </c>
      <c r="G210">
        <v>587</v>
      </c>
      <c r="H210">
        <v>17</v>
      </c>
      <c r="I210">
        <v>-4</v>
      </c>
      <c r="J210">
        <v>0</v>
      </c>
      <c r="K210">
        <v>36</v>
      </c>
      <c r="L210" t="s">
        <v>461</v>
      </c>
      <c r="M210">
        <v>0.92</v>
      </c>
      <c r="N210">
        <v>1</v>
      </c>
      <c r="O210">
        <v>0</v>
      </c>
    </row>
    <row r="211" spans="1:15" x14ac:dyDescent="0.3">
      <c r="A211" s="1">
        <v>44326</v>
      </c>
      <c r="B211" s="2" t="s">
        <v>5</v>
      </c>
      <c r="C211">
        <v>3</v>
      </c>
      <c r="D211">
        <v>87</v>
      </c>
      <c r="E211">
        <v>7</v>
      </c>
      <c r="F211">
        <v>1</v>
      </c>
      <c r="G211">
        <v>217</v>
      </c>
      <c r="H211">
        <v>4</v>
      </c>
      <c r="I211">
        <v>0</v>
      </c>
      <c r="J211">
        <v>-1</v>
      </c>
      <c r="K211">
        <v>4</v>
      </c>
      <c r="L211" t="s">
        <v>461</v>
      </c>
      <c r="M211">
        <v>1</v>
      </c>
      <c r="N211">
        <v>0.5</v>
      </c>
      <c r="O211">
        <v>0</v>
      </c>
    </row>
    <row r="212" spans="1:15" x14ac:dyDescent="0.3">
      <c r="A212" s="1">
        <v>44326</v>
      </c>
      <c r="B212" s="2" t="s">
        <v>8</v>
      </c>
      <c r="C212">
        <v>12</v>
      </c>
      <c r="D212">
        <v>226</v>
      </c>
      <c r="E212">
        <v>7</v>
      </c>
      <c r="F212">
        <v>1</v>
      </c>
      <c r="G212">
        <v>214</v>
      </c>
      <c r="H212">
        <v>13</v>
      </c>
      <c r="I212">
        <v>-2</v>
      </c>
      <c r="J212">
        <v>0</v>
      </c>
      <c r="K212">
        <v>9</v>
      </c>
      <c r="L212" t="s">
        <v>461</v>
      </c>
      <c r="M212">
        <v>0.77777777777777779</v>
      </c>
      <c r="N212">
        <v>1</v>
      </c>
      <c r="O212">
        <v>0</v>
      </c>
    </row>
    <row r="213" spans="1:15" x14ac:dyDescent="0.3">
      <c r="A213" s="1">
        <v>44326</v>
      </c>
      <c r="B213" s="2" t="s">
        <v>9</v>
      </c>
      <c r="C213">
        <v>8</v>
      </c>
      <c r="D213">
        <v>246</v>
      </c>
      <c r="E213">
        <v>13</v>
      </c>
      <c r="F213">
        <v>3</v>
      </c>
      <c r="G213">
        <v>416</v>
      </c>
      <c r="H213">
        <v>9</v>
      </c>
      <c r="I213">
        <v>-2</v>
      </c>
      <c r="J213">
        <v>-2</v>
      </c>
      <c r="K213">
        <v>16</v>
      </c>
      <c r="L213" t="s">
        <v>461</v>
      </c>
      <c r="M213">
        <v>0.8666666666666667</v>
      </c>
      <c r="N213">
        <v>0.6</v>
      </c>
      <c r="O213">
        <v>0</v>
      </c>
    </row>
    <row r="214" spans="1:15" x14ac:dyDescent="0.3">
      <c r="A214" s="1">
        <v>44326</v>
      </c>
      <c r="B214" s="2" t="s">
        <v>6</v>
      </c>
      <c r="C214">
        <v>21</v>
      </c>
      <c r="D214">
        <v>481</v>
      </c>
      <c r="E214">
        <v>27</v>
      </c>
      <c r="F214">
        <v>9</v>
      </c>
      <c r="G214">
        <v>173</v>
      </c>
      <c r="H214">
        <v>23</v>
      </c>
      <c r="I214">
        <v>1</v>
      </c>
      <c r="J214">
        <v>0</v>
      </c>
      <c r="K214">
        <v>24</v>
      </c>
      <c r="L214" t="s">
        <v>461</v>
      </c>
      <c r="M214">
        <v>1.0384615384615385</v>
      </c>
      <c r="N214">
        <v>1</v>
      </c>
      <c r="O214">
        <v>0</v>
      </c>
    </row>
    <row r="215" spans="1:15" x14ac:dyDescent="0.3">
      <c r="A215" s="1">
        <v>44326</v>
      </c>
      <c r="B215" s="2" t="s">
        <v>7</v>
      </c>
      <c r="C215">
        <v>30</v>
      </c>
      <c r="D215">
        <v>422</v>
      </c>
      <c r="E215">
        <v>16</v>
      </c>
      <c r="F215">
        <v>3</v>
      </c>
      <c r="G215">
        <v>360</v>
      </c>
      <c r="H215">
        <v>33</v>
      </c>
      <c r="I215">
        <v>0</v>
      </c>
      <c r="J215">
        <v>0</v>
      </c>
      <c r="K215">
        <v>17</v>
      </c>
      <c r="L215" t="s">
        <v>461</v>
      </c>
      <c r="M215">
        <v>1</v>
      </c>
      <c r="N215">
        <v>1</v>
      </c>
      <c r="O215">
        <v>0</v>
      </c>
    </row>
    <row r="216" spans="1:15" x14ac:dyDescent="0.3">
      <c r="A216" s="1">
        <v>44326</v>
      </c>
      <c r="B216" s="2" t="s">
        <v>2</v>
      </c>
      <c r="C216">
        <v>14</v>
      </c>
      <c r="D216">
        <v>825</v>
      </c>
      <c r="E216">
        <v>31</v>
      </c>
      <c r="F216">
        <v>14</v>
      </c>
      <c r="G216">
        <v>427</v>
      </c>
      <c r="H216">
        <v>22</v>
      </c>
      <c r="I216">
        <v>-9</v>
      </c>
      <c r="J216">
        <v>0</v>
      </c>
      <c r="K216">
        <v>22</v>
      </c>
      <c r="L216" t="s">
        <v>461</v>
      </c>
      <c r="M216">
        <v>0.77500000000000002</v>
      </c>
      <c r="N216">
        <v>1</v>
      </c>
      <c r="O216">
        <v>0</v>
      </c>
    </row>
    <row r="217" spans="1:15" x14ac:dyDescent="0.3">
      <c r="A217" s="1">
        <v>44326</v>
      </c>
      <c r="B217" s="2" t="s">
        <v>3</v>
      </c>
      <c r="C217">
        <v>103</v>
      </c>
      <c r="D217">
        <v>2977</v>
      </c>
      <c r="E217">
        <v>147</v>
      </c>
      <c r="F217">
        <v>43</v>
      </c>
      <c r="G217">
        <v>2394</v>
      </c>
      <c r="H217">
        <v>121</v>
      </c>
      <c r="I217">
        <v>-16</v>
      </c>
      <c r="J217">
        <v>-3</v>
      </c>
      <c r="K217">
        <v>128</v>
      </c>
      <c r="L217" t="s">
        <v>461</v>
      </c>
      <c r="M217">
        <v>0.90184049079754602</v>
      </c>
      <c r="N217">
        <v>0.93478260869565222</v>
      </c>
      <c r="O217">
        <v>0</v>
      </c>
    </row>
    <row r="218" spans="1:15" x14ac:dyDescent="0.3">
      <c r="A218" s="1">
        <v>44328</v>
      </c>
      <c r="B218" s="2" t="s">
        <v>4</v>
      </c>
      <c r="C218">
        <v>21</v>
      </c>
      <c r="D218">
        <v>670</v>
      </c>
      <c r="E218">
        <v>46</v>
      </c>
      <c r="F218">
        <v>10</v>
      </c>
      <c r="G218">
        <v>587</v>
      </c>
      <c r="H218">
        <v>51</v>
      </c>
      <c r="I218">
        <v>0</v>
      </c>
      <c r="J218">
        <v>-2</v>
      </c>
      <c r="K218">
        <v>71</v>
      </c>
      <c r="L218" t="s">
        <v>462</v>
      </c>
      <c r="M218">
        <v>1</v>
      </c>
      <c r="N218">
        <v>0.83333333333333337</v>
      </c>
      <c r="O218">
        <v>0</v>
      </c>
    </row>
    <row r="219" spans="1:15" x14ac:dyDescent="0.3">
      <c r="A219" s="1">
        <v>44328</v>
      </c>
      <c r="B219" s="2" t="s">
        <v>5</v>
      </c>
      <c r="C219">
        <v>3</v>
      </c>
      <c r="D219">
        <v>99</v>
      </c>
      <c r="E219">
        <v>2</v>
      </c>
      <c r="F219">
        <v>1</v>
      </c>
      <c r="G219">
        <v>217</v>
      </c>
      <c r="H219">
        <v>23</v>
      </c>
      <c r="I219">
        <v>-5</v>
      </c>
      <c r="J219">
        <v>0</v>
      </c>
      <c r="K219">
        <v>11</v>
      </c>
      <c r="L219" t="s">
        <v>462</v>
      </c>
      <c r="M219">
        <v>0.2857142857142857</v>
      </c>
      <c r="N219">
        <v>1</v>
      </c>
      <c r="O219">
        <v>0</v>
      </c>
    </row>
    <row r="220" spans="1:15" x14ac:dyDescent="0.3">
      <c r="A220" s="1">
        <v>44328</v>
      </c>
      <c r="B220" s="2" t="s">
        <v>8</v>
      </c>
      <c r="C220">
        <v>10</v>
      </c>
      <c r="D220">
        <v>204</v>
      </c>
      <c r="E220">
        <v>6</v>
      </c>
      <c r="F220">
        <v>2</v>
      </c>
      <c r="G220">
        <v>214</v>
      </c>
      <c r="H220">
        <v>19</v>
      </c>
      <c r="I220">
        <v>-1</v>
      </c>
      <c r="J220">
        <v>1</v>
      </c>
      <c r="K220">
        <v>41</v>
      </c>
      <c r="L220" t="s">
        <v>462</v>
      </c>
      <c r="M220">
        <v>0.8571428571428571</v>
      </c>
      <c r="N220">
        <v>2</v>
      </c>
      <c r="O220">
        <v>0</v>
      </c>
    </row>
    <row r="221" spans="1:15" x14ac:dyDescent="0.3">
      <c r="A221" s="1">
        <v>44328</v>
      </c>
      <c r="B221" s="2" t="s">
        <v>9</v>
      </c>
      <c r="C221">
        <v>11</v>
      </c>
      <c r="D221">
        <v>225</v>
      </c>
      <c r="E221">
        <v>11</v>
      </c>
      <c r="F221">
        <v>3</v>
      </c>
      <c r="G221">
        <v>417</v>
      </c>
      <c r="H221">
        <v>24</v>
      </c>
      <c r="I221">
        <v>-2</v>
      </c>
      <c r="J221">
        <v>0</v>
      </c>
      <c r="K221">
        <v>44</v>
      </c>
      <c r="L221" t="s">
        <v>462</v>
      </c>
      <c r="M221">
        <v>0.84615384615384615</v>
      </c>
      <c r="N221">
        <v>1</v>
      </c>
      <c r="O221">
        <v>1</v>
      </c>
    </row>
    <row r="222" spans="1:15" x14ac:dyDescent="0.3">
      <c r="A222" s="1">
        <v>44328</v>
      </c>
      <c r="B222" s="2" t="s">
        <v>6</v>
      </c>
      <c r="C222">
        <v>27</v>
      </c>
      <c r="D222">
        <v>474</v>
      </c>
      <c r="E222">
        <v>26</v>
      </c>
      <c r="F222">
        <v>8</v>
      </c>
      <c r="G222">
        <v>173</v>
      </c>
      <c r="H222">
        <v>58</v>
      </c>
      <c r="I222">
        <v>-1</v>
      </c>
      <c r="J222">
        <v>-1</v>
      </c>
      <c r="K222">
        <v>65</v>
      </c>
      <c r="L222" t="s">
        <v>462</v>
      </c>
      <c r="M222">
        <v>0.96296296296296291</v>
      </c>
      <c r="N222">
        <v>0.88888888888888884</v>
      </c>
      <c r="O222">
        <v>0</v>
      </c>
    </row>
    <row r="223" spans="1:15" x14ac:dyDescent="0.3">
      <c r="A223" s="1">
        <v>44328</v>
      </c>
      <c r="B223" s="2" t="s">
        <v>7</v>
      </c>
      <c r="C223">
        <v>28</v>
      </c>
      <c r="D223">
        <v>423</v>
      </c>
      <c r="E223">
        <v>20</v>
      </c>
      <c r="F223">
        <v>3</v>
      </c>
      <c r="G223">
        <v>360</v>
      </c>
      <c r="H223">
        <v>61</v>
      </c>
      <c r="I223">
        <v>4</v>
      </c>
      <c r="J223">
        <v>0</v>
      </c>
      <c r="K223">
        <v>60</v>
      </c>
      <c r="L223" t="s">
        <v>462</v>
      </c>
      <c r="M223">
        <v>1.25</v>
      </c>
      <c r="N223">
        <v>1</v>
      </c>
      <c r="O223">
        <v>0</v>
      </c>
    </row>
    <row r="224" spans="1:15" x14ac:dyDescent="0.3">
      <c r="A224" s="1">
        <v>44328</v>
      </c>
      <c r="B224" s="2" t="s">
        <v>2</v>
      </c>
      <c r="C224">
        <v>36</v>
      </c>
      <c r="D224">
        <v>859</v>
      </c>
      <c r="E224">
        <v>37</v>
      </c>
      <c r="F224">
        <v>13</v>
      </c>
      <c r="G224">
        <v>429</v>
      </c>
      <c r="H224">
        <v>132</v>
      </c>
      <c r="I224">
        <v>6</v>
      </c>
      <c r="J224">
        <v>-1</v>
      </c>
      <c r="K224">
        <v>96</v>
      </c>
      <c r="L224" t="s">
        <v>462</v>
      </c>
      <c r="M224">
        <v>1.1935483870967742</v>
      </c>
      <c r="N224">
        <v>0.9285714285714286</v>
      </c>
      <c r="O224">
        <v>2</v>
      </c>
    </row>
    <row r="225" spans="1:15" x14ac:dyDescent="0.3">
      <c r="A225" s="1">
        <v>44328</v>
      </c>
      <c r="B225" s="2" t="s">
        <v>3</v>
      </c>
      <c r="C225">
        <v>136</v>
      </c>
      <c r="D225">
        <v>2954</v>
      </c>
      <c r="E225">
        <v>148</v>
      </c>
      <c r="F225">
        <v>40</v>
      </c>
      <c r="G225">
        <v>2397</v>
      </c>
      <c r="H225">
        <v>368</v>
      </c>
      <c r="I225">
        <v>1</v>
      </c>
      <c r="J225">
        <v>-3</v>
      </c>
      <c r="K225">
        <v>388</v>
      </c>
      <c r="L225" t="s">
        <v>462</v>
      </c>
      <c r="M225">
        <v>1.0068027210884354</v>
      </c>
      <c r="N225">
        <v>0.93023255813953487</v>
      </c>
      <c r="O225">
        <v>3</v>
      </c>
    </row>
    <row r="226" spans="1:15" x14ac:dyDescent="0.3">
      <c r="A226" s="1">
        <v>44329</v>
      </c>
      <c r="B226" s="2" t="s">
        <v>4</v>
      </c>
      <c r="C226">
        <v>19</v>
      </c>
      <c r="D226">
        <v>652</v>
      </c>
      <c r="E226">
        <v>41</v>
      </c>
      <c r="F226">
        <v>9</v>
      </c>
      <c r="G226">
        <v>588</v>
      </c>
      <c r="H226">
        <v>21</v>
      </c>
      <c r="I226">
        <v>-5</v>
      </c>
      <c r="J226">
        <v>-1</v>
      </c>
      <c r="K226">
        <v>38</v>
      </c>
      <c r="L226" t="s">
        <v>466</v>
      </c>
      <c r="M226">
        <v>0.89130434782608692</v>
      </c>
      <c r="N226">
        <v>0.9</v>
      </c>
      <c r="O226">
        <v>1</v>
      </c>
    </row>
    <row r="227" spans="1:15" x14ac:dyDescent="0.3">
      <c r="A227" s="1">
        <v>44329</v>
      </c>
      <c r="B227" s="2" t="s">
        <v>5</v>
      </c>
      <c r="C227">
        <v>5</v>
      </c>
      <c r="D227">
        <v>94</v>
      </c>
      <c r="E227">
        <v>4</v>
      </c>
      <c r="F227">
        <v>1</v>
      </c>
      <c r="G227">
        <v>217</v>
      </c>
      <c r="H227">
        <v>5</v>
      </c>
      <c r="I227">
        <v>2</v>
      </c>
      <c r="J227">
        <v>0</v>
      </c>
      <c r="K227">
        <v>10</v>
      </c>
      <c r="L227" t="s">
        <v>466</v>
      </c>
      <c r="M227">
        <v>2</v>
      </c>
      <c r="N227">
        <v>1</v>
      </c>
      <c r="O227">
        <v>0</v>
      </c>
    </row>
    <row r="228" spans="1:15" x14ac:dyDescent="0.3">
      <c r="A228" s="1">
        <v>44329</v>
      </c>
      <c r="B228" s="2" t="s">
        <v>8</v>
      </c>
      <c r="C228">
        <v>11</v>
      </c>
      <c r="D228">
        <v>196</v>
      </c>
      <c r="E228">
        <v>9</v>
      </c>
      <c r="F228">
        <v>2</v>
      </c>
      <c r="G228">
        <v>214</v>
      </c>
      <c r="H228">
        <v>14</v>
      </c>
      <c r="I228">
        <v>3</v>
      </c>
      <c r="J228">
        <v>0</v>
      </c>
      <c r="K228">
        <v>22</v>
      </c>
      <c r="L228" t="s">
        <v>466</v>
      </c>
      <c r="M228">
        <v>1.5</v>
      </c>
      <c r="N228">
        <v>1</v>
      </c>
      <c r="O228">
        <v>0</v>
      </c>
    </row>
    <row r="229" spans="1:15" x14ac:dyDescent="0.3">
      <c r="A229" s="1">
        <v>44329</v>
      </c>
      <c r="B229" s="2" t="s">
        <v>9</v>
      </c>
      <c r="C229">
        <v>7</v>
      </c>
      <c r="D229">
        <v>222</v>
      </c>
      <c r="E229">
        <v>10</v>
      </c>
      <c r="F229">
        <v>2</v>
      </c>
      <c r="G229">
        <v>417</v>
      </c>
      <c r="H229">
        <v>12</v>
      </c>
      <c r="I229">
        <v>-1</v>
      </c>
      <c r="J229">
        <v>-1</v>
      </c>
      <c r="K229">
        <v>15</v>
      </c>
      <c r="L229" t="s">
        <v>466</v>
      </c>
      <c r="M229">
        <v>0.90909090909090906</v>
      </c>
      <c r="N229">
        <v>0.66666666666666663</v>
      </c>
      <c r="O229">
        <v>0</v>
      </c>
    </row>
    <row r="230" spans="1:15" x14ac:dyDescent="0.3">
      <c r="A230" s="1">
        <v>44329</v>
      </c>
      <c r="B230" s="2" t="s">
        <v>6</v>
      </c>
      <c r="C230">
        <v>11</v>
      </c>
      <c r="D230">
        <v>470</v>
      </c>
      <c r="E230">
        <v>23</v>
      </c>
      <c r="F230">
        <v>9</v>
      </c>
      <c r="G230">
        <v>174</v>
      </c>
      <c r="H230">
        <v>15</v>
      </c>
      <c r="I230">
        <v>-3</v>
      </c>
      <c r="J230">
        <v>1</v>
      </c>
      <c r="K230">
        <v>18</v>
      </c>
      <c r="L230" t="s">
        <v>466</v>
      </c>
      <c r="M230">
        <v>0.88461538461538458</v>
      </c>
      <c r="N230">
        <v>1.125</v>
      </c>
      <c r="O230">
        <v>1</v>
      </c>
    </row>
    <row r="231" spans="1:15" x14ac:dyDescent="0.3">
      <c r="A231" s="1">
        <v>44329</v>
      </c>
      <c r="B231" s="2" t="s">
        <v>7</v>
      </c>
      <c r="C231">
        <v>30</v>
      </c>
      <c r="D231">
        <v>440</v>
      </c>
      <c r="E231">
        <v>19</v>
      </c>
      <c r="F231">
        <v>4</v>
      </c>
      <c r="G231">
        <v>360</v>
      </c>
      <c r="H231">
        <v>35</v>
      </c>
      <c r="I231">
        <v>-1</v>
      </c>
      <c r="J231">
        <v>1</v>
      </c>
      <c r="K231">
        <v>18</v>
      </c>
      <c r="L231" t="s">
        <v>466</v>
      </c>
      <c r="M231">
        <v>0.95</v>
      </c>
      <c r="N231">
        <v>1.3333333333333333</v>
      </c>
      <c r="O231">
        <v>0</v>
      </c>
    </row>
    <row r="232" spans="1:15" x14ac:dyDescent="0.3">
      <c r="A232" s="1">
        <v>44329</v>
      </c>
      <c r="B232" s="2" t="s">
        <v>2</v>
      </c>
      <c r="C232">
        <v>50</v>
      </c>
      <c r="D232">
        <v>859</v>
      </c>
      <c r="E232">
        <v>40</v>
      </c>
      <c r="F232">
        <v>11</v>
      </c>
      <c r="G232">
        <v>429</v>
      </c>
      <c r="H232">
        <v>57</v>
      </c>
      <c r="I232">
        <v>3</v>
      </c>
      <c r="J232">
        <v>-2</v>
      </c>
      <c r="K232">
        <v>57</v>
      </c>
      <c r="L232" t="s">
        <v>466</v>
      </c>
      <c r="M232">
        <v>1.0810810810810811</v>
      </c>
      <c r="N232">
        <v>0.84615384615384615</v>
      </c>
      <c r="O232">
        <v>0</v>
      </c>
    </row>
    <row r="233" spans="1:15" x14ac:dyDescent="0.3">
      <c r="A233" s="1">
        <v>44329</v>
      </c>
      <c r="B233" s="2" t="s">
        <v>3</v>
      </c>
      <c r="C233">
        <v>133</v>
      </c>
      <c r="D233">
        <v>2933</v>
      </c>
      <c r="E233">
        <v>146</v>
      </c>
      <c r="F233">
        <v>38</v>
      </c>
      <c r="G233">
        <v>2399</v>
      </c>
      <c r="H233">
        <v>159</v>
      </c>
      <c r="I233">
        <v>-2</v>
      </c>
      <c r="J233">
        <v>-2</v>
      </c>
      <c r="K233">
        <v>178</v>
      </c>
      <c r="L233" t="s">
        <v>466</v>
      </c>
      <c r="M233">
        <v>0.98648648648648651</v>
      </c>
      <c r="N233">
        <v>0.95</v>
      </c>
      <c r="O233">
        <v>2</v>
      </c>
    </row>
    <row r="234" spans="1:15" x14ac:dyDescent="0.3">
      <c r="A234" s="1">
        <v>44330</v>
      </c>
      <c r="B234" s="2" t="s">
        <v>4</v>
      </c>
      <c r="C234">
        <v>23</v>
      </c>
      <c r="D234">
        <v>642</v>
      </c>
      <c r="E234">
        <v>35</v>
      </c>
      <c r="F234">
        <v>10</v>
      </c>
      <c r="G234">
        <v>588</v>
      </c>
      <c r="H234">
        <v>25</v>
      </c>
      <c r="I234">
        <v>-6</v>
      </c>
      <c r="J234">
        <v>1</v>
      </c>
      <c r="K234">
        <v>35</v>
      </c>
      <c r="L234" t="s">
        <v>463</v>
      </c>
      <c r="M234">
        <v>0.85365853658536583</v>
      </c>
      <c r="N234">
        <v>1.1111111111111112</v>
      </c>
      <c r="O234">
        <v>0</v>
      </c>
    </row>
    <row r="235" spans="1:15" x14ac:dyDescent="0.3">
      <c r="A235" s="1">
        <v>44330</v>
      </c>
      <c r="B235" s="2" t="s">
        <v>5</v>
      </c>
      <c r="C235">
        <v>3</v>
      </c>
      <c r="D235">
        <v>85</v>
      </c>
      <c r="E235">
        <v>5</v>
      </c>
      <c r="F235">
        <v>1</v>
      </c>
      <c r="G235">
        <v>217</v>
      </c>
      <c r="H235">
        <v>3</v>
      </c>
      <c r="I235">
        <v>1</v>
      </c>
      <c r="J235">
        <v>0</v>
      </c>
      <c r="K235">
        <v>12</v>
      </c>
      <c r="L235" t="s">
        <v>463</v>
      </c>
      <c r="M235">
        <v>1.25</v>
      </c>
      <c r="N235">
        <v>1</v>
      </c>
      <c r="O235">
        <v>0</v>
      </c>
    </row>
    <row r="236" spans="1:15" x14ac:dyDescent="0.3">
      <c r="A236" s="1">
        <v>44330</v>
      </c>
      <c r="B236" s="2" t="s">
        <v>8</v>
      </c>
      <c r="C236">
        <v>11</v>
      </c>
      <c r="D236">
        <v>182</v>
      </c>
      <c r="E236">
        <v>8</v>
      </c>
      <c r="F236">
        <v>2</v>
      </c>
      <c r="G236">
        <v>214</v>
      </c>
      <c r="H236">
        <v>11</v>
      </c>
      <c r="I236">
        <v>-1</v>
      </c>
      <c r="J236">
        <v>0</v>
      </c>
      <c r="K236">
        <v>25</v>
      </c>
      <c r="L236" t="s">
        <v>463</v>
      </c>
      <c r="M236">
        <v>0.88888888888888884</v>
      </c>
      <c r="N236">
        <v>1</v>
      </c>
      <c r="O236">
        <v>0</v>
      </c>
    </row>
    <row r="237" spans="1:15" x14ac:dyDescent="0.3">
      <c r="A237" s="1">
        <v>44330</v>
      </c>
      <c r="B237" s="2" t="s">
        <v>9</v>
      </c>
      <c r="C237">
        <v>13</v>
      </c>
      <c r="D237">
        <v>211</v>
      </c>
      <c r="E237">
        <v>10</v>
      </c>
      <c r="F237">
        <v>2</v>
      </c>
      <c r="G237">
        <v>417</v>
      </c>
      <c r="H237">
        <v>15</v>
      </c>
      <c r="I237">
        <v>0</v>
      </c>
      <c r="J237">
        <v>0</v>
      </c>
      <c r="K237">
        <v>26</v>
      </c>
      <c r="L237" t="s">
        <v>463</v>
      </c>
      <c r="M237">
        <v>1</v>
      </c>
      <c r="N237">
        <v>1</v>
      </c>
      <c r="O237">
        <v>0</v>
      </c>
    </row>
    <row r="238" spans="1:15" x14ac:dyDescent="0.3">
      <c r="A238" s="1">
        <v>44330</v>
      </c>
      <c r="B238" s="2" t="s">
        <v>6</v>
      </c>
      <c r="C238">
        <v>29</v>
      </c>
      <c r="D238">
        <v>458</v>
      </c>
      <c r="E238">
        <v>20</v>
      </c>
      <c r="F238">
        <v>9</v>
      </c>
      <c r="G238">
        <v>175</v>
      </c>
      <c r="H238">
        <v>30</v>
      </c>
      <c r="I238">
        <v>-3</v>
      </c>
      <c r="J238">
        <v>0</v>
      </c>
      <c r="K238">
        <v>41</v>
      </c>
      <c r="L238" t="s">
        <v>463</v>
      </c>
      <c r="M238">
        <v>0.86956521739130432</v>
      </c>
      <c r="N238">
        <v>1</v>
      </c>
      <c r="O238">
        <v>1</v>
      </c>
    </row>
    <row r="239" spans="1:15" x14ac:dyDescent="0.3">
      <c r="A239" s="1">
        <v>44330</v>
      </c>
      <c r="B239" s="2" t="s">
        <v>7</v>
      </c>
      <c r="C239">
        <v>22</v>
      </c>
      <c r="D239">
        <v>433</v>
      </c>
      <c r="E239">
        <v>19</v>
      </c>
      <c r="F239">
        <v>3</v>
      </c>
      <c r="G239">
        <v>360</v>
      </c>
      <c r="H239">
        <v>27</v>
      </c>
      <c r="I239">
        <v>0</v>
      </c>
      <c r="J239">
        <v>-1</v>
      </c>
      <c r="K239">
        <v>34</v>
      </c>
      <c r="L239" t="s">
        <v>463</v>
      </c>
      <c r="M239">
        <v>1</v>
      </c>
      <c r="N239">
        <v>0.75</v>
      </c>
      <c r="O239">
        <v>0</v>
      </c>
    </row>
    <row r="240" spans="1:15" x14ac:dyDescent="0.3">
      <c r="A240" s="1">
        <v>44330</v>
      </c>
      <c r="B240" s="2" t="s">
        <v>2</v>
      </c>
      <c r="C240">
        <v>67</v>
      </c>
      <c r="D240">
        <v>854</v>
      </c>
      <c r="E240">
        <v>37</v>
      </c>
      <c r="F240">
        <v>11</v>
      </c>
      <c r="G240">
        <v>430</v>
      </c>
      <c r="H240">
        <v>65</v>
      </c>
      <c r="I240">
        <v>-3</v>
      </c>
      <c r="J240">
        <v>0</v>
      </c>
      <c r="K240">
        <v>70</v>
      </c>
      <c r="L240" t="s">
        <v>463</v>
      </c>
      <c r="M240">
        <v>0.92500000000000004</v>
      </c>
      <c r="N240">
        <v>1</v>
      </c>
      <c r="O240">
        <v>1</v>
      </c>
    </row>
    <row r="241" spans="1:15" x14ac:dyDescent="0.3">
      <c r="A241" s="1">
        <v>44330</v>
      </c>
      <c r="B241" s="2" t="s">
        <v>3</v>
      </c>
      <c r="C241">
        <v>168</v>
      </c>
      <c r="D241">
        <v>2865</v>
      </c>
      <c r="E241">
        <v>134</v>
      </c>
      <c r="F241">
        <v>38</v>
      </c>
      <c r="G241">
        <v>2401</v>
      </c>
      <c r="H241">
        <v>176</v>
      </c>
      <c r="I241">
        <v>-12</v>
      </c>
      <c r="J241">
        <v>0</v>
      </c>
      <c r="K241">
        <v>243</v>
      </c>
      <c r="L241" t="s">
        <v>463</v>
      </c>
      <c r="M241">
        <v>0.9178082191780822</v>
      </c>
      <c r="N241">
        <v>1</v>
      </c>
      <c r="O241">
        <v>2</v>
      </c>
    </row>
    <row r="242" spans="1:15" x14ac:dyDescent="0.3">
      <c r="A242" s="1">
        <v>44331</v>
      </c>
      <c r="B242" s="2" t="s">
        <v>4</v>
      </c>
      <c r="C242">
        <v>32</v>
      </c>
      <c r="D242">
        <v>628</v>
      </c>
      <c r="E242">
        <v>38</v>
      </c>
      <c r="F242">
        <v>8</v>
      </c>
      <c r="G242">
        <v>588</v>
      </c>
      <c r="H242">
        <v>30</v>
      </c>
      <c r="I242">
        <v>3</v>
      </c>
      <c r="J242">
        <v>-2</v>
      </c>
      <c r="K242">
        <v>44</v>
      </c>
      <c r="L242" t="s">
        <v>467</v>
      </c>
      <c r="M242">
        <v>1.0857142857142856</v>
      </c>
      <c r="N242">
        <v>0.8</v>
      </c>
      <c r="O242">
        <v>0</v>
      </c>
    </row>
    <row r="243" spans="1:15" x14ac:dyDescent="0.3">
      <c r="A243" s="1">
        <v>44331</v>
      </c>
      <c r="B243" s="2" t="s">
        <v>5</v>
      </c>
      <c r="C243">
        <v>5</v>
      </c>
      <c r="D243">
        <v>87</v>
      </c>
      <c r="E243">
        <v>5</v>
      </c>
      <c r="F243">
        <v>1</v>
      </c>
      <c r="G243">
        <v>217</v>
      </c>
      <c r="H243">
        <v>7</v>
      </c>
      <c r="I243">
        <v>0</v>
      </c>
      <c r="J243">
        <v>0</v>
      </c>
      <c r="K243">
        <v>5</v>
      </c>
      <c r="L243" t="s">
        <v>467</v>
      </c>
      <c r="M243">
        <v>1</v>
      </c>
      <c r="N243">
        <v>1</v>
      </c>
      <c r="O243">
        <v>0</v>
      </c>
    </row>
    <row r="244" spans="1:15" x14ac:dyDescent="0.3">
      <c r="A244" s="1">
        <v>44331</v>
      </c>
      <c r="B244" s="2" t="s">
        <v>8</v>
      </c>
      <c r="C244">
        <v>7</v>
      </c>
      <c r="D244">
        <v>177</v>
      </c>
      <c r="E244">
        <v>8</v>
      </c>
      <c r="F244">
        <v>2</v>
      </c>
      <c r="G244">
        <v>214</v>
      </c>
      <c r="H244">
        <v>10</v>
      </c>
      <c r="I244">
        <v>0</v>
      </c>
      <c r="J244">
        <v>0</v>
      </c>
      <c r="K244">
        <v>15</v>
      </c>
      <c r="L244" t="s">
        <v>467</v>
      </c>
      <c r="M244">
        <v>1</v>
      </c>
      <c r="N244">
        <v>1</v>
      </c>
      <c r="O244">
        <v>0</v>
      </c>
    </row>
    <row r="245" spans="1:15" x14ac:dyDescent="0.3">
      <c r="A245" s="1">
        <v>44331</v>
      </c>
      <c r="B245" s="2" t="s">
        <v>9</v>
      </c>
      <c r="C245">
        <v>17</v>
      </c>
      <c r="D245">
        <v>211</v>
      </c>
      <c r="E245">
        <v>12</v>
      </c>
      <c r="F245">
        <v>2</v>
      </c>
      <c r="G245">
        <v>417</v>
      </c>
      <c r="H245">
        <v>16</v>
      </c>
      <c r="I245">
        <v>2</v>
      </c>
      <c r="J245">
        <v>0</v>
      </c>
      <c r="K245">
        <v>16</v>
      </c>
      <c r="L245" t="s">
        <v>467</v>
      </c>
      <c r="M245">
        <v>1.2</v>
      </c>
      <c r="N245">
        <v>1</v>
      </c>
      <c r="O245">
        <v>0</v>
      </c>
    </row>
    <row r="246" spans="1:15" x14ac:dyDescent="0.3">
      <c r="A246" s="1">
        <v>44331</v>
      </c>
      <c r="B246" s="2" t="s">
        <v>6</v>
      </c>
      <c r="C246">
        <v>8</v>
      </c>
      <c r="D246">
        <v>452</v>
      </c>
      <c r="E246">
        <v>18</v>
      </c>
      <c r="F246">
        <v>9</v>
      </c>
      <c r="G246">
        <v>175</v>
      </c>
      <c r="H246">
        <v>9</v>
      </c>
      <c r="I246">
        <v>-2</v>
      </c>
      <c r="J246">
        <v>0</v>
      </c>
      <c r="K246">
        <v>15</v>
      </c>
      <c r="L246" t="s">
        <v>467</v>
      </c>
      <c r="M246">
        <v>0.9</v>
      </c>
      <c r="N246">
        <v>1</v>
      </c>
      <c r="O246">
        <v>0</v>
      </c>
    </row>
    <row r="247" spans="1:15" x14ac:dyDescent="0.3">
      <c r="A247" s="1">
        <v>44331</v>
      </c>
      <c r="B247" s="2" t="s">
        <v>7</v>
      </c>
      <c r="C247">
        <v>17</v>
      </c>
      <c r="D247">
        <v>428</v>
      </c>
      <c r="E247">
        <v>17</v>
      </c>
      <c r="F247">
        <v>3</v>
      </c>
      <c r="G247">
        <v>360</v>
      </c>
      <c r="H247">
        <v>20</v>
      </c>
      <c r="I247">
        <v>-2</v>
      </c>
      <c r="J247">
        <v>0</v>
      </c>
      <c r="K247">
        <v>25</v>
      </c>
      <c r="L247" t="s">
        <v>467</v>
      </c>
      <c r="M247">
        <v>0.89473684210526316</v>
      </c>
      <c r="N247">
        <v>1</v>
      </c>
      <c r="O247">
        <v>0</v>
      </c>
    </row>
    <row r="248" spans="1:15" x14ac:dyDescent="0.3">
      <c r="A248" s="1">
        <v>44331</v>
      </c>
      <c r="B248" s="2" t="s">
        <v>2</v>
      </c>
      <c r="C248">
        <v>32</v>
      </c>
      <c r="D248">
        <v>849</v>
      </c>
      <c r="E248">
        <v>40</v>
      </c>
      <c r="F248">
        <v>10</v>
      </c>
      <c r="G248">
        <v>430</v>
      </c>
      <c r="H248">
        <v>34</v>
      </c>
      <c r="I248">
        <v>3</v>
      </c>
      <c r="J248">
        <v>-1</v>
      </c>
      <c r="K248">
        <v>39</v>
      </c>
      <c r="L248" t="s">
        <v>467</v>
      </c>
      <c r="M248">
        <v>1.0810810810810811</v>
      </c>
      <c r="N248">
        <v>0.90909090909090906</v>
      </c>
      <c r="O248">
        <v>0</v>
      </c>
    </row>
    <row r="249" spans="1:15" x14ac:dyDescent="0.3">
      <c r="A249" s="1">
        <v>44331</v>
      </c>
      <c r="B249" s="2" t="s">
        <v>3</v>
      </c>
      <c r="C249">
        <v>118</v>
      </c>
      <c r="D249">
        <v>2832</v>
      </c>
      <c r="E249">
        <v>138</v>
      </c>
      <c r="F249">
        <v>35</v>
      </c>
      <c r="G249">
        <v>2401</v>
      </c>
      <c r="H249">
        <v>126</v>
      </c>
      <c r="I249">
        <v>4</v>
      </c>
      <c r="J249">
        <v>-3</v>
      </c>
      <c r="K249">
        <v>159</v>
      </c>
      <c r="L249" t="s">
        <v>467</v>
      </c>
      <c r="M249">
        <v>1.0298507462686568</v>
      </c>
      <c r="N249">
        <v>0.92105263157894735</v>
      </c>
      <c r="O249">
        <v>0</v>
      </c>
    </row>
    <row r="250" spans="1:15" x14ac:dyDescent="0.3">
      <c r="A250" s="1">
        <v>44332</v>
      </c>
      <c r="B250" s="2" t="s">
        <v>4</v>
      </c>
      <c r="C250">
        <v>27</v>
      </c>
      <c r="D250">
        <v>626</v>
      </c>
      <c r="E250">
        <v>35</v>
      </c>
      <c r="F250">
        <v>9</v>
      </c>
      <c r="G250">
        <v>589</v>
      </c>
      <c r="H250">
        <v>28</v>
      </c>
      <c r="I250">
        <v>-3</v>
      </c>
      <c r="J250">
        <v>1</v>
      </c>
      <c r="K250">
        <v>29</v>
      </c>
      <c r="L250" t="s">
        <v>468</v>
      </c>
      <c r="M250">
        <v>0.92105263157894735</v>
      </c>
      <c r="N250">
        <v>1.125</v>
      </c>
      <c r="O250">
        <v>1</v>
      </c>
    </row>
    <row r="251" spans="1:15" x14ac:dyDescent="0.3">
      <c r="A251" s="1">
        <v>44332</v>
      </c>
      <c r="B251" s="2" t="s">
        <v>5</v>
      </c>
      <c r="C251">
        <v>0</v>
      </c>
      <c r="D251">
        <v>87</v>
      </c>
      <c r="E251">
        <v>3</v>
      </c>
      <c r="F251">
        <v>2</v>
      </c>
      <c r="G251">
        <v>217</v>
      </c>
      <c r="H251">
        <v>0</v>
      </c>
      <c r="I251">
        <v>-2</v>
      </c>
      <c r="J251">
        <v>1</v>
      </c>
      <c r="K251">
        <v>0</v>
      </c>
      <c r="L251" t="s">
        <v>468</v>
      </c>
      <c r="M251">
        <v>0.6</v>
      </c>
      <c r="N251">
        <v>2</v>
      </c>
      <c r="O251">
        <v>0</v>
      </c>
    </row>
    <row r="252" spans="1:15" x14ac:dyDescent="0.3">
      <c r="A252" s="1">
        <v>44332</v>
      </c>
      <c r="B252" s="2" t="s">
        <v>8</v>
      </c>
      <c r="C252">
        <v>5</v>
      </c>
      <c r="D252">
        <v>175</v>
      </c>
      <c r="E252">
        <v>8</v>
      </c>
      <c r="F252">
        <v>2</v>
      </c>
      <c r="G252">
        <v>214</v>
      </c>
      <c r="H252">
        <v>5</v>
      </c>
      <c r="I252">
        <v>0</v>
      </c>
      <c r="J252">
        <v>0</v>
      </c>
      <c r="K252">
        <v>7</v>
      </c>
      <c r="L252" t="s">
        <v>468</v>
      </c>
      <c r="M252">
        <v>1</v>
      </c>
      <c r="N252">
        <v>1</v>
      </c>
      <c r="O252">
        <v>0</v>
      </c>
    </row>
    <row r="253" spans="1:15" x14ac:dyDescent="0.3">
      <c r="A253" s="1">
        <v>44332</v>
      </c>
      <c r="B253" s="2" t="s">
        <v>9</v>
      </c>
      <c r="C253">
        <v>16</v>
      </c>
      <c r="D253">
        <v>223</v>
      </c>
      <c r="E253">
        <v>14</v>
      </c>
      <c r="F253">
        <v>2</v>
      </c>
      <c r="G253">
        <v>417</v>
      </c>
      <c r="H253">
        <v>19</v>
      </c>
      <c r="I253">
        <v>2</v>
      </c>
      <c r="J253">
        <v>0</v>
      </c>
      <c r="K253">
        <v>7</v>
      </c>
      <c r="L253" t="s">
        <v>468</v>
      </c>
      <c r="M253">
        <v>1.1666666666666667</v>
      </c>
      <c r="N253">
        <v>1</v>
      </c>
      <c r="O253">
        <v>0</v>
      </c>
    </row>
    <row r="254" spans="1:15" x14ac:dyDescent="0.3">
      <c r="A254" s="1">
        <v>44332</v>
      </c>
      <c r="B254" s="2" t="s">
        <v>6</v>
      </c>
      <c r="C254">
        <v>9</v>
      </c>
      <c r="D254">
        <v>426</v>
      </c>
      <c r="E254">
        <v>20</v>
      </c>
      <c r="F254">
        <v>9</v>
      </c>
      <c r="G254">
        <v>175</v>
      </c>
      <c r="H254">
        <v>10</v>
      </c>
      <c r="I254">
        <v>2</v>
      </c>
      <c r="J254">
        <v>0</v>
      </c>
      <c r="K254">
        <v>36</v>
      </c>
      <c r="L254" t="s">
        <v>468</v>
      </c>
      <c r="M254">
        <v>1.1111111111111112</v>
      </c>
      <c r="N254">
        <v>1</v>
      </c>
      <c r="O254">
        <v>0</v>
      </c>
    </row>
    <row r="255" spans="1:15" x14ac:dyDescent="0.3">
      <c r="A255" s="1">
        <v>44332</v>
      </c>
      <c r="B255" s="2" t="s">
        <v>7</v>
      </c>
      <c r="C255">
        <v>19</v>
      </c>
      <c r="D255">
        <v>424</v>
      </c>
      <c r="E255">
        <v>20</v>
      </c>
      <c r="F255">
        <v>3</v>
      </c>
      <c r="G255">
        <v>360</v>
      </c>
      <c r="H255">
        <v>22</v>
      </c>
      <c r="I255">
        <v>3</v>
      </c>
      <c r="J255">
        <v>0</v>
      </c>
      <c r="K255">
        <v>26</v>
      </c>
      <c r="L255" t="s">
        <v>468</v>
      </c>
      <c r="M255">
        <v>1.1764705882352942</v>
      </c>
      <c r="N255">
        <v>1</v>
      </c>
      <c r="O255">
        <v>0</v>
      </c>
    </row>
    <row r="256" spans="1:15" x14ac:dyDescent="0.3">
      <c r="A256" s="1">
        <v>44332</v>
      </c>
      <c r="B256" s="2" t="s">
        <v>2</v>
      </c>
      <c r="C256">
        <v>23</v>
      </c>
      <c r="D256">
        <v>828</v>
      </c>
      <c r="E256">
        <v>39</v>
      </c>
      <c r="F256">
        <v>10</v>
      </c>
      <c r="G256">
        <v>431</v>
      </c>
      <c r="H256">
        <v>23</v>
      </c>
      <c r="I256">
        <v>-1</v>
      </c>
      <c r="J256">
        <v>0</v>
      </c>
      <c r="K256">
        <v>43</v>
      </c>
      <c r="L256" t="s">
        <v>468</v>
      </c>
      <c r="M256">
        <v>0.97499999999999998</v>
      </c>
      <c r="N256">
        <v>1</v>
      </c>
      <c r="O256">
        <v>1</v>
      </c>
    </row>
    <row r="257" spans="1:15" x14ac:dyDescent="0.3">
      <c r="A257" s="1">
        <v>44332</v>
      </c>
      <c r="B257" s="2" t="s">
        <v>3</v>
      </c>
      <c r="C257">
        <v>99</v>
      </c>
      <c r="D257">
        <v>2789</v>
      </c>
      <c r="E257">
        <v>139</v>
      </c>
      <c r="F257">
        <v>37</v>
      </c>
      <c r="G257">
        <v>2403</v>
      </c>
      <c r="H257">
        <v>107</v>
      </c>
      <c r="I257">
        <v>1</v>
      </c>
      <c r="J257">
        <v>2</v>
      </c>
      <c r="K257">
        <v>148</v>
      </c>
      <c r="L257" t="s">
        <v>468</v>
      </c>
      <c r="M257">
        <v>1.0072463768115942</v>
      </c>
      <c r="N257">
        <v>1.0571428571428572</v>
      </c>
      <c r="O257">
        <v>2</v>
      </c>
    </row>
    <row r="258" spans="1:15" x14ac:dyDescent="0.3">
      <c r="A258" s="1">
        <v>44333</v>
      </c>
      <c r="B258" s="2" t="s">
        <v>4</v>
      </c>
      <c r="C258">
        <v>14</v>
      </c>
      <c r="D258">
        <v>605</v>
      </c>
      <c r="E258">
        <v>35</v>
      </c>
      <c r="F258">
        <v>9</v>
      </c>
      <c r="G258">
        <v>590</v>
      </c>
      <c r="H258">
        <v>13</v>
      </c>
      <c r="I258">
        <v>0</v>
      </c>
      <c r="J258">
        <v>0</v>
      </c>
      <c r="K258">
        <v>33</v>
      </c>
      <c r="L258" t="s">
        <v>469</v>
      </c>
      <c r="M258">
        <v>1</v>
      </c>
      <c r="N258">
        <v>1</v>
      </c>
      <c r="O258">
        <v>1</v>
      </c>
    </row>
    <row r="259" spans="1:15" x14ac:dyDescent="0.3">
      <c r="A259" s="1">
        <v>44333</v>
      </c>
      <c r="B259" s="2" t="s">
        <v>5</v>
      </c>
      <c r="C259">
        <v>4</v>
      </c>
      <c r="D259">
        <v>87</v>
      </c>
      <c r="E259">
        <v>3</v>
      </c>
      <c r="F259">
        <v>2</v>
      </c>
      <c r="G259">
        <v>217</v>
      </c>
      <c r="H259">
        <v>3</v>
      </c>
      <c r="I259">
        <v>0</v>
      </c>
      <c r="J259">
        <v>0</v>
      </c>
      <c r="K259">
        <v>3</v>
      </c>
      <c r="L259" t="s">
        <v>469</v>
      </c>
      <c r="M259">
        <v>1</v>
      </c>
      <c r="N259">
        <v>1</v>
      </c>
      <c r="O259">
        <v>0</v>
      </c>
    </row>
    <row r="260" spans="1:15" x14ac:dyDescent="0.3">
      <c r="A260" s="1">
        <v>44333</v>
      </c>
      <c r="B260" s="2" t="s">
        <v>8</v>
      </c>
      <c r="C260">
        <v>6</v>
      </c>
      <c r="D260">
        <v>179</v>
      </c>
      <c r="E260">
        <v>7</v>
      </c>
      <c r="F260">
        <v>2</v>
      </c>
      <c r="G260">
        <v>214</v>
      </c>
      <c r="H260">
        <v>7</v>
      </c>
      <c r="I260">
        <v>-1</v>
      </c>
      <c r="J260">
        <v>0</v>
      </c>
      <c r="K260">
        <v>3</v>
      </c>
      <c r="L260" t="s">
        <v>469</v>
      </c>
      <c r="M260">
        <v>0.875</v>
      </c>
      <c r="N260">
        <v>1</v>
      </c>
      <c r="O260">
        <v>0</v>
      </c>
    </row>
    <row r="261" spans="1:15" x14ac:dyDescent="0.3">
      <c r="A261" s="1">
        <v>44333</v>
      </c>
      <c r="B261" s="2" t="s">
        <v>9</v>
      </c>
      <c r="C261">
        <v>6</v>
      </c>
      <c r="D261">
        <v>223</v>
      </c>
      <c r="E261">
        <v>13</v>
      </c>
      <c r="F261">
        <v>1</v>
      </c>
      <c r="G261">
        <v>417</v>
      </c>
      <c r="H261">
        <v>6</v>
      </c>
      <c r="I261">
        <v>-1</v>
      </c>
      <c r="J261">
        <v>-1</v>
      </c>
      <c r="K261">
        <v>6</v>
      </c>
      <c r="L261" t="s">
        <v>469</v>
      </c>
      <c r="M261">
        <v>0.9285714285714286</v>
      </c>
      <c r="N261">
        <v>0.5</v>
      </c>
      <c r="O261">
        <v>0</v>
      </c>
    </row>
    <row r="262" spans="1:15" x14ac:dyDescent="0.3">
      <c r="A262" s="1">
        <v>44333</v>
      </c>
      <c r="B262" s="2" t="s">
        <v>6</v>
      </c>
      <c r="C262">
        <v>24</v>
      </c>
      <c r="D262">
        <v>433</v>
      </c>
      <c r="E262">
        <v>20</v>
      </c>
      <c r="F262">
        <v>9</v>
      </c>
      <c r="G262">
        <v>175</v>
      </c>
      <c r="H262">
        <v>29</v>
      </c>
      <c r="I262">
        <v>0</v>
      </c>
      <c r="J262">
        <v>0</v>
      </c>
      <c r="K262">
        <v>22</v>
      </c>
      <c r="L262" t="s">
        <v>469</v>
      </c>
      <c r="M262">
        <v>1</v>
      </c>
      <c r="N262">
        <v>1</v>
      </c>
      <c r="O262">
        <v>0</v>
      </c>
    </row>
    <row r="263" spans="1:15" x14ac:dyDescent="0.3">
      <c r="A263" s="1">
        <v>44333</v>
      </c>
      <c r="B263" s="2" t="s">
        <v>7</v>
      </c>
      <c r="C263">
        <v>20</v>
      </c>
      <c r="D263">
        <v>435</v>
      </c>
      <c r="E263">
        <v>21</v>
      </c>
      <c r="F263">
        <v>4</v>
      </c>
      <c r="G263">
        <v>360</v>
      </c>
      <c r="H263">
        <v>22</v>
      </c>
      <c r="I263">
        <v>1</v>
      </c>
      <c r="J263">
        <v>1</v>
      </c>
      <c r="K263">
        <v>11</v>
      </c>
      <c r="L263" t="s">
        <v>469</v>
      </c>
      <c r="M263">
        <v>1.05</v>
      </c>
      <c r="N263">
        <v>1.3333333333333333</v>
      </c>
      <c r="O263">
        <v>0</v>
      </c>
    </row>
    <row r="264" spans="1:15" x14ac:dyDescent="0.3">
      <c r="A264" s="1">
        <v>44333</v>
      </c>
      <c r="B264" s="2" t="s">
        <v>2</v>
      </c>
      <c r="C264">
        <v>31</v>
      </c>
      <c r="D264">
        <v>843</v>
      </c>
      <c r="E264">
        <v>40</v>
      </c>
      <c r="F264">
        <v>10</v>
      </c>
      <c r="G264">
        <v>432</v>
      </c>
      <c r="H264">
        <v>36</v>
      </c>
      <c r="I264">
        <v>1</v>
      </c>
      <c r="J264">
        <v>0</v>
      </c>
      <c r="K264">
        <v>20</v>
      </c>
      <c r="L264" t="s">
        <v>469</v>
      </c>
      <c r="M264">
        <v>1.0256410256410255</v>
      </c>
      <c r="N264">
        <v>1</v>
      </c>
      <c r="O264">
        <v>1</v>
      </c>
    </row>
    <row r="265" spans="1:15" x14ac:dyDescent="0.3">
      <c r="A265" s="1">
        <v>44333</v>
      </c>
      <c r="B265" s="2" t="s">
        <v>3</v>
      </c>
      <c r="C265">
        <v>105</v>
      </c>
      <c r="D265">
        <v>2805</v>
      </c>
      <c r="E265">
        <v>139</v>
      </c>
      <c r="F265">
        <v>37</v>
      </c>
      <c r="G265">
        <v>2405</v>
      </c>
      <c r="H265">
        <v>116</v>
      </c>
      <c r="I265">
        <v>0</v>
      </c>
      <c r="J265">
        <v>0</v>
      </c>
      <c r="K265">
        <v>98</v>
      </c>
      <c r="L265" t="s">
        <v>469</v>
      </c>
      <c r="M265">
        <v>1</v>
      </c>
      <c r="N265">
        <v>1</v>
      </c>
      <c r="O265">
        <v>2</v>
      </c>
    </row>
    <row r="266" spans="1:15" x14ac:dyDescent="0.3">
      <c r="A266" s="1">
        <v>44334</v>
      </c>
      <c r="B266" s="2" t="s">
        <v>4</v>
      </c>
      <c r="C266">
        <v>29</v>
      </c>
      <c r="D266">
        <v>598</v>
      </c>
      <c r="E266">
        <v>31</v>
      </c>
      <c r="F266">
        <v>9</v>
      </c>
      <c r="G266">
        <v>590</v>
      </c>
      <c r="H266">
        <v>29</v>
      </c>
      <c r="I266">
        <v>-4</v>
      </c>
      <c r="J266">
        <v>0</v>
      </c>
      <c r="K266">
        <v>36</v>
      </c>
      <c r="L266" t="s">
        <v>470</v>
      </c>
      <c r="M266">
        <v>0.88571428571428568</v>
      </c>
      <c r="N266">
        <v>1</v>
      </c>
      <c r="O266">
        <v>0</v>
      </c>
    </row>
    <row r="267" spans="1:15" x14ac:dyDescent="0.3">
      <c r="A267" s="1">
        <v>44334</v>
      </c>
      <c r="B267" s="2" t="s">
        <v>5</v>
      </c>
      <c r="C267">
        <v>2</v>
      </c>
      <c r="D267">
        <v>84</v>
      </c>
      <c r="E267">
        <v>2</v>
      </c>
      <c r="F267">
        <v>2</v>
      </c>
      <c r="G267">
        <v>217</v>
      </c>
      <c r="H267">
        <v>4</v>
      </c>
      <c r="I267">
        <v>-1</v>
      </c>
      <c r="J267">
        <v>0</v>
      </c>
      <c r="K267">
        <v>7</v>
      </c>
      <c r="L267" t="s">
        <v>470</v>
      </c>
      <c r="M267">
        <v>0.66666666666666663</v>
      </c>
      <c r="N267">
        <v>1</v>
      </c>
      <c r="O267">
        <v>0</v>
      </c>
    </row>
    <row r="268" spans="1:15" x14ac:dyDescent="0.3">
      <c r="A268" s="1">
        <v>44334</v>
      </c>
      <c r="B268" s="2" t="s">
        <v>8</v>
      </c>
      <c r="C268">
        <v>11</v>
      </c>
      <c r="D268">
        <v>169</v>
      </c>
      <c r="E268">
        <v>9</v>
      </c>
      <c r="F268">
        <v>1</v>
      </c>
      <c r="G268">
        <v>214</v>
      </c>
      <c r="H268">
        <v>15</v>
      </c>
      <c r="I268">
        <v>2</v>
      </c>
      <c r="J268">
        <v>-1</v>
      </c>
      <c r="K268">
        <v>25</v>
      </c>
      <c r="L268" t="s">
        <v>470</v>
      </c>
      <c r="M268">
        <v>1.2857142857142858</v>
      </c>
      <c r="N268">
        <v>0.5</v>
      </c>
      <c r="O268">
        <v>0</v>
      </c>
    </row>
    <row r="269" spans="1:15" x14ac:dyDescent="0.3">
      <c r="A269" s="1">
        <v>44334</v>
      </c>
      <c r="B269" s="2" t="s">
        <v>9</v>
      </c>
      <c r="C269">
        <v>10</v>
      </c>
      <c r="D269">
        <v>221</v>
      </c>
      <c r="E269">
        <v>10</v>
      </c>
      <c r="F269">
        <v>3</v>
      </c>
      <c r="G269">
        <v>418</v>
      </c>
      <c r="H269">
        <v>12</v>
      </c>
      <c r="I269">
        <v>-3</v>
      </c>
      <c r="J269">
        <v>2</v>
      </c>
      <c r="K269">
        <v>13</v>
      </c>
      <c r="L269" t="s">
        <v>470</v>
      </c>
      <c r="M269">
        <v>0.76923076923076927</v>
      </c>
      <c r="N269">
        <v>3</v>
      </c>
      <c r="O269">
        <v>1</v>
      </c>
    </row>
    <row r="270" spans="1:15" x14ac:dyDescent="0.3">
      <c r="A270" s="1">
        <v>44334</v>
      </c>
      <c r="B270" s="2" t="s">
        <v>6</v>
      </c>
      <c r="C270">
        <v>9</v>
      </c>
      <c r="D270">
        <v>412</v>
      </c>
      <c r="E270">
        <v>20</v>
      </c>
      <c r="F270">
        <v>7</v>
      </c>
      <c r="G270">
        <v>176</v>
      </c>
      <c r="H270">
        <v>14</v>
      </c>
      <c r="I270">
        <v>0</v>
      </c>
      <c r="J270">
        <v>-2</v>
      </c>
      <c r="K270">
        <v>34</v>
      </c>
      <c r="L270" t="s">
        <v>470</v>
      </c>
      <c r="M270">
        <v>1</v>
      </c>
      <c r="N270">
        <v>0.77777777777777779</v>
      </c>
      <c r="O270">
        <v>1</v>
      </c>
    </row>
    <row r="271" spans="1:15" x14ac:dyDescent="0.3">
      <c r="A271" s="1">
        <v>44334</v>
      </c>
      <c r="B271" s="2" t="s">
        <v>7</v>
      </c>
      <c r="C271">
        <v>28</v>
      </c>
      <c r="D271">
        <v>443</v>
      </c>
      <c r="E271">
        <v>19</v>
      </c>
      <c r="F271">
        <v>5</v>
      </c>
      <c r="G271">
        <v>362</v>
      </c>
      <c r="H271">
        <v>36</v>
      </c>
      <c r="I271">
        <v>-2</v>
      </c>
      <c r="J271">
        <v>1</v>
      </c>
      <c r="K271">
        <v>26</v>
      </c>
      <c r="L271" t="s">
        <v>470</v>
      </c>
      <c r="M271">
        <v>0.90476190476190477</v>
      </c>
      <c r="N271">
        <v>1.25</v>
      </c>
      <c r="O271">
        <v>2</v>
      </c>
    </row>
    <row r="272" spans="1:15" x14ac:dyDescent="0.3">
      <c r="A272" s="1">
        <v>44334</v>
      </c>
      <c r="B272" s="2" t="s">
        <v>2</v>
      </c>
      <c r="C272">
        <v>19</v>
      </c>
      <c r="D272">
        <v>817</v>
      </c>
      <c r="E272">
        <v>33</v>
      </c>
      <c r="F272">
        <v>11</v>
      </c>
      <c r="G272">
        <v>432</v>
      </c>
      <c r="H272">
        <v>18</v>
      </c>
      <c r="I272">
        <v>-7</v>
      </c>
      <c r="J272">
        <v>1</v>
      </c>
      <c r="K272">
        <v>44</v>
      </c>
      <c r="L272" t="s">
        <v>470</v>
      </c>
      <c r="M272">
        <v>0.82499999999999996</v>
      </c>
      <c r="N272">
        <v>1.1000000000000001</v>
      </c>
      <c r="O272">
        <v>0</v>
      </c>
    </row>
    <row r="273" spans="1:15" x14ac:dyDescent="0.3">
      <c r="A273" s="1">
        <v>44334</v>
      </c>
      <c r="B273" s="2" t="s">
        <v>3</v>
      </c>
      <c r="C273">
        <v>108</v>
      </c>
      <c r="D273">
        <v>2744</v>
      </c>
      <c r="E273">
        <v>124</v>
      </c>
      <c r="F273">
        <v>38</v>
      </c>
      <c r="G273">
        <v>2409</v>
      </c>
      <c r="H273">
        <v>128</v>
      </c>
      <c r="I273">
        <v>-15</v>
      </c>
      <c r="J273">
        <v>1</v>
      </c>
      <c r="K273">
        <v>185</v>
      </c>
      <c r="L273" t="s">
        <v>470</v>
      </c>
      <c r="M273">
        <v>0.8920863309352518</v>
      </c>
      <c r="N273">
        <v>1.027027027027027</v>
      </c>
      <c r="O273">
        <v>4</v>
      </c>
    </row>
    <row r="274" spans="1:15" x14ac:dyDescent="0.3">
      <c r="A274" s="1">
        <v>44335</v>
      </c>
      <c r="B274" s="2" t="s">
        <v>4</v>
      </c>
      <c r="C274">
        <v>21</v>
      </c>
      <c r="D274">
        <v>568</v>
      </c>
      <c r="E274">
        <v>36</v>
      </c>
      <c r="F274">
        <v>7</v>
      </c>
      <c r="G274">
        <v>590</v>
      </c>
      <c r="H274">
        <v>17</v>
      </c>
      <c r="I274">
        <v>5</v>
      </c>
      <c r="J274">
        <v>-2</v>
      </c>
      <c r="K274">
        <v>47</v>
      </c>
      <c r="L274" t="s">
        <v>471</v>
      </c>
      <c r="M274">
        <v>1.1612903225806452</v>
      </c>
      <c r="N274">
        <v>0.77777777777777779</v>
      </c>
      <c r="O274">
        <v>0</v>
      </c>
    </row>
    <row r="275" spans="1:15" x14ac:dyDescent="0.3">
      <c r="A275" s="1">
        <v>44335</v>
      </c>
      <c r="B275" s="2" t="s">
        <v>5</v>
      </c>
      <c r="C275">
        <v>6</v>
      </c>
      <c r="D275">
        <v>88</v>
      </c>
      <c r="E275">
        <v>3</v>
      </c>
      <c r="F275">
        <v>1</v>
      </c>
      <c r="G275">
        <v>217</v>
      </c>
      <c r="H275">
        <v>7</v>
      </c>
      <c r="I275">
        <v>1</v>
      </c>
      <c r="J275">
        <v>-1</v>
      </c>
      <c r="K275">
        <v>3</v>
      </c>
      <c r="L275" t="s">
        <v>471</v>
      </c>
      <c r="M275">
        <v>1.5</v>
      </c>
      <c r="N275">
        <v>0.5</v>
      </c>
      <c r="O275">
        <v>0</v>
      </c>
    </row>
    <row r="276" spans="1:15" x14ac:dyDescent="0.3">
      <c r="A276" s="1">
        <v>44335</v>
      </c>
      <c r="B276" s="2" t="s">
        <v>8</v>
      </c>
      <c r="C276">
        <v>11</v>
      </c>
      <c r="D276">
        <v>168</v>
      </c>
      <c r="E276">
        <v>8</v>
      </c>
      <c r="F276">
        <v>1</v>
      </c>
      <c r="G276">
        <v>214</v>
      </c>
      <c r="H276">
        <v>11</v>
      </c>
      <c r="I276">
        <v>-1</v>
      </c>
      <c r="J276">
        <v>0</v>
      </c>
      <c r="K276">
        <v>12</v>
      </c>
      <c r="L276" t="s">
        <v>471</v>
      </c>
      <c r="M276">
        <v>0.88888888888888884</v>
      </c>
      <c r="N276">
        <v>1</v>
      </c>
      <c r="O276">
        <v>0</v>
      </c>
    </row>
    <row r="277" spans="1:15" x14ac:dyDescent="0.3">
      <c r="A277" s="1">
        <v>44335</v>
      </c>
      <c r="B277" s="2" t="s">
        <v>9</v>
      </c>
      <c r="C277">
        <v>14</v>
      </c>
      <c r="D277">
        <v>211</v>
      </c>
      <c r="E277">
        <v>10</v>
      </c>
      <c r="F277">
        <v>3</v>
      </c>
      <c r="G277">
        <v>418</v>
      </c>
      <c r="H277">
        <v>18</v>
      </c>
      <c r="I277">
        <v>0</v>
      </c>
      <c r="J277">
        <v>0</v>
      </c>
      <c r="K277">
        <v>28</v>
      </c>
      <c r="L277" t="s">
        <v>471</v>
      </c>
      <c r="M277">
        <v>1</v>
      </c>
      <c r="N277">
        <v>1</v>
      </c>
      <c r="O277">
        <v>0</v>
      </c>
    </row>
    <row r="278" spans="1:15" x14ac:dyDescent="0.3">
      <c r="A278" s="1">
        <v>44335</v>
      </c>
      <c r="B278" s="2" t="s">
        <v>6</v>
      </c>
      <c r="C278">
        <v>15</v>
      </c>
      <c r="D278">
        <v>395</v>
      </c>
      <c r="E278">
        <v>19</v>
      </c>
      <c r="F278">
        <v>7</v>
      </c>
      <c r="G278">
        <v>176</v>
      </c>
      <c r="H278">
        <v>19</v>
      </c>
      <c r="I278">
        <v>-1</v>
      </c>
      <c r="J278">
        <v>0</v>
      </c>
      <c r="K278">
        <v>36</v>
      </c>
      <c r="L278" t="s">
        <v>471</v>
      </c>
      <c r="M278">
        <v>0.95</v>
      </c>
      <c r="N278">
        <v>1</v>
      </c>
      <c r="O278">
        <v>0</v>
      </c>
    </row>
    <row r="279" spans="1:15" x14ac:dyDescent="0.3">
      <c r="A279" s="1">
        <v>44335</v>
      </c>
      <c r="B279" s="2" t="s">
        <v>7</v>
      </c>
      <c r="C279">
        <v>16</v>
      </c>
      <c r="D279">
        <v>440</v>
      </c>
      <c r="E279">
        <v>19</v>
      </c>
      <c r="F279">
        <v>5</v>
      </c>
      <c r="G279">
        <v>362</v>
      </c>
      <c r="H279">
        <v>23</v>
      </c>
      <c r="I279">
        <v>0</v>
      </c>
      <c r="J279">
        <v>0</v>
      </c>
      <c r="K279">
        <v>26</v>
      </c>
      <c r="L279" t="s">
        <v>471</v>
      </c>
      <c r="M279">
        <v>1</v>
      </c>
      <c r="N279">
        <v>1</v>
      </c>
      <c r="O279">
        <v>0</v>
      </c>
    </row>
    <row r="280" spans="1:15" x14ac:dyDescent="0.3">
      <c r="A280" s="1">
        <v>44335</v>
      </c>
      <c r="B280" s="2" t="s">
        <v>2</v>
      </c>
      <c r="C280">
        <v>84</v>
      </c>
      <c r="D280">
        <v>831</v>
      </c>
      <c r="E280">
        <v>33</v>
      </c>
      <c r="F280">
        <v>8</v>
      </c>
      <c r="G280">
        <v>432</v>
      </c>
      <c r="H280">
        <v>88</v>
      </c>
      <c r="I280">
        <v>0</v>
      </c>
      <c r="J280">
        <v>-3</v>
      </c>
      <c r="K280">
        <v>74</v>
      </c>
      <c r="L280" t="s">
        <v>471</v>
      </c>
      <c r="M280">
        <v>1</v>
      </c>
      <c r="N280">
        <v>0.72727272727272729</v>
      </c>
      <c r="O280">
        <v>0</v>
      </c>
    </row>
    <row r="281" spans="1:15" x14ac:dyDescent="0.3">
      <c r="A281" s="1">
        <v>44335</v>
      </c>
      <c r="B281" s="2" t="s">
        <v>3</v>
      </c>
      <c r="C281">
        <v>167</v>
      </c>
      <c r="D281">
        <v>2701</v>
      </c>
      <c r="E281">
        <v>128</v>
      </c>
      <c r="F281">
        <v>32</v>
      </c>
      <c r="G281">
        <v>2409</v>
      </c>
      <c r="H281">
        <v>183</v>
      </c>
      <c r="I281">
        <v>4</v>
      </c>
      <c r="J281">
        <v>-6</v>
      </c>
      <c r="K281">
        <v>226</v>
      </c>
      <c r="L281" t="s">
        <v>471</v>
      </c>
      <c r="M281">
        <v>1.032258064516129</v>
      </c>
      <c r="N281">
        <v>0.84210526315789469</v>
      </c>
      <c r="O281">
        <v>0</v>
      </c>
    </row>
    <row r="282" spans="1:15" x14ac:dyDescent="0.3">
      <c r="A282" s="1">
        <v>44336</v>
      </c>
      <c r="B282" s="2" t="s">
        <v>4</v>
      </c>
      <c r="C282">
        <v>21</v>
      </c>
      <c r="D282">
        <v>553</v>
      </c>
      <c r="E282">
        <v>34</v>
      </c>
      <c r="F282">
        <v>7</v>
      </c>
      <c r="G282">
        <v>590</v>
      </c>
      <c r="H282">
        <v>26</v>
      </c>
      <c r="I282">
        <v>-2</v>
      </c>
      <c r="J282">
        <v>0</v>
      </c>
      <c r="K282">
        <v>41</v>
      </c>
      <c r="L282" t="s">
        <v>472</v>
      </c>
      <c r="M282">
        <v>0.94444444444444442</v>
      </c>
      <c r="N282">
        <v>1</v>
      </c>
      <c r="O282">
        <v>0</v>
      </c>
    </row>
    <row r="283" spans="1:15" x14ac:dyDescent="0.3">
      <c r="A283" s="1">
        <v>44336</v>
      </c>
      <c r="B283" s="2" t="s">
        <v>5</v>
      </c>
      <c r="C283">
        <v>5</v>
      </c>
      <c r="D283">
        <v>88</v>
      </c>
      <c r="E283">
        <v>5</v>
      </c>
      <c r="F283">
        <v>0</v>
      </c>
      <c r="G283">
        <v>217</v>
      </c>
      <c r="H283">
        <v>4</v>
      </c>
      <c r="I283">
        <v>2</v>
      </c>
      <c r="J283">
        <v>-1</v>
      </c>
      <c r="K283">
        <v>4</v>
      </c>
      <c r="L283" t="s">
        <v>472</v>
      </c>
      <c r="M283">
        <v>1.6666666666666667</v>
      </c>
      <c r="N283">
        <v>0</v>
      </c>
      <c r="O283">
        <v>0</v>
      </c>
    </row>
    <row r="284" spans="1:15" x14ac:dyDescent="0.3">
      <c r="A284" s="1">
        <v>44336</v>
      </c>
      <c r="B284" s="2" t="s">
        <v>8</v>
      </c>
      <c r="C284">
        <v>25</v>
      </c>
      <c r="D284">
        <v>192</v>
      </c>
      <c r="E284">
        <v>6</v>
      </c>
      <c r="F284">
        <v>1</v>
      </c>
      <c r="G284">
        <v>214</v>
      </c>
      <c r="H284">
        <v>30</v>
      </c>
      <c r="I284">
        <v>-2</v>
      </c>
      <c r="J284">
        <v>0</v>
      </c>
      <c r="K284">
        <v>6</v>
      </c>
      <c r="L284" t="s">
        <v>472</v>
      </c>
      <c r="M284">
        <v>0.75</v>
      </c>
      <c r="N284">
        <v>1</v>
      </c>
      <c r="O284">
        <v>0</v>
      </c>
    </row>
    <row r="285" spans="1:15" x14ac:dyDescent="0.3">
      <c r="A285" s="1">
        <v>44336</v>
      </c>
      <c r="B285" s="2" t="s">
        <v>9</v>
      </c>
      <c r="C285">
        <v>10</v>
      </c>
      <c r="D285">
        <v>210</v>
      </c>
      <c r="E285">
        <v>8</v>
      </c>
      <c r="F285">
        <v>3</v>
      </c>
      <c r="G285">
        <v>418</v>
      </c>
      <c r="H285">
        <v>14</v>
      </c>
      <c r="I285">
        <v>-2</v>
      </c>
      <c r="J285">
        <v>0</v>
      </c>
      <c r="K285">
        <v>15</v>
      </c>
      <c r="L285" t="s">
        <v>472</v>
      </c>
      <c r="M285">
        <v>0.8</v>
      </c>
      <c r="N285">
        <v>1</v>
      </c>
      <c r="O285">
        <v>0</v>
      </c>
    </row>
    <row r="286" spans="1:15" x14ac:dyDescent="0.3">
      <c r="A286" s="1">
        <v>44336</v>
      </c>
      <c r="B286" s="2" t="s">
        <v>6</v>
      </c>
      <c r="C286">
        <v>9</v>
      </c>
      <c r="D286">
        <v>363</v>
      </c>
      <c r="E286">
        <v>13</v>
      </c>
      <c r="F286">
        <v>7</v>
      </c>
      <c r="G286">
        <v>177</v>
      </c>
      <c r="H286">
        <v>10</v>
      </c>
      <c r="I286">
        <v>-6</v>
      </c>
      <c r="J286">
        <v>0</v>
      </c>
      <c r="K286">
        <v>41</v>
      </c>
      <c r="L286" t="s">
        <v>472</v>
      </c>
      <c r="M286">
        <v>0.68421052631578949</v>
      </c>
      <c r="N286">
        <v>1</v>
      </c>
      <c r="O286">
        <v>1</v>
      </c>
    </row>
    <row r="287" spans="1:15" x14ac:dyDescent="0.3">
      <c r="A287" s="1">
        <v>44336</v>
      </c>
      <c r="B287" s="2" t="s">
        <v>7</v>
      </c>
      <c r="C287">
        <v>22</v>
      </c>
      <c r="D287">
        <v>437</v>
      </c>
      <c r="E287">
        <v>18</v>
      </c>
      <c r="F287">
        <v>4</v>
      </c>
      <c r="G287">
        <v>362</v>
      </c>
      <c r="H287">
        <v>22</v>
      </c>
      <c r="I287">
        <v>-1</v>
      </c>
      <c r="J287">
        <v>-1</v>
      </c>
      <c r="K287">
        <v>25</v>
      </c>
      <c r="L287" t="s">
        <v>472</v>
      </c>
      <c r="M287">
        <v>0.94736842105263153</v>
      </c>
      <c r="N287">
        <v>0.8</v>
      </c>
      <c r="O287">
        <v>0</v>
      </c>
    </row>
    <row r="288" spans="1:15" x14ac:dyDescent="0.3">
      <c r="A288" s="1">
        <v>44336</v>
      </c>
      <c r="B288" s="2" t="s">
        <v>2</v>
      </c>
      <c r="C288">
        <v>65</v>
      </c>
      <c r="D288">
        <v>832</v>
      </c>
      <c r="E288">
        <v>32</v>
      </c>
      <c r="F288">
        <v>8</v>
      </c>
      <c r="G288">
        <v>432</v>
      </c>
      <c r="H288">
        <v>70</v>
      </c>
      <c r="I288">
        <v>-1</v>
      </c>
      <c r="J288">
        <v>0</v>
      </c>
      <c r="K288">
        <v>69</v>
      </c>
      <c r="L288" t="s">
        <v>472</v>
      </c>
      <c r="M288">
        <v>0.96969696969696972</v>
      </c>
      <c r="N288">
        <v>1</v>
      </c>
      <c r="O288">
        <v>0</v>
      </c>
    </row>
    <row r="289" spans="1:15" x14ac:dyDescent="0.3">
      <c r="A289" s="1">
        <v>44336</v>
      </c>
      <c r="B289" s="2" t="s">
        <v>3</v>
      </c>
      <c r="C289">
        <v>157</v>
      </c>
      <c r="D289">
        <v>2675</v>
      </c>
      <c r="E289">
        <v>116</v>
      </c>
      <c r="F289">
        <v>30</v>
      </c>
      <c r="G289">
        <v>2410</v>
      </c>
      <c r="H289">
        <v>176</v>
      </c>
      <c r="I289">
        <v>-12</v>
      </c>
      <c r="J289">
        <v>-2</v>
      </c>
      <c r="K289">
        <v>201</v>
      </c>
      <c r="L289" t="s">
        <v>472</v>
      </c>
      <c r="M289">
        <v>0.90625</v>
      </c>
      <c r="N289">
        <v>0.9375</v>
      </c>
      <c r="O289">
        <v>1</v>
      </c>
    </row>
    <row r="290" spans="1:15" x14ac:dyDescent="0.3">
      <c r="A290" s="1">
        <v>44337</v>
      </c>
      <c r="B290" s="2" t="s">
        <v>4</v>
      </c>
      <c r="C290">
        <v>40</v>
      </c>
      <c r="D290">
        <v>555</v>
      </c>
      <c r="E290">
        <v>32</v>
      </c>
      <c r="F290">
        <v>6</v>
      </c>
      <c r="G290">
        <v>590</v>
      </c>
      <c r="H290">
        <v>42</v>
      </c>
      <c r="I290">
        <v>-2</v>
      </c>
      <c r="J290">
        <v>-1</v>
      </c>
      <c r="K290">
        <v>40</v>
      </c>
      <c r="L290" t="s">
        <v>473</v>
      </c>
      <c r="M290">
        <v>0.94117647058823528</v>
      </c>
      <c r="N290">
        <v>0.8571428571428571</v>
      </c>
      <c r="O290">
        <v>0</v>
      </c>
    </row>
    <row r="291" spans="1:15" x14ac:dyDescent="0.3">
      <c r="A291" s="1">
        <v>44337</v>
      </c>
      <c r="B291" s="2" t="s">
        <v>5</v>
      </c>
      <c r="C291">
        <v>6</v>
      </c>
      <c r="D291">
        <v>91</v>
      </c>
      <c r="E291">
        <v>2</v>
      </c>
      <c r="F291">
        <v>2</v>
      </c>
      <c r="G291">
        <v>217</v>
      </c>
      <c r="H291">
        <v>6</v>
      </c>
      <c r="I291">
        <v>-3</v>
      </c>
      <c r="J291">
        <v>2</v>
      </c>
      <c r="K291">
        <v>3</v>
      </c>
      <c r="L291" t="s">
        <v>473</v>
      </c>
      <c r="M291">
        <v>0.4</v>
      </c>
      <c r="N291" t="e">
        <v>#NUM!</v>
      </c>
      <c r="O291">
        <v>0</v>
      </c>
    </row>
    <row r="292" spans="1:15" x14ac:dyDescent="0.3">
      <c r="A292" s="1">
        <v>44337</v>
      </c>
      <c r="B292" s="2" t="s">
        <v>8</v>
      </c>
      <c r="C292">
        <v>18</v>
      </c>
      <c r="D292">
        <v>206</v>
      </c>
      <c r="E292">
        <v>7</v>
      </c>
      <c r="F292">
        <v>1</v>
      </c>
      <c r="G292">
        <v>214</v>
      </c>
      <c r="H292">
        <v>23</v>
      </c>
      <c r="I292">
        <v>1</v>
      </c>
      <c r="J292">
        <v>0</v>
      </c>
      <c r="K292">
        <v>9</v>
      </c>
      <c r="L292" t="s">
        <v>473</v>
      </c>
      <c r="M292">
        <v>1.1666666666666667</v>
      </c>
      <c r="N292">
        <v>1</v>
      </c>
      <c r="O292">
        <v>0</v>
      </c>
    </row>
    <row r="293" spans="1:15" x14ac:dyDescent="0.3">
      <c r="A293" s="1">
        <v>44337</v>
      </c>
      <c r="B293" s="2" t="s">
        <v>9</v>
      </c>
      <c r="C293">
        <v>8</v>
      </c>
      <c r="D293">
        <v>204</v>
      </c>
      <c r="E293">
        <v>7</v>
      </c>
      <c r="F293">
        <v>4</v>
      </c>
      <c r="G293">
        <v>418</v>
      </c>
      <c r="H293">
        <v>7</v>
      </c>
      <c r="I293">
        <v>-1</v>
      </c>
      <c r="J293">
        <v>1</v>
      </c>
      <c r="K293">
        <v>13</v>
      </c>
      <c r="L293" t="s">
        <v>473</v>
      </c>
      <c r="M293">
        <v>0.875</v>
      </c>
      <c r="N293">
        <v>1.3333333333333333</v>
      </c>
      <c r="O293">
        <v>0</v>
      </c>
    </row>
    <row r="294" spans="1:15" x14ac:dyDescent="0.3">
      <c r="A294" s="1">
        <v>44337</v>
      </c>
      <c r="B294" s="2" t="s">
        <v>6</v>
      </c>
      <c r="C294">
        <v>20</v>
      </c>
      <c r="D294">
        <v>371</v>
      </c>
      <c r="E294">
        <v>16</v>
      </c>
      <c r="F294">
        <v>6</v>
      </c>
      <c r="G294">
        <v>177</v>
      </c>
      <c r="H294">
        <v>22</v>
      </c>
      <c r="I294">
        <v>3</v>
      </c>
      <c r="J294">
        <v>-1</v>
      </c>
      <c r="K294">
        <v>14</v>
      </c>
      <c r="L294" t="s">
        <v>473</v>
      </c>
      <c r="M294">
        <v>1.2307692307692308</v>
      </c>
      <c r="N294">
        <v>0.8571428571428571</v>
      </c>
      <c r="O294">
        <v>0</v>
      </c>
    </row>
    <row r="295" spans="1:15" x14ac:dyDescent="0.3">
      <c r="A295" s="1">
        <v>44337</v>
      </c>
      <c r="B295" s="2" t="s">
        <v>7</v>
      </c>
      <c r="C295">
        <v>21</v>
      </c>
      <c r="D295">
        <v>437</v>
      </c>
      <c r="E295">
        <v>14</v>
      </c>
      <c r="F295">
        <v>3</v>
      </c>
      <c r="G295">
        <v>362</v>
      </c>
      <c r="H295">
        <v>30</v>
      </c>
      <c r="I295">
        <v>-4</v>
      </c>
      <c r="J295">
        <v>-1</v>
      </c>
      <c r="K295">
        <v>30</v>
      </c>
      <c r="L295" t="s">
        <v>473</v>
      </c>
      <c r="M295">
        <v>0.77777777777777779</v>
      </c>
      <c r="N295">
        <v>0.75</v>
      </c>
      <c r="O295">
        <v>0</v>
      </c>
    </row>
    <row r="296" spans="1:15" x14ac:dyDescent="0.3">
      <c r="A296" s="1">
        <v>44337</v>
      </c>
      <c r="B296" s="2" t="s">
        <v>2</v>
      </c>
      <c r="C296">
        <v>45</v>
      </c>
      <c r="D296">
        <v>821</v>
      </c>
      <c r="E296">
        <v>30</v>
      </c>
      <c r="F296">
        <v>9</v>
      </c>
      <c r="G296">
        <v>432</v>
      </c>
      <c r="H296">
        <v>54</v>
      </c>
      <c r="I296">
        <v>-2</v>
      </c>
      <c r="J296">
        <v>1</v>
      </c>
      <c r="K296">
        <v>65</v>
      </c>
      <c r="L296" t="s">
        <v>473</v>
      </c>
      <c r="M296">
        <v>0.9375</v>
      </c>
      <c r="N296">
        <v>1.125</v>
      </c>
      <c r="O296">
        <v>0</v>
      </c>
    </row>
    <row r="297" spans="1:15" x14ac:dyDescent="0.3">
      <c r="A297" s="1">
        <v>44337</v>
      </c>
      <c r="B297" s="2" t="s">
        <v>3</v>
      </c>
      <c r="C297">
        <v>158</v>
      </c>
      <c r="D297">
        <v>2685</v>
      </c>
      <c r="E297">
        <v>108</v>
      </c>
      <c r="F297">
        <v>31</v>
      </c>
      <c r="G297">
        <v>2410</v>
      </c>
      <c r="H297">
        <v>184</v>
      </c>
      <c r="I297">
        <v>-8</v>
      </c>
      <c r="J297">
        <v>1</v>
      </c>
      <c r="K297">
        <v>174</v>
      </c>
      <c r="L297" t="s">
        <v>473</v>
      </c>
      <c r="M297">
        <v>0.93103448275862066</v>
      </c>
      <c r="N297">
        <v>1.0333333333333334</v>
      </c>
      <c r="O297">
        <v>0</v>
      </c>
    </row>
    <row r="298" spans="1:15" x14ac:dyDescent="0.3">
      <c r="A298" s="1">
        <v>44338</v>
      </c>
      <c r="B298" s="2" t="s">
        <v>4</v>
      </c>
      <c r="C298">
        <v>34</v>
      </c>
      <c r="D298">
        <v>539</v>
      </c>
      <c r="E298">
        <v>30</v>
      </c>
      <c r="F298">
        <v>6</v>
      </c>
      <c r="G298">
        <v>590</v>
      </c>
      <c r="H298">
        <v>35</v>
      </c>
      <c r="I298">
        <v>-2</v>
      </c>
      <c r="J298">
        <v>0</v>
      </c>
      <c r="K298">
        <v>51</v>
      </c>
      <c r="L298" t="s">
        <v>474</v>
      </c>
      <c r="M298">
        <v>0.9375</v>
      </c>
      <c r="N298">
        <v>1</v>
      </c>
      <c r="O298">
        <v>0</v>
      </c>
    </row>
    <row r="299" spans="1:15" x14ac:dyDescent="0.3">
      <c r="A299" s="1">
        <v>44338</v>
      </c>
      <c r="B299" s="2" t="s">
        <v>5</v>
      </c>
      <c r="C299">
        <v>3</v>
      </c>
      <c r="D299">
        <v>87</v>
      </c>
      <c r="E299">
        <v>3</v>
      </c>
      <c r="F299">
        <v>2</v>
      </c>
      <c r="G299">
        <v>217</v>
      </c>
      <c r="H299">
        <v>3</v>
      </c>
      <c r="I299">
        <v>1</v>
      </c>
      <c r="J299">
        <v>0</v>
      </c>
      <c r="K299">
        <v>7</v>
      </c>
      <c r="L299" t="s">
        <v>474</v>
      </c>
      <c r="M299">
        <v>1.5</v>
      </c>
      <c r="N299">
        <v>1</v>
      </c>
      <c r="O299">
        <v>0</v>
      </c>
    </row>
    <row r="300" spans="1:15" x14ac:dyDescent="0.3">
      <c r="A300" s="1">
        <v>44338</v>
      </c>
      <c r="B300" s="2" t="s">
        <v>8</v>
      </c>
      <c r="C300">
        <v>30</v>
      </c>
      <c r="D300">
        <v>220</v>
      </c>
      <c r="E300">
        <v>8</v>
      </c>
      <c r="F300">
        <v>1</v>
      </c>
      <c r="G300">
        <v>214</v>
      </c>
      <c r="H300">
        <v>26</v>
      </c>
      <c r="I300">
        <v>1</v>
      </c>
      <c r="J300">
        <v>0</v>
      </c>
      <c r="K300">
        <v>12</v>
      </c>
      <c r="L300" t="s">
        <v>474</v>
      </c>
      <c r="M300">
        <v>1.1428571428571428</v>
      </c>
      <c r="N300">
        <v>1</v>
      </c>
      <c r="O300">
        <v>0</v>
      </c>
    </row>
    <row r="301" spans="1:15" x14ac:dyDescent="0.3">
      <c r="A301" s="1">
        <v>44338</v>
      </c>
      <c r="B301" s="2" t="s">
        <v>9</v>
      </c>
      <c r="C301">
        <v>8</v>
      </c>
      <c r="D301">
        <v>200</v>
      </c>
      <c r="E301">
        <v>7</v>
      </c>
      <c r="F301">
        <v>4</v>
      </c>
      <c r="G301">
        <v>418</v>
      </c>
      <c r="H301">
        <v>8</v>
      </c>
      <c r="I301">
        <v>0</v>
      </c>
      <c r="J301">
        <v>0</v>
      </c>
      <c r="K301">
        <v>12</v>
      </c>
      <c r="L301" t="s">
        <v>474</v>
      </c>
      <c r="M301">
        <v>1</v>
      </c>
      <c r="N301">
        <v>1</v>
      </c>
      <c r="O301">
        <v>0</v>
      </c>
    </row>
    <row r="302" spans="1:15" x14ac:dyDescent="0.3">
      <c r="A302" s="1">
        <v>44338</v>
      </c>
      <c r="B302" s="2" t="s">
        <v>6</v>
      </c>
      <c r="C302">
        <v>11</v>
      </c>
      <c r="D302">
        <v>343</v>
      </c>
      <c r="E302">
        <v>14</v>
      </c>
      <c r="F302">
        <v>5</v>
      </c>
      <c r="G302">
        <v>177</v>
      </c>
      <c r="H302">
        <v>13</v>
      </c>
      <c r="I302">
        <v>-2</v>
      </c>
      <c r="J302">
        <v>-1</v>
      </c>
      <c r="K302">
        <v>41</v>
      </c>
      <c r="L302" t="s">
        <v>474</v>
      </c>
      <c r="M302">
        <v>0.875</v>
      </c>
      <c r="N302">
        <v>0.83333333333333337</v>
      </c>
      <c r="O302">
        <v>0</v>
      </c>
    </row>
    <row r="303" spans="1:15" x14ac:dyDescent="0.3">
      <c r="A303" s="1">
        <v>44338</v>
      </c>
      <c r="B303" s="2" t="s">
        <v>7</v>
      </c>
      <c r="C303">
        <v>29</v>
      </c>
      <c r="D303">
        <v>455</v>
      </c>
      <c r="E303">
        <v>14</v>
      </c>
      <c r="F303">
        <v>3</v>
      </c>
      <c r="G303">
        <v>362</v>
      </c>
      <c r="H303">
        <v>33</v>
      </c>
      <c r="I303">
        <v>0</v>
      </c>
      <c r="J303">
        <v>0</v>
      </c>
      <c r="K303">
        <v>15</v>
      </c>
      <c r="L303" t="s">
        <v>474</v>
      </c>
      <c r="M303">
        <v>1</v>
      </c>
      <c r="N303">
        <v>1</v>
      </c>
      <c r="O303">
        <v>0</v>
      </c>
    </row>
    <row r="304" spans="1:15" x14ac:dyDescent="0.3">
      <c r="A304" s="1">
        <v>44338</v>
      </c>
      <c r="B304" s="2" t="s">
        <v>2</v>
      </c>
      <c r="C304">
        <v>55</v>
      </c>
      <c r="D304">
        <v>812</v>
      </c>
      <c r="E304">
        <v>32</v>
      </c>
      <c r="F304">
        <v>9</v>
      </c>
      <c r="G304">
        <v>432</v>
      </c>
      <c r="H304">
        <v>55</v>
      </c>
      <c r="I304">
        <v>2</v>
      </c>
      <c r="J304">
        <v>0</v>
      </c>
      <c r="K304">
        <v>64</v>
      </c>
      <c r="L304" t="s">
        <v>474</v>
      </c>
      <c r="M304">
        <v>1.0666666666666667</v>
      </c>
      <c r="N304">
        <v>1</v>
      </c>
      <c r="O304">
        <v>0</v>
      </c>
    </row>
    <row r="305" spans="1:15" x14ac:dyDescent="0.3">
      <c r="A305" s="1">
        <v>44338</v>
      </c>
      <c r="B305" s="2" t="s">
        <v>3</v>
      </c>
      <c r="C305">
        <v>170</v>
      </c>
      <c r="D305">
        <v>2656</v>
      </c>
      <c r="E305">
        <v>108</v>
      </c>
      <c r="F305">
        <v>30</v>
      </c>
      <c r="G305">
        <v>2410</v>
      </c>
      <c r="H305">
        <v>173</v>
      </c>
      <c r="I305">
        <v>0</v>
      </c>
      <c r="J305">
        <v>-1</v>
      </c>
      <c r="K305">
        <v>202</v>
      </c>
      <c r="L305" t="s">
        <v>474</v>
      </c>
      <c r="M305">
        <v>1</v>
      </c>
      <c r="N305">
        <v>0.967741935483871</v>
      </c>
      <c r="O305">
        <v>0</v>
      </c>
    </row>
    <row r="306" spans="1:15" x14ac:dyDescent="0.3">
      <c r="A306" s="1">
        <v>44339</v>
      </c>
      <c r="B306" s="2" t="s">
        <v>4</v>
      </c>
      <c r="C306">
        <v>10</v>
      </c>
      <c r="D306">
        <v>520</v>
      </c>
      <c r="E306">
        <v>32</v>
      </c>
      <c r="F306">
        <v>6</v>
      </c>
      <c r="G306">
        <v>590</v>
      </c>
      <c r="H306">
        <v>13</v>
      </c>
      <c r="I306">
        <v>2</v>
      </c>
      <c r="J306">
        <v>0</v>
      </c>
      <c r="K306">
        <v>32</v>
      </c>
      <c r="L306" t="s">
        <v>475</v>
      </c>
      <c r="M306">
        <v>1.0666666666666667</v>
      </c>
      <c r="N306">
        <v>1</v>
      </c>
      <c r="O306">
        <v>0</v>
      </c>
    </row>
    <row r="307" spans="1:15" x14ac:dyDescent="0.3">
      <c r="A307" s="1">
        <v>44339</v>
      </c>
      <c r="B307" s="2" t="s">
        <v>5</v>
      </c>
      <c r="C307">
        <v>6</v>
      </c>
      <c r="D307">
        <v>83</v>
      </c>
      <c r="E307">
        <v>3</v>
      </c>
      <c r="F307">
        <v>2</v>
      </c>
      <c r="G307">
        <v>217</v>
      </c>
      <c r="H307">
        <v>6</v>
      </c>
      <c r="I307">
        <v>0</v>
      </c>
      <c r="J307">
        <v>0</v>
      </c>
      <c r="K307">
        <v>10</v>
      </c>
      <c r="L307" t="s">
        <v>475</v>
      </c>
      <c r="M307">
        <v>1</v>
      </c>
      <c r="N307">
        <v>1</v>
      </c>
      <c r="O307">
        <v>0</v>
      </c>
    </row>
    <row r="308" spans="1:15" x14ac:dyDescent="0.3">
      <c r="A308" s="1">
        <v>44339</v>
      </c>
      <c r="B308" s="2" t="s">
        <v>8</v>
      </c>
      <c r="C308">
        <v>17</v>
      </c>
      <c r="D308">
        <v>227</v>
      </c>
      <c r="E308">
        <v>10</v>
      </c>
      <c r="F308">
        <v>1</v>
      </c>
      <c r="G308">
        <v>214</v>
      </c>
      <c r="H308">
        <v>18</v>
      </c>
      <c r="I308">
        <v>2</v>
      </c>
      <c r="J308">
        <v>0</v>
      </c>
      <c r="K308">
        <v>11</v>
      </c>
      <c r="L308" t="s">
        <v>475</v>
      </c>
      <c r="M308">
        <v>1.25</v>
      </c>
      <c r="N308">
        <v>1</v>
      </c>
      <c r="O308">
        <v>0</v>
      </c>
    </row>
    <row r="309" spans="1:15" x14ac:dyDescent="0.3">
      <c r="A309" s="1">
        <v>44339</v>
      </c>
      <c r="B309" s="2" t="s">
        <v>9</v>
      </c>
      <c r="C309">
        <v>8</v>
      </c>
      <c r="D309">
        <v>203</v>
      </c>
      <c r="E309">
        <v>7</v>
      </c>
      <c r="F309">
        <v>4</v>
      </c>
      <c r="G309">
        <v>418</v>
      </c>
      <c r="H309">
        <v>12</v>
      </c>
      <c r="I309">
        <v>0</v>
      </c>
      <c r="J309">
        <v>0</v>
      </c>
      <c r="K309">
        <v>9</v>
      </c>
      <c r="L309" t="s">
        <v>475</v>
      </c>
      <c r="M309">
        <v>1</v>
      </c>
      <c r="N309">
        <v>1</v>
      </c>
      <c r="O309">
        <v>0</v>
      </c>
    </row>
    <row r="310" spans="1:15" x14ac:dyDescent="0.3">
      <c r="A310" s="1">
        <v>44339</v>
      </c>
      <c r="B310" s="2" t="s">
        <v>6</v>
      </c>
      <c r="C310">
        <v>11</v>
      </c>
      <c r="D310">
        <v>333</v>
      </c>
      <c r="E310">
        <v>14</v>
      </c>
      <c r="F310">
        <v>5</v>
      </c>
      <c r="G310">
        <v>177</v>
      </c>
      <c r="H310">
        <v>17</v>
      </c>
      <c r="I310">
        <v>0</v>
      </c>
      <c r="J310">
        <v>0</v>
      </c>
      <c r="K310">
        <v>27</v>
      </c>
      <c r="L310" t="s">
        <v>475</v>
      </c>
      <c r="M310">
        <v>1</v>
      </c>
      <c r="N310">
        <v>1</v>
      </c>
      <c r="O310">
        <v>0</v>
      </c>
    </row>
    <row r="311" spans="1:15" x14ac:dyDescent="0.3">
      <c r="A311" s="1">
        <v>44339</v>
      </c>
      <c r="B311" s="2" t="s">
        <v>7</v>
      </c>
      <c r="C311">
        <v>21</v>
      </c>
      <c r="D311">
        <v>453</v>
      </c>
      <c r="E311">
        <v>12</v>
      </c>
      <c r="F311">
        <v>5</v>
      </c>
      <c r="G311">
        <v>362</v>
      </c>
      <c r="H311">
        <v>23</v>
      </c>
      <c r="I311">
        <v>-2</v>
      </c>
      <c r="J311">
        <v>2</v>
      </c>
      <c r="K311">
        <v>25</v>
      </c>
      <c r="L311" t="s">
        <v>475</v>
      </c>
      <c r="M311">
        <v>0.8571428571428571</v>
      </c>
      <c r="N311">
        <v>1.6666666666666667</v>
      </c>
      <c r="O311">
        <v>0</v>
      </c>
    </row>
    <row r="312" spans="1:15" x14ac:dyDescent="0.3">
      <c r="A312" s="1">
        <v>44339</v>
      </c>
      <c r="B312" s="2" t="s">
        <v>2</v>
      </c>
      <c r="C312">
        <v>33</v>
      </c>
      <c r="D312">
        <v>805</v>
      </c>
      <c r="E312">
        <v>34</v>
      </c>
      <c r="F312">
        <v>9</v>
      </c>
      <c r="G312">
        <v>433</v>
      </c>
      <c r="H312">
        <v>34</v>
      </c>
      <c r="I312">
        <v>2</v>
      </c>
      <c r="J312">
        <v>0</v>
      </c>
      <c r="K312">
        <v>40</v>
      </c>
      <c r="L312" t="s">
        <v>475</v>
      </c>
      <c r="M312">
        <v>1.0625</v>
      </c>
      <c r="N312">
        <v>1</v>
      </c>
      <c r="O312">
        <v>1</v>
      </c>
    </row>
    <row r="313" spans="1:15" x14ac:dyDescent="0.3">
      <c r="A313" s="1">
        <v>44339</v>
      </c>
      <c r="B313" s="2" t="s">
        <v>3</v>
      </c>
      <c r="C313">
        <v>106</v>
      </c>
      <c r="D313">
        <v>2624</v>
      </c>
      <c r="E313">
        <v>112</v>
      </c>
      <c r="F313">
        <v>32</v>
      </c>
      <c r="G313">
        <v>2411</v>
      </c>
      <c r="H313">
        <v>123</v>
      </c>
      <c r="I313">
        <v>4</v>
      </c>
      <c r="J313">
        <v>2</v>
      </c>
      <c r="K313">
        <v>154</v>
      </c>
      <c r="L313" t="s">
        <v>475</v>
      </c>
      <c r="M313">
        <v>1.037037037037037</v>
      </c>
      <c r="N313">
        <v>1.0666666666666667</v>
      </c>
      <c r="O313">
        <v>1</v>
      </c>
    </row>
    <row r="314" spans="1:15" x14ac:dyDescent="0.3">
      <c r="A314" s="1">
        <v>44340</v>
      </c>
      <c r="B314" s="2" t="s">
        <v>4</v>
      </c>
      <c r="C314">
        <v>9</v>
      </c>
      <c r="D314">
        <v>487</v>
      </c>
      <c r="E314">
        <v>29</v>
      </c>
      <c r="F314">
        <v>7</v>
      </c>
      <c r="G314">
        <v>591</v>
      </c>
      <c r="H314">
        <v>11</v>
      </c>
      <c r="I314">
        <v>-3</v>
      </c>
      <c r="J314">
        <v>1</v>
      </c>
      <c r="K314">
        <v>44</v>
      </c>
      <c r="L314" t="s">
        <v>476</v>
      </c>
      <c r="M314">
        <v>0.90625</v>
      </c>
      <c r="N314">
        <v>1.1666666666666667</v>
      </c>
      <c r="O314">
        <v>1</v>
      </c>
    </row>
    <row r="315" spans="1:15" x14ac:dyDescent="0.3">
      <c r="A315" s="1">
        <v>44340</v>
      </c>
      <c r="B315" s="2" t="s">
        <v>5</v>
      </c>
      <c r="C315">
        <v>3</v>
      </c>
      <c r="D315">
        <v>83</v>
      </c>
      <c r="E315">
        <v>4</v>
      </c>
      <c r="F315">
        <v>1</v>
      </c>
      <c r="G315">
        <v>217</v>
      </c>
      <c r="H315">
        <v>3</v>
      </c>
      <c r="I315">
        <v>1</v>
      </c>
      <c r="J315">
        <v>-1</v>
      </c>
      <c r="K315">
        <v>3</v>
      </c>
      <c r="L315" t="s">
        <v>476</v>
      </c>
      <c r="M315">
        <v>1.3333333333333333</v>
      </c>
      <c r="N315">
        <v>0.5</v>
      </c>
      <c r="O315">
        <v>0</v>
      </c>
    </row>
    <row r="316" spans="1:15" x14ac:dyDescent="0.3">
      <c r="A316" s="1">
        <v>44340</v>
      </c>
      <c r="B316" s="2" t="s">
        <v>8</v>
      </c>
      <c r="C316">
        <v>13</v>
      </c>
      <c r="D316">
        <v>228</v>
      </c>
      <c r="E316">
        <v>10</v>
      </c>
      <c r="F316">
        <v>1</v>
      </c>
      <c r="G316">
        <v>214</v>
      </c>
      <c r="H316">
        <v>13</v>
      </c>
      <c r="I316">
        <v>0</v>
      </c>
      <c r="J316">
        <v>0</v>
      </c>
      <c r="K316">
        <v>12</v>
      </c>
      <c r="L316" t="s">
        <v>476</v>
      </c>
      <c r="M316">
        <v>1</v>
      </c>
      <c r="N316">
        <v>1</v>
      </c>
      <c r="O316">
        <v>0</v>
      </c>
    </row>
    <row r="317" spans="1:15" x14ac:dyDescent="0.3">
      <c r="A317" s="1">
        <v>44340</v>
      </c>
      <c r="B317" s="2" t="s">
        <v>9</v>
      </c>
      <c r="C317">
        <v>5</v>
      </c>
      <c r="D317">
        <v>197</v>
      </c>
      <c r="E317">
        <v>8</v>
      </c>
      <c r="F317">
        <v>5</v>
      </c>
      <c r="G317">
        <v>418</v>
      </c>
      <c r="H317">
        <v>5</v>
      </c>
      <c r="I317">
        <v>1</v>
      </c>
      <c r="J317">
        <v>1</v>
      </c>
      <c r="K317">
        <v>11</v>
      </c>
      <c r="L317" t="s">
        <v>476</v>
      </c>
      <c r="M317">
        <v>1.1428571428571428</v>
      </c>
      <c r="N317">
        <v>1.25</v>
      </c>
      <c r="O317">
        <v>0</v>
      </c>
    </row>
    <row r="318" spans="1:15" x14ac:dyDescent="0.3">
      <c r="A318" s="1">
        <v>44340</v>
      </c>
      <c r="B318" s="2" t="s">
        <v>6</v>
      </c>
      <c r="C318">
        <v>10</v>
      </c>
      <c r="D318">
        <v>325</v>
      </c>
      <c r="E318">
        <v>14</v>
      </c>
      <c r="F318">
        <v>4</v>
      </c>
      <c r="G318">
        <v>177</v>
      </c>
      <c r="H318">
        <v>15</v>
      </c>
      <c r="I318">
        <v>0</v>
      </c>
      <c r="J318">
        <v>-1</v>
      </c>
      <c r="K318">
        <v>23</v>
      </c>
      <c r="L318" t="s">
        <v>476</v>
      </c>
      <c r="M318">
        <v>1</v>
      </c>
      <c r="N318">
        <v>0.8</v>
      </c>
      <c r="O318">
        <v>0</v>
      </c>
    </row>
    <row r="319" spans="1:15" x14ac:dyDescent="0.3">
      <c r="A319" s="1">
        <v>44340</v>
      </c>
      <c r="B319" s="2" t="s">
        <v>7</v>
      </c>
      <c r="C319">
        <v>21</v>
      </c>
      <c r="D319">
        <v>457</v>
      </c>
      <c r="E319">
        <v>14</v>
      </c>
      <c r="F319">
        <v>5</v>
      </c>
      <c r="G319">
        <v>362</v>
      </c>
      <c r="H319">
        <v>28</v>
      </c>
      <c r="I319">
        <v>2</v>
      </c>
      <c r="J319">
        <v>0</v>
      </c>
      <c r="K319">
        <v>24</v>
      </c>
      <c r="L319" t="s">
        <v>476</v>
      </c>
      <c r="M319">
        <v>1.1666666666666667</v>
      </c>
      <c r="N319">
        <v>1</v>
      </c>
      <c r="O319">
        <v>0</v>
      </c>
    </row>
    <row r="320" spans="1:15" x14ac:dyDescent="0.3">
      <c r="A320" s="1">
        <v>44340</v>
      </c>
      <c r="B320" s="2" t="s">
        <v>2</v>
      </c>
      <c r="C320">
        <v>14</v>
      </c>
      <c r="D320">
        <v>776</v>
      </c>
      <c r="E320">
        <v>30</v>
      </c>
      <c r="F320">
        <v>8</v>
      </c>
      <c r="G320">
        <v>433</v>
      </c>
      <c r="H320">
        <v>14</v>
      </c>
      <c r="I320">
        <v>-4</v>
      </c>
      <c r="J320">
        <v>-1</v>
      </c>
      <c r="K320">
        <v>43</v>
      </c>
      <c r="L320" t="s">
        <v>476</v>
      </c>
      <c r="M320">
        <v>0.88235294117647056</v>
      </c>
      <c r="N320">
        <v>0.88888888888888884</v>
      </c>
      <c r="O320">
        <v>0</v>
      </c>
    </row>
    <row r="321" spans="1:15" x14ac:dyDescent="0.3">
      <c r="A321" s="1">
        <v>44340</v>
      </c>
      <c r="B321" s="2" t="s">
        <v>3</v>
      </c>
      <c r="C321">
        <v>75</v>
      </c>
      <c r="D321">
        <v>2553</v>
      </c>
      <c r="E321">
        <v>109</v>
      </c>
      <c r="F321">
        <v>31</v>
      </c>
      <c r="G321">
        <v>2412</v>
      </c>
      <c r="H321">
        <v>89</v>
      </c>
      <c r="I321">
        <v>-3</v>
      </c>
      <c r="J321">
        <v>-1</v>
      </c>
      <c r="K321">
        <v>160</v>
      </c>
      <c r="L321" t="s">
        <v>476</v>
      </c>
      <c r="M321">
        <v>0.9732142857142857</v>
      </c>
      <c r="N321">
        <v>0.96875</v>
      </c>
      <c r="O321">
        <v>1</v>
      </c>
    </row>
    <row r="322" spans="1:15" x14ac:dyDescent="0.3">
      <c r="A322" s="1">
        <v>44341</v>
      </c>
      <c r="B322" s="2" t="s">
        <v>4</v>
      </c>
      <c r="C322">
        <v>14</v>
      </c>
      <c r="D322">
        <v>483</v>
      </c>
      <c r="E322">
        <v>28</v>
      </c>
      <c r="F322">
        <v>5</v>
      </c>
      <c r="G322">
        <v>591</v>
      </c>
      <c r="H322">
        <v>16</v>
      </c>
      <c r="I322">
        <v>-1</v>
      </c>
      <c r="J322">
        <v>-2</v>
      </c>
      <c r="K322">
        <v>20</v>
      </c>
      <c r="L322" t="s">
        <v>477</v>
      </c>
      <c r="M322">
        <v>0.96551724137931039</v>
      </c>
      <c r="N322">
        <v>0.7142857142857143</v>
      </c>
      <c r="O322">
        <v>0</v>
      </c>
    </row>
    <row r="323" spans="1:15" x14ac:dyDescent="0.3">
      <c r="A323" s="1">
        <v>44341</v>
      </c>
      <c r="B323" s="2" t="s">
        <v>5</v>
      </c>
      <c r="C323">
        <v>6</v>
      </c>
      <c r="D323">
        <v>84</v>
      </c>
      <c r="E323">
        <v>4</v>
      </c>
      <c r="F323">
        <v>3</v>
      </c>
      <c r="G323">
        <v>217</v>
      </c>
      <c r="H323">
        <v>9</v>
      </c>
      <c r="I323">
        <v>0</v>
      </c>
      <c r="J323">
        <v>2</v>
      </c>
      <c r="K323">
        <v>8</v>
      </c>
      <c r="L323" t="s">
        <v>477</v>
      </c>
      <c r="M323">
        <v>1</v>
      </c>
      <c r="N323">
        <v>3</v>
      </c>
      <c r="O323">
        <v>0</v>
      </c>
    </row>
    <row r="324" spans="1:15" x14ac:dyDescent="0.3">
      <c r="A324" s="1">
        <v>44341</v>
      </c>
      <c r="B324" s="2" t="s">
        <v>8</v>
      </c>
      <c r="C324">
        <v>9</v>
      </c>
      <c r="D324">
        <v>219</v>
      </c>
      <c r="E324">
        <v>11</v>
      </c>
      <c r="F324">
        <v>1</v>
      </c>
      <c r="G324">
        <v>214</v>
      </c>
      <c r="H324">
        <v>11</v>
      </c>
      <c r="I324">
        <v>1</v>
      </c>
      <c r="J324">
        <v>0</v>
      </c>
      <c r="K324">
        <v>20</v>
      </c>
      <c r="L324" t="s">
        <v>477</v>
      </c>
      <c r="M324">
        <v>1.1000000000000001</v>
      </c>
      <c r="N324">
        <v>1</v>
      </c>
      <c r="O324">
        <v>0</v>
      </c>
    </row>
    <row r="325" spans="1:15" x14ac:dyDescent="0.3">
      <c r="A325" s="1">
        <v>44341</v>
      </c>
      <c r="B325" s="2" t="s">
        <v>9</v>
      </c>
      <c r="C325">
        <v>8</v>
      </c>
      <c r="D325">
        <v>197</v>
      </c>
      <c r="E325">
        <v>8</v>
      </c>
      <c r="F325">
        <v>5</v>
      </c>
      <c r="G325">
        <v>418</v>
      </c>
      <c r="H325">
        <v>10</v>
      </c>
      <c r="I325">
        <v>0</v>
      </c>
      <c r="J325">
        <v>0</v>
      </c>
      <c r="K325">
        <v>10</v>
      </c>
      <c r="L325" t="s">
        <v>477</v>
      </c>
      <c r="M325">
        <v>1</v>
      </c>
      <c r="N325">
        <v>1</v>
      </c>
      <c r="O325">
        <v>0</v>
      </c>
    </row>
    <row r="326" spans="1:15" x14ac:dyDescent="0.3">
      <c r="A326" s="1">
        <v>44341</v>
      </c>
      <c r="B326" s="2" t="s">
        <v>6</v>
      </c>
      <c r="C326">
        <v>15</v>
      </c>
      <c r="D326">
        <v>318</v>
      </c>
      <c r="E326">
        <v>14</v>
      </c>
      <c r="F326">
        <v>4</v>
      </c>
      <c r="G326">
        <v>178</v>
      </c>
      <c r="H326">
        <v>17</v>
      </c>
      <c r="I326">
        <v>0</v>
      </c>
      <c r="J326">
        <v>0</v>
      </c>
      <c r="K326">
        <v>23</v>
      </c>
      <c r="L326" t="s">
        <v>477</v>
      </c>
      <c r="M326">
        <v>1</v>
      </c>
      <c r="N326">
        <v>1</v>
      </c>
      <c r="O326">
        <v>1</v>
      </c>
    </row>
    <row r="327" spans="1:15" x14ac:dyDescent="0.3">
      <c r="A327" s="1">
        <v>44341</v>
      </c>
      <c r="B327" s="2" t="s">
        <v>7</v>
      </c>
      <c r="C327">
        <v>22</v>
      </c>
      <c r="D327">
        <v>437</v>
      </c>
      <c r="E327">
        <v>15</v>
      </c>
      <c r="F327">
        <v>4</v>
      </c>
      <c r="G327">
        <v>362</v>
      </c>
      <c r="H327">
        <v>27</v>
      </c>
      <c r="I327">
        <v>1</v>
      </c>
      <c r="J327">
        <v>-1</v>
      </c>
      <c r="K327">
        <v>47</v>
      </c>
      <c r="L327" t="s">
        <v>477</v>
      </c>
      <c r="M327">
        <v>1.0714285714285714</v>
      </c>
      <c r="N327">
        <v>0.8</v>
      </c>
      <c r="O327">
        <v>0</v>
      </c>
    </row>
    <row r="328" spans="1:15" x14ac:dyDescent="0.3">
      <c r="A328" s="1">
        <v>44341</v>
      </c>
      <c r="B328" s="2" t="s">
        <v>2</v>
      </c>
      <c r="C328">
        <v>37</v>
      </c>
      <c r="D328">
        <v>760</v>
      </c>
      <c r="E328">
        <v>27</v>
      </c>
      <c r="F328">
        <v>9</v>
      </c>
      <c r="G328">
        <v>433</v>
      </c>
      <c r="H328">
        <v>40</v>
      </c>
      <c r="I328">
        <v>-3</v>
      </c>
      <c r="J328">
        <v>1</v>
      </c>
      <c r="K328">
        <v>56</v>
      </c>
      <c r="L328" t="s">
        <v>477</v>
      </c>
      <c r="M328">
        <v>0.9</v>
      </c>
      <c r="N328">
        <v>1.125</v>
      </c>
      <c r="O328">
        <v>0</v>
      </c>
    </row>
    <row r="329" spans="1:15" x14ac:dyDescent="0.3">
      <c r="A329" s="1">
        <v>44341</v>
      </c>
      <c r="B329" s="2" t="s">
        <v>3</v>
      </c>
      <c r="C329">
        <v>111</v>
      </c>
      <c r="D329">
        <v>2498</v>
      </c>
      <c r="E329">
        <v>107</v>
      </c>
      <c r="F329">
        <v>31</v>
      </c>
      <c r="G329">
        <v>2413</v>
      </c>
      <c r="H329">
        <v>130</v>
      </c>
      <c r="I329">
        <v>-2</v>
      </c>
      <c r="J329">
        <v>0</v>
      </c>
      <c r="K329">
        <v>184</v>
      </c>
      <c r="L329" t="s">
        <v>477</v>
      </c>
      <c r="M329">
        <v>0.98165137614678899</v>
      </c>
      <c r="N329">
        <v>1</v>
      </c>
      <c r="O329">
        <v>1</v>
      </c>
    </row>
    <row r="330" spans="1:15" x14ac:dyDescent="0.3">
      <c r="A330" s="1">
        <v>44342</v>
      </c>
      <c r="B330" s="2" t="s">
        <v>4</v>
      </c>
      <c r="C330">
        <v>10</v>
      </c>
      <c r="D330">
        <v>461</v>
      </c>
      <c r="E330">
        <v>26</v>
      </c>
      <c r="F330">
        <v>4</v>
      </c>
      <c r="G330">
        <v>591</v>
      </c>
      <c r="H330">
        <v>11</v>
      </c>
      <c r="I330">
        <v>-2</v>
      </c>
      <c r="J330">
        <v>-1</v>
      </c>
      <c r="K330">
        <v>33</v>
      </c>
      <c r="L330" t="s">
        <v>478</v>
      </c>
      <c r="M330">
        <v>0.9285714285714286</v>
      </c>
      <c r="N330">
        <v>0.8</v>
      </c>
      <c r="O330">
        <v>0</v>
      </c>
    </row>
    <row r="331" spans="1:15" x14ac:dyDescent="0.3">
      <c r="A331" s="1">
        <v>44342</v>
      </c>
      <c r="B331" s="2" t="s">
        <v>5</v>
      </c>
      <c r="C331">
        <v>3</v>
      </c>
      <c r="D331">
        <v>75</v>
      </c>
      <c r="E331">
        <v>4</v>
      </c>
      <c r="F331">
        <v>3</v>
      </c>
      <c r="G331">
        <v>217</v>
      </c>
      <c r="H331">
        <v>3</v>
      </c>
      <c r="I331">
        <v>0</v>
      </c>
      <c r="J331">
        <v>0</v>
      </c>
      <c r="K331">
        <v>12</v>
      </c>
      <c r="L331" t="s">
        <v>478</v>
      </c>
      <c r="M331">
        <v>1</v>
      </c>
      <c r="N331">
        <v>1</v>
      </c>
      <c r="O331">
        <v>0</v>
      </c>
    </row>
    <row r="332" spans="1:15" x14ac:dyDescent="0.3">
      <c r="A332" s="1">
        <v>44342</v>
      </c>
      <c r="B332" s="2" t="s">
        <v>8</v>
      </c>
      <c r="C332">
        <v>11</v>
      </c>
      <c r="D332">
        <v>222</v>
      </c>
      <c r="E332">
        <v>11</v>
      </c>
      <c r="F332">
        <v>2</v>
      </c>
      <c r="G332">
        <v>215</v>
      </c>
      <c r="H332">
        <v>14</v>
      </c>
      <c r="I332">
        <v>0</v>
      </c>
      <c r="J332">
        <v>1</v>
      </c>
      <c r="K332">
        <v>10</v>
      </c>
      <c r="L332" t="s">
        <v>478</v>
      </c>
      <c r="M332">
        <v>1</v>
      </c>
      <c r="N332">
        <v>2</v>
      </c>
      <c r="O332">
        <v>1</v>
      </c>
    </row>
    <row r="333" spans="1:15" x14ac:dyDescent="0.3">
      <c r="A333" s="1">
        <v>44342</v>
      </c>
      <c r="B333" s="2" t="s">
        <v>9</v>
      </c>
      <c r="C333">
        <v>8</v>
      </c>
      <c r="D333">
        <v>191</v>
      </c>
      <c r="E333">
        <v>6</v>
      </c>
      <c r="F333">
        <v>6</v>
      </c>
      <c r="G333">
        <v>418</v>
      </c>
      <c r="H333">
        <v>11</v>
      </c>
      <c r="I333">
        <v>-2</v>
      </c>
      <c r="J333">
        <v>1</v>
      </c>
      <c r="K333">
        <v>17</v>
      </c>
      <c r="L333" t="s">
        <v>478</v>
      </c>
      <c r="M333">
        <v>0.75</v>
      </c>
      <c r="N333">
        <v>1.2</v>
      </c>
      <c r="O333">
        <v>0</v>
      </c>
    </row>
    <row r="334" spans="1:15" x14ac:dyDescent="0.3">
      <c r="A334" s="1">
        <v>44342</v>
      </c>
      <c r="B334" s="2" t="s">
        <v>6</v>
      </c>
      <c r="C334">
        <v>19</v>
      </c>
      <c r="D334">
        <v>310</v>
      </c>
      <c r="E334">
        <v>11</v>
      </c>
      <c r="F334">
        <v>4</v>
      </c>
      <c r="G334">
        <v>178</v>
      </c>
      <c r="H334">
        <v>22</v>
      </c>
      <c r="I334">
        <v>-3</v>
      </c>
      <c r="J334">
        <v>0</v>
      </c>
      <c r="K334">
        <v>30</v>
      </c>
      <c r="L334" t="s">
        <v>478</v>
      </c>
      <c r="M334">
        <v>0.7857142857142857</v>
      </c>
      <c r="N334">
        <v>1</v>
      </c>
      <c r="O334">
        <v>0</v>
      </c>
    </row>
    <row r="335" spans="1:15" x14ac:dyDescent="0.3">
      <c r="A335" s="1">
        <v>44342</v>
      </c>
      <c r="B335" s="2" t="s">
        <v>7</v>
      </c>
      <c r="C335">
        <v>23</v>
      </c>
      <c r="D335">
        <v>439</v>
      </c>
      <c r="E335">
        <v>17</v>
      </c>
      <c r="F335">
        <v>3</v>
      </c>
      <c r="G335">
        <v>362</v>
      </c>
      <c r="H335">
        <v>30</v>
      </c>
      <c r="I335">
        <v>2</v>
      </c>
      <c r="J335">
        <v>-1</v>
      </c>
      <c r="K335">
        <v>28</v>
      </c>
      <c r="L335" t="s">
        <v>478</v>
      </c>
      <c r="M335">
        <v>1.1333333333333333</v>
      </c>
      <c r="N335">
        <v>0.75</v>
      </c>
      <c r="O335">
        <v>0</v>
      </c>
    </row>
    <row r="336" spans="1:15" x14ac:dyDescent="0.3">
      <c r="A336" s="1">
        <v>44342</v>
      </c>
      <c r="B336" s="2" t="s">
        <v>2</v>
      </c>
      <c r="C336">
        <v>38</v>
      </c>
      <c r="D336">
        <v>722</v>
      </c>
      <c r="E336">
        <v>21</v>
      </c>
      <c r="F336">
        <v>6</v>
      </c>
      <c r="G336">
        <v>434</v>
      </c>
      <c r="H336">
        <v>39</v>
      </c>
      <c r="I336">
        <v>-6</v>
      </c>
      <c r="J336">
        <v>-3</v>
      </c>
      <c r="K336">
        <v>76</v>
      </c>
      <c r="L336" t="s">
        <v>478</v>
      </c>
      <c r="M336">
        <v>0.77777777777777779</v>
      </c>
      <c r="N336">
        <v>0.66666666666666663</v>
      </c>
      <c r="O336">
        <v>1</v>
      </c>
    </row>
    <row r="337" spans="1:15" x14ac:dyDescent="0.3">
      <c r="A337" s="1">
        <v>44342</v>
      </c>
      <c r="B337" s="2" t="s">
        <v>3</v>
      </c>
      <c r="C337">
        <v>112</v>
      </c>
      <c r="D337">
        <v>2420</v>
      </c>
      <c r="E337">
        <v>96</v>
      </c>
      <c r="F337">
        <v>28</v>
      </c>
      <c r="G337">
        <v>2415</v>
      </c>
      <c r="H337">
        <v>130</v>
      </c>
      <c r="I337">
        <v>-11</v>
      </c>
      <c r="J337">
        <v>-3</v>
      </c>
      <c r="K337">
        <v>206</v>
      </c>
      <c r="L337" t="s">
        <v>478</v>
      </c>
      <c r="M337">
        <v>0.89719626168224298</v>
      </c>
      <c r="N337">
        <v>0.90322580645161288</v>
      </c>
      <c r="O337">
        <v>2</v>
      </c>
    </row>
    <row r="338" spans="1:15" x14ac:dyDescent="0.3">
      <c r="A338" s="1">
        <v>44343</v>
      </c>
      <c r="B338" s="2" t="s">
        <v>4</v>
      </c>
      <c r="C338">
        <v>12</v>
      </c>
      <c r="D338">
        <v>446</v>
      </c>
      <c r="E338">
        <v>25</v>
      </c>
      <c r="F338">
        <v>5</v>
      </c>
      <c r="G338">
        <v>591</v>
      </c>
      <c r="H338">
        <v>12</v>
      </c>
      <c r="I338">
        <v>-1</v>
      </c>
      <c r="J338">
        <v>1</v>
      </c>
      <c r="K338">
        <v>27</v>
      </c>
      <c r="L338" t="s">
        <v>479</v>
      </c>
      <c r="M338">
        <v>0.96153846153846156</v>
      </c>
      <c r="N338">
        <v>1.25</v>
      </c>
      <c r="O338">
        <v>0</v>
      </c>
    </row>
    <row r="339" spans="1:15" x14ac:dyDescent="0.3">
      <c r="A339" s="1">
        <v>44343</v>
      </c>
      <c r="B339" s="2" t="s">
        <v>5</v>
      </c>
      <c r="C339">
        <v>10</v>
      </c>
      <c r="D339">
        <v>80</v>
      </c>
      <c r="E339">
        <v>3</v>
      </c>
      <c r="F339">
        <v>2</v>
      </c>
      <c r="G339">
        <v>217</v>
      </c>
      <c r="H339">
        <v>10</v>
      </c>
      <c r="I339">
        <v>-1</v>
      </c>
      <c r="J339">
        <v>-1</v>
      </c>
      <c r="K339">
        <v>5</v>
      </c>
      <c r="L339" t="s">
        <v>479</v>
      </c>
      <c r="M339">
        <v>0.75</v>
      </c>
      <c r="N339">
        <v>0.66666666666666663</v>
      </c>
      <c r="O339">
        <v>0</v>
      </c>
    </row>
    <row r="340" spans="1:15" x14ac:dyDescent="0.3">
      <c r="A340" s="1">
        <v>44343</v>
      </c>
      <c r="B340" s="2" t="s">
        <v>8</v>
      </c>
      <c r="C340">
        <v>21</v>
      </c>
      <c r="D340">
        <v>233</v>
      </c>
      <c r="E340">
        <v>11</v>
      </c>
      <c r="F340">
        <v>2</v>
      </c>
      <c r="G340">
        <v>215</v>
      </c>
      <c r="H340">
        <v>21</v>
      </c>
      <c r="I340">
        <v>0</v>
      </c>
      <c r="J340">
        <v>0</v>
      </c>
      <c r="K340">
        <v>10</v>
      </c>
      <c r="L340" t="s">
        <v>479</v>
      </c>
      <c r="M340">
        <v>1</v>
      </c>
      <c r="N340">
        <v>1</v>
      </c>
      <c r="O340">
        <v>0</v>
      </c>
    </row>
    <row r="341" spans="1:15" x14ac:dyDescent="0.3">
      <c r="A341" s="1">
        <v>44343</v>
      </c>
      <c r="B341" s="2" t="s">
        <v>9</v>
      </c>
      <c r="C341">
        <v>17</v>
      </c>
      <c r="D341">
        <v>196</v>
      </c>
      <c r="E341">
        <v>4</v>
      </c>
      <c r="F341">
        <v>6</v>
      </c>
      <c r="G341">
        <v>418</v>
      </c>
      <c r="H341">
        <v>17</v>
      </c>
      <c r="I341">
        <v>-2</v>
      </c>
      <c r="J341">
        <v>0</v>
      </c>
      <c r="K341">
        <v>12</v>
      </c>
      <c r="L341" t="s">
        <v>479</v>
      </c>
      <c r="M341">
        <v>0.66666666666666663</v>
      </c>
      <c r="N341">
        <v>1</v>
      </c>
      <c r="O341">
        <v>0</v>
      </c>
    </row>
    <row r="342" spans="1:15" x14ac:dyDescent="0.3">
      <c r="A342" s="1">
        <v>44343</v>
      </c>
      <c r="B342" s="2" t="s">
        <v>6</v>
      </c>
      <c r="C342">
        <v>12</v>
      </c>
      <c r="D342">
        <v>291</v>
      </c>
      <c r="E342">
        <v>9</v>
      </c>
      <c r="F342">
        <v>4</v>
      </c>
      <c r="G342">
        <v>178</v>
      </c>
      <c r="H342">
        <v>12</v>
      </c>
      <c r="I342">
        <v>-2</v>
      </c>
      <c r="J342">
        <v>0</v>
      </c>
      <c r="K342">
        <v>31</v>
      </c>
      <c r="L342" t="s">
        <v>479</v>
      </c>
      <c r="M342">
        <v>0.81818181818181823</v>
      </c>
      <c r="N342">
        <v>1</v>
      </c>
      <c r="O342">
        <v>0</v>
      </c>
    </row>
    <row r="343" spans="1:15" x14ac:dyDescent="0.3">
      <c r="A343" s="1">
        <v>44343</v>
      </c>
      <c r="B343" s="2" t="s">
        <v>7</v>
      </c>
      <c r="C343">
        <v>29</v>
      </c>
      <c r="D343">
        <v>442</v>
      </c>
      <c r="E343">
        <v>18</v>
      </c>
      <c r="F343">
        <v>4</v>
      </c>
      <c r="G343">
        <v>362</v>
      </c>
      <c r="H343">
        <v>29</v>
      </c>
      <c r="I343">
        <v>1</v>
      </c>
      <c r="J343">
        <v>1</v>
      </c>
      <c r="K343">
        <v>26</v>
      </c>
      <c r="L343" t="s">
        <v>479</v>
      </c>
      <c r="M343">
        <v>1.0588235294117647</v>
      </c>
      <c r="N343">
        <v>1.3333333333333333</v>
      </c>
      <c r="O343">
        <v>0</v>
      </c>
    </row>
    <row r="344" spans="1:15" x14ac:dyDescent="0.3">
      <c r="A344" s="1">
        <v>44343</v>
      </c>
      <c r="B344" s="2" t="s">
        <v>2</v>
      </c>
      <c r="C344">
        <v>44</v>
      </c>
      <c r="D344">
        <v>712</v>
      </c>
      <c r="E344">
        <v>23</v>
      </c>
      <c r="F344">
        <v>5</v>
      </c>
      <c r="G344">
        <v>434</v>
      </c>
      <c r="H344">
        <v>42</v>
      </c>
      <c r="I344">
        <v>2</v>
      </c>
      <c r="J344">
        <v>-1</v>
      </c>
      <c r="K344">
        <v>52</v>
      </c>
      <c r="L344" t="s">
        <v>479</v>
      </c>
      <c r="M344">
        <v>1.0952380952380953</v>
      </c>
      <c r="N344">
        <v>0.83333333333333337</v>
      </c>
      <c r="O344">
        <v>0</v>
      </c>
    </row>
    <row r="345" spans="1:15" x14ac:dyDescent="0.3">
      <c r="A345" s="1">
        <v>44343</v>
      </c>
      <c r="B345" s="2" t="s">
        <v>3</v>
      </c>
      <c r="C345">
        <v>145</v>
      </c>
      <c r="D345">
        <v>2400</v>
      </c>
      <c r="E345">
        <v>93</v>
      </c>
      <c r="F345">
        <v>28</v>
      </c>
      <c r="G345">
        <v>2415</v>
      </c>
      <c r="H345">
        <v>143</v>
      </c>
      <c r="I345">
        <v>-3</v>
      </c>
      <c r="J345">
        <v>0</v>
      </c>
      <c r="K345">
        <v>163</v>
      </c>
      <c r="L345" t="s">
        <v>479</v>
      </c>
      <c r="M345">
        <v>0.96875</v>
      </c>
      <c r="N345">
        <v>1</v>
      </c>
      <c r="O345">
        <v>0</v>
      </c>
    </row>
    <row r="346" spans="1:15" x14ac:dyDescent="0.3">
      <c r="A346" s="1">
        <v>44344</v>
      </c>
      <c r="B346" s="2" t="s">
        <v>4</v>
      </c>
      <c r="C346">
        <v>10</v>
      </c>
      <c r="D346">
        <v>426</v>
      </c>
      <c r="E346">
        <v>22</v>
      </c>
      <c r="F346">
        <v>4</v>
      </c>
      <c r="G346">
        <v>591</v>
      </c>
      <c r="H346">
        <v>13</v>
      </c>
      <c r="I346">
        <v>-3</v>
      </c>
      <c r="J346">
        <v>-1</v>
      </c>
      <c r="K346">
        <v>33</v>
      </c>
      <c r="L346" t="s">
        <v>480</v>
      </c>
      <c r="M346">
        <v>0.88</v>
      </c>
      <c r="N346">
        <v>0.8</v>
      </c>
      <c r="O346">
        <v>0</v>
      </c>
    </row>
    <row r="347" spans="1:15" x14ac:dyDescent="0.3">
      <c r="A347" s="1">
        <v>44344</v>
      </c>
      <c r="B347" s="2" t="s">
        <v>5</v>
      </c>
      <c r="C347">
        <v>8</v>
      </c>
      <c r="D347">
        <v>83</v>
      </c>
      <c r="E347">
        <v>1</v>
      </c>
      <c r="F347">
        <v>2</v>
      </c>
      <c r="G347">
        <v>217</v>
      </c>
      <c r="H347">
        <v>7</v>
      </c>
      <c r="I347">
        <v>-2</v>
      </c>
      <c r="J347">
        <v>0</v>
      </c>
      <c r="K347">
        <v>4</v>
      </c>
      <c r="L347" t="s">
        <v>480</v>
      </c>
      <c r="M347">
        <v>0.33333333333333331</v>
      </c>
      <c r="N347">
        <v>1</v>
      </c>
      <c r="O347">
        <v>0</v>
      </c>
    </row>
    <row r="348" spans="1:15" x14ac:dyDescent="0.3">
      <c r="A348" s="1">
        <v>44344</v>
      </c>
      <c r="B348" s="2" t="s">
        <v>8</v>
      </c>
      <c r="C348">
        <v>13</v>
      </c>
      <c r="D348">
        <v>234</v>
      </c>
      <c r="E348">
        <v>9</v>
      </c>
      <c r="F348">
        <v>3</v>
      </c>
      <c r="G348">
        <v>216</v>
      </c>
      <c r="H348">
        <v>15</v>
      </c>
      <c r="I348">
        <v>-2</v>
      </c>
      <c r="J348">
        <v>1</v>
      </c>
      <c r="K348">
        <v>13</v>
      </c>
      <c r="L348" t="s">
        <v>480</v>
      </c>
      <c r="M348">
        <v>0.81818181818181823</v>
      </c>
      <c r="N348">
        <v>1.5</v>
      </c>
      <c r="O348">
        <v>1</v>
      </c>
    </row>
    <row r="349" spans="1:15" x14ac:dyDescent="0.3">
      <c r="A349" s="1">
        <v>44344</v>
      </c>
      <c r="B349" s="2" t="s">
        <v>9</v>
      </c>
      <c r="C349">
        <v>10</v>
      </c>
      <c r="D349">
        <v>190</v>
      </c>
      <c r="E349">
        <v>5</v>
      </c>
      <c r="F349">
        <v>6</v>
      </c>
      <c r="G349">
        <v>418</v>
      </c>
      <c r="H349">
        <v>8</v>
      </c>
      <c r="I349">
        <v>1</v>
      </c>
      <c r="J349">
        <v>0</v>
      </c>
      <c r="K349">
        <v>14</v>
      </c>
      <c r="L349" t="s">
        <v>480</v>
      </c>
      <c r="M349">
        <v>1.25</v>
      </c>
      <c r="N349">
        <v>1</v>
      </c>
      <c r="O349">
        <v>0</v>
      </c>
    </row>
    <row r="350" spans="1:15" x14ac:dyDescent="0.3">
      <c r="A350" s="1">
        <v>44344</v>
      </c>
      <c r="B350" s="2" t="s">
        <v>6</v>
      </c>
      <c r="C350">
        <v>19</v>
      </c>
      <c r="D350">
        <v>290</v>
      </c>
      <c r="E350">
        <v>8</v>
      </c>
      <c r="F350">
        <v>4</v>
      </c>
      <c r="G350">
        <v>179</v>
      </c>
      <c r="H350">
        <v>21</v>
      </c>
      <c r="I350">
        <v>-1</v>
      </c>
      <c r="J350">
        <v>0</v>
      </c>
      <c r="K350">
        <v>21</v>
      </c>
      <c r="L350" t="s">
        <v>480</v>
      </c>
      <c r="M350">
        <v>0.88888888888888884</v>
      </c>
      <c r="N350">
        <v>1</v>
      </c>
      <c r="O350">
        <v>1</v>
      </c>
    </row>
    <row r="351" spans="1:15" x14ac:dyDescent="0.3">
      <c r="A351" s="1">
        <v>44344</v>
      </c>
      <c r="B351" s="2" t="s">
        <v>7</v>
      </c>
      <c r="C351">
        <v>15</v>
      </c>
      <c r="D351">
        <v>427</v>
      </c>
      <c r="E351">
        <v>15</v>
      </c>
      <c r="F351">
        <v>4</v>
      </c>
      <c r="G351">
        <v>362</v>
      </c>
      <c r="H351">
        <v>16</v>
      </c>
      <c r="I351">
        <v>-3</v>
      </c>
      <c r="J351">
        <v>0</v>
      </c>
      <c r="K351">
        <v>31</v>
      </c>
      <c r="L351" t="s">
        <v>480</v>
      </c>
      <c r="M351">
        <v>0.83333333333333337</v>
      </c>
      <c r="N351">
        <v>1</v>
      </c>
      <c r="O351">
        <v>0</v>
      </c>
    </row>
    <row r="352" spans="1:15" x14ac:dyDescent="0.3">
      <c r="A352" s="1">
        <v>44344</v>
      </c>
      <c r="B352" s="2" t="s">
        <v>2</v>
      </c>
      <c r="C352">
        <v>27</v>
      </c>
      <c r="D352">
        <v>700</v>
      </c>
      <c r="E352">
        <v>19</v>
      </c>
      <c r="F352">
        <v>5</v>
      </c>
      <c r="G352">
        <v>434</v>
      </c>
      <c r="H352">
        <v>30</v>
      </c>
      <c r="I352">
        <v>-4</v>
      </c>
      <c r="J352">
        <v>0</v>
      </c>
      <c r="K352">
        <v>42</v>
      </c>
      <c r="L352" t="s">
        <v>480</v>
      </c>
      <c r="M352">
        <v>0.82608695652173914</v>
      </c>
      <c r="N352">
        <v>1</v>
      </c>
      <c r="O352">
        <v>0</v>
      </c>
    </row>
    <row r="353" spans="1:15" x14ac:dyDescent="0.3">
      <c r="A353" s="1">
        <v>44344</v>
      </c>
      <c r="B353" s="2" t="s">
        <v>3</v>
      </c>
      <c r="C353">
        <v>102</v>
      </c>
      <c r="D353">
        <v>2350</v>
      </c>
      <c r="E353">
        <v>79</v>
      </c>
      <c r="F353">
        <v>28</v>
      </c>
      <c r="G353">
        <v>2417</v>
      </c>
      <c r="H353">
        <v>110</v>
      </c>
      <c r="I353">
        <v>-14</v>
      </c>
      <c r="J353">
        <v>0</v>
      </c>
      <c r="K353">
        <v>158</v>
      </c>
      <c r="L353" t="s">
        <v>480</v>
      </c>
      <c r="M353">
        <v>0.84946236559139787</v>
      </c>
      <c r="N353">
        <v>1</v>
      </c>
      <c r="O353">
        <v>2</v>
      </c>
    </row>
    <row r="354" spans="1:15" x14ac:dyDescent="0.3">
      <c r="A354" s="1">
        <v>44345</v>
      </c>
      <c r="B354" s="2" t="s">
        <v>4</v>
      </c>
      <c r="C354">
        <v>26</v>
      </c>
      <c r="D354">
        <v>418</v>
      </c>
      <c r="E354">
        <v>23</v>
      </c>
      <c r="F354">
        <v>4</v>
      </c>
      <c r="G354">
        <v>591</v>
      </c>
      <c r="H354">
        <v>24</v>
      </c>
      <c r="I354">
        <v>1</v>
      </c>
      <c r="J354">
        <v>0</v>
      </c>
      <c r="K354">
        <v>32</v>
      </c>
      <c r="L354" t="s">
        <v>481</v>
      </c>
      <c r="M354">
        <v>1.0454545454545454</v>
      </c>
      <c r="N354">
        <v>1</v>
      </c>
      <c r="O354">
        <v>0</v>
      </c>
    </row>
    <row r="355" spans="1:15" x14ac:dyDescent="0.3">
      <c r="A355" s="1">
        <v>44345</v>
      </c>
      <c r="B355" s="2" t="s">
        <v>5</v>
      </c>
      <c r="C355">
        <v>10</v>
      </c>
      <c r="D355">
        <v>91</v>
      </c>
      <c r="E355">
        <v>3</v>
      </c>
      <c r="F355">
        <v>1</v>
      </c>
      <c r="G355">
        <v>217</v>
      </c>
      <c r="H355">
        <v>10</v>
      </c>
      <c r="I355">
        <v>2</v>
      </c>
      <c r="J355">
        <v>-1</v>
      </c>
      <c r="K355">
        <v>2</v>
      </c>
      <c r="L355" t="s">
        <v>481</v>
      </c>
      <c r="M355">
        <v>3</v>
      </c>
      <c r="N355">
        <v>0.5</v>
      </c>
      <c r="O355">
        <v>0</v>
      </c>
    </row>
    <row r="356" spans="1:15" x14ac:dyDescent="0.3">
      <c r="A356" s="1">
        <v>44345</v>
      </c>
      <c r="B356" s="2" t="s">
        <v>8</v>
      </c>
      <c r="C356">
        <v>17</v>
      </c>
      <c r="D356">
        <v>244</v>
      </c>
      <c r="E356">
        <v>9</v>
      </c>
      <c r="F356">
        <v>3</v>
      </c>
      <c r="G356">
        <v>216</v>
      </c>
      <c r="H356">
        <v>18</v>
      </c>
      <c r="I356">
        <v>0</v>
      </c>
      <c r="J356">
        <v>0</v>
      </c>
      <c r="K356">
        <v>8</v>
      </c>
      <c r="L356" t="s">
        <v>481</v>
      </c>
      <c r="M356">
        <v>1</v>
      </c>
      <c r="N356">
        <v>1</v>
      </c>
      <c r="O356">
        <v>0</v>
      </c>
    </row>
    <row r="357" spans="1:15" x14ac:dyDescent="0.3">
      <c r="A357" s="1">
        <v>44345</v>
      </c>
      <c r="B357" s="2" t="s">
        <v>9</v>
      </c>
      <c r="C357">
        <v>5</v>
      </c>
      <c r="D357">
        <v>178</v>
      </c>
      <c r="E357">
        <v>6</v>
      </c>
      <c r="F357">
        <v>6</v>
      </c>
      <c r="G357">
        <v>418</v>
      </c>
      <c r="H357">
        <v>5</v>
      </c>
      <c r="I357">
        <v>1</v>
      </c>
      <c r="J357">
        <v>0</v>
      </c>
      <c r="K357">
        <v>17</v>
      </c>
      <c r="L357" t="s">
        <v>481</v>
      </c>
      <c r="M357">
        <v>1.2</v>
      </c>
      <c r="N357">
        <v>1</v>
      </c>
      <c r="O357">
        <v>0</v>
      </c>
    </row>
    <row r="358" spans="1:15" x14ac:dyDescent="0.3">
      <c r="A358" s="1">
        <v>44345</v>
      </c>
      <c r="B358" s="2" t="s">
        <v>6</v>
      </c>
      <c r="C358">
        <v>8</v>
      </c>
      <c r="D358">
        <v>276</v>
      </c>
      <c r="E358">
        <v>10</v>
      </c>
      <c r="F358">
        <v>4</v>
      </c>
      <c r="G358">
        <v>179</v>
      </c>
      <c r="H358">
        <v>8</v>
      </c>
      <c r="I358">
        <v>2</v>
      </c>
      <c r="J358">
        <v>0</v>
      </c>
      <c r="K358">
        <v>22</v>
      </c>
      <c r="L358" t="s">
        <v>481</v>
      </c>
      <c r="M358">
        <v>1.25</v>
      </c>
      <c r="N358">
        <v>1</v>
      </c>
      <c r="O358">
        <v>0</v>
      </c>
    </row>
    <row r="359" spans="1:15" x14ac:dyDescent="0.3">
      <c r="A359" s="1">
        <v>44345</v>
      </c>
      <c r="B359" s="2" t="s">
        <v>7</v>
      </c>
      <c r="C359">
        <v>22</v>
      </c>
      <c r="D359">
        <v>415</v>
      </c>
      <c r="E359">
        <v>18</v>
      </c>
      <c r="F359">
        <v>5</v>
      </c>
      <c r="G359">
        <v>362</v>
      </c>
      <c r="H359">
        <v>20</v>
      </c>
      <c r="I359">
        <v>3</v>
      </c>
      <c r="J359">
        <v>1</v>
      </c>
      <c r="K359">
        <v>32</v>
      </c>
      <c r="L359" t="s">
        <v>481</v>
      </c>
      <c r="M359">
        <v>1.2</v>
      </c>
      <c r="N359">
        <v>1.25</v>
      </c>
      <c r="O359">
        <v>0</v>
      </c>
    </row>
    <row r="360" spans="1:15" x14ac:dyDescent="0.3">
      <c r="A360" s="1">
        <v>44345</v>
      </c>
      <c r="B360" s="2" t="s">
        <v>2</v>
      </c>
      <c r="C360">
        <v>44</v>
      </c>
      <c r="D360">
        <v>678</v>
      </c>
      <c r="E360">
        <v>20</v>
      </c>
      <c r="F360">
        <v>5</v>
      </c>
      <c r="G360">
        <v>434</v>
      </c>
      <c r="H360">
        <v>39</v>
      </c>
      <c r="I360">
        <v>1</v>
      </c>
      <c r="J360">
        <v>0</v>
      </c>
      <c r="K360">
        <v>61</v>
      </c>
      <c r="L360" t="s">
        <v>481</v>
      </c>
      <c r="M360">
        <v>1.0526315789473684</v>
      </c>
      <c r="N360">
        <v>1</v>
      </c>
      <c r="O360">
        <v>0</v>
      </c>
    </row>
    <row r="361" spans="1:15" x14ac:dyDescent="0.3">
      <c r="A361" s="1">
        <v>44345</v>
      </c>
      <c r="B361" s="2" t="s">
        <v>3</v>
      </c>
      <c r="C361">
        <v>132</v>
      </c>
      <c r="D361">
        <v>2300</v>
      </c>
      <c r="E361">
        <v>89</v>
      </c>
      <c r="F361">
        <v>28</v>
      </c>
      <c r="G361">
        <v>2417</v>
      </c>
      <c r="H361">
        <v>124</v>
      </c>
      <c r="I361">
        <v>10</v>
      </c>
      <c r="J361">
        <v>0</v>
      </c>
      <c r="K361">
        <v>174</v>
      </c>
      <c r="L361" t="s">
        <v>481</v>
      </c>
      <c r="M361">
        <v>1.1265822784810127</v>
      </c>
      <c r="N361">
        <v>1</v>
      </c>
      <c r="O361">
        <v>0</v>
      </c>
    </row>
    <row r="362" spans="1:15" x14ac:dyDescent="0.3">
      <c r="A362" s="1">
        <v>44346</v>
      </c>
      <c r="B362" s="2" t="s">
        <v>4</v>
      </c>
      <c r="C362">
        <v>9</v>
      </c>
      <c r="D362">
        <v>402</v>
      </c>
      <c r="E362">
        <v>23</v>
      </c>
      <c r="F362">
        <v>4</v>
      </c>
      <c r="G362">
        <v>591</v>
      </c>
      <c r="H362">
        <v>9</v>
      </c>
      <c r="I362">
        <v>0</v>
      </c>
      <c r="J362">
        <v>0</v>
      </c>
      <c r="K362">
        <v>25</v>
      </c>
      <c r="L362" t="s">
        <v>482</v>
      </c>
      <c r="M362">
        <v>1</v>
      </c>
      <c r="N362">
        <v>1</v>
      </c>
      <c r="O362">
        <v>0</v>
      </c>
    </row>
    <row r="363" spans="1:15" x14ac:dyDescent="0.3">
      <c r="A363" s="1">
        <v>44346</v>
      </c>
      <c r="B363" s="2" t="s">
        <v>5</v>
      </c>
      <c r="C363">
        <v>6</v>
      </c>
      <c r="D363">
        <v>92</v>
      </c>
      <c r="E363">
        <v>2</v>
      </c>
      <c r="F363">
        <v>2</v>
      </c>
      <c r="G363">
        <v>217</v>
      </c>
      <c r="H363">
        <v>6</v>
      </c>
      <c r="I363">
        <v>-1</v>
      </c>
      <c r="J363">
        <v>1</v>
      </c>
      <c r="K363">
        <v>5</v>
      </c>
      <c r="L363" t="s">
        <v>482</v>
      </c>
      <c r="M363">
        <v>0.66666666666666663</v>
      </c>
      <c r="N363">
        <v>2</v>
      </c>
      <c r="O363">
        <v>0</v>
      </c>
    </row>
    <row r="364" spans="1:15" x14ac:dyDescent="0.3">
      <c r="A364" s="1">
        <v>44346</v>
      </c>
      <c r="B364" s="2" t="s">
        <v>8</v>
      </c>
      <c r="C364">
        <v>16</v>
      </c>
      <c r="D364">
        <v>253</v>
      </c>
      <c r="E364">
        <v>12</v>
      </c>
      <c r="F364">
        <v>3</v>
      </c>
      <c r="G364">
        <v>216</v>
      </c>
      <c r="H364">
        <v>16</v>
      </c>
      <c r="I364">
        <v>3</v>
      </c>
      <c r="J364">
        <v>0</v>
      </c>
      <c r="K364">
        <v>7</v>
      </c>
      <c r="L364" t="s">
        <v>482</v>
      </c>
      <c r="M364">
        <v>1.3333333333333333</v>
      </c>
      <c r="N364">
        <v>1</v>
      </c>
      <c r="O364">
        <v>0</v>
      </c>
    </row>
    <row r="365" spans="1:15" x14ac:dyDescent="0.3">
      <c r="A365" s="1">
        <v>44346</v>
      </c>
      <c r="B365" s="2" t="s">
        <v>9</v>
      </c>
      <c r="C365">
        <v>5</v>
      </c>
      <c r="D365">
        <v>170</v>
      </c>
      <c r="E365">
        <v>7</v>
      </c>
      <c r="F365">
        <v>6</v>
      </c>
      <c r="G365">
        <v>418</v>
      </c>
      <c r="H365">
        <v>5</v>
      </c>
      <c r="I365">
        <v>1</v>
      </c>
      <c r="J365">
        <v>0</v>
      </c>
      <c r="K365">
        <v>13</v>
      </c>
      <c r="L365" t="s">
        <v>482</v>
      </c>
      <c r="M365">
        <v>1.1666666666666667</v>
      </c>
      <c r="N365">
        <v>1</v>
      </c>
      <c r="O365">
        <v>0</v>
      </c>
    </row>
    <row r="366" spans="1:15" x14ac:dyDescent="0.3">
      <c r="A366" s="1">
        <v>44346</v>
      </c>
      <c r="B366" s="2" t="s">
        <v>6</v>
      </c>
      <c r="C366">
        <v>11</v>
      </c>
      <c r="D366">
        <v>270</v>
      </c>
      <c r="E366">
        <v>11</v>
      </c>
      <c r="F366">
        <v>4</v>
      </c>
      <c r="G366">
        <v>179</v>
      </c>
      <c r="H366">
        <v>10</v>
      </c>
      <c r="I366">
        <v>1</v>
      </c>
      <c r="J366">
        <v>0</v>
      </c>
      <c r="K366">
        <v>16</v>
      </c>
      <c r="L366" t="s">
        <v>482</v>
      </c>
      <c r="M366">
        <v>1.1000000000000001</v>
      </c>
      <c r="N366">
        <v>1</v>
      </c>
      <c r="O366">
        <v>0</v>
      </c>
    </row>
    <row r="367" spans="1:15" x14ac:dyDescent="0.3">
      <c r="A367" s="1">
        <v>44346</v>
      </c>
      <c r="B367" s="2" t="s">
        <v>7</v>
      </c>
      <c r="C367">
        <v>10</v>
      </c>
      <c r="D367">
        <v>410</v>
      </c>
      <c r="E367">
        <v>21</v>
      </c>
      <c r="F367">
        <v>5</v>
      </c>
      <c r="G367">
        <v>362</v>
      </c>
      <c r="H367">
        <v>10</v>
      </c>
      <c r="I367">
        <v>3</v>
      </c>
      <c r="J367">
        <v>0</v>
      </c>
      <c r="K367">
        <v>15</v>
      </c>
      <c r="L367" t="s">
        <v>482</v>
      </c>
      <c r="M367">
        <v>1.1666666666666667</v>
      </c>
      <c r="N367">
        <v>1</v>
      </c>
      <c r="O367">
        <v>0</v>
      </c>
    </row>
    <row r="368" spans="1:15" x14ac:dyDescent="0.3">
      <c r="A368" s="1">
        <v>44346</v>
      </c>
      <c r="B368" s="2" t="s">
        <v>2</v>
      </c>
      <c r="C368">
        <v>18</v>
      </c>
      <c r="D368">
        <v>665</v>
      </c>
      <c r="E368">
        <v>18</v>
      </c>
      <c r="F368">
        <v>7</v>
      </c>
      <c r="G368">
        <v>434</v>
      </c>
      <c r="H368">
        <v>20</v>
      </c>
      <c r="I368">
        <v>-2</v>
      </c>
      <c r="J368">
        <v>2</v>
      </c>
      <c r="K368">
        <v>33</v>
      </c>
      <c r="L368" t="s">
        <v>482</v>
      </c>
      <c r="M368">
        <v>0.9</v>
      </c>
      <c r="N368">
        <v>1.4</v>
      </c>
      <c r="O368">
        <v>0</v>
      </c>
    </row>
    <row r="369" spans="1:15" x14ac:dyDescent="0.3">
      <c r="A369" s="1">
        <v>44346</v>
      </c>
      <c r="B369" s="2" t="s">
        <v>3</v>
      </c>
      <c r="C369">
        <v>75</v>
      </c>
      <c r="D369">
        <v>2262</v>
      </c>
      <c r="E369">
        <v>94</v>
      </c>
      <c r="F369">
        <v>31</v>
      </c>
      <c r="G369">
        <v>2417</v>
      </c>
      <c r="H369">
        <v>76</v>
      </c>
      <c r="I369">
        <v>5</v>
      </c>
      <c r="J369">
        <v>3</v>
      </c>
      <c r="K369">
        <v>114</v>
      </c>
      <c r="L369" t="s">
        <v>482</v>
      </c>
      <c r="M369">
        <v>1.0561797752808988</v>
      </c>
      <c r="N369">
        <v>1.1071428571428572</v>
      </c>
      <c r="O369">
        <v>0</v>
      </c>
    </row>
    <row r="370" spans="1:15" x14ac:dyDescent="0.3">
      <c r="A370" s="1">
        <v>44347</v>
      </c>
      <c r="B370" s="2" t="s">
        <v>4</v>
      </c>
      <c r="C370">
        <v>13</v>
      </c>
      <c r="D370">
        <v>367</v>
      </c>
      <c r="E370">
        <v>14</v>
      </c>
      <c r="F370">
        <v>2</v>
      </c>
      <c r="G370">
        <v>592</v>
      </c>
      <c r="H370">
        <v>12</v>
      </c>
      <c r="I370">
        <v>-9</v>
      </c>
      <c r="J370">
        <v>-2</v>
      </c>
      <c r="K370">
        <v>46</v>
      </c>
      <c r="L370" t="s">
        <v>483</v>
      </c>
      <c r="M370">
        <v>0.60869565217391308</v>
      </c>
      <c r="N370">
        <v>0.5</v>
      </c>
      <c r="O370">
        <v>1</v>
      </c>
    </row>
    <row r="371" spans="1:15" x14ac:dyDescent="0.3">
      <c r="A371" s="1">
        <v>44347</v>
      </c>
      <c r="B371" s="2" t="s">
        <v>5</v>
      </c>
      <c r="C371">
        <v>3</v>
      </c>
      <c r="D371">
        <v>95</v>
      </c>
      <c r="E371">
        <v>5</v>
      </c>
      <c r="F371">
        <v>2</v>
      </c>
      <c r="G371">
        <v>217</v>
      </c>
      <c r="H371">
        <v>3</v>
      </c>
      <c r="I371">
        <v>3</v>
      </c>
      <c r="J371">
        <v>0</v>
      </c>
      <c r="K371">
        <v>0</v>
      </c>
      <c r="L371" t="s">
        <v>483</v>
      </c>
      <c r="M371">
        <v>2.5</v>
      </c>
      <c r="N371">
        <v>1</v>
      </c>
      <c r="O371">
        <v>0</v>
      </c>
    </row>
    <row r="372" spans="1:15" x14ac:dyDescent="0.3">
      <c r="A372" s="1">
        <v>44347</v>
      </c>
      <c r="B372" s="2" t="s">
        <v>8</v>
      </c>
      <c r="C372">
        <v>20</v>
      </c>
      <c r="D372">
        <v>262</v>
      </c>
      <c r="E372">
        <v>9</v>
      </c>
      <c r="F372">
        <v>2</v>
      </c>
      <c r="G372">
        <v>216</v>
      </c>
      <c r="H372">
        <v>17</v>
      </c>
      <c r="I372">
        <v>-3</v>
      </c>
      <c r="J372">
        <v>-1</v>
      </c>
      <c r="K372">
        <v>8</v>
      </c>
      <c r="L372" t="s">
        <v>483</v>
      </c>
      <c r="M372">
        <v>0.75</v>
      </c>
      <c r="N372">
        <v>0.66666666666666663</v>
      </c>
      <c r="O372">
        <v>0</v>
      </c>
    </row>
    <row r="373" spans="1:15" x14ac:dyDescent="0.3">
      <c r="A373" s="1">
        <v>44347</v>
      </c>
      <c r="B373" s="2" t="s">
        <v>9</v>
      </c>
      <c r="C373">
        <v>14</v>
      </c>
      <c r="D373">
        <v>164</v>
      </c>
      <c r="E373">
        <v>7</v>
      </c>
      <c r="F373">
        <v>4</v>
      </c>
      <c r="G373">
        <v>418</v>
      </c>
      <c r="H373">
        <v>12</v>
      </c>
      <c r="I373">
        <v>0</v>
      </c>
      <c r="J373">
        <v>-2</v>
      </c>
      <c r="K373">
        <v>18</v>
      </c>
      <c r="L373" t="s">
        <v>483</v>
      </c>
      <c r="M373">
        <v>1</v>
      </c>
      <c r="N373">
        <v>0.66666666666666663</v>
      </c>
      <c r="O373">
        <v>0</v>
      </c>
    </row>
    <row r="374" spans="1:15" x14ac:dyDescent="0.3">
      <c r="A374" s="1">
        <v>44347</v>
      </c>
      <c r="B374" s="2" t="s">
        <v>6</v>
      </c>
      <c r="C374">
        <v>7</v>
      </c>
      <c r="D374">
        <v>262</v>
      </c>
      <c r="E374">
        <v>10</v>
      </c>
      <c r="F374">
        <v>3</v>
      </c>
      <c r="G374">
        <v>179</v>
      </c>
      <c r="H374">
        <v>8</v>
      </c>
      <c r="I374">
        <v>-1</v>
      </c>
      <c r="J374">
        <v>-1</v>
      </c>
      <c r="K374">
        <v>16</v>
      </c>
      <c r="L374" t="s">
        <v>483</v>
      </c>
      <c r="M374">
        <v>0.90909090909090906</v>
      </c>
      <c r="N374">
        <v>0.75</v>
      </c>
      <c r="O374">
        <v>0</v>
      </c>
    </row>
    <row r="375" spans="1:15" x14ac:dyDescent="0.3">
      <c r="A375" s="1">
        <v>44347</v>
      </c>
      <c r="B375" s="2" t="s">
        <v>7</v>
      </c>
      <c r="C375">
        <v>14</v>
      </c>
      <c r="D375">
        <v>396</v>
      </c>
      <c r="E375">
        <v>22</v>
      </c>
      <c r="F375">
        <v>5</v>
      </c>
      <c r="G375">
        <v>362</v>
      </c>
      <c r="H375">
        <v>15</v>
      </c>
      <c r="I375">
        <v>1</v>
      </c>
      <c r="J375">
        <v>0</v>
      </c>
      <c r="K375">
        <v>29</v>
      </c>
      <c r="L375" t="s">
        <v>483</v>
      </c>
      <c r="M375">
        <v>1.0476190476190477</v>
      </c>
      <c r="N375">
        <v>1</v>
      </c>
      <c r="O375">
        <v>0</v>
      </c>
    </row>
    <row r="376" spans="1:15" x14ac:dyDescent="0.3">
      <c r="A376" s="1">
        <v>44347</v>
      </c>
      <c r="B376" s="2" t="s">
        <v>2</v>
      </c>
      <c r="C376">
        <v>23</v>
      </c>
      <c r="D376">
        <v>662</v>
      </c>
      <c r="E376">
        <v>17</v>
      </c>
      <c r="F376">
        <v>7</v>
      </c>
      <c r="G376">
        <v>435</v>
      </c>
      <c r="H376">
        <v>23</v>
      </c>
      <c r="I376">
        <v>-1</v>
      </c>
      <c r="J376">
        <v>0</v>
      </c>
      <c r="K376">
        <v>25</v>
      </c>
      <c r="L376" t="s">
        <v>483</v>
      </c>
      <c r="M376">
        <v>0.94444444444444442</v>
      </c>
      <c r="N376">
        <v>1</v>
      </c>
      <c r="O376">
        <v>1</v>
      </c>
    </row>
    <row r="377" spans="1:15" x14ac:dyDescent="0.3">
      <c r="A377" s="1">
        <v>44347</v>
      </c>
      <c r="B377" s="2" t="s">
        <v>3</v>
      </c>
      <c r="C377">
        <v>94</v>
      </c>
      <c r="D377">
        <v>2208</v>
      </c>
      <c r="E377">
        <v>84</v>
      </c>
      <c r="F377">
        <v>25</v>
      </c>
      <c r="G377">
        <v>2419</v>
      </c>
      <c r="H377">
        <v>90</v>
      </c>
      <c r="I377">
        <v>-10</v>
      </c>
      <c r="J377">
        <v>-6</v>
      </c>
      <c r="K377">
        <v>142</v>
      </c>
      <c r="L377" t="s">
        <v>483</v>
      </c>
      <c r="M377">
        <v>0.8936170212765957</v>
      </c>
      <c r="N377">
        <v>0.80645161290322576</v>
      </c>
      <c r="O377">
        <v>2</v>
      </c>
    </row>
    <row r="378" spans="1:15" x14ac:dyDescent="0.3">
      <c r="A378" s="1">
        <v>44348</v>
      </c>
      <c r="B378" s="2" t="s">
        <v>4</v>
      </c>
      <c r="C378">
        <v>18</v>
      </c>
      <c r="D378">
        <v>361</v>
      </c>
      <c r="E378">
        <v>15</v>
      </c>
      <c r="F378">
        <v>3</v>
      </c>
      <c r="G378">
        <v>592</v>
      </c>
      <c r="H378">
        <v>17</v>
      </c>
      <c r="I378">
        <v>1</v>
      </c>
      <c r="J378">
        <v>1</v>
      </c>
      <c r="K378">
        <v>23</v>
      </c>
      <c r="L378" t="s">
        <v>484</v>
      </c>
      <c r="M378">
        <v>1.0714285714285714</v>
      </c>
      <c r="N378">
        <v>1.5</v>
      </c>
      <c r="O378">
        <v>0</v>
      </c>
    </row>
    <row r="379" spans="1:15" x14ac:dyDescent="0.3">
      <c r="A379" s="1">
        <v>44348</v>
      </c>
      <c r="B379" s="2" t="s">
        <v>5</v>
      </c>
      <c r="C379">
        <v>7</v>
      </c>
      <c r="D379">
        <v>103</v>
      </c>
      <c r="E379">
        <v>6</v>
      </c>
      <c r="F379">
        <v>2</v>
      </c>
      <c r="G379">
        <v>217</v>
      </c>
      <c r="H379">
        <v>10</v>
      </c>
      <c r="I379">
        <v>1</v>
      </c>
      <c r="J379">
        <v>0</v>
      </c>
      <c r="K379">
        <v>2</v>
      </c>
      <c r="L379" t="s">
        <v>484</v>
      </c>
      <c r="M379">
        <v>1.2</v>
      </c>
      <c r="N379">
        <v>1</v>
      </c>
      <c r="O379">
        <v>0</v>
      </c>
    </row>
    <row r="380" spans="1:15" x14ac:dyDescent="0.3">
      <c r="A380" s="1">
        <v>44348</v>
      </c>
      <c r="B380" s="2" t="s">
        <v>8</v>
      </c>
      <c r="C380">
        <v>11</v>
      </c>
      <c r="D380">
        <v>268</v>
      </c>
      <c r="E380">
        <v>11</v>
      </c>
      <c r="F380">
        <v>1</v>
      </c>
      <c r="G380">
        <v>216</v>
      </c>
      <c r="H380">
        <v>12</v>
      </c>
      <c r="I380">
        <v>2</v>
      </c>
      <c r="J380">
        <v>-1</v>
      </c>
      <c r="K380">
        <v>6</v>
      </c>
      <c r="L380" t="s">
        <v>484</v>
      </c>
      <c r="M380">
        <v>1.2222222222222223</v>
      </c>
      <c r="N380">
        <v>0.5</v>
      </c>
      <c r="O380">
        <v>0</v>
      </c>
    </row>
    <row r="381" spans="1:15" x14ac:dyDescent="0.3">
      <c r="A381" s="1">
        <v>44348</v>
      </c>
      <c r="B381" s="2" t="s">
        <v>9</v>
      </c>
      <c r="C381">
        <v>8</v>
      </c>
      <c r="D381">
        <v>164</v>
      </c>
      <c r="E381">
        <v>7</v>
      </c>
      <c r="F381">
        <v>3</v>
      </c>
      <c r="G381">
        <v>418</v>
      </c>
      <c r="H381">
        <v>9</v>
      </c>
      <c r="I381">
        <v>0</v>
      </c>
      <c r="J381">
        <v>-1</v>
      </c>
      <c r="K381">
        <v>9</v>
      </c>
      <c r="L381" t="s">
        <v>484</v>
      </c>
      <c r="M381">
        <v>1</v>
      </c>
      <c r="N381">
        <v>0.75</v>
      </c>
      <c r="O381">
        <v>0</v>
      </c>
    </row>
    <row r="382" spans="1:15" x14ac:dyDescent="0.3">
      <c r="A382" s="1">
        <v>44348</v>
      </c>
      <c r="B382" s="2" t="s">
        <v>6</v>
      </c>
      <c r="C382">
        <v>4</v>
      </c>
      <c r="D382">
        <v>248</v>
      </c>
      <c r="E382">
        <v>13</v>
      </c>
      <c r="F382">
        <v>2</v>
      </c>
      <c r="G382">
        <v>180</v>
      </c>
      <c r="H382">
        <v>3</v>
      </c>
      <c r="I382">
        <v>3</v>
      </c>
      <c r="J382">
        <v>-1</v>
      </c>
      <c r="K382">
        <v>16</v>
      </c>
      <c r="L382" t="s">
        <v>484</v>
      </c>
      <c r="M382">
        <v>1.3</v>
      </c>
      <c r="N382">
        <v>0.66666666666666663</v>
      </c>
      <c r="O382">
        <v>1</v>
      </c>
    </row>
    <row r="383" spans="1:15" x14ac:dyDescent="0.3">
      <c r="A383" s="1">
        <v>44348</v>
      </c>
      <c r="B383" s="2" t="s">
        <v>7</v>
      </c>
      <c r="C383">
        <v>14</v>
      </c>
      <c r="D383">
        <v>400</v>
      </c>
      <c r="E383">
        <v>23</v>
      </c>
      <c r="F383">
        <v>4</v>
      </c>
      <c r="G383">
        <v>362</v>
      </c>
      <c r="H383">
        <v>14</v>
      </c>
      <c r="I383">
        <v>1</v>
      </c>
      <c r="J383">
        <v>-1</v>
      </c>
      <c r="K383">
        <v>10</v>
      </c>
      <c r="L383" t="s">
        <v>484</v>
      </c>
      <c r="M383">
        <v>1.0454545454545454</v>
      </c>
      <c r="N383">
        <v>0.8</v>
      </c>
      <c r="O383">
        <v>0</v>
      </c>
    </row>
    <row r="384" spans="1:15" x14ac:dyDescent="0.3">
      <c r="A384" s="1">
        <v>44348</v>
      </c>
      <c r="B384" s="2" t="s">
        <v>2</v>
      </c>
      <c r="C384">
        <v>16</v>
      </c>
      <c r="D384">
        <v>662</v>
      </c>
      <c r="E384">
        <v>15</v>
      </c>
      <c r="F384">
        <v>6</v>
      </c>
      <c r="G384">
        <v>435</v>
      </c>
      <c r="H384">
        <v>17</v>
      </c>
      <c r="I384">
        <v>-2</v>
      </c>
      <c r="J384">
        <v>-1</v>
      </c>
      <c r="K384">
        <v>17</v>
      </c>
      <c r="L384" t="s">
        <v>484</v>
      </c>
      <c r="M384">
        <v>0.88235294117647056</v>
      </c>
      <c r="N384">
        <v>0.8571428571428571</v>
      </c>
      <c r="O384">
        <v>0</v>
      </c>
    </row>
    <row r="385" spans="1:15" x14ac:dyDescent="0.3">
      <c r="A385" s="1">
        <v>44348</v>
      </c>
      <c r="B385" s="2" t="s">
        <v>3</v>
      </c>
      <c r="C385">
        <v>78</v>
      </c>
      <c r="D385">
        <v>2206</v>
      </c>
      <c r="E385">
        <v>90</v>
      </c>
      <c r="F385">
        <v>21</v>
      </c>
      <c r="G385">
        <v>2420</v>
      </c>
      <c r="H385">
        <v>82</v>
      </c>
      <c r="I385">
        <v>6</v>
      </c>
      <c r="J385">
        <v>-4</v>
      </c>
      <c r="K385">
        <v>83</v>
      </c>
      <c r="L385" t="s">
        <v>484</v>
      </c>
      <c r="M385">
        <v>1.0714285714285714</v>
      </c>
      <c r="N385">
        <v>0.84</v>
      </c>
      <c r="O385">
        <v>1</v>
      </c>
    </row>
    <row r="386" spans="1:15" x14ac:dyDescent="0.3">
      <c r="A386" s="1">
        <v>44349</v>
      </c>
      <c r="B386" s="2" t="s">
        <v>4</v>
      </c>
      <c r="C386">
        <v>18</v>
      </c>
      <c r="D386">
        <v>357</v>
      </c>
      <c r="E386">
        <v>18</v>
      </c>
      <c r="F386">
        <v>2</v>
      </c>
      <c r="G386">
        <v>592</v>
      </c>
      <c r="H386">
        <v>18</v>
      </c>
      <c r="I386">
        <v>3</v>
      </c>
      <c r="J386">
        <v>-1</v>
      </c>
      <c r="K386">
        <v>22</v>
      </c>
      <c r="L386" t="s">
        <v>485</v>
      </c>
      <c r="M386">
        <v>1.2</v>
      </c>
      <c r="N386">
        <v>0.66666666666666663</v>
      </c>
      <c r="O386">
        <v>0</v>
      </c>
    </row>
    <row r="387" spans="1:15" x14ac:dyDescent="0.3">
      <c r="A387" s="1">
        <v>44349</v>
      </c>
      <c r="B387" s="2" t="s">
        <v>5</v>
      </c>
      <c r="C387">
        <v>21</v>
      </c>
      <c r="D387">
        <v>114</v>
      </c>
      <c r="E387">
        <v>5</v>
      </c>
      <c r="F387">
        <v>2</v>
      </c>
      <c r="G387">
        <v>217</v>
      </c>
      <c r="H387">
        <v>18</v>
      </c>
      <c r="I387">
        <v>-1</v>
      </c>
      <c r="J387">
        <v>0</v>
      </c>
      <c r="K387">
        <v>7</v>
      </c>
      <c r="L387" t="s">
        <v>485</v>
      </c>
      <c r="M387">
        <v>0.83333333333333337</v>
      </c>
      <c r="N387">
        <v>1</v>
      </c>
      <c r="O387">
        <v>0</v>
      </c>
    </row>
    <row r="388" spans="1:15" x14ac:dyDescent="0.3">
      <c r="A388" s="1">
        <v>44349</v>
      </c>
      <c r="B388" s="2" t="s">
        <v>8</v>
      </c>
      <c r="C388">
        <v>14</v>
      </c>
      <c r="D388">
        <v>269</v>
      </c>
      <c r="E388">
        <v>10</v>
      </c>
      <c r="F388">
        <v>2</v>
      </c>
      <c r="G388">
        <v>216</v>
      </c>
      <c r="H388">
        <v>15</v>
      </c>
      <c r="I388">
        <v>-1</v>
      </c>
      <c r="J388">
        <v>1</v>
      </c>
      <c r="K388">
        <v>14</v>
      </c>
      <c r="L388" t="s">
        <v>485</v>
      </c>
      <c r="M388">
        <v>0.90909090909090906</v>
      </c>
      <c r="N388">
        <v>2</v>
      </c>
      <c r="O388">
        <v>0</v>
      </c>
    </row>
    <row r="389" spans="1:15" x14ac:dyDescent="0.3">
      <c r="A389" s="1">
        <v>44349</v>
      </c>
      <c r="B389" s="2" t="s">
        <v>9</v>
      </c>
      <c r="C389">
        <v>12</v>
      </c>
      <c r="D389">
        <v>164</v>
      </c>
      <c r="E389">
        <v>6</v>
      </c>
      <c r="F389">
        <v>3</v>
      </c>
      <c r="G389">
        <v>418</v>
      </c>
      <c r="H389">
        <v>12</v>
      </c>
      <c r="I389">
        <v>-1</v>
      </c>
      <c r="J389">
        <v>0</v>
      </c>
      <c r="K389">
        <v>12</v>
      </c>
      <c r="L389" t="s">
        <v>485</v>
      </c>
      <c r="M389">
        <v>0.8571428571428571</v>
      </c>
      <c r="N389">
        <v>1</v>
      </c>
      <c r="O389">
        <v>0</v>
      </c>
    </row>
    <row r="390" spans="1:15" x14ac:dyDescent="0.3">
      <c r="A390" s="1">
        <v>44349</v>
      </c>
      <c r="B390" s="2" t="s">
        <v>6</v>
      </c>
      <c r="C390">
        <v>18</v>
      </c>
      <c r="D390">
        <v>247</v>
      </c>
      <c r="E390">
        <v>14</v>
      </c>
      <c r="F390">
        <v>2</v>
      </c>
      <c r="G390">
        <v>181</v>
      </c>
      <c r="H390">
        <v>17</v>
      </c>
      <c r="I390">
        <v>1</v>
      </c>
      <c r="J390">
        <v>0</v>
      </c>
      <c r="K390">
        <v>17</v>
      </c>
      <c r="L390" t="s">
        <v>485</v>
      </c>
      <c r="M390">
        <v>1.0769230769230769</v>
      </c>
      <c r="N390">
        <v>1</v>
      </c>
      <c r="O390">
        <v>1</v>
      </c>
    </row>
    <row r="391" spans="1:15" x14ac:dyDescent="0.3">
      <c r="A391" s="1">
        <v>44349</v>
      </c>
      <c r="B391" s="2" t="s">
        <v>7</v>
      </c>
      <c r="C391">
        <v>12</v>
      </c>
      <c r="D391">
        <v>370</v>
      </c>
      <c r="E391">
        <v>21</v>
      </c>
      <c r="F391">
        <v>4</v>
      </c>
      <c r="G391">
        <v>362</v>
      </c>
      <c r="H391">
        <v>12</v>
      </c>
      <c r="I391">
        <v>-2</v>
      </c>
      <c r="J391">
        <v>0</v>
      </c>
      <c r="K391">
        <v>42</v>
      </c>
      <c r="L391" t="s">
        <v>485</v>
      </c>
      <c r="M391">
        <v>0.91304347826086951</v>
      </c>
      <c r="N391">
        <v>1</v>
      </c>
      <c r="O391">
        <v>0</v>
      </c>
    </row>
    <row r="392" spans="1:15" x14ac:dyDescent="0.3">
      <c r="A392" s="1">
        <v>44349</v>
      </c>
      <c r="B392" s="2" t="s">
        <v>2</v>
      </c>
      <c r="C392">
        <v>14</v>
      </c>
      <c r="D392">
        <v>635</v>
      </c>
      <c r="E392">
        <v>13</v>
      </c>
      <c r="F392">
        <v>5</v>
      </c>
      <c r="G392">
        <v>436</v>
      </c>
      <c r="H392">
        <v>14</v>
      </c>
      <c r="I392">
        <v>-2</v>
      </c>
      <c r="J392">
        <v>-1</v>
      </c>
      <c r="K392">
        <v>40</v>
      </c>
      <c r="L392" t="s">
        <v>485</v>
      </c>
      <c r="M392">
        <v>0.8666666666666667</v>
      </c>
      <c r="N392">
        <v>0.83333333333333337</v>
      </c>
      <c r="O392">
        <v>1</v>
      </c>
    </row>
    <row r="393" spans="1:15" x14ac:dyDescent="0.3">
      <c r="A393" s="1">
        <v>44349</v>
      </c>
      <c r="B393" s="2" t="s">
        <v>3</v>
      </c>
      <c r="C393">
        <v>109</v>
      </c>
      <c r="D393">
        <v>2156</v>
      </c>
      <c r="E393">
        <v>87</v>
      </c>
      <c r="F393">
        <v>20</v>
      </c>
      <c r="G393">
        <v>2422</v>
      </c>
      <c r="H393">
        <v>106</v>
      </c>
      <c r="I393">
        <v>-3</v>
      </c>
      <c r="J393">
        <v>-1</v>
      </c>
      <c r="K393">
        <v>154</v>
      </c>
      <c r="L393" t="s">
        <v>485</v>
      </c>
      <c r="M393">
        <v>0.96666666666666667</v>
      </c>
      <c r="N393">
        <v>0.95238095238095233</v>
      </c>
      <c r="O393">
        <v>2</v>
      </c>
    </row>
    <row r="394" spans="1:15" x14ac:dyDescent="0.3">
      <c r="A394" s="1">
        <v>44350</v>
      </c>
      <c r="B394" s="2" t="s">
        <v>4</v>
      </c>
      <c r="C394">
        <v>17</v>
      </c>
      <c r="D394">
        <v>356</v>
      </c>
      <c r="E394">
        <v>16</v>
      </c>
      <c r="F394">
        <v>2</v>
      </c>
      <c r="G394">
        <v>592</v>
      </c>
      <c r="H394">
        <v>14</v>
      </c>
      <c r="I394">
        <v>-2</v>
      </c>
      <c r="J394">
        <v>0</v>
      </c>
      <c r="K394">
        <v>15</v>
      </c>
      <c r="L394" t="s">
        <v>486</v>
      </c>
      <c r="M394">
        <v>0.88888888888888884</v>
      </c>
      <c r="N394">
        <v>1</v>
      </c>
      <c r="O394">
        <v>0</v>
      </c>
    </row>
    <row r="395" spans="1:15" x14ac:dyDescent="0.3">
      <c r="A395" s="1">
        <v>44350</v>
      </c>
      <c r="B395" s="2" t="s">
        <v>5</v>
      </c>
      <c r="C395">
        <v>3</v>
      </c>
      <c r="D395">
        <v>114</v>
      </c>
      <c r="E395">
        <v>7</v>
      </c>
      <c r="F395">
        <v>1</v>
      </c>
      <c r="G395">
        <v>217</v>
      </c>
      <c r="H395">
        <v>5</v>
      </c>
      <c r="I395">
        <v>2</v>
      </c>
      <c r="J395">
        <v>-1</v>
      </c>
      <c r="K395">
        <v>5</v>
      </c>
      <c r="L395" t="s">
        <v>486</v>
      </c>
      <c r="M395">
        <v>1.4</v>
      </c>
      <c r="N395">
        <v>0.5</v>
      </c>
      <c r="O395">
        <v>0</v>
      </c>
    </row>
    <row r="396" spans="1:15" x14ac:dyDescent="0.3">
      <c r="A396" s="1">
        <v>44350</v>
      </c>
      <c r="B396" s="2" t="s">
        <v>8</v>
      </c>
      <c r="C396">
        <v>11</v>
      </c>
      <c r="D396">
        <v>250</v>
      </c>
      <c r="E396">
        <v>8</v>
      </c>
      <c r="F396">
        <v>2</v>
      </c>
      <c r="G396">
        <v>216</v>
      </c>
      <c r="H396">
        <v>7</v>
      </c>
      <c r="I396">
        <v>-2</v>
      </c>
      <c r="J396">
        <v>0</v>
      </c>
      <c r="K396">
        <v>26</v>
      </c>
      <c r="L396" t="s">
        <v>486</v>
      </c>
      <c r="M396">
        <v>0.8</v>
      </c>
      <c r="N396">
        <v>1</v>
      </c>
      <c r="O396">
        <v>0</v>
      </c>
    </row>
    <row r="397" spans="1:15" x14ac:dyDescent="0.3">
      <c r="A397" s="1">
        <v>44350</v>
      </c>
      <c r="B397" s="2" t="s">
        <v>9</v>
      </c>
      <c r="C397">
        <v>17</v>
      </c>
      <c r="D397">
        <v>168</v>
      </c>
      <c r="E397">
        <v>7</v>
      </c>
      <c r="F397">
        <v>1</v>
      </c>
      <c r="G397">
        <v>418</v>
      </c>
      <c r="H397">
        <v>18</v>
      </c>
      <c r="I397">
        <v>1</v>
      </c>
      <c r="J397">
        <v>-2</v>
      </c>
      <c r="K397">
        <v>14</v>
      </c>
      <c r="L397" t="s">
        <v>486</v>
      </c>
      <c r="M397">
        <v>1.1666666666666667</v>
      </c>
      <c r="N397">
        <v>0.33333333333333331</v>
      </c>
      <c r="O397">
        <v>0</v>
      </c>
    </row>
    <row r="398" spans="1:15" x14ac:dyDescent="0.3">
      <c r="A398" s="1">
        <v>44350</v>
      </c>
      <c r="B398" s="2" t="s">
        <v>6</v>
      </c>
      <c r="C398">
        <v>10</v>
      </c>
      <c r="D398">
        <v>232</v>
      </c>
      <c r="E398">
        <v>14</v>
      </c>
      <c r="F398">
        <v>2</v>
      </c>
      <c r="G398">
        <v>181</v>
      </c>
      <c r="H398">
        <v>12</v>
      </c>
      <c r="I398">
        <v>0</v>
      </c>
      <c r="J398">
        <v>0</v>
      </c>
      <c r="K398">
        <v>26</v>
      </c>
      <c r="L398" t="s">
        <v>486</v>
      </c>
      <c r="M398">
        <v>1</v>
      </c>
      <c r="N398">
        <v>1</v>
      </c>
      <c r="O398">
        <v>0</v>
      </c>
    </row>
    <row r="399" spans="1:15" x14ac:dyDescent="0.3">
      <c r="A399" s="1">
        <v>44350</v>
      </c>
      <c r="B399" s="2" t="s">
        <v>7</v>
      </c>
      <c r="C399">
        <v>12</v>
      </c>
      <c r="D399">
        <v>358</v>
      </c>
      <c r="E399">
        <v>21</v>
      </c>
      <c r="F399">
        <v>3</v>
      </c>
      <c r="G399">
        <v>363</v>
      </c>
      <c r="H399">
        <v>16</v>
      </c>
      <c r="I399">
        <v>0</v>
      </c>
      <c r="J399">
        <v>-1</v>
      </c>
      <c r="K399">
        <v>28</v>
      </c>
      <c r="L399" t="s">
        <v>486</v>
      </c>
      <c r="M399">
        <v>1</v>
      </c>
      <c r="N399">
        <v>0.75</v>
      </c>
      <c r="O399">
        <v>1</v>
      </c>
    </row>
    <row r="400" spans="1:15" x14ac:dyDescent="0.3">
      <c r="A400" s="1">
        <v>44350</v>
      </c>
      <c r="B400" s="2" t="s">
        <v>2</v>
      </c>
      <c r="C400">
        <v>20</v>
      </c>
      <c r="D400">
        <v>574</v>
      </c>
      <c r="E400">
        <v>10</v>
      </c>
      <c r="F400">
        <v>4</v>
      </c>
      <c r="G400">
        <v>437</v>
      </c>
      <c r="H400">
        <v>19</v>
      </c>
      <c r="I400">
        <v>-3</v>
      </c>
      <c r="J400">
        <v>-1</v>
      </c>
      <c r="K400">
        <v>79</v>
      </c>
      <c r="L400" t="s">
        <v>486</v>
      </c>
      <c r="M400">
        <v>0.76923076923076927</v>
      </c>
      <c r="N400">
        <v>0.8</v>
      </c>
      <c r="O400">
        <v>1</v>
      </c>
    </row>
    <row r="401" spans="1:15" x14ac:dyDescent="0.3">
      <c r="A401" s="1">
        <v>44350</v>
      </c>
      <c r="B401" s="2" t="s">
        <v>3</v>
      </c>
      <c r="C401">
        <v>90</v>
      </c>
      <c r="D401">
        <v>2052</v>
      </c>
      <c r="E401">
        <v>83</v>
      </c>
      <c r="F401">
        <v>15</v>
      </c>
      <c r="G401">
        <v>2424</v>
      </c>
      <c r="H401">
        <v>91</v>
      </c>
      <c r="I401">
        <v>-4</v>
      </c>
      <c r="J401">
        <v>-5</v>
      </c>
      <c r="K401">
        <v>193</v>
      </c>
      <c r="L401" t="s">
        <v>486</v>
      </c>
      <c r="M401">
        <v>0.95402298850574707</v>
      </c>
      <c r="N401">
        <v>0.75</v>
      </c>
      <c r="O401">
        <v>2</v>
      </c>
    </row>
    <row r="402" spans="1:15" x14ac:dyDescent="0.3">
      <c r="A402" s="1">
        <v>44351</v>
      </c>
      <c r="B402" s="2" t="s">
        <v>4</v>
      </c>
      <c r="C402">
        <v>25</v>
      </c>
      <c r="D402">
        <v>342</v>
      </c>
      <c r="E402">
        <v>13</v>
      </c>
      <c r="F402">
        <v>2</v>
      </c>
      <c r="G402">
        <v>593</v>
      </c>
      <c r="H402">
        <v>25</v>
      </c>
      <c r="I402">
        <v>-3</v>
      </c>
      <c r="J402">
        <v>0</v>
      </c>
      <c r="K402">
        <v>38</v>
      </c>
      <c r="L402" t="s">
        <v>487</v>
      </c>
      <c r="M402">
        <v>0.8125</v>
      </c>
      <c r="N402">
        <v>1</v>
      </c>
      <c r="O402">
        <v>1</v>
      </c>
    </row>
    <row r="403" spans="1:15" x14ac:dyDescent="0.3">
      <c r="A403" s="1">
        <v>44351</v>
      </c>
      <c r="B403" s="2" t="s">
        <v>5</v>
      </c>
      <c r="C403">
        <v>0</v>
      </c>
      <c r="D403">
        <v>108</v>
      </c>
      <c r="E403">
        <v>6</v>
      </c>
      <c r="F403">
        <v>1</v>
      </c>
      <c r="G403">
        <v>217</v>
      </c>
      <c r="H403">
        <v>2</v>
      </c>
      <c r="I403">
        <v>-1</v>
      </c>
      <c r="J403">
        <v>0</v>
      </c>
      <c r="K403">
        <v>8</v>
      </c>
      <c r="L403" t="s">
        <v>487</v>
      </c>
      <c r="M403">
        <v>0.8571428571428571</v>
      </c>
      <c r="N403">
        <v>1</v>
      </c>
      <c r="O403">
        <v>0</v>
      </c>
    </row>
    <row r="404" spans="1:15" x14ac:dyDescent="0.3">
      <c r="A404" s="1">
        <v>44351</v>
      </c>
      <c r="B404" s="2" t="s">
        <v>8</v>
      </c>
      <c r="C404">
        <v>18</v>
      </c>
      <c r="D404">
        <v>245</v>
      </c>
      <c r="E404">
        <v>8</v>
      </c>
      <c r="F404">
        <v>2</v>
      </c>
      <c r="G404">
        <v>216</v>
      </c>
      <c r="H404">
        <v>19</v>
      </c>
      <c r="I404">
        <v>0</v>
      </c>
      <c r="J404">
        <v>0</v>
      </c>
      <c r="K404">
        <v>24</v>
      </c>
      <c r="L404" t="s">
        <v>487</v>
      </c>
      <c r="M404">
        <v>1</v>
      </c>
      <c r="N404">
        <v>1</v>
      </c>
      <c r="O404">
        <v>0</v>
      </c>
    </row>
    <row r="405" spans="1:15" x14ac:dyDescent="0.3">
      <c r="A405" s="1">
        <v>44351</v>
      </c>
      <c r="B405" s="2" t="s">
        <v>9</v>
      </c>
      <c r="C405">
        <v>9</v>
      </c>
      <c r="D405">
        <v>159</v>
      </c>
      <c r="E405">
        <v>7</v>
      </c>
      <c r="F405">
        <v>0</v>
      </c>
      <c r="G405">
        <v>418</v>
      </c>
      <c r="H405">
        <v>9</v>
      </c>
      <c r="I405">
        <v>0</v>
      </c>
      <c r="J405">
        <v>-1</v>
      </c>
      <c r="K405">
        <v>18</v>
      </c>
      <c r="L405" t="s">
        <v>487</v>
      </c>
      <c r="M405">
        <v>1</v>
      </c>
      <c r="N405">
        <v>0</v>
      </c>
      <c r="O405">
        <v>0</v>
      </c>
    </row>
    <row r="406" spans="1:15" x14ac:dyDescent="0.3">
      <c r="A406" s="1">
        <v>44351</v>
      </c>
      <c r="B406" s="2" t="s">
        <v>6</v>
      </c>
      <c r="C406">
        <v>7</v>
      </c>
      <c r="D406">
        <v>222</v>
      </c>
      <c r="E406">
        <v>13</v>
      </c>
      <c r="F406">
        <v>2</v>
      </c>
      <c r="G406">
        <v>181</v>
      </c>
      <c r="H406">
        <v>11</v>
      </c>
      <c r="I406">
        <v>-1</v>
      </c>
      <c r="J406">
        <v>0</v>
      </c>
      <c r="K406">
        <v>21</v>
      </c>
      <c r="L406" t="s">
        <v>487</v>
      </c>
      <c r="M406">
        <v>0.9285714285714286</v>
      </c>
      <c r="N406">
        <v>1</v>
      </c>
      <c r="O406">
        <v>0</v>
      </c>
    </row>
    <row r="407" spans="1:15" x14ac:dyDescent="0.3">
      <c r="A407" s="1">
        <v>44351</v>
      </c>
      <c r="B407" s="2" t="s">
        <v>7</v>
      </c>
      <c r="C407">
        <v>12</v>
      </c>
      <c r="D407">
        <v>335</v>
      </c>
      <c r="E407">
        <v>16</v>
      </c>
      <c r="F407">
        <v>2</v>
      </c>
      <c r="G407">
        <v>364</v>
      </c>
      <c r="H407">
        <v>10</v>
      </c>
      <c r="I407">
        <v>-5</v>
      </c>
      <c r="J407">
        <v>-1</v>
      </c>
      <c r="K407">
        <v>32</v>
      </c>
      <c r="L407" t="s">
        <v>487</v>
      </c>
      <c r="M407">
        <v>0.76190476190476186</v>
      </c>
      <c r="N407">
        <v>0.66666666666666663</v>
      </c>
      <c r="O407">
        <v>1</v>
      </c>
    </row>
    <row r="408" spans="1:15" x14ac:dyDescent="0.3">
      <c r="A408" s="1">
        <v>44351</v>
      </c>
      <c r="B408" s="2" t="s">
        <v>2</v>
      </c>
      <c r="C408">
        <v>30</v>
      </c>
      <c r="D408">
        <v>534</v>
      </c>
      <c r="E408">
        <v>8</v>
      </c>
      <c r="F408">
        <v>4</v>
      </c>
      <c r="G408">
        <v>437</v>
      </c>
      <c r="H408">
        <v>30</v>
      </c>
      <c r="I408">
        <v>-2</v>
      </c>
      <c r="J408">
        <v>0</v>
      </c>
      <c r="K408">
        <v>70</v>
      </c>
      <c r="L408" t="s">
        <v>487</v>
      </c>
      <c r="M408">
        <v>0.8</v>
      </c>
      <c r="N408">
        <v>1</v>
      </c>
      <c r="O408">
        <v>0</v>
      </c>
    </row>
    <row r="409" spans="1:15" x14ac:dyDescent="0.3">
      <c r="A409" s="1">
        <v>44351</v>
      </c>
      <c r="B409" s="2" t="s">
        <v>3</v>
      </c>
      <c r="C409">
        <v>101</v>
      </c>
      <c r="D409">
        <v>1945</v>
      </c>
      <c r="E409">
        <v>71</v>
      </c>
      <c r="F409">
        <v>13</v>
      </c>
      <c r="G409">
        <v>2426</v>
      </c>
      <c r="H409">
        <v>106</v>
      </c>
      <c r="I409">
        <v>-12</v>
      </c>
      <c r="J409">
        <v>-2</v>
      </c>
      <c r="K409">
        <v>211</v>
      </c>
      <c r="L409" t="s">
        <v>487</v>
      </c>
      <c r="M409">
        <v>0.85542168674698793</v>
      </c>
      <c r="N409">
        <v>0.8666666666666667</v>
      </c>
      <c r="O409">
        <v>2</v>
      </c>
    </row>
    <row r="410" spans="1:15" x14ac:dyDescent="0.3">
      <c r="A410" s="1">
        <v>44352</v>
      </c>
      <c r="B410" s="2" t="s">
        <v>4</v>
      </c>
      <c r="C410">
        <v>21</v>
      </c>
      <c r="D410">
        <v>333</v>
      </c>
      <c r="E410">
        <v>13</v>
      </c>
      <c r="F410">
        <v>2</v>
      </c>
      <c r="G410">
        <v>593</v>
      </c>
      <c r="H410">
        <v>21</v>
      </c>
      <c r="I410">
        <v>0</v>
      </c>
      <c r="J410">
        <v>0</v>
      </c>
      <c r="K410">
        <v>30</v>
      </c>
      <c r="L410" t="s">
        <v>488</v>
      </c>
      <c r="M410">
        <v>1</v>
      </c>
      <c r="N410">
        <v>1</v>
      </c>
      <c r="O410">
        <v>0</v>
      </c>
    </row>
    <row r="411" spans="1:15" x14ac:dyDescent="0.3">
      <c r="A411" s="1">
        <v>44352</v>
      </c>
      <c r="B411" s="2" t="s">
        <v>5</v>
      </c>
      <c r="C411">
        <v>2</v>
      </c>
      <c r="D411">
        <v>96</v>
      </c>
      <c r="E411">
        <v>8</v>
      </c>
      <c r="F411">
        <v>1</v>
      </c>
      <c r="G411">
        <v>217</v>
      </c>
      <c r="H411">
        <v>2</v>
      </c>
      <c r="I411">
        <v>2</v>
      </c>
      <c r="J411">
        <v>0</v>
      </c>
      <c r="K411">
        <v>14</v>
      </c>
      <c r="L411" t="s">
        <v>488</v>
      </c>
      <c r="M411">
        <v>1.3333333333333333</v>
      </c>
      <c r="N411">
        <v>1</v>
      </c>
      <c r="O411">
        <v>0</v>
      </c>
    </row>
    <row r="412" spans="1:15" x14ac:dyDescent="0.3">
      <c r="A412" s="1">
        <v>44352</v>
      </c>
      <c r="B412" s="2" t="s">
        <v>8</v>
      </c>
      <c r="C412">
        <v>15</v>
      </c>
      <c r="D412">
        <v>240</v>
      </c>
      <c r="E412">
        <v>6</v>
      </c>
      <c r="F412">
        <v>2</v>
      </c>
      <c r="G412">
        <v>216</v>
      </c>
      <c r="H412">
        <v>14</v>
      </c>
      <c r="I412">
        <v>-2</v>
      </c>
      <c r="J412">
        <v>0</v>
      </c>
      <c r="K412">
        <v>19</v>
      </c>
      <c r="L412" t="s">
        <v>488</v>
      </c>
      <c r="M412">
        <v>0.75</v>
      </c>
      <c r="N412">
        <v>1</v>
      </c>
      <c r="O412">
        <v>0</v>
      </c>
    </row>
    <row r="413" spans="1:15" x14ac:dyDescent="0.3">
      <c r="A413" s="1">
        <v>44352</v>
      </c>
      <c r="B413" s="2" t="s">
        <v>9</v>
      </c>
      <c r="C413">
        <v>11</v>
      </c>
      <c r="D413">
        <v>158</v>
      </c>
      <c r="E413">
        <v>7</v>
      </c>
      <c r="F413">
        <v>0</v>
      </c>
      <c r="G413">
        <v>418</v>
      </c>
      <c r="H413">
        <v>11</v>
      </c>
      <c r="I413">
        <v>0</v>
      </c>
      <c r="J413">
        <v>0</v>
      </c>
      <c r="K413">
        <v>12</v>
      </c>
      <c r="L413" t="s">
        <v>488</v>
      </c>
      <c r="M413">
        <v>1</v>
      </c>
      <c r="N413" t="e">
        <v>#NUM!</v>
      </c>
      <c r="O413">
        <v>0</v>
      </c>
    </row>
    <row r="414" spans="1:15" x14ac:dyDescent="0.3">
      <c r="A414" s="1">
        <v>44352</v>
      </c>
      <c r="B414" s="2" t="s">
        <v>6</v>
      </c>
      <c r="C414">
        <v>6</v>
      </c>
      <c r="D414">
        <v>212</v>
      </c>
      <c r="E414">
        <v>13</v>
      </c>
      <c r="F414">
        <v>2</v>
      </c>
      <c r="G414">
        <v>181</v>
      </c>
      <c r="H414">
        <v>5</v>
      </c>
      <c r="I414">
        <v>0</v>
      </c>
      <c r="J414">
        <v>0</v>
      </c>
      <c r="K414">
        <v>15</v>
      </c>
      <c r="L414" t="s">
        <v>488</v>
      </c>
      <c r="M414">
        <v>1</v>
      </c>
      <c r="N414">
        <v>1</v>
      </c>
      <c r="O414">
        <v>0</v>
      </c>
    </row>
    <row r="415" spans="1:15" x14ac:dyDescent="0.3">
      <c r="A415" s="1">
        <v>44352</v>
      </c>
      <c r="B415" s="2" t="s">
        <v>7</v>
      </c>
      <c r="C415">
        <v>11</v>
      </c>
      <c r="D415">
        <v>324</v>
      </c>
      <c r="E415">
        <v>15</v>
      </c>
      <c r="F415">
        <v>3</v>
      </c>
      <c r="G415">
        <v>364</v>
      </c>
      <c r="H415">
        <v>10</v>
      </c>
      <c r="I415">
        <v>-1</v>
      </c>
      <c r="J415">
        <v>1</v>
      </c>
      <c r="K415">
        <v>21</v>
      </c>
      <c r="L415" t="s">
        <v>488</v>
      </c>
      <c r="M415">
        <v>0.9375</v>
      </c>
      <c r="N415">
        <v>1.5</v>
      </c>
      <c r="O415">
        <v>0</v>
      </c>
    </row>
    <row r="416" spans="1:15" x14ac:dyDescent="0.3">
      <c r="A416" s="1">
        <v>44352</v>
      </c>
      <c r="B416" s="2" t="s">
        <v>2</v>
      </c>
      <c r="C416">
        <v>8</v>
      </c>
      <c r="D416">
        <v>488</v>
      </c>
      <c r="E416">
        <v>7</v>
      </c>
      <c r="F416">
        <v>5</v>
      </c>
      <c r="G416">
        <v>437</v>
      </c>
      <c r="H416">
        <v>6</v>
      </c>
      <c r="I416">
        <v>-1</v>
      </c>
      <c r="J416">
        <v>1</v>
      </c>
      <c r="K416">
        <v>52</v>
      </c>
      <c r="L416" t="s">
        <v>488</v>
      </c>
      <c r="M416">
        <v>0.875</v>
      </c>
      <c r="N416">
        <v>1.25</v>
      </c>
      <c r="O416">
        <v>0</v>
      </c>
    </row>
    <row r="417" spans="1:15" x14ac:dyDescent="0.3">
      <c r="A417" s="1">
        <v>44352</v>
      </c>
      <c r="B417" s="2" t="s">
        <v>3</v>
      </c>
      <c r="C417">
        <v>74</v>
      </c>
      <c r="D417">
        <v>1851</v>
      </c>
      <c r="E417">
        <v>69</v>
      </c>
      <c r="F417">
        <v>15</v>
      </c>
      <c r="G417">
        <v>2426</v>
      </c>
      <c r="H417">
        <v>69</v>
      </c>
      <c r="I417">
        <v>-2</v>
      </c>
      <c r="J417">
        <v>2</v>
      </c>
      <c r="K417">
        <v>163</v>
      </c>
      <c r="L417" t="s">
        <v>488</v>
      </c>
      <c r="M417">
        <v>0.971830985915493</v>
      </c>
      <c r="N417">
        <v>1.1538461538461537</v>
      </c>
      <c r="O417">
        <v>0</v>
      </c>
    </row>
    <row r="418" spans="1:15" x14ac:dyDescent="0.3">
      <c r="A418" s="1">
        <v>44353</v>
      </c>
      <c r="B418" s="2" t="s">
        <v>4</v>
      </c>
      <c r="C418">
        <v>17</v>
      </c>
      <c r="D418">
        <v>324</v>
      </c>
      <c r="E418">
        <v>12</v>
      </c>
      <c r="F418">
        <v>2</v>
      </c>
      <c r="G418">
        <v>593</v>
      </c>
      <c r="H418">
        <v>17</v>
      </c>
      <c r="I418">
        <v>-1</v>
      </c>
      <c r="J418">
        <v>0</v>
      </c>
      <c r="K418">
        <v>26</v>
      </c>
      <c r="L418" t="s">
        <v>489</v>
      </c>
      <c r="M418">
        <v>0.92307692307692313</v>
      </c>
      <c r="N418">
        <v>1</v>
      </c>
      <c r="O418">
        <v>0</v>
      </c>
    </row>
    <row r="419" spans="1:15" x14ac:dyDescent="0.3">
      <c r="A419" s="1">
        <v>44353</v>
      </c>
      <c r="B419" s="2" t="s">
        <v>5</v>
      </c>
      <c r="C419">
        <v>2</v>
      </c>
      <c r="D419">
        <v>89</v>
      </c>
      <c r="E419">
        <v>8</v>
      </c>
      <c r="F419">
        <v>1</v>
      </c>
      <c r="G419">
        <v>217</v>
      </c>
      <c r="H419">
        <v>2</v>
      </c>
      <c r="I419">
        <v>0</v>
      </c>
      <c r="J419">
        <v>0</v>
      </c>
      <c r="K419">
        <v>9</v>
      </c>
      <c r="L419" t="s">
        <v>489</v>
      </c>
      <c r="M419">
        <v>1</v>
      </c>
      <c r="N419">
        <v>1</v>
      </c>
      <c r="O419">
        <v>0</v>
      </c>
    </row>
    <row r="420" spans="1:15" x14ac:dyDescent="0.3">
      <c r="A420" s="1">
        <v>44353</v>
      </c>
      <c r="B420" s="2" t="s">
        <v>8</v>
      </c>
      <c r="C420">
        <v>7</v>
      </c>
      <c r="D420">
        <v>224</v>
      </c>
      <c r="E420">
        <v>6</v>
      </c>
      <c r="F420">
        <v>2</v>
      </c>
      <c r="G420">
        <v>216</v>
      </c>
      <c r="H420">
        <v>7</v>
      </c>
      <c r="I420">
        <v>0</v>
      </c>
      <c r="J420">
        <v>0</v>
      </c>
      <c r="K420">
        <v>23</v>
      </c>
      <c r="L420" t="s">
        <v>489</v>
      </c>
      <c r="M420">
        <v>1</v>
      </c>
      <c r="N420">
        <v>1</v>
      </c>
      <c r="O420">
        <v>0</v>
      </c>
    </row>
    <row r="421" spans="1:15" x14ac:dyDescent="0.3">
      <c r="A421" s="1">
        <v>44353</v>
      </c>
      <c r="B421" s="2" t="s">
        <v>9</v>
      </c>
      <c r="C421">
        <v>11</v>
      </c>
      <c r="D421">
        <v>161</v>
      </c>
      <c r="E421">
        <v>7</v>
      </c>
      <c r="F421">
        <v>0</v>
      </c>
      <c r="G421">
        <v>418</v>
      </c>
      <c r="H421">
        <v>9</v>
      </c>
      <c r="I421">
        <v>0</v>
      </c>
      <c r="J421">
        <v>0</v>
      </c>
      <c r="K421">
        <v>6</v>
      </c>
      <c r="L421" t="s">
        <v>489</v>
      </c>
      <c r="M421">
        <v>1</v>
      </c>
      <c r="N421" t="e">
        <v>#NUM!</v>
      </c>
      <c r="O421">
        <v>0</v>
      </c>
    </row>
    <row r="422" spans="1:15" x14ac:dyDescent="0.3">
      <c r="A422" s="1">
        <v>44353</v>
      </c>
      <c r="B422" s="2" t="s">
        <v>6</v>
      </c>
      <c r="C422">
        <v>8</v>
      </c>
      <c r="D422">
        <v>193</v>
      </c>
      <c r="E422">
        <v>13</v>
      </c>
      <c r="F422">
        <v>2</v>
      </c>
      <c r="G422">
        <v>181</v>
      </c>
      <c r="H422">
        <v>6</v>
      </c>
      <c r="I422">
        <v>0</v>
      </c>
      <c r="J422">
        <v>0</v>
      </c>
      <c r="K422">
        <v>25</v>
      </c>
      <c r="L422" t="s">
        <v>489</v>
      </c>
      <c r="M422">
        <v>1</v>
      </c>
      <c r="N422">
        <v>1</v>
      </c>
      <c r="O422">
        <v>0</v>
      </c>
    </row>
    <row r="423" spans="1:15" x14ac:dyDescent="0.3">
      <c r="A423" s="1">
        <v>44353</v>
      </c>
      <c r="B423" s="2" t="s">
        <v>7</v>
      </c>
      <c r="C423">
        <v>6</v>
      </c>
      <c r="D423">
        <v>295</v>
      </c>
      <c r="E423">
        <v>15</v>
      </c>
      <c r="F423">
        <v>3</v>
      </c>
      <c r="G423">
        <v>364</v>
      </c>
      <c r="H423">
        <v>6</v>
      </c>
      <c r="I423">
        <v>0</v>
      </c>
      <c r="J423">
        <v>0</v>
      </c>
      <c r="K423">
        <v>35</v>
      </c>
      <c r="L423" t="s">
        <v>489</v>
      </c>
      <c r="M423">
        <v>1</v>
      </c>
      <c r="N423">
        <v>1</v>
      </c>
      <c r="O423">
        <v>0</v>
      </c>
    </row>
    <row r="424" spans="1:15" x14ac:dyDescent="0.3">
      <c r="A424" s="1">
        <v>44353</v>
      </c>
      <c r="B424" s="2" t="s">
        <v>2</v>
      </c>
      <c r="C424">
        <v>7</v>
      </c>
      <c r="D424">
        <v>448</v>
      </c>
      <c r="E424">
        <v>7</v>
      </c>
      <c r="F424">
        <v>5</v>
      </c>
      <c r="G424">
        <v>437</v>
      </c>
      <c r="H424">
        <v>7</v>
      </c>
      <c r="I424">
        <v>0</v>
      </c>
      <c r="J424">
        <v>0</v>
      </c>
      <c r="K424">
        <v>47</v>
      </c>
      <c r="L424" t="s">
        <v>489</v>
      </c>
      <c r="M424">
        <v>1</v>
      </c>
      <c r="N424">
        <v>1</v>
      </c>
      <c r="O424">
        <v>0</v>
      </c>
    </row>
    <row r="425" spans="1:15" x14ac:dyDescent="0.3">
      <c r="A425" s="1">
        <v>44353</v>
      </c>
      <c r="B425" s="2" t="s">
        <v>3</v>
      </c>
      <c r="C425">
        <v>58</v>
      </c>
      <c r="D425">
        <v>1734</v>
      </c>
      <c r="E425">
        <v>68</v>
      </c>
      <c r="F425">
        <v>15</v>
      </c>
      <c r="G425">
        <v>2426</v>
      </c>
      <c r="H425">
        <v>54</v>
      </c>
      <c r="I425">
        <v>-1</v>
      </c>
      <c r="J425">
        <v>0</v>
      </c>
      <c r="K425">
        <v>171</v>
      </c>
      <c r="L425" t="s">
        <v>489</v>
      </c>
      <c r="M425">
        <v>0.98550724637681164</v>
      </c>
      <c r="N425">
        <v>1</v>
      </c>
      <c r="O425">
        <v>0</v>
      </c>
    </row>
    <row r="426" spans="1:15" x14ac:dyDescent="0.3">
      <c r="A426" s="1">
        <v>44354</v>
      </c>
      <c r="B426" s="2" t="s">
        <v>4</v>
      </c>
      <c r="C426">
        <v>28</v>
      </c>
      <c r="D426">
        <v>335</v>
      </c>
      <c r="E426">
        <v>12</v>
      </c>
      <c r="F426">
        <v>1</v>
      </c>
      <c r="G426">
        <v>593</v>
      </c>
      <c r="H426">
        <v>28</v>
      </c>
      <c r="I426">
        <v>0</v>
      </c>
      <c r="J426">
        <v>-1</v>
      </c>
      <c r="K426">
        <v>17</v>
      </c>
      <c r="L426" t="s">
        <v>490</v>
      </c>
      <c r="M426">
        <v>1</v>
      </c>
      <c r="N426">
        <v>0.5</v>
      </c>
      <c r="O426">
        <v>0</v>
      </c>
    </row>
    <row r="427" spans="1:15" x14ac:dyDescent="0.3">
      <c r="A427" s="1">
        <v>44354</v>
      </c>
      <c r="B427" s="2" t="s">
        <v>5</v>
      </c>
      <c r="C427">
        <v>8</v>
      </c>
      <c r="D427">
        <v>95</v>
      </c>
      <c r="E427">
        <v>8</v>
      </c>
      <c r="F427">
        <v>1</v>
      </c>
      <c r="G427">
        <v>217</v>
      </c>
      <c r="H427">
        <v>7</v>
      </c>
      <c r="I427">
        <v>0</v>
      </c>
      <c r="J427">
        <v>0</v>
      </c>
      <c r="K427">
        <v>1</v>
      </c>
      <c r="L427" t="s">
        <v>490</v>
      </c>
      <c r="M427">
        <v>1</v>
      </c>
      <c r="N427">
        <v>1</v>
      </c>
      <c r="O427">
        <v>0</v>
      </c>
    </row>
    <row r="428" spans="1:15" x14ac:dyDescent="0.3">
      <c r="A428" s="1">
        <v>44354</v>
      </c>
      <c r="B428" s="2" t="s">
        <v>8</v>
      </c>
      <c r="C428">
        <v>6</v>
      </c>
      <c r="D428">
        <v>208</v>
      </c>
      <c r="E428">
        <v>6</v>
      </c>
      <c r="F428">
        <v>2</v>
      </c>
      <c r="G428">
        <v>216</v>
      </c>
      <c r="H428">
        <v>7</v>
      </c>
      <c r="I428">
        <v>0</v>
      </c>
      <c r="J428">
        <v>0</v>
      </c>
      <c r="K428">
        <v>23</v>
      </c>
      <c r="L428" t="s">
        <v>490</v>
      </c>
      <c r="M428">
        <v>1</v>
      </c>
      <c r="N428">
        <v>1</v>
      </c>
      <c r="O428">
        <v>0</v>
      </c>
    </row>
    <row r="429" spans="1:15" x14ac:dyDescent="0.3">
      <c r="A429" s="1">
        <v>44354</v>
      </c>
      <c r="B429" s="2" t="s">
        <v>9</v>
      </c>
      <c r="C429">
        <v>8</v>
      </c>
      <c r="D429">
        <v>163</v>
      </c>
      <c r="E429">
        <v>7</v>
      </c>
      <c r="F429">
        <v>1</v>
      </c>
      <c r="G429">
        <v>418</v>
      </c>
      <c r="H429">
        <v>8</v>
      </c>
      <c r="I429">
        <v>0</v>
      </c>
      <c r="J429">
        <v>1</v>
      </c>
      <c r="K429">
        <v>6</v>
      </c>
      <c r="L429" t="s">
        <v>490</v>
      </c>
      <c r="M429">
        <v>1</v>
      </c>
      <c r="N429" t="e">
        <v>#NUM!</v>
      </c>
      <c r="O429">
        <v>0</v>
      </c>
    </row>
    <row r="430" spans="1:15" x14ac:dyDescent="0.3">
      <c r="A430" s="1">
        <v>44354</v>
      </c>
      <c r="B430" s="2" t="s">
        <v>6</v>
      </c>
      <c r="C430">
        <v>6</v>
      </c>
      <c r="D430">
        <v>193</v>
      </c>
      <c r="E430">
        <v>14</v>
      </c>
      <c r="F430">
        <v>1</v>
      </c>
      <c r="G430">
        <v>181</v>
      </c>
      <c r="H430">
        <v>6</v>
      </c>
      <c r="I430">
        <v>1</v>
      </c>
      <c r="J430">
        <v>-1</v>
      </c>
      <c r="K430">
        <v>6</v>
      </c>
      <c r="L430" t="s">
        <v>490</v>
      </c>
      <c r="M430">
        <v>1.0769230769230769</v>
      </c>
      <c r="N430">
        <v>0.5</v>
      </c>
      <c r="O430">
        <v>0</v>
      </c>
    </row>
    <row r="431" spans="1:15" x14ac:dyDescent="0.3">
      <c r="A431" s="1">
        <v>44354</v>
      </c>
      <c r="B431" s="2" t="s">
        <v>7</v>
      </c>
      <c r="C431">
        <v>6</v>
      </c>
      <c r="D431">
        <v>283</v>
      </c>
      <c r="E431">
        <v>12</v>
      </c>
      <c r="F431">
        <v>3</v>
      </c>
      <c r="G431">
        <v>365</v>
      </c>
      <c r="H431">
        <v>6</v>
      </c>
      <c r="I431">
        <v>-3</v>
      </c>
      <c r="J431">
        <v>0</v>
      </c>
      <c r="K431">
        <v>17</v>
      </c>
      <c r="L431" t="s">
        <v>490</v>
      </c>
      <c r="M431">
        <v>0.8</v>
      </c>
      <c r="N431">
        <v>1</v>
      </c>
      <c r="O431">
        <v>1</v>
      </c>
    </row>
    <row r="432" spans="1:15" x14ac:dyDescent="0.3">
      <c r="A432" s="1">
        <v>44354</v>
      </c>
      <c r="B432" s="2" t="s">
        <v>2</v>
      </c>
      <c r="C432">
        <v>21</v>
      </c>
      <c r="D432">
        <v>452</v>
      </c>
      <c r="E432">
        <v>6</v>
      </c>
      <c r="F432">
        <v>5</v>
      </c>
      <c r="G432">
        <v>437</v>
      </c>
      <c r="H432">
        <v>20</v>
      </c>
      <c r="I432">
        <v>-1</v>
      </c>
      <c r="J432">
        <v>0</v>
      </c>
      <c r="K432">
        <v>16</v>
      </c>
      <c r="L432" t="s">
        <v>490</v>
      </c>
      <c r="M432">
        <v>0.8571428571428571</v>
      </c>
      <c r="N432">
        <v>1</v>
      </c>
      <c r="O432">
        <v>0</v>
      </c>
    </row>
    <row r="433" spans="1:15" x14ac:dyDescent="0.3">
      <c r="A433" s="1">
        <v>44354</v>
      </c>
      <c r="B433" s="2" t="s">
        <v>3</v>
      </c>
      <c r="C433">
        <v>83</v>
      </c>
      <c r="D433">
        <v>1729</v>
      </c>
      <c r="E433">
        <v>65</v>
      </c>
      <c r="F433">
        <v>14</v>
      </c>
      <c r="G433">
        <v>2427</v>
      </c>
      <c r="H433">
        <v>82</v>
      </c>
      <c r="I433">
        <v>-3</v>
      </c>
      <c r="J433">
        <v>-1</v>
      </c>
      <c r="K433">
        <v>86</v>
      </c>
      <c r="L433" t="s">
        <v>490</v>
      </c>
      <c r="M433">
        <v>0.95588235294117652</v>
      </c>
      <c r="N433">
        <v>0.93333333333333335</v>
      </c>
      <c r="O433">
        <v>1</v>
      </c>
    </row>
    <row r="434" spans="1:15" x14ac:dyDescent="0.3">
      <c r="A434" s="1">
        <v>44355</v>
      </c>
      <c r="B434" s="2" t="s">
        <v>4</v>
      </c>
      <c r="C434">
        <v>15</v>
      </c>
      <c r="D434">
        <v>331</v>
      </c>
      <c r="E434">
        <v>16</v>
      </c>
      <c r="F434">
        <v>2</v>
      </c>
      <c r="G434">
        <v>593</v>
      </c>
      <c r="H434">
        <v>16</v>
      </c>
      <c r="I434">
        <v>4</v>
      </c>
      <c r="J434">
        <v>1</v>
      </c>
      <c r="K434">
        <v>20</v>
      </c>
      <c r="L434" t="s">
        <v>491</v>
      </c>
      <c r="M434">
        <v>1.3333333333333333</v>
      </c>
      <c r="N434">
        <v>2</v>
      </c>
      <c r="O434">
        <v>0</v>
      </c>
    </row>
    <row r="435" spans="1:15" x14ac:dyDescent="0.3">
      <c r="A435" s="1">
        <v>44355</v>
      </c>
      <c r="B435" s="2" t="s">
        <v>5</v>
      </c>
      <c r="C435">
        <v>6</v>
      </c>
      <c r="D435">
        <v>96</v>
      </c>
      <c r="E435">
        <v>6</v>
      </c>
      <c r="F435">
        <v>3</v>
      </c>
      <c r="G435">
        <v>217</v>
      </c>
      <c r="H435">
        <v>6</v>
      </c>
      <c r="I435">
        <v>-2</v>
      </c>
      <c r="J435">
        <v>2</v>
      </c>
      <c r="K435">
        <v>5</v>
      </c>
      <c r="L435" t="s">
        <v>491</v>
      </c>
      <c r="M435">
        <v>0.75</v>
      </c>
      <c r="N435">
        <v>3</v>
      </c>
      <c r="O435">
        <v>0</v>
      </c>
    </row>
    <row r="436" spans="1:15" x14ac:dyDescent="0.3">
      <c r="A436" s="1">
        <v>44355</v>
      </c>
      <c r="B436" s="2" t="s">
        <v>8</v>
      </c>
      <c r="C436">
        <v>7</v>
      </c>
      <c r="D436">
        <v>208</v>
      </c>
      <c r="E436">
        <v>4</v>
      </c>
      <c r="F436">
        <v>2</v>
      </c>
      <c r="G436">
        <v>216</v>
      </c>
      <c r="H436">
        <v>7</v>
      </c>
      <c r="I436">
        <v>-2</v>
      </c>
      <c r="J436">
        <v>0</v>
      </c>
      <c r="K436">
        <v>7</v>
      </c>
      <c r="L436" t="s">
        <v>491</v>
      </c>
      <c r="M436">
        <v>0.66666666666666663</v>
      </c>
      <c r="N436">
        <v>1</v>
      </c>
      <c r="O436">
        <v>0</v>
      </c>
    </row>
    <row r="437" spans="1:15" x14ac:dyDescent="0.3">
      <c r="A437" s="1">
        <v>44355</v>
      </c>
      <c r="B437" s="2" t="s">
        <v>9</v>
      </c>
      <c r="C437">
        <v>9</v>
      </c>
      <c r="D437">
        <v>164</v>
      </c>
      <c r="E437">
        <v>4</v>
      </c>
      <c r="F437">
        <v>1</v>
      </c>
      <c r="G437">
        <v>418</v>
      </c>
      <c r="H437">
        <v>9</v>
      </c>
      <c r="I437">
        <v>-3</v>
      </c>
      <c r="J437">
        <v>0</v>
      </c>
      <c r="K437">
        <v>8</v>
      </c>
      <c r="L437" t="s">
        <v>491</v>
      </c>
      <c r="M437">
        <v>0.5714285714285714</v>
      </c>
      <c r="N437">
        <v>1</v>
      </c>
      <c r="O437">
        <v>0</v>
      </c>
    </row>
    <row r="438" spans="1:15" x14ac:dyDescent="0.3">
      <c r="A438" s="1">
        <v>44355</v>
      </c>
      <c r="B438" s="2" t="s">
        <v>6</v>
      </c>
      <c r="C438">
        <v>8</v>
      </c>
      <c r="D438">
        <v>186</v>
      </c>
      <c r="E438">
        <v>9</v>
      </c>
      <c r="F438">
        <v>1</v>
      </c>
      <c r="G438">
        <v>181</v>
      </c>
      <c r="H438">
        <v>8</v>
      </c>
      <c r="I438">
        <v>-5</v>
      </c>
      <c r="J438">
        <v>0</v>
      </c>
      <c r="K438">
        <v>15</v>
      </c>
      <c r="L438" t="s">
        <v>491</v>
      </c>
      <c r="M438">
        <v>0.6428571428571429</v>
      </c>
      <c r="N438">
        <v>1</v>
      </c>
      <c r="O438">
        <v>0</v>
      </c>
    </row>
    <row r="439" spans="1:15" x14ac:dyDescent="0.3">
      <c r="A439" s="1">
        <v>44355</v>
      </c>
      <c r="B439" s="2" t="s">
        <v>7</v>
      </c>
      <c r="C439">
        <v>4</v>
      </c>
      <c r="D439">
        <v>253</v>
      </c>
      <c r="E439">
        <v>13</v>
      </c>
      <c r="F439">
        <v>2</v>
      </c>
      <c r="G439">
        <v>365</v>
      </c>
      <c r="H439">
        <v>4</v>
      </c>
      <c r="I439">
        <v>1</v>
      </c>
      <c r="J439">
        <v>-1</v>
      </c>
      <c r="K439">
        <v>34</v>
      </c>
      <c r="L439" t="s">
        <v>491</v>
      </c>
      <c r="M439">
        <v>1.0833333333333333</v>
      </c>
      <c r="N439">
        <v>0.66666666666666663</v>
      </c>
      <c r="O439">
        <v>0</v>
      </c>
    </row>
    <row r="440" spans="1:15" x14ac:dyDescent="0.3">
      <c r="A440" s="1">
        <v>44355</v>
      </c>
      <c r="B440" s="2" t="s">
        <v>2</v>
      </c>
      <c r="C440">
        <v>19</v>
      </c>
      <c r="D440">
        <v>441</v>
      </c>
      <c r="E440">
        <v>4</v>
      </c>
      <c r="F440">
        <v>4</v>
      </c>
      <c r="G440">
        <v>437</v>
      </c>
      <c r="H440">
        <v>21</v>
      </c>
      <c r="I440">
        <v>-2</v>
      </c>
      <c r="J440">
        <v>-1</v>
      </c>
      <c r="K440">
        <v>32</v>
      </c>
      <c r="L440" t="s">
        <v>491</v>
      </c>
      <c r="M440">
        <v>0.66666666666666663</v>
      </c>
      <c r="N440">
        <v>0.8</v>
      </c>
      <c r="O440">
        <v>0</v>
      </c>
    </row>
    <row r="441" spans="1:15" x14ac:dyDescent="0.3">
      <c r="A441" s="1">
        <v>44355</v>
      </c>
      <c r="B441" s="2" t="s">
        <v>3</v>
      </c>
      <c r="C441">
        <v>68</v>
      </c>
      <c r="D441">
        <v>1679</v>
      </c>
      <c r="E441">
        <v>56</v>
      </c>
      <c r="F441">
        <v>15</v>
      </c>
      <c r="G441">
        <v>2427</v>
      </c>
      <c r="H441">
        <v>71</v>
      </c>
      <c r="I441">
        <v>-9</v>
      </c>
      <c r="J441">
        <v>1</v>
      </c>
      <c r="K441">
        <v>121</v>
      </c>
      <c r="L441" t="s">
        <v>491</v>
      </c>
      <c r="M441">
        <v>0.86153846153846159</v>
      </c>
      <c r="N441">
        <v>1.0714285714285714</v>
      </c>
      <c r="O441">
        <v>0</v>
      </c>
    </row>
    <row r="442" spans="1:15" x14ac:dyDescent="0.3">
      <c r="A442" s="1">
        <v>44356</v>
      </c>
      <c r="B442" s="2" t="s">
        <v>4</v>
      </c>
      <c r="C442">
        <v>28</v>
      </c>
      <c r="D442">
        <v>334</v>
      </c>
      <c r="E442">
        <v>17</v>
      </c>
      <c r="F442">
        <v>2</v>
      </c>
      <c r="G442">
        <v>593</v>
      </c>
      <c r="H442">
        <v>28</v>
      </c>
      <c r="I442">
        <v>1</v>
      </c>
      <c r="J442">
        <v>0</v>
      </c>
      <c r="K442">
        <v>25</v>
      </c>
      <c r="L442" t="s">
        <v>492</v>
      </c>
      <c r="M442">
        <v>1.0625</v>
      </c>
      <c r="N442">
        <v>1</v>
      </c>
      <c r="O442">
        <v>0</v>
      </c>
    </row>
    <row r="443" spans="1:15" x14ac:dyDescent="0.3">
      <c r="A443" s="1">
        <v>44356</v>
      </c>
      <c r="B443" s="2" t="s">
        <v>5</v>
      </c>
      <c r="C443">
        <v>6</v>
      </c>
      <c r="D443">
        <v>100</v>
      </c>
      <c r="E443">
        <v>3</v>
      </c>
      <c r="F443">
        <v>3</v>
      </c>
      <c r="G443">
        <v>217</v>
      </c>
      <c r="H443">
        <v>6</v>
      </c>
      <c r="I443">
        <v>-3</v>
      </c>
      <c r="J443">
        <v>0</v>
      </c>
      <c r="K443">
        <v>2</v>
      </c>
      <c r="L443" t="s">
        <v>492</v>
      </c>
      <c r="M443">
        <v>0.5</v>
      </c>
      <c r="N443">
        <v>1</v>
      </c>
      <c r="O443">
        <v>0</v>
      </c>
    </row>
    <row r="444" spans="1:15" x14ac:dyDescent="0.3">
      <c r="A444" s="1">
        <v>44356</v>
      </c>
      <c r="B444" s="2" t="s">
        <v>8</v>
      </c>
      <c r="C444">
        <v>11</v>
      </c>
      <c r="D444">
        <v>208</v>
      </c>
      <c r="E444">
        <v>5</v>
      </c>
      <c r="F444">
        <v>2</v>
      </c>
      <c r="G444">
        <v>216</v>
      </c>
      <c r="H444">
        <v>12</v>
      </c>
      <c r="I444">
        <v>1</v>
      </c>
      <c r="J444">
        <v>0</v>
      </c>
      <c r="K444">
        <v>12</v>
      </c>
      <c r="L444" t="s">
        <v>492</v>
      </c>
      <c r="M444">
        <v>1.25</v>
      </c>
      <c r="N444">
        <v>1</v>
      </c>
      <c r="O444">
        <v>0</v>
      </c>
    </row>
    <row r="445" spans="1:15" x14ac:dyDescent="0.3">
      <c r="A445" s="1">
        <v>44356</v>
      </c>
      <c r="B445" s="2" t="s">
        <v>9</v>
      </c>
      <c r="C445">
        <v>8</v>
      </c>
      <c r="D445">
        <v>162</v>
      </c>
      <c r="E445">
        <v>5</v>
      </c>
      <c r="F445">
        <v>1</v>
      </c>
      <c r="G445">
        <v>418</v>
      </c>
      <c r="H445">
        <v>7</v>
      </c>
      <c r="I445">
        <v>1</v>
      </c>
      <c r="J445">
        <v>0</v>
      </c>
      <c r="K445">
        <v>9</v>
      </c>
      <c r="L445" t="s">
        <v>492</v>
      </c>
      <c r="M445">
        <v>1.25</v>
      </c>
      <c r="N445">
        <v>1</v>
      </c>
      <c r="O445">
        <v>0</v>
      </c>
    </row>
    <row r="446" spans="1:15" x14ac:dyDescent="0.3">
      <c r="A446" s="1">
        <v>44356</v>
      </c>
      <c r="B446" s="2" t="s">
        <v>6</v>
      </c>
      <c r="C446">
        <v>7</v>
      </c>
      <c r="D446">
        <v>171</v>
      </c>
      <c r="E446">
        <v>7</v>
      </c>
      <c r="F446">
        <v>1</v>
      </c>
      <c r="G446">
        <v>181</v>
      </c>
      <c r="H446">
        <v>7</v>
      </c>
      <c r="I446">
        <v>-2</v>
      </c>
      <c r="J446">
        <v>0</v>
      </c>
      <c r="K446">
        <v>22</v>
      </c>
      <c r="L446" t="s">
        <v>492</v>
      </c>
      <c r="M446">
        <v>0.77777777777777779</v>
      </c>
      <c r="N446">
        <v>1</v>
      </c>
      <c r="O446">
        <v>0</v>
      </c>
    </row>
    <row r="447" spans="1:15" x14ac:dyDescent="0.3">
      <c r="A447" s="1">
        <v>44356</v>
      </c>
      <c r="B447" s="2" t="s">
        <v>7</v>
      </c>
      <c r="C447">
        <v>10</v>
      </c>
      <c r="D447">
        <v>222</v>
      </c>
      <c r="E447">
        <v>10</v>
      </c>
      <c r="F447">
        <v>2</v>
      </c>
      <c r="G447">
        <v>365</v>
      </c>
      <c r="H447">
        <v>11</v>
      </c>
      <c r="I447">
        <v>-3</v>
      </c>
      <c r="J447">
        <v>0</v>
      </c>
      <c r="K447">
        <v>42</v>
      </c>
      <c r="L447" t="s">
        <v>492</v>
      </c>
      <c r="M447">
        <v>0.76923076923076927</v>
      </c>
      <c r="N447">
        <v>1</v>
      </c>
      <c r="O447">
        <v>0</v>
      </c>
    </row>
    <row r="448" spans="1:15" x14ac:dyDescent="0.3">
      <c r="A448" s="1">
        <v>44356</v>
      </c>
      <c r="B448" s="2" t="s">
        <v>2</v>
      </c>
      <c r="C448">
        <v>15</v>
      </c>
      <c r="D448">
        <v>416</v>
      </c>
      <c r="E448">
        <v>4</v>
      </c>
      <c r="F448">
        <v>4</v>
      </c>
      <c r="G448">
        <v>438</v>
      </c>
      <c r="H448">
        <v>14</v>
      </c>
      <c r="I448">
        <v>0</v>
      </c>
      <c r="J448">
        <v>0</v>
      </c>
      <c r="K448">
        <v>39</v>
      </c>
      <c r="L448" t="s">
        <v>492</v>
      </c>
      <c r="M448">
        <v>1</v>
      </c>
      <c r="N448">
        <v>1</v>
      </c>
      <c r="O448">
        <v>1</v>
      </c>
    </row>
    <row r="449" spans="1:15" x14ac:dyDescent="0.3">
      <c r="A449" s="1">
        <v>44356</v>
      </c>
      <c r="B449" s="2" t="s">
        <v>3</v>
      </c>
      <c r="C449">
        <v>85</v>
      </c>
      <c r="D449">
        <v>1613</v>
      </c>
      <c r="E449">
        <v>51</v>
      </c>
      <c r="F449">
        <v>15</v>
      </c>
      <c r="G449">
        <v>2428</v>
      </c>
      <c r="H449">
        <v>85</v>
      </c>
      <c r="I449">
        <v>-5</v>
      </c>
      <c r="J449">
        <v>0</v>
      </c>
      <c r="K449">
        <v>151</v>
      </c>
      <c r="L449" t="s">
        <v>492</v>
      </c>
      <c r="M449">
        <v>0.9107142857142857</v>
      </c>
      <c r="N449">
        <v>1</v>
      </c>
      <c r="O449">
        <v>1</v>
      </c>
    </row>
    <row r="450" spans="1:15" x14ac:dyDescent="0.3">
      <c r="A450" s="1">
        <v>44357</v>
      </c>
      <c r="B450" s="2" t="s">
        <v>4</v>
      </c>
      <c r="C450">
        <v>43</v>
      </c>
      <c r="D450">
        <v>361</v>
      </c>
      <c r="E450">
        <v>18</v>
      </c>
      <c r="F450">
        <v>2</v>
      </c>
      <c r="G450">
        <v>593</v>
      </c>
      <c r="H450">
        <v>42</v>
      </c>
      <c r="I450">
        <v>1</v>
      </c>
      <c r="J450">
        <v>0</v>
      </c>
      <c r="K450">
        <v>15</v>
      </c>
      <c r="L450" t="s">
        <v>493</v>
      </c>
      <c r="M450">
        <v>1.0588235294117647</v>
      </c>
      <c r="N450">
        <v>1</v>
      </c>
      <c r="O450">
        <v>0</v>
      </c>
    </row>
    <row r="451" spans="1:15" x14ac:dyDescent="0.3">
      <c r="A451" s="1">
        <v>44357</v>
      </c>
      <c r="B451" s="2" t="s">
        <v>5</v>
      </c>
      <c r="C451">
        <v>15</v>
      </c>
      <c r="D451">
        <v>108</v>
      </c>
      <c r="E451">
        <v>4</v>
      </c>
      <c r="F451">
        <v>3</v>
      </c>
      <c r="G451">
        <v>217</v>
      </c>
      <c r="H451">
        <v>16</v>
      </c>
      <c r="I451">
        <v>1</v>
      </c>
      <c r="J451">
        <v>0</v>
      </c>
      <c r="K451">
        <v>8</v>
      </c>
      <c r="L451" t="s">
        <v>493</v>
      </c>
      <c r="M451">
        <v>1.3333333333333333</v>
      </c>
      <c r="N451">
        <v>1</v>
      </c>
      <c r="O451">
        <v>0</v>
      </c>
    </row>
    <row r="452" spans="1:15" x14ac:dyDescent="0.3">
      <c r="A452" s="1">
        <v>44357</v>
      </c>
      <c r="B452" s="2" t="s">
        <v>8</v>
      </c>
      <c r="C452">
        <v>12</v>
      </c>
      <c r="D452">
        <v>208</v>
      </c>
      <c r="E452">
        <v>5</v>
      </c>
      <c r="F452">
        <v>2</v>
      </c>
      <c r="G452">
        <v>216</v>
      </c>
      <c r="H452">
        <v>10</v>
      </c>
      <c r="I452">
        <v>0</v>
      </c>
      <c r="J452">
        <v>0</v>
      </c>
      <c r="K452">
        <v>10</v>
      </c>
      <c r="L452" t="s">
        <v>493</v>
      </c>
      <c r="M452">
        <v>1</v>
      </c>
      <c r="N452">
        <v>1</v>
      </c>
      <c r="O452">
        <v>0</v>
      </c>
    </row>
    <row r="453" spans="1:15" x14ac:dyDescent="0.3">
      <c r="A453" s="1">
        <v>44357</v>
      </c>
      <c r="B453" s="2" t="s">
        <v>9</v>
      </c>
      <c r="C453">
        <v>5</v>
      </c>
      <c r="D453">
        <v>155</v>
      </c>
      <c r="E453">
        <v>7</v>
      </c>
      <c r="F453">
        <v>0</v>
      </c>
      <c r="G453">
        <v>418</v>
      </c>
      <c r="H453">
        <v>5</v>
      </c>
      <c r="I453">
        <v>2</v>
      </c>
      <c r="J453">
        <v>-1</v>
      </c>
      <c r="K453">
        <v>12</v>
      </c>
      <c r="L453" t="s">
        <v>493</v>
      </c>
      <c r="M453">
        <v>1.4</v>
      </c>
      <c r="N453">
        <v>0</v>
      </c>
      <c r="O453">
        <v>0</v>
      </c>
    </row>
    <row r="454" spans="1:15" x14ac:dyDescent="0.3">
      <c r="A454" s="1">
        <v>44357</v>
      </c>
      <c r="B454" s="2" t="s">
        <v>6</v>
      </c>
      <c r="C454">
        <v>7</v>
      </c>
      <c r="D454">
        <v>157</v>
      </c>
      <c r="E454">
        <v>5</v>
      </c>
      <c r="F454">
        <v>2</v>
      </c>
      <c r="G454">
        <v>181</v>
      </c>
      <c r="H454">
        <v>7</v>
      </c>
      <c r="I454">
        <v>-2</v>
      </c>
      <c r="J454">
        <v>1</v>
      </c>
      <c r="K454">
        <v>21</v>
      </c>
      <c r="L454" t="s">
        <v>493</v>
      </c>
      <c r="M454">
        <v>0.7142857142857143</v>
      </c>
      <c r="N454">
        <v>2</v>
      </c>
      <c r="O454">
        <v>0</v>
      </c>
    </row>
    <row r="455" spans="1:15" x14ac:dyDescent="0.3">
      <c r="A455" s="1">
        <v>44357</v>
      </c>
      <c r="B455" s="2" t="s">
        <v>7</v>
      </c>
      <c r="C455">
        <v>8</v>
      </c>
      <c r="D455">
        <v>206</v>
      </c>
      <c r="E455">
        <v>10</v>
      </c>
      <c r="F455">
        <v>2</v>
      </c>
      <c r="G455">
        <v>365</v>
      </c>
      <c r="H455">
        <v>10</v>
      </c>
      <c r="I455">
        <v>0</v>
      </c>
      <c r="J455">
        <v>0</v>
      </c>
      <c r="K455">
        <v>26</v>
      </c>
      <c r="L455" t="s">
        <v>493</v>
      </c>
      <c r="M455">
        <v>1</v>
      </c>
      <c r="N455">
        <v>1</v>
      </c>
      <c r="O455">
        <v>0</v>
      </c>
    </row>
    <row r="456" spans="1:15" x14ac:dyDescent="0.3">
      <c r="A456" s="1">
        <v>44357</v>
      </c>
      <c r="B456" s="2" t="s">
        <v>2</v>
      </c>
      <c r="C456">
        <v>16</v>
      </c>
      <c r="D456">
        <v>386</v>
      </c>
      <c r="E456">
        <v>6</v>
      </c>
      <c r="F456">
        <v>3</v>
      </c>
      <c r="G456">
        <v>438</v>
      </c>
      <c r="H456">
        <v>15</v>
      </c>
      <c r="I456">
        <v>2</v>
      </c>
      <c r="J456">
        <v>-1</v>
      </c>
      <c r="K456">
        <v>44</v>
      </c>
      <c r="L456" t="s">
        <v>493</v>
      </c>
      <c r="M456">
        <v>1.5</v>
      </c>
      <c r="N456">
        <v>0.75</v>
      </c>
      <c r="O456">
        <v>0</v>
      </c>
    </row>
    <row r="457" spans="1:15" x14ac:dyDescent="0.3">
      <c r="A457" s="1">
        <v>44357</v>
      </c>
      <c r="B457" s="2" t="s">
        <v>3</v>
      </c>
      <c r="C457">
        <v>106</v>
      </c>
      <c r="D457">
        <v>1581</v>
      </c>
      <c r="E457">
        <v>55</v>
      </c>
      <c r="F457">
        <v>14</v>
      </c>
      <c r="G457">
        <v>2428</v>
      </c>
      <c r="H457">
        <v>105</v>
      </c>
      <c r="I457">
        <v>4</v>
      </c>
      <c r="J457">
        <v>-1</v>
      </c>
      <c r="K457">
        <v>136</v>
      </c>
      <c r="L457" t="s">
        <v>493</v>
      </c>
      <c r="M457">
        <v>1.0784313725490196</v>
      </c>
      <c r="N457">
        <v>0.93333333333333335</v>
      </c>
      <c r="O457">
        <v>0</v>
      </c>
    </row>
    <row r="458" spans="1:15" x14ac:dyDescent="0.3">
      <c r="A458" s="1">
        <v>44358</v>
      </c>
      <c r="B458" s="2" t="s">
        <v>4</v>
      </c>
      <c r="C458">
        <v>22</v>
      </c>
      <c r="D458">
        <v>368</v>
      </c>
      <c r="E458">
        <v>19</v>
      </c>
      <c r="F458">
        <v>3</v>
      </c>
      <c r="G458">
        <v>594</v>
      </c>
      <c r="H458">
        <v>23</v>
      </c>
      <c r="I458">
        <v>1</v>
      </c>
      <c r="J458">
        <v>1</v>
      </c>
      <c r="K458">
        <v>16</v>
      </c>
      <c r="L458" t="s">
        <v>494</v>
      </c>
      <c r="M458">
        <v>1.0555555555555556</v>
      </c>
      <c r="N458">
        <v>1.5</v>
      </c>
      <c r="O458">
        <v>1</v>
      </c>
    </row>
    <row r="459" spans="1:15" x14ac:dyDescent="0.3">
      <c r="A459" s="1">
        <v>44358</v>
      </c>
      <c r="B459" s="2" t="s">
        <v>5</v>
      </c>
      <c r="C459">
        <v>4</v>
      </c>
      <c r="D459">
        <v>110</v>
      </c>
      <c r="E459">
        <v>5</v>
      </c>
      <c r="F459">
        <v>3</v>
      </c>
      <c r="G459">
        <v>217</v>
      </c>
      <c r="H459">
        <v>6</v>
      </c>
      <c r="I459">
        <v>1</v>
      </c>
      <c r="J459">
        <v>0</v>
      </c>
      <c r="K459">
        <v>4</v>
      </c>
      <c r="L459" t="s">
        <v>494</v>
      </c>
      <c r="M459">
        <v>1.25</v>
      </c>
      <c r="N459">
        <v>1</v>
      </c>
      <c r="O459">
        <v>0</v>
      </c>
    </row>
    <row r="460" spans="1:15" x14ac:dyDescent="0.3">
      <c r="A460" s="1">
        <v>44358</v>
      </c>
      <c r="B460" s="2" t="s">
        <v>8</v>
      </c>
      <c r="C460">
        <v>19</v>
      </c>
      <c r="D460">
        <v>208</v>
      </c>
      <c r="E460">
        <v>2</v>
      </c>
      <c r="F460">
        <v>2</v>
      </c>
      <c r="G460">
        <v>216</v>
      </c>
      <c r="H460">
        <v>19</v>
      </c>
      <c r="I460">
        <v>-3</v>
      </c>
      <c r="J460">
        <v>0</v>
      </c>
      <c r="K460">
        <v>19</v>
      </c>
      <c r="L460" t="s">
        <v>494</v>
      </c>
      <c r="M460">
        <v>0.4</v>
      </c>
      <c r="N460">
        <v>1</v>
      </c>
      <c r="O460">
        <v>0</v>
      </c>
    </row>
    <row r="461" spans="1:15" x14ac:dyDescent="0.3">
      <c r="A461" s="1">
        <v>44358</v>
      </c>
      <c r="B461" s="2" t="s">
        <v>9</v>
      </c>
      <c r="C461">
        <v>12</v>
      </c>
      <c r="D461">
        <v>149</v>
      </c>
      <c r="E461">
        <v>6</v>
      </c>
      <c r="F461">
        <v>0</v>
      </c>
      <c r="G461">
        <v>418</v>
      </c>
      <c r="H461">
        <v>13</v>
      </c>
      <c r="I461">
        <v>-1</v>
      </c>
      <c r="J461">
        <v>0</v>
      </c>
      <c r="K461">
        <v>19</v>
      </c>
      <c r="L461" t="s">
        <v>494</v>
      </c>
      <c r="M461">
        <v>0.8571428571428571</v>
      </c>
      <c r="N461" t="e">
        <v>#NUM!</v>
      </c>
      <c r="O461">
        <v>0</v>
      </c>
    </row>
    <row r="462" spans="1:15" x14ac:dyDescent="0.3">
      <c r="A462" s="1">
        <v>44358</v>
      </c>
      <c r="B462" s="2" t="s">
        <v>6</v>
      </c>
      <c r="C462">
        <v>4</v>
      </c>
      <c r="D462">
        <v>148</v>
      </c>
      <c r="E462">
        <v>6</v>
      </c>
      <c r="F462">
        <v>2</v>
      </c>
      <c r="G462">
        <v>181</v>
      </c>
      <c r="H462">
        <v>5</v>
      </c>
      <c r="I462">
        <v>1</v>
      </c>
      <c r="J462">
        <v>0</v>
      </c>
      <c r="K462">
        <v>14</v>
      </c>
      <c r="L462" t="s">
        <v>494</v>
      </c>
      <c r="M462">
        <v>1.2</v>
      </c>
      <c r="N462">
        <v>1</v>
      </c>
      <c r="O462">
        <v>0</v>
      </c>
    </row>
    <row r="463" spans="1:15" x14ac:dyDescent="0.3">
      <c r="A463" s="1">
        <v>44358</v>
      </c>
      <c r="B463" s="2" t="s">
        <v>7</v>
      </c>
      <c r="C463">
        <v>4</v>
      </c>
      <c r="D463">
        <v>182</v>
      </c>
      <c r="E463">
        <v>6</v>
      </c>
      <c r="F463">
        <v>3</v>
      </c>
      <c r="G463">
        <v>365</v>
      </c>
      <c r="H463">
        <v>5</v>
      </c>
      <c r="I463">
        <v>-4</v>
      </c>
      <c r="J463">
        <v>1</v>
      </c>
      <c r="K463">
        <v>28</v>
      </c>
      <c r="L463" t="s">
        <v>494</v>
      </c>
      <c r="M463">
        <v>0.6</v>
      </c>
      <c r="N463">
        <v>1.5</v>
      </c>
      <c r="O463">
        <v>0</v>
      </c>
    </row>
    <row r="464" spans="1:15" x14ac:dyDescent="0.3">
      <c r="A464" s="1">
        <v>44358</v>
      </c>
      <c r="B464" s="2" t="s">
        <v>2</v>
      </c>
      <c r="C464">
        <v>10</v>
      </c>
      <c r="D464">
        <v>352</v>
      </c>
      <c r="E464">
        <v>8</v>
      </c>
      <c r="F464">
        <v>3</v>
      </c>
      <c r="G464">
        <v>439</v>
      </c>
      <c r="H464">
        <v>10</v>
      </c>
      <c r="I464">
        <v>2</v>
      </c>
      <c r="J464">
        <v>0</v>
      </c>
      <c r="K464">
        <v>43</v>
      </c>
      <c r="L464" t="s">
        <v>494</v>
      </c>
      <c r="M464">
        <v>1.3333333333333333</v>
      </c>
      <c r="N464">
        <v>1</v>
      </c>
      <c r="O464">
        <v>1</v>
      </c>
    </row>
    <row r="465" spans="1:15" x14ac:dyDescent="0.3">
      <c r="A465" s="1">
        <v>44358</v>
      </c>
      <c r="B465" s="2" t="s">
        <v>3</v>
      </c>
      <c r="C465">
        <v>75</v>
      </c>
      <c r="D465">
        <v>1517</v>
      </c>
      <c r="E465">
        <v>52</v>
      </c>
      <c r="F465">
        <v>16</v>
      </c>
      <c r="G465">
        <v>2430</v>
      </c>
      <c r="H465">
        <v>81</v>
      </c>
      <c r="I465">
        <v>-3</v>
      </c>
      <c r="J465">
        <v>2</v>
      </c>
      <c r="K465">
        <v>143</v>
      </c>
      <c r="L465" t="s">
        <v>494</v>
      </c>
      <c r="M465">
        <v>0.94545454545454544</v>
      </c>
      <c r="N465">
        <v>1.1428571428571428</v>
      </c>
      <c r="O465">
        <v>2</v>
      </c>
    </row>
    <row r="466" spans="1:15" x14ac:dyDescent="0.3">
      <c r="A466" s="1">
        <v>44359</v>
      </c>
      <c r="B466" s="2" t="s">
        <v>4</v>
      </c>
      <c r="C466">
        <v>22</v>
      </c>
      <c r="D466">
        <v>372</v>
      </c>
      <c r="E466">
        <v>18</v>
      </c>
      <c r="F466">
        <v>3</v>
      </c>
      <c r="G466">
        <v>594</v>
      </c>
      <c r="H466">
        <v>22</v>
      </c>
      <c r="I466">
        <v>-1</v>
      </c>
      <c r="J466">
        <v>0</v>
      </c>
      <c r="K466">
        <v>18</v>
      </c>
      <c r="L466" t="s">
        <v>495</v>
      </c>
      <c r="M466">
        <v>0.94736842105263153</v>
      </c>
      <c r="N466">
        <v>1</v>
      </c>
      <c r="O466">
        <v>0</v>
      </c>
    </row>
    <row r="467" spans="1:15" x14ac:dyDescent="0.3">
      <c r="A467" s="1">
        <v>44359</v>
      </c>
      <c r="B467" s="2" t="s">
        <v>5</v>
      </c>
      <c r="C467">
        <v>5</v>
      </c>
      <c r="D467">
        <v>97</v>
      </c>
      <c r="E467">
        <v>5</v>
      </c>
      <c r="F467">
        <v>3</v>
      </c>
      <c r="G467">
        <v>217</v>
      </c>
      <c r="H467">
        <v>2</v>
      </c>
      <c r="I467">
        <v>0</v>
      </c>
      <c r="J467">
        <v>0</v>
      </c>
      <c r="K467">
        <v>15</v>
      </c>
      <c r="L467" t="s">
        <v>495</v>
      </c>
      <c r="M467">
        <v>1</v>
      </c>
      <c r="N467">
        <v>1</v>
      </c>
      <c r="O467">
        <v>0</v>
      </c>
    </row>
    <row r="468" spans="1:15" x14ac:dyDescent="0.3">
      <c r="A468" s="1">
        <v>44359</v>
      </c>
      <c r="B468" s="2" t="s">
        <v>8</v>
      </c>
      <c r="C468">
        <v>17</v>
      </c>
      <c r="D468">
        <v>216</v>
      </c>
      <c r="E468">
        <v>0</v>
      </c>
      <c r="F468">
        <v>0</v>
      </c>
      <c r="G468">
        <v>216</v>
      </c>
      <c r="H468">
        <v>16</v>
      </c>
      <c r="I468">
        <v>-2</v>
      </c>
      <c r="J468">
        <v>-2</v>
      </c>
      <c r="K468">
        <v>8</v>
      </c>
      <c r="L468" t="s">
        <v>495</v>
      </c>
      <c r="M468">
        <v>0</v>
      </c>
      <c r="N468">
        <v>0</v>
      </c>
      <c r="O468">
        <v>0</v>
      </c>
    </row>
    <row r="469" spans="1:15" x14ac:dyDescent="0.3">
      <c r="A469" s="1">
        <v>44359</v>
      </c>
      <c r="B469" s="2" t="s">
        <v>9</v>
      </c>
      <c r="C469">
        <v>9</v>
      </c>
      <c r="D469">
        <v>142</v>
      </c>
      <c r="E469">
        <v>4</v>
      </c>
      <c r="F469">
        <v>1</v>
      </c>
      <c r="G469">
        <v>418</v>
      </c>
      <c r="H469">
        <v>10</v>
      </c>
      <c r="I469">
        <v>-2</v>
      </c>
      <c r="J469">
        <v>1</v>
      </c>
      <c r="K469">
        <v>17</v>
      </c>
      <c r="L469" t="s">
        <v>495</v>
      </c>
      <c r="M469">
        <v>0.66666666666666663</v>
      </c>
      <c r="N469" t="e">
        <v>#NUM!</v>
      </c>
      <c r="O469">
        <v>0</v>
      </c>
    </row>
    <row r="470" spans="1:15" x14ac:dyDescent="0.3">
      <c r="A470" s="1">
        <v>44359</v>
      </c>
      <c r="B470" s="2" t="s">
        <v>6</v>
      </c>
      <c r="C470">
        <v>4</v>
      </c>
      <c r="D470">
        <v>132</v>
      </c>
      <c r="E470">
        <v>6</v>
      </c>
      <c r="F470">
        <v>2</v>
      </c>
      <c r="G470">
        <v>181</v>
      </c>
      <c r="H470">
        <v>4</v>
      </c>
      <c r="I470">
        <v>0</v>
      </c>
      <c r="J470">
        <v>0</v>
      </c>
      <c r="K470">
        <v>20</v>
      </c>
      <c r="L470" t="s">
        <v>495</v>
      </c>
      <c r="M470">
        <v>1</v>
      </c>
      <c r="N470">
        <v>1</v>
      </c>
      <c r="O470">
        <v>0</v>
      </c>
    </row>
    <row r="471" spans="1:15" x14ac:dyDescent="0.3">
      <c r="A471" s="1">
        <v>44359</v>
      </c>
      <c r="B471" s="2" t="s">
        <v>7</v>
      </c>
      <c r="C471">
        <v>5</v>
      </c>
      <c r="D471">
        <v>169</v>
      </c>
      <c r="E471">
        <v>7</v>
      </c>
      <c r="F471">
        <v>2</v>
      </c>
      <c r="G471">
        <v>365</v>
      </c>
      <c r="H471">
        <v>5</v>
      </c>
      <c r="I471">
        <v>1</v>
      </c>
      <c r="J471">
        <v>-1</v>
      </c>
      <c r="K471">
        <v>18</v>
      </c>
      <c r="L471" t="s">
        <v>495</v>
      </c>
      <c r="M471">
        <v>1.1666666666666667</v>
      </c>
      <c r="N471">
        <v>0.66666666666666663</v>
      </c>
      <c r="O471">
        <v>0</v>
      </c>
    </row>
    <row r="472" spans="1:15" x14ac:dyDescent="0.3">
      <c r="A472" s="1">
        <v>44359</v>
      </c>
      <c r="B472" s="2" t="s">
        <v>2</v>
      </c>
      <c r="C472">
        <v>21</v>
      </c>
      <c r="D472">
        <v>334</v>
      </c>
      <c r="E472">
        <v>10</v>
      </c>
      <c r="F472">
        <v>3</v>
      </c>
      <c r="G472">
        <v>439</v>
      </c>
      <c r="H472">
        <v>20</v>
      </c>
      <c r="I472">
        <v>2</v>
      </c>
      <c r="J472">
        <v>0</v>
      </c>
      <c r="K472">
        <v>38</v>
      </c>
      <c r="L472" t="s">
        <v>495</v>
      </c>
      <c r="M472">
        <v>1.25</v>
      </c>
      <c r="N472">
        <v>1</v>
      </c>
      <c r="O472">
        <v>0</v>
      </c>
    </row>
    <row r="473" spans="1:15" x14ac:dyDescent="0.3">
      <c r="A473" s="1">
        <v>44359</v>
      </c>
      <c r="B473" s="2" t="s">
        <v>3</v>
      </c>
      <c r="C473">
        <v>83</v>
      </c>
      <c r="D473">
        <v>1462</v>
      </c>
      <c r="E473">
        <v>50</v>
      </c>
      <c r="F473">
        <v>14</v>
      </c>
      <c r="G473">
        <v>2430</v>
      </c>
      <c r="H473">
        <v>79</v>
      </c>
      <c r="I473">
        <v>-2</v>
      </c>
      <c r="J473">
        <v>-2</v>
      </c>
      <c r="K473">
        <v>134</v>
      </c>
      <c r="L473" t="s">
        <v>495</v>
      </c>
      <c r="M473">
        <v>0.96153846153846156</v>
      </c>
      <c r="N473">
        <v>0.875</v>
      </c>
      <c r="O473">
        <v>0</v>
      </c>
    </row>
    <row r="474" spans="1:15" x14ac:dyDescent="0.3">
      <c r="A474" s="1">
        <v>44360</v>
      </c>
      <c r="B474" s="2" t="s">
        <v>4</v>
      </c>
      <c r="C474">
        <v>34</v>
      </c>
      <c r="D474">
        <v>380</v>
      </c>
      <c r="E474">
        <v>20</v>
      </c>
      <c r="F474">
        <v>4</v>
      </c>
      <c r="G474">
        <v>594</v>
      </c>
      <c r="H474">
        <v>34</v>
      </c>
      <c r="I474">
        <v>2</v>
      </c>
      <c r="J474">
        <v>1</v>
      </c>
      <c r="K474">
        <v>26</v>
      </c>
      <c r="L474" t="s">
        <v>496</v>
      </c>
      <c r="M474">
        <v>1.1111111111111112</v>
      </c>
      <c r="N474">
        <v>1.3333333333333333</v>
      </c>
      <c r="O474">
        <v>0</v>
      </c>
    </row>
    <row r="475" spans="1:15" x14ac:dyDescent="0.3">
      <c r="A475" s="1">
        <v>44360</v>
      </c>
      <c r="B475" s="2" t="s">
        <v>5</v>
      </c>
      <c r="C475">
        <v>0</v>
      </c>
      <c r="D475">
        <v>89</v>
      </c>
      <c r="E475">
        <v>6</v>
      </c>
      <c r="F475">
        <v>3</v>
      </c>
      <c r="G475">
        <v>217</v>
      </c>
      <c r="H475">
        <v>0</v>
      </c>
      <c r="I475">
        <v>1</v>
      </c>
      <c r="J475">
        <v>0</v>
      </c>
      <c r="K475">
        <v>8</v>
      </c>
      <c r="L475" t="s">
        <v>496</v>
      </c>
      <c r="M475">
        <v>1.2</v>
      </c>
      <c r="N475">
        <v>1</v>
      </c>
      <c r="O475">
        <v>0</v>
      </c>
    </row>
    <row r="476" spans="1:15" x14ac:dyDescent="0.3">
      <c r="A476" s="1">
        <v>44360</v>
      </c>
      <c r="B476" s="2" t="s">
        <v>8</v>
      </c>
      <c r="C476">
        <v>4</v>
      </c>
      <c r="D476">
        <v>199</v>
      </c>
      <c r="E476">
        <v>4</v>
      </c>
      <c r="F476">
        <v>2</v>
      </c>
      <c r="G476">
        <v>216</v>
      </c>
      <c r="H476">
        <v>4</v>
      </c>
      <c r="I476">
        <v>4</v>
      </c>
      <c r="J476">
        <v>2</v>
      </c>
      <c r="K476">
        <v>21</v>
      </c>
      <c r="L476" t="s">
        <v>496</v>
      </c>
      <c r="M476" t="e">
        <v>#NUM!</v>
      </c>
      <c r="N476" t="e">
        <v>#NUM!</v>
      </c>
      <c r="O476">
        <v>0</v>
      </c>
    </row>
    <row r="477" spans="1:15" x14ac:dyDescent="0.3">
      <c r="A477" s="1">
        <v>44360</v>
      </c>
      <c r="B477" s="2" t="s">
        <v>9</v>
      </c>
      <c r="C477">
        <v>9</v>
      </c>
      <c r="D477">
        <v>145</v>
      </c>
      <c r="E477">
        <v>3</v>
      </c>
      <c r="F477">
        <v>1</v>
      </c>
      <c r="G477">
        <v>418</v>
      </c>
      <c r="H477">
        <v>9</v>
      </c>
      <c r="I477">
        <v>-1</v>
      </c>
      <c r="J477">
        <v>0</v>
      </c>
      <c r="K477">
        <v>6</v>
      </c>
      <c r="L477" t="s">
        <v>496</v>
      </c>
      <c r="M477">
        <v>0.75</v>
      </c>
      <c r="N477">
        <v>1</v>
      </c>
      <c r="O477">
        <v>0</v>
      </c>
    </row>
    <row r="478" spans="1:15" x14ac:dyDescent="0.3">
      <c r="A478" s="1">
        <v>44360</v>
      </c>
      <c r="B478" s="2" t="s">
        <v>6</v>
      </c>
      <c r="C478">
        <v>2</v>
      </c>
      <c r="D478">
        <v>127</v>
      </c>
      <c r="E478">
        <v>5</v>
      </c>
      <c r="F478">
        <v>2</v>
      </c>
      <c r="G478">
        <v>181</v>
      </c>
      <c r="H478">
        <v>2</v>
      </c>
      <c r="I478">
        <v>-1</v>
      </c>
      <c r="J478">
        <v>0</v>
      </c>
      <c r="K478">
        <v>7</v>
      </c>
      <c r="L478" t="s">
        <v>496</v>
      </c>
      <c r="M478">
        <v>0.83333333333333337</v>
      </c>
      <c r="N478">
        <v>1</v>
      </c>
      <c r="O478">
        <v>0</v>
      </c>
    </row>
    <row r="479" spans="1:15" x14ac:dyDescent="0.3">
      <c r="A479" s="1">
        <v>44360</v>
      </c>
      <c r="B479" s="2" t="s">
        <v>7</v>
      </c>
      <c r="C479">
        <v>5</v>
      </c>
      <c r="D479">
        <v>156</v>
      </c>
      <c r="E479">
        <v>5</v>
      </c>
      <c r="F479">
        <v>2</v>
      </c>
      <c r="G479">
        <v>365</v>
      </c>
      <c r="H479">
        <v>5</v>
      </c>
      <c r="I479">
        <v>-2</v>
      </c>
      <c r="J479">
        <v>0</v>
      </c>
      <c r="K479">
        <v>18</v>
      </c>
      <c r="L479" t="s">
        <v>496</v>
      </c>
      <c r="M479">
        <v>0.7142857142857143</v>
      </c>
      <c r="N479">
        <v>1</v>
      </c>
      <c r="O479">
        <v>0</v>
      </c>
    </row>
    <row r="480" spans="1:15" x14ac:dyDescent="0.3">
      <c r="A480" s="1">
        <v>44360</v>
      </c>
      <c r="B480" s="2" t="s">
        <v>2</v>
      </c>
      <c r="C480">
        <v>2</v>
      </c>
      <c r="D480">
        <v>305</v>
      </c>
      <c r="E480">
        <v>8</v>
      </c>
      <c r="F480">
        <v>4</v>
      </c>
      <c r="G480">
        <v>439</v>
      </c>
      <c r="H480">
        <v>2</v>
      </c>
      <c r="I480">
        <v>-2</v>
      </c>
      <c r="J480">
        <v>1</v>
      </c>
      <c r="K480">
        <v>31</v>
      </c>
      <c r="L480" t="s">
        <v>496</v>
      </c>
      <c r="M480">
        <v>0.8</v>
      </c>
      <c r="N480">
        <v>1.3333333333333333</v>
      </c>
      <c r="O480">
        <v>0</v>
      </c>
    </row>
    <row r="481" spans="1:15" x14ac:dyDescent="0.3">
      <c r="A481" s="1">
        <v>44360</v>
      </c>
      <c r="B481" s="2" t="s">
        <v>3</v>
      </c>
      <c r="C481">
        <v>56</v>
      </c>
      <c r="D481">
        <v>1401</v>
      </c>
      <c r="E481">
        <v>51</v>
      </c>
      <c r="F481">
        <v>18</v>
      </c>
      <c r="G481">
        <v>2430</v>
      </c>
      <c r="H481">
        <v>56</v>
      </c>
      <c r="I481">
        <v>1</v>
      </c>
      <c r="J481">
        <v>4</v>
      </c>
      <c r="K481">
        <v>117</v>
      </c>
      <c r="L481" t="s">
        <v>496</v>
      </c>
      <c r="M481">
        <v>1.02</v>
      </c>
      <c r="N481">
        <v>1.2857142857142858</v>
      </c>
      <c r="O481">
        <v>0</v>
      </c>
    </row>
    <row r="482" spans="1:15" x14ac:dyDescent="0.3">
      <c r="A482" s="1">
        <v>44361</v>
      </c>
      <c r="B482" s="2" t="s">
        <v>4</v>
      </c>
      <c r="C482">
        <v>18</v>
      </c>
      <c r="D482">
        <v>384</v>
      </c>
      <c r="E482">
        <v>22</v>
      </c>
      <c r="F482">
        <v>4</v>
      </c>
      <c r="G482">
        <v>594</v>
      </c>
      <c r="H482">
        <v>18</v>
      </c>
      <c r="I482">
        <v>2</v>
      </c>
      <c r="J482">
        <v>0</v>
      </c>
      <c r="K482">
        <v>14</v>
      </c>
      <c r="L482" t="s">
        <v>497</v>
      </c>
      <c r="M482">
        <v>1.1000000000000001</v>
      </c>
      <c r="N482">
        <v>1</v>
      </c>
      <c r="O482">
        <v>0</v>
      </c>
    </row>
    <row r="483" spans="1:15" x14ac:dyDescent="0.3">
      <c r="A483" s="1">
        <v>44361</v>
      </c>
      <c r="B483" s="2" t="s">
        <v>5</v>
      </c>
      <c r="C483">
        <v>5</v>
      </c>
      <c r="D483">
        <v>92</v>
      </c>
      <c r="E483">
        <v>6</v>
      </c>
      <c r="F483">
        <v>2</v>
      </c>
      <c r="G483">
        <v>217</v>
      </c>
      <c r="H483">
        <v>6</v>
      </c>
      <c r="I483">
        <v>0</v>
      </c>
      <c r="J483">
        <v>-1</v>
      </c>
      <c r="K483">
        <v>3</v>
      </c>
      <c r="L483" t="s">
        <v>497</v>
      </c>
      <c r="M483">
        <v>1</v>
      </c>
      <c r="N483">
        <v>0.66666666666666663</v>
      </c>
      <c r="O483">
        <v>0</v>
      </c>
    </row>
    <row r="484" spans="1:15" x14ac:dyDescent="0.3">
      <c r="A484" s="1">
        <v>44361</v>
      </c>
      <c r="B484" s="2" t="s">
        <v>8</v>
      </c>
      <c r="C484">
        <v>7</v>
      </c>
      <c r="D484">
        <v>188</v>
      </c>
      <c r="E484">
        <v>4</v>
      </c>
      <c r="F484">
        <v>1</v>
      </c>
      <c r="G484">
        <v>216</v>
      </c>
      <c r="H484">
        <v>3</v>
      </c>
      <c r="I484">
        <v>0</v>
      </c>
      <c r="J484">
        <v>-1</v>
      </c>
      <c r="K484">
        <v>14</v>
      </c>
      <c r="L484" t="s">
        <v>497</v>
      </c>
      <c r="M484">
        <v>1</v>
      </c>
      <c r="N484">
        <v>0.5</v>
      </c>
      <c r="O484">
        <v>0</v>
      </c>
    </row>
    <row r="485" spans="1:15" x14ac:dyDescent="0.3">
      <c r="A485" s="1">
        <v>44361</v>
      </c>
      <c r="B485" s="2" t="s">
        <v>9</v>
      </c>
      <c r="C485">
        <v>11</v>
      </c>
      <c r="D485">
        <v>149</v>
      </c>
      <c r="E485">
        <v>3</v>
      </c>
      <c r="F485">
        <v>1</v>
      </c>
      <c r="G485">
        <v>418</v>
      </c>
      <c r="H485">
        <v>12</v>
      </c>
      <c r="I485">
        <v>0</v>
      </c>
      <c r="J485">
        <v>0</v>
      </c>
      <c r="K485">
        <v>8</v>
      </c>
      <c r="L485" t="s">
        <v>497</v>
      </c>
      <c r="M485">
        <v>1</v>
      </c>
      <c r="N485">
        <v>1</v>
      </c>
      <c r="O485">
        <v>0</v>
      </c>
    </row>
    <row r="486" spans="1:15" x14ac:dyDescent="0.3">
      <c r="A486" s="1">
        <v>44361</v>
      </c>
      <c r="B486" s="2" t="s">
        <v>6</v>
      </c>
      <c r="C486">
        <v>9</v>
      </c>
      <c r="D486">
        <v>128</v>
      </c>
      <c r="E486">
        <v>6</v>
      </c>
      <c r="F486">
        <v>2</v>
      </c>
      <c r="G486">
        <v>181</v>
      </c>
      <c r="H486">
        <v>10</v>
      </c>
      <c r="I486">
        <v>1</v>
      </c>
      <c r="J486">
        <v>0</v>
      </c>
      <c r="K486">
        <v>9</v>
      </c>
      <c r="L486" t="s">
        <v>497</v>
      </c>
      <c r="M486">
        <v>1.2</v>
      </c>
      <c r="N486">
        <v>1</v>
      </c>
      <c r="O486">
        <v>0</v>
      </c>
    </row>
    <row r="487" spans="1:15" x14ac:dyDescent="0.3">
      <c r="A487" s="1">
        <v>44361</v>
      </c>
      <c r="B487" s="2" t="s">
        <v>7</v>
      </c>
      <c r="C487">
        <v>3</v>
      </c>
      <c r="D487">
        <v>146</v>
      </c>
      <c r="E487">
        <v>5</v>
      </c>
      <c r="F487">
        <v>1</v>
      </c>
      <c r="G487">
        <v>365</v>
      </c>
      <c r="H487">
        <v>5</v>
      </c>
      <c r="I487">
        <v>0</v>
      </c>
      <c r="J487">
        <v>-1</v>
      </c>
      <c r="K487">
        <v>15</v>
      </c>
      <c r="L487" t="s">
        <v>497</v>
      </c>
      <c r="M487">
        <v>1</v>
      </c>
      <c r="N487">
        <v>0.5</v>
      </c>
      <c r="O487">
        <v>0</v>
      </c>
    </row>
    <row r="488" spans="1:15" x14ac:dyDescent="0.3">
      <c r="A488" s="1">
        <v>44361</v>
      </c>
      <c r="B488" s="2" t="s">
        <v>2</v>
      </c>
      <c r="C488">
        <v>7</v>
      </c>
      <c r="D488">
        <v>292</v>
      </c>
      <c r="E488">
        <v>6</v>
      </c>
      <c r="F488">
        <v>4</v>
      </c>
      <c r="G488">
        <v>439</v>
      </c>
      <c r="H488">
        <v>6</v>
      </c>
      <c r="I488">
        <v>-2</v>
      </c>
      <c r="J488">
        <v>0</v>
      </c>
      <c r="K488">
        <v>19</v>
      </c>
      <c r="L488" t="s">
        <v>497</v>
      </c>
      <c r="M488">
        <v>0.75</v>
      </c>
      <c r="N488">
        <v>1</v>
      </c>
      <c r="O488">
        <v>0</v>
      </c>
    </row>
    <row r="489" spans="1:15" x14ac:dyDescent="0.3">
      <c r="A489" s="1">
        <v>44361</v>
      </c>
      <c r="B489" s="2" t="s">
        <v>3</v>
      </c>
      <c r="C489">
        <v>60</v>
      </c>
      <c r="D489">
        <v>1379</v>
      </c>
      <c r="E489">
        <v>52</v>
      </c>
      <c r="F489">
        <v>15</v>
      </c>
      <c r="G489">
        <v>2430</v>
      </c>
      <c r="H489">
        <v>60</v>
      </c>
      <c r="I489">
        <v>1</v>
      </c>
      <c r="J489">
        <v>-3</v>
      </c>
      <c r="K489">
        <v>82</v>
      </c>
      <c r="L489" t="s">
        <v>497</v>
      </c>
      <c r="M489">
        <v>1.0196078431372548</v>
      </c>
      <c r="N489">
        <v>0.83333333333333337</v>
      </c>
      <c r="O489">
        <v>0</v>
      </c>
    </row>
    <row r="490" spans="1:15" x14ac:dyDescent="0.3">
      <c r="A490" s="1">
        <v>44362</v>
      </c>
      <c r="B490" s="2" t="s">
        <v>4</v>
      </c>
      <c r="C490">
        <v>30</v>
      </c>
      <c r="D490">
        <v>401</v>
      </c>
      <c r="E490">
        <v>19</v>
      </c>
      <c r="F490">
        <v>5</v>
      </c>
      <c r="G490">
        <v>594</v>
      </c>
      <c r="H490">
        <v>31</v>
      </c>
      <c r="I490">
        <v>-3</v>
      </c>
      <c r="J490">
        <v>1</v>
      </c>
      <c r="K490">
        <v>14</v>
      </c>
      <c r="L490" t="s">
        <v>498</v>
      </c>
      <c r="M490">
        <v>0.86363636363636365</v>
      </c>
      <c r="N490">
        <v>1.25</v>
      </c>
      <c r="O490">
        <v>0</v>
      </c>
    </row>
    <row r="491" spans="1:15" x14ac:dyDescent="0.3">
      <c r="A491" s="1">
        <v>44362</v>
      </c>
      <c r="B491" s="2" t="s">
        <v>5</v>
      </c>
      <c r="C491">
        <v>5</v>
      </c>
      <c r="D491">
        <v>93</v>
      </c>
      <c r="E491">
        <v>4</v>
      </c>
      <c r="F491">
        <v>3</v>
      </c>
      <c r="G491">
        <v>217</v>
      </c>
      <c r="H491">
        <v>6</v>
      </c>
      <c r="I491">
        <v>-2</v>
      </c>
      <c r="J491">
        <v>1</v>
      </c>
      <c r="K491">
        <v>5</v>
      </c>
      <c r="L491" t="s">
        <v>498</v>
      </c>
      <c r="M491">
        <v>0.66666666666666663</v>
      </c>
      <c r="N491">
        <v>1.5</v>
      </c>
      <c r="O491">
        <v>0</v>
      </c>
    </row>
    <row r="492" spans="1:15" x14ac:dyDescent="0.3">
      <c r="A492" s="1">
        <v>44362</v>
      </c>
      <c r="B492" s="2" t="s">
        <v>8</v>
      </c>
      <c r="C492">
        <v>7</v>
      </c>
      <c r="D492">
        <v>175</v>
      </c>
      <c r="E492">
        <v>4</v>
      </c>
      <c r="F492">
        <v>1</v>
      </c>
      <c r="G492">
        <v>216</v>
      </c>
      <c r="H492">
        <v>5</v>
      </c>
      <c r="I492">
        <v>0</v>
      </c>
      <c r="J492">
        <v>0</v>
      </c>
      <c r="K492">
        <v>18</v>
      </c>
      <c r="L492" t="s">
        <v>498</v>
      </c>
      <c r="M492">
        <v>1</v>
      </c>
      <c r="N492">
        <v>1</v>
      </c>
      <c r="O492">
        <v>0</v>
      </c>
    </row>
    <row r="493" spans="1:15" x14ac:dyDescent="0.3">
      <c r="A493" s="1">
        <v>44362</v>
      </c>
      <c r="B493" s="2" t="s">
        <v>9</v>
      </c>
      <c r="C493">
        <v>6</v>
      </c>
      <c r="D493">
        <v>145</v>
      </c>
      <c r="E493">
        <v>3</v>
      </c>
      <c r="F493">
        <v>1</v>
      </c>
      <c r="G493">
        <v>418</v>
      </c>
      <c r="H493">
        <v>6</v>
      </c>
      <c r="I493">
        <v>0</v>
      </c>
      <c r="J493">
        <v>0</v>
      </c>
      <c r="K493">
        <v>10</v>
      </c>
      <c r="L493" t="s">
        <v>498</v>
      </c>
      <c r="M493">
        <v>1</v>
      </c>
      <c r="N493">
        <v>1</v>
      </c>
      <c r="O493">
        <v>0</v>
      </c>
    </row>
    <row r="494" spans="1:15" x14ac:dyDescent="0.3">
      <c r="A494" s="1">
        <v>44362</v>
      </c>
      <c r="B494" s="2" t="s">
        <v>6</v>
      </c>
      <c r="C494">
        <v>4</v>
      </c>
      <c r="D494">
        <v>124</v>
      </c>
      <c r="E494">
        <v>6</v>
      </c>
      <c r="F494">
        <v>2</v>
      </c>
      <c r="G494">
        <v>181</v>
      </c>
      <c r="H494">
        <v>6</v>
      </c>
      <c r="I494">
        <v>0</v>
      </c>
      <c r="J494">
        <v>0</v>
      </c>
      <c r="K494">
        <v>10</v>
      </c>
      <c r="L494" t="s">
        <v>498</v>
      </c>
      <c r="M494">
        <v>1</v>
      </c>
      <c r="N494">
        <v>1</v>
      </c>
      <c r="O494">
        <v>0</v>
      </c>
    </row>
    <row r="495" spans="1:15" x14ac:dyDescent="0.3">
      <c r="A495" s="1">
        <v>44362</v>
      </c>
      <c r="B495" s="2" t="s">
        <v>7</v>
      </c>
      <c r="C495">
        <v>4</v>
      </c>
      <c r="D495">
        <v>134</v>
      </c>
      <c r="E495">
        <v>4</v>
      </c>
      <c r="F495">
        <v>1</v>
      </c>
      <c r="G495">
        <v>365</v>
      </c>
      <c r="H495">
        <v>3</v>
      </c>
      <c r="I495">
        <v>-1</v>
      </c>
      <c r="J495">
        <v>0</v>
      </c>
      <c r="K495">
        <v>15</v>
      </c>
      <c r="L495" t="s">
        <v>498</v>
      </c>
      <c r="M495">
        <v>0.8</v>
      </c>
      <c r="N495">
        <v>1</v>
      </c>
      <c r="O495">
        <v>0</v>
      </c>
    </row>
    <row r="496" spans="1:15" x14ac:dyDescent="0.3">
      <c r="A496" s="1">
        <v>44362</v>
      </c>
      <c r="B496" s="2" t="s">
        <v>2</v>
      </c>
      <c r="C496">
        <v>9</v>
      </c>
      <c r="D496">
        <v>274</v>
      </c>
      <c r="E496">
        <v>7</v>
      </c>
      <c r="F496">
        <v>2</v>
      </c>
      <c r="G496">
        <v>439</v>
      </c>
      <c r="H496">
        <v>8</v>
      </c>
      <c r="I496">
        <v>1</v>
      </c>
      <c r="J496">
        <v>-2</v>
      </c>
      <c r="K496">
        <v>26</v>
      </c>
      <c r="L496" t="s">
        <v>498</v>
      </c>
      <c r="M496">
        <v>1.1666666666666667</v>
      </c>
      <c r="N496">
        <v>0.5</v>
      </c>
      <c r="O496">
        <v>0</v>
      </c>
    </row>
    <row r="497" spans="1:15" x14ac:dyDescent="0.3">
      <c r="A497" s="1">
        <v>44362</v>
      </c>
      <c r="B497" s="2" t="s">
        <v>3</v>
      </c>
      <c r="C497">
        <v>65</v>
      </c>
      <c r="D497">
        <v>1346</v>
      </c>
      <c r="E497">
        <v>47</v>
      </c>
      <c r="F497">
        <v>15</v>
      </c>
      <c r="G497">
        <v>2430</v>
      </c>
      <c r="H497">
        <v>65</v>
      </c>
      <c r="I497">
        <v>-5</v>
      </c>
      <c r="J497">
        <v>0</v>
      </c>
      <c r="K497">
        <v>98</v>
      </c>
      <c r="L497" t="s">
        <v>498</v>
      </c>
      <c r="M497">
        <v>0.90384615384615385</v>
      </c>
      <c r="N497">
        <v>1</v>
      </c>
      <c r="O497">
        <v>0</v>
      </c>
    </row>
    <row r="498" spans="1:15" x14ac:dyDescent="0.3">
      <c r="A498" s="1">
        <v>44363</v>
      </c>
      <c r="B498" s="2" t="s">
        <v>4</v>
      </c>
      <c r="C498">
        <v>38</v>
      </c>
      <c r="D498">
        <v>410</v>
      </c>
      <c r="E498">
        <v>18</v>
      </c>
      <c r="F498">
        <v>7</v>
      </c>
      <c r="G498">
        <v>594</v>
      </c>
      <c r="H498">
        <v>35</v>
      </c>
      <c r="I498">
        <v>-1</v>
      </c>
      <c r="J498">
        <v>2</v>
      </c>
      <c r="K498">
        <v>26</v>
      </c>
      <c r="L498" t="s">
        <v>499</v>
      </c>
      <c r="M498">
        <v>0.94736842105263153</v>
      </c>
      <c r="N498">
        <v>1.4</v>
      </c>
      <c r="O498">
        <v>0</v>
      </c>
    </row>
    <row r="499" spans="1:15" x14ac:dyDescent="0.3">
      <c r="A499" s="1">
        <v>44363</v>
      </c>
      <c r="B499" s="2" t="s">
        <v>5</v>
      </c>
      <c r="C499">
        <v>8</v>
      </c>
      <c r="D499">
        <v>96</v>
      </c>
      <c r="E499">
        <v>4</v>
      </c>
      <c r="F499">
        <v>3</v>
      </c>
      <c r="G499">
        <v>217</v>
      </c>
      <c r="H499">
        <v>8</v>
      </c>
      <c r="I499">
        <v>0</v>
      </c>
      <c r="J499">
        <v>0</v>
      </c>
      <c r="K499">
        <v>5</v>
      </c>
      <c r="L499" t="s">
        <v>499</v>
      </c>
      <c r="M499">
        <v>1</v>
      </c>
      <c r="N499">
        <v>1</v>
      </c>
      <c r="O499">
        <v>0</v>
      </c>
    </row>
    <row r="500" spans="1:15" x14ac:dyDescent="0.3">
      <c r="A500" s="1">
        <v>44363</v>
      </c>
      <c r="B500" s="2" t="s">
        <v>8</v>
      </c>
      <c r="C500">
        <v>17</v>
      </c>
      <c r="D500">
        <v>177</v>
      </c>
      <c r="E500">
        <v>2</v>
      </c>
      <c r="F500">
        <v>1</v>
      </c>
      <c r="G500">
        <v>216</v>
      </c>
      <c r="H500">
        <v>18</v>
      </c>
      <c r="I500">
        <v>-2</v>
      </c>
      <c r="J500">
        <v>0</v>
      </c>
      <c r="K500">
        <v>16</v>
      </c>
      <c r="L500" t="s">
        <v>499</v>
      </c>
      <c r="M500">
        <v>0.5</v>
      </c>
      <c r="N500">
        <v>1</v>
      </c>
      <c r="O500">
        <v>0</v>
      </c>
    </row>
    <row r="501" spans="1:15" x14ac:dyDescent="0.3">
      <c r="A501" s="1">
        <v>44363</v>
      </c>
      <c r="B501" s="2" t="s">
        <v>9</v>
      </c>
      <c r="C501">
        <v>23</v>
      </c>
      <c r="D501">
        <v>154</v>
      </c>
      <c r="E501">
        <v>3</v>
      </c>
      <c r="F501">
        <v>1</v>
      </c>
      <c r="G501">
        <v>418</v>
      </c>
      <c r="H501">
        <v>25</v>
      </c>
      <c r="I501">
        <v>0</v>
      </c>
      <c r="J501">
        <v>0</v>
      </c>
      <c r="K501">
        <v>16</v>
      </c>
      <c r="L501" t="s">
        <v>499</v>
      </c>
      <c r="M501">
        <v>1</v>
      </c>
      <c r="N501">
        <v>1</v>
      </c>
      <c r="O501">
        <v>0</v>
      </c>
    </row>
    <row r="502" spans="1:15" x14ac:dyDescent="0.3">
      <c r="A502" s="1">
        <v>44363</v>
      </c>
      <c r="B502" s="2" t="s">
        <v>6</v>
      </c>
      <c r="C502">
        <v>7</v>
      </c>
      <c r="D502">
        <v>127</v>
      </c>
      <c r="E502">
        <v>6</v>
      </c>
      <c r="F502">
        <v>1</v>
      </c>
      <c r="G502">
        <v>181</v>
      </c>
      <c r="H502">
        <v>7</v>
      </c>
      <c r="I502">
        <v>0</v>
      </c>
      <c r="J502">
        <v>-1</v>
      </c>
      <c r="K502">
        <v>4</v>
      </c>
      <c r="L502" t="s">
        <v>499</v>
      </c>
      <c r="M502">
        <v>1</v>
      </c>
      <c r="N502">
        <v>0.5</v>
      </c>
      <c r="O502">
        <v>0</v>
      </c>
    </row>
    <row r="503" spans="1:15" x14ac:dyDescent="0.3">
      <c r="A503" s="1">
        <v>44363</v>
      </c>
      <c r="B503" s="2" t="s">
        <v>7</v>
      </c>
      <c r="C503">
        <v>9</v>
      </c>
      <c r="D503">
        <v>127</v>
      </c>
      <c r="E503">
        <v>4</v>
      </c>
      <c r="F503">
        <v>1</v>
      </c>
      <c r="G503">
        <v>365</v>
      </c>
      <c r="H503">
        <v>10</v>
      </c>
      <c r="I503">
        <v>0</v>
      </c>
      <c r="J503">
        <v>0</v>
      </c>
      <c r="K503">
        <v>17</v>
      </c>
      <c r="L503" t="s">
        <v>499</v>
      </c>
      <c r="M503">
        <v>1</v>
      </c>
      <c r="N503">
        <v>1</v>
      </c>
      <c r="O503">
        <v>0</v>
      </c>
    </row>
    <row r="504" spans="1:15" x14ac:dyDescent="0.3">
      <c r="A504" s="1">
        <v>44363</v>
      </c>
      <c r="B504" s="2" t="s">
        <v>2</v>
      </c>
      <c r="C504">
        <v>11</v>
      </c>
      <c r="D504">
        <v>264</v>
      </c>
      <c r="E504">
        <v>8</v>
      </c>
      <c r="F504">
        <v>2</v>
      </c>
      <c r="G504">
        <v>439</v>
      </c>
      <c r="H504">
        <v>8</v>
      </c>
      <c r="I504">
        <v>1</v>
      </c>
      <c r="J504">
        <v>0</v>
      </c>
      <c r="K504">
        <v>18</v>
      </c>
      <c r="L504" t="s">
        <v>499</v>
      </c>
      <c r="M504">
        <v>1.1428571428571428</v>
      </c>
      <c r="N504">
        <v>1</v>
      </c>
      <c r="O504">
        <v>0</v>
      </c>
    </row>
    <row r="505" spans="1:15" x14ac:dyDescent="0.3">
      <c r="A505" s="1">
        <v>44363</v>
      </c>
      <c r="B505" s="2" t="s">
        <v>3</v>
      </c>
      <c r="C505">
        <v>113</v>
      </c>
      <c r="D505">
        <v>1355</v>
      </c>
      <c r="E505">
        <v>45</v>
      </c>
      <c r="F505">
        <v>16</v>
      </c>
      <c r="G505">
        <v>2430</v>
      </c>
      <c r="H505">
        <v>111</v>
      </c>
      <c r="I505">
        <v>-2</v>
      </c>
      <c r="J505">
        <v>1</v>
      </c>
      <c r="K505">
        <v>102</v>
      </c>
      <c r="L505" t="s">
        <v>499</v>
      </c>
      <c r="M505">
        <v>0.95744680851063835</v>
      </c>
      <c r="N505">
        <v>1.0666666666666667</v>
      </c>
      <c r="O505">
        <v>0</v>
      </c>
    </row>
    <row r="506" spans="1:15" x14ac:dyDescent="0.3">
      <c r="A506" s="1">
        <v>44364</v>
      </c>
      <c r="B506" s="2" t="s">
        <v>4</v>
      </c>
      <c r="C506">
        <v>30</v>
      </c>
      <c r="D506">
        <v>431</v>
      </c>
      <c r="E506">
        <v>19</v>
      </c>
      <c r="F506">
        <v>7</v>
      </c>
      <c r="G506">
        <v>595</v>
      </c>
      <c r="H506">
        <v>33</v>
      </c>
      <c r="I506">
        <v>1</v>
      </c>
      <c r="J506">
        <v>0</v>
      </c>
      <c r="K506">
        <v>11</v>
      </c>
      <c r="L506" t="s">
        <v>500</v>
      </c>
      <c r="M506">
        <v>1.0555555555555556</v>
      </c>
      <c r="N506">
        <v>1</v>
      </c>
      <c r="O506">
        <v>1</v>
      </c>
    </row>
    <row r="507" spans="1:15" x14ac:dyDescent="0.3">
      <c r="A507" s="1">
        <v>44364</v>
      </c>
      <c r="B507" s="2" t="s">
        <v>5</v>
      </c>
      <c r="C507">
        <v>12</v>
      </c>
      <c r="D507">
        <v>96</v>
      </c>
      <c r="E507">
        <v>4</v>
      </c>
      <c r="F507">
        <v>3</v>
      </c>
      <c r="G507">
        <v>217</v>
      </c>
      <c r="H507">
        <v>12</v>
      </c>
      <c r="I507">
        <v>0</v>
      </c>
      <c r="J507">
        <v>0</v>
      </c>
      <c r="K507">
        <v>12</v>
      </c>
      <c r="L507" t="s">
        <v>500</v>
      </c>
      <c r="M507">
        <v>1</v>
      </c>
      <c r="N507">
        <v>1</v>
      </c>
      <c r="O507">
        <v>0</v>
      </c>
    </row>
    <row r="508" spans="1:15" x14ac:dyDescent="0.3">
      <c r="A508" s="1">
        <v>44364</v>
      </c>
      <c r="B508" s="2" t="s">
        <v>8</v>
      </c>
      <c r="C508">
        <v>14</v>
      </c>
      <c r="D508">
        <v>175</v>
      </c>
      <c r="E508">
        <v>2</v>
      </c>
      <c r="F508">
        <v>1</v>
      </c>
      <c r="G508">
        <v>216</v>
      </c>
      <c r="H508">
        <v>13</v>
      </c>
      <c r="I508">
        <v>0</v>
      </c>
      <c r="J508">
        <v>0</v>
      </c>
      <c r="K508">
        <v>15</v>
      </c>
      <c r="L508" t="s">
        <v>500</v>
      </c>
      <c r="M508">
        <v>1</v>
      </c>
      <c r="N508">
        <v>1</v>
      </c>
      <c r="O508">
        <v>0</v>
      </c>
    </row>
    <row r="509" spans="1:15" x14ac:dyDescent="0.3">
      <c r="A509" s="1">
        <v>44364</v>
      </c>
      <c r="B509" s="2" t="s">
        <v>9</v>
      </c>
      <c r="C509">
        <v>8</v>
      </c>
      <c r="D509">
        <v>155</v>
      </c>
      <c r="E509">
        <v>2</v>
      </c>
      <c r="F509">
        <v>1</v>
      </c>
      <c r="G509">
        <v>418</v>
      </c>
      <c r="H509">
        <v>8</v>
      </c>
      <c r="I509">
        <v>-1</v>
      </c>
      <c r="J509">
        <v>0</v>
      </c>
      <c r="K509">
        <v>7</v>
      </c>
      <c r="L509" t="s">
        <v>500</v>
      </c>
      <c r="M509">
        <v>0.66666666666666663</v>
      </c>
      <c r="N509">
        <v>1</v>
      </c>
      <c r="O509">
        <v>0</v>
      </c>
    </row>
    <row r="510" spans="1:15" x14ac:dyDescent="0.3">
      <c r="A510" s="1">
        <v>44364</v>
      </c>
      <c r="B510" s="2" t="s">
        <v>6</v>
      </c>
      <c r="C510">
        <v>10</v>
      </c>
      <c r="D510">
        <v>117</v>
      </c>
      <c r="E510">
        <v>7</v>
      </c>
      <c r="F510">
        <v>1</v>
      </c>
      <c r="G510">
        <v>181</v>
      </c>
      <c r="H510">
        <v>11</v>
      </c>
      <c r="I510">
        <v>1</v>
      </c>
      <c r="J510">
        <v>0</v>
      </c>
      <c r="K510">
        <v>21</v>
      </c>
      <c r="L510" t="s">
        <v>500</v>
      </c>
      <c r="M510">
        <v>1.1666666666666667</v>
      </c>
      <c r="N510">
        <v>1</v>
      </c>
      <c r="O510">
        <v>0</v>
      </c>
    </row>
    <row r="511" spans="1:15" x14ac:dyDescent="0.3">
      <c r="A511" s="1">
        <v>44364</v>
      </c>
      <c r="B511" s="2" t="s">
        <v>7</v>
      </c>
      <c r="C511">
        <v>8</v>
      </c>
      <c r="D511">
        <v>126</v>
      </c>
      <c r="E511">
        <v>4</v>
      </c>
      <c r="F511">
        <v>1</v>
      </c>
      <c r="G511">
        <v>365</v>
      </c>
      <c r="H511">
        <v>7</v>
      </c>
      <c r="I511">
        <v>0</v>
      </c>
      <c r="J511">
        <v>0</v>
      </c>
      <c r="K511">
        <v>8</v>
      </c>
      <c r="L511" t="s">
        <v>500</v>
      </c>
      <c r="M511">
        <v>1</v>
      </c>
      <c r="N511">
        <v>1</v>
      </c>
      <c r="O511">
        <v>0</v>
      </c>
    </row>
    <row r="512" spans="1:15" x14ac:dyDescent="0.3">
      <c r="A512" s="1">
        <v>44364</v>
      </c>
      <c r="B512" s="2" t="s">
        <v>2</v>
      </c>
      <c r="C512">
        <v>3</v>
      </c>
      <c r="D512">
        <v>244</v>
      </c>
      <c r="E512">
        <v>7</v>
      </c>
      <c r="F512">
        <v>2</v>
      </c>
      <c r="G512">
        <v>439</v>
      </c>
      <c r="H512">
        <v>3</v>
      </c>
      <c r="I512">
        <v>-1</v>
      </c>
      <c r="J512">
        <v>0</v>
      </c>
      <c r="K512">
        <v>23</v>
      </c>
      <c r="L512" t="s">
        <v>500</v>
      </c>
      <c r="M512">
        <v>0.875</v>
      </c>
      <c r="N512">
        <v>1</v>
      </c>
      <c r="O512">
        <v>0</v>
      </c>
    </row>
    <row r="513" spans="1:15" x14ac:dyDescent="0.3">
      <c r="A513" s="1">
        <v>44364</v>
      </c>
      <c r="B513" s="2" t="s">
        <v>3</v>
      </c>
      <c r="C513">
        <v>85</v>
      </c>
      <c r="D513">
        <v>1344</v>
      </c>
      <c r="E513">
        <v>45</v>
      </c>
      <c r="F513">
        <v>16</v>
      </c>
      <c r="G513">
        <v>2431</v>
      </c>
      <c r="H513">
        <v>87</v>
      </c>
      <c r="I513">
        <v>0</v>
      </c>
      <c r="J513">
        <v>0</v>
      </c>
      <c r="K513">
        <v>97</v>
      </c>
      <c r="L513" t="s">
        <v>500</v>
      </c>
      <c r="M513">
        <v>1</v>
      </c>
      <c r="N513">
        <v>1</v>
      </c>
      <c r="O513">
        <v>1</v>
      </c>
    </row>
    <row r="514" spans="1:15" x14ac:dyDescent="0.3">
      <c r="A514" s="1">
        <v>44365</v>
      </c>
      <c r="B514" s="2" t="s">
        <v>4</v>
      </c>
      <c r="C514">
        <v>26</v>
      </c>
      <c r="D514">
        <v>411</v>
      </c>
      <c r="E514">
        <v>15</v>
      </c>
      <c r="F514">
        <v>7</v>
      </c>
      <c r="G514">
        <v>597</v>
      </c>
      <c r="H514">
        <v>28</v>
      </c>
      <c r="I514">
        <v>-4</v>
      </c>
      <c r="J514">
        <v>0</v>
      </c>
      <c r="K514">
        <v>46</v>
      </c>
      <c r="L514" t="s">
        <v>501</v>
      </c>
      <c r="M514">
        <v>0.78947368421052633</v>
      </c>
      <c r="N514">
        <v>1</v>
      </c>
      <c r="O514">
        <v>2</v>
      </c>
    </row>
    <row r="515" spans="1:15" x14ac:dyDescent="0.3">
      <c r="A515" s="1">
        <v>44365</v>
      </c>
      <c r="B515" s="2" t="s">
        <v>5</v>
      </c>
      <c r="C515">
        <v>10</v>
      </c>
      <c r="D515">
        <v>101</v>
      </c>
      <c r="E515">
        <v>5</v>
      </c>
      <c r="F515">
        <v>3</v>
      </c>
      <c r="G515">
        <v>217</v>
      </c>
      <c r="H515">
        <v>10</v>
      </c>
      <c r="I515">
        <v>1</v>
      </c>
      <c r="J515">
        <v>0</v>
      </c>
      <c r="K515">
        <v>5</v>
      </c>
      <c r="L515" t="s">
        <v>501</v>
      </c>
      <c r="M515">
        <v>1.25</v>
      </c>
      <c r="N515">
        <v>1</v>
      </c>
      <c r="O515">
        <v>0</v>
      </c>
    </row>
    <row r="516" spans="1:15" x14ac:dyDescent="0.3">
      <c r="A516" s="1">
        <v>44365</v>
      </c>
      <c r="B516" s="2" t="s">
        <v>8</v>
      </c>
      <c r="C516">
        <v>5</v>
      </c>
      <c r="D516">
        <v>164</v>
      </c>
      <c r="E516">
        <v>2</v>
      </c>
      <c r="F516">
        <v>1</v>
      </c>
      <c r="G516">
        <v>216</v>
      </c>
      <c r="H516">
        <v>4</v>
      </c>
      <c r="I516">
        <v>0</v>
      </c>
      <c r="J516">
        <v>0</v>
      </c>
      <c r="K516">
        <v>15</v>
      </c>
      <c r="L516" t="s">
        <v>501</v>
      </c>
      <c r="M516">
        <v>1</v>
      </c>
      <c r="N516">
        <v>1</v>
      </c>
      <c r="O516">
        <v>0</v>
      </c>
    </row>
    <row r="517" spans="1:15" x14ac:dyDescent="0.3">
      <c r="A517" s="1">
        <v>44365</v>
      </c>
      <c r="B517" s="2" t="s">
        <v>9</v>
      </c>
      <c r="C517">
        <v>10</v>
      </c>
      <c r="D517">
        <v>150</v>
      </c>
      <c r="E517">
        <v>3</v>
      </c>
      <c r="F517">
        <v>1</v>
      </c>
      <c r="G517">
        <v>418</v>
      </c>
      <c r="H517">
        <v>9</v>
      </c>
      <c r="I517">
        <v>1</v>
      </c>
      <c r="J517">
        <v>0</v>
      </c>
      <c r="K517">
        <v>14</v>
      </c>
      <c r="L517" t="s">
        <v>501</v>
      </c>
      <c r="M517">
        <v>1.5</v>
      </c>
      <c r="N517">
        <v>1</v>
      </c>
      <c r="O517">
        <v>0</v>
      </c>
    </row>
    <row r="518" spans="1:15" x14ac:dyDescent="0.3">
      <c r="A518" s="1">
        <v>44365</v>
      </c>
      <c r="B518" s="2" t="s">
        <v>6</v>
      </c>
      <c r="C518">
        <v>11</v>
      </c>
      <c r="D518">
        <v>120</v>
      </c>
      <c r="E518">
        <v>8</v>
      </c>
      <c r="F518">
        <v>1</v>
      </c>
      <c r="G518">
        <v>181</v>
      </c>
      <c r="H518">
        <v>12</v>
      </c>
      <c r="I518">
        <v>1</v>
      </c>
      <c r="J518">
        <v>0</v>
      </c>
      <c r="K518">
        <v>9</v>
      </c>
      <c r="L518" t="s">
        <v>501</v>
      </c>
      <c r="M518">
        <v>1.1428571428571428</v>
      </c>
      <c r="N518">
        <v>1</v>
      </c>
      <c r="O518">
        <v>0</v>
      </c>
    </row>
    <row r="519" spans="1:15" x14ac:dyDescent="0.3">
      <c r="A519" s="1">
        <v>44365</v>
      </c>
      <c r="B519" s="2" t="s">
        <v>7</v>
      </c>
      <c r="C519">
        <v>12</v>
      </c>
      <c r="D519">
        <v>121</v>
      </c>
      <c r="E519">
        <v>4</v>
      </c>
      <c r="F519">
        <v>1</v>
      </c>
      <c r="G519">
        <v>365</v>
      </c>
      <c r="H519">
        <v>11</v>
      </c>
      <c r="I519">
        <v>0</v>
      </c>
      <c r="J519">
        <v>0</v>
      </c>
      <c r="K519">
        <v>16</v>
      </c>
      <c r="L519" t="s">
        <v>501</v>
      </c>
      <c r="M519">
        <v>1</v>
      </c>
      <c r="N519">
        <v>1</v>
      </c>
      <c r="O519">
        <v>0</v>
      </c>
    </row>
    <row r="520" spans="1:15" x14ac:dyDescent="0.3">
      <c r="A520" s="1">
        <v>44365</v>
      </c>
      <c r="B520" s="2" t="s">
        <v>2</v>
      </c>
      <c r="C520">
        <v>18</v>
      </c>
      <c r="D520">
        <v>235</v>
      </c>
      <c r="E520">
        <v>8</v>
      </c>
      <c r="F520">
        <v>2</v>
      </c>
      <c r="G520">
        <v>439</v>
      </c>
      <c r="H520">
        <v>20</v>
      </c>
      <c r="I520">
        <v>1</v>
      </c>
      <c r="J520">
        <v>0</v>
      </c>
      <c r="K520">
        <v>29</v>
      </c>
      <c r="L520" t="s">
        <v>501</v>
      </c>
      <c r="M520">
        <v>1.1428571428571428</v>
      </c>
      <c r="N520">
        <v>1</v>
      </c>
      <c r="O520">
        <v>0</v>
      </c>
    </row>
    <row r="521" spans="1:15" x14ac:dyDescent="0.3">
      <c r="A521" s="1">
        <v>44365</v>
      </c>
      <c r="B521" s="2" t="s">
        <v>3</v>
      </c>
      <c r="C521">
        <v>92</v>
      </c>
      <c r="D521">
        <v>1302</v>
      </c>
      <c r="E521">
        <v>45</v>
      </c>
      <c r="F521">
        <v>16</v>
      </c>
      <c r="G521">
        <v>2433</v>
      </c>
      <c r="H521">
        <v>94</v>
      </c>
      <c r="I521">
        <v>0</v>
      </c>
      <c r="J521">
        <v>0</v>
      </c>
      <c r="K521">
        <v>134</v>
      </c>
      <c r="L521" t="s">
        <v>501</v>
      </c>
      <c r="M521">
        <v>1</v>
      </c>
      <c r="N521">
        <v>1</v>
      </c>
      <c r="O521">
        <v>2</v>
      </c>
    </row>
    <row r="522" spans="1:15" x14ac:dyDescent="0.3">
      <c r="A522" s="1">
        <v>44366</v>
      </c>
      <c r="B522" s="2" t="s">
        <v>4</v>
      </c>
      <c r="C522">
        <v>44</v>
      </c>
      <c r="D522">
        <v>434</v>
      </c>
      <c r="E522">
        <v>15</v>
      </c>
      <c r="F522">
        <v>7</v>
      </c>
      <c r="G522">
        <v>597</v>
      </c>
      <c r="H522">
        <v>43</v>
      </c>
      <c r="I522">
        <v>0</v>
      </c>
      <c r="J522">
        <v>0</v>
      </c>
      <c r="K522">
        <v>20</v>
      </c>
      <c r="L522" t="s">
        <v>502</v>
      </c>
      <c r="M522">
        <v>1</v>
      </c>
      <c r="N522">
        <v>1</v>
      </c>
      <c r="O522">
        <v>0</v>
      </c>
    </row>
    <row r="523" spans="1:15" x14ac:dyDescent="0.3">
      <c r="A523" s="1">
        <v>44366</v>
      </c>
      <c r="B523" s="2" t="s">
        <v>5</v>
      </c>
      <c r="C523">
        <v>1</v>
      </c>
      <c r="D523">
        <v>101</v>
      </c>
      <c r="E523">
        <v>6</v>
      </c>
      <c r="F523">
        <v>2</v>
      </c>
      <c r="G523">
        <v>217</v>
      </c>
      <c r="H523">
        <v>1</v>
      </c>
      <c r="I523">
        <v>1</v>
      </c>
      <c r="J523">
        <v>-1</v>
      </c>
      <c r="K523">
        <v>1</v>
      </c>
      <c r="L523" t="s">
        <v>502</v>
      </c>
      <c r="M523">
        <v>1.2</v>
      </c>
      <c r="N523">
        <v>0.66666666666666663</v>
      </c>
      <c r="O523">
        <v>0</v>
      </c>
    </row>
    <row r="524" spans="1:15" x14ac:dyDescent="0.3">
      <c r="A524" s="1">
        <v>44366</v>
      </c>
      <c r="B524" s="2" t="s">
        <v>8</v>
      </c>
      <c r="C524">
        <v>7</v>
      </c>
      <c r="D524">
        <v>154</v>
      </c>
      <c r="E524">
        <v>3</v>
      </c>
      <c r="F524">
        <v>1</v>
      </c>
      <c r="G524">
        <v>216</v>
      </c>
      <c r="H524">
        <v>7</v>
      </c>
      <c r="I524">
        <v>1</v>
      </c>
      <c r="J524">
        <v>0</v>
      </c>
      <c r="K524">
        <v>17</v>
      </c>
      <c r="L524" t="s">
        <v>502</v>
      </c>
      <c r="M524">
        <v>1.5</v>
      </c>
      <c r="N524">
        <v>1</v>
      </c>
      <c r="O524">
        <v>0</v>
      </c>
    </row>
    <row r="525" spans="1:15" x14ac:dyDescent="0.3">
      <c r="A525" s="1">
        <v>44366</v>
      </c>
      <c r="B525" s="2" t="s">
        <v>9</v>
      </c>
      <c r="C525">
        <v>6</v>
      </c>
      <c r="D525">
        <v>142</v>
      </c>
      <c r="E525">
        <v>3</v>
      </c>
      <c r="F525">
        <v>1</v>
      </c>
      <c r="G525">
        <v>418</v>
      </c>
      <c r="H525">
        <v>6</v>
      </c>
      <c r="I525">
        <v>0</v>
      </c>
      <c r="J525">
        <v>0</v>
      </c>
      <c r="K525">
        <v>14</v>
      </c>
      <c r="L525" t="s">
        <v>502</v>
      </c>
      <c r="M525">
        <v>1</v>
      </c>
      <c r="N525">
        <v>1</v>
      </c>
      <c r="O525">
        <v>0</v>
      </c>
    </row>
    <row r="526" spans="1:15" x14ac:dyDescent="0.3">
      <c r="A526" s="1">
        <v>44366</v>
      </c>
      <c r="B526" s="2" t="s">
        <v>6</v>
      </c>
      <c r="C526">
        <v>8</v>
      </c>
      <c r="D526">
        <v>118</v>
      </c>
      <c r="E526">
        <v>7</v>
      </c>
      <c r="F526">
        <v>1</v>
      </c>
      <c r="G526">
        <v>181</v>
      </c>
      <c r="H526">
        <v>9</v>
      </c>
      <c r="I526">
        <v>-1</v>
      </c>
      <c r="J526">
        <v>0</v>
      </c>
      <c r="K526">
        <v>11</v>
      </c>
      <c r="L526" t="s">
        <v>502</v>
      </c>
      <c r="M526">
        <v>0.875</v>
      </c>
      <c r="N526">
        <v>1</v>
      </c>
      <c r="O526">
        <v>0</v>
      </c>
    </row>
    <row r="527" spans="1:15" x14ac:dyDescent="0.3">
      <c r="A527" s="1">
        <v>44366</v>
      </c>
      <c r="B527" s="2" t="s">
        <v>7</v>
      </c>
      <c r="C527">
        <v>3</v>
      </c>
      <c r="D527">
        <v>110</v>
      </c>
      <c r="E527">
        <v>3</v>
      </c>
      <c r="F527">
        <v>1</v>
      </c>
      <c r="G527">
        <v>365</v>
      </c>
      <c r="H527">
        <v>3</v>
      </c>
      <c r="I527">
        <v>-1</v>
      </c>
      <c r="J527">
        <v>0</v>
      </c>
      <c r="K527">
        <v>14</v>
      </c>
      <c r="L527" t="s">
        <v>502</v>
      </c>
      <c r="M527">
        <v>0.75</v>
      </c>
      <c r="N527">
        <v>1</v>
      </c>
      <c r="O527">
        <v>0</v>
      </c>
    </row>
    <row r="528" spans="1:15" x14ac:dyDescent="0.3">
      <c r="A528" s="1">
        <v>44366</v>
      </c>
      <c r="B528" s="2" t="s">
        <v>2</v>
      </c>
      <c r="C528">
        <v>7</v>
      </c>
      <c r="D528">
        <v>211</v>
      </c>
      <c r="E528">
        <v>8</v>
      </c>
      <c r="F528">
        <v>2</v>
      </c>
      <c r="G528">
        <v>439</v>
      </c>
      <c r="H528">
        <v>6</v>
      </c>
      <c r="I528">
        <v>0</v>
      </c>
      <c r="J528">
        <v>0</v>
      </c>
      <c r="K528">
        <v>30</v>
      </c>
      <c r="L528" t="s">
        <v>502</v>
      </c>
      <c r="M528">
        <v>1</v>
      </c>
      <c r="N528">
        <v>1</v>
      </c>
      <c r="O528">
        <v>0</v>
      </c>
    </row>
    <row r="529" spans="1:15" x14ac:dyDescent="0.3">
      <c r="A529" s="1">
        <v>44366</v>
      </c>
      <c r="B529" s="2" t="s">
        <v>3</v>
      </c>
      <c r="C529">
        <v>76</v>
      </c>
      <c r="D529">
        <v>1270</v>
      </c>
      <c r="E529">
        <v>45</v>
      </c>
      <c r="F529">
        <v>15</v>
      </c>
      <c r="G529">
        <v>2433</v>
      </c>
      <c r="H529">
        <v>75</v>
      </c>
      <c r="I529">
        <v>0</v>
      </c>
      <c r="J529">
        <v>-1</v>
      </c>
      <c r="K529">
        <v>107</v>
      </c>
      <c r="L529" t="s">
        <v>502</v>
      </c>
      <c r="M529">
        <v>1</v>
      </c>
      <c r="N529">
        <v>0.9375</v>
      </c>
      <c r="O529">
        <v>0</v>
      </c>
    </row>
    <row r="530" spans="1:15" x14ac:dyDescent="0.3">
      <c r="A530" s="1">
        <v>44367</v>
      </c>
      <c r="B530" s="2" t="s">
        <v>4</v>
      </c>
      <c r="C530">
        <v>23</v>
      </c>
      <c r="D530">
        <v>439</v>
      </c>
      <c r="E530">
        <v>15</v>
      </c>
      <c r="F530">
        <v>7</v>
      </c>
      <c r="G530">
        <v>598</v>
      </c>
      <c r="H530">
        <v>22</v>
      </c>
      <c r="I530">
        <v>0</v>
      </c>
      <c r="J530">
        <v>0</v>
      </c>
      <c r="K530">
        <v>16</v>
      </c>
      <c r="L530" t="s">
        <v>503</v>
      </c>
      <c r="M530">
        <v>1</v>
      </c>
      <c r="N530">
        <v>1</v>
      </c>
      <c r="O530">
        <v>1</v>
      </c>
    </row>
    <row r="531" spans="1:15" x14ac:dyDescent="0.3">
      <c r="A531" s="1">
        <v>44367</v>
      </c>
      <c r="B531" s="2" t="s">
        <v>5</v>
      </c>
      <c r="C531">
        <v>3</v>
      </c>
      <c r="D531">
        <v>102</v>
      </c>
      <c r="E531">
        <v>5</v>
      </c>
      <c r="F531">
        <v>3</v>
      </c>
      <c r="G531">
        <v>217</v>
      </c>
      <c r="H531">
        <v>3</v>
      </c>
      <c r="I531">
        <v>-1</v>
      </c>
      <c r="J531">
        <v>1</v>
      </c>
      <c r="K531">
        <v>2</v>
      </c>
      <c r="L531" t="s">
        <v>503</v>
      </c>
      <c r="M531">
        <v>0.83333333333333337</v>
      </c>
      <c r="N531">
        <v>1.5</v>
      </c>
      <c r="O531">
        <v>0</v>
      </c>
    </row>
    <row r="532" spans="1:15" x14ac:dyDescent="0.3">
      <c r="A532" s="1">
        <v>44367</v>
      </c>
      <c r="B532" s="2" t="s">
        <v>8</v>
      </c>
      <c r="C532">
        <v>9</v>
      </c>
      <c r="D532">
        <v>151</v>
      </c>
      <c r="E532">
        <v>3</v>
      </c>
      <c r="F532">
        <v>1</v>
      </c>
      <c r="G532">
        <v>216</v>
      </c>
      <c r="H532">
        <v>9</v>
      </c>
      <c r="I532">
        <v>0</v>
      </c>
      <c r="J532">
        <v>0</v>
      </c>
      <c r="K532">
        <v>12</v>
      </c>
      <c r="L532" t="s">
        <v>503</v>
      </c>
      <c r="M532">
        <v>1</v>
      </c>
      <c r="N532">
        <v>1</v>
      </c>
      <c r="O532">
        <v>0</v>
      </c>
    </row>
    <row r="533" spans="1:15" x14ac:dyDescent="0.3">
      <c r="A533" s="1">
        <v>44367</v>
      </c>
      <c r="B533" s="2" t="s">
        <v>9</v>
      </c>
      <c r="C533">
        <v>8</v>
      </c>
      <c r="D533">
        <v>142</v>
      </c>
      <c r="E533">
        <v>2</v>
      </c>
      <c r="F533">
        <v>1</v>
      </c>
      <c r="G533">
        <v>418</v>
      </c>
      <c r="H533">
        <v>8</v>
      </c>
      <c r="I533">
        <v>-1</v>
      </c>
      <c r="J533">
        <v>0</v>
      </c>
      <c r="K533">
        <v>8</v>
      </c>
      <c r="L533" t="s">
        <v>503</v>
      </c>
      <c r="M533">
        <v>0.66666666666666663</v>
      </c>
      <c r="N533">
        <v>1</v>
      </c>
      <c r="O533">
        <v>0</v>
      </c>
    </row>
    <row r="534" spans="1:15" x14ac:dyDescent="0.3">
      <c r="A534" s="1">
        <v>44367</v>
      </c>
      <c r="B534" s="2" t="s">
        <v>6</v>
      </c>
      <c r="C534">
        <v>3</v>
      </c>
      <c r="D534">
        <v>119</v>
      </c>
      <c r="E534">
        <v>7</v>
      </c>
      <c r="F534">
        <v>1</v>
      </c>
      <c r="G534">
        <v>181</v>
      </c>
      <c r="H534">
        <v>3</v>
      </c>
      <c r="I534">
        <v>0</v>
      </c>
      <c r="J534">
        <v>0</v>
      </c>
      <c r="K534">
        <v>2</v>
      </c>
      <c r="L534" t="s">
        <v>503</v>
      </c>
      <c r="M534">
        <v>1</v>
      </c>
      <c r="N534">
        <v>1</v>
      </c>
      <c r="O534">
        <v>0</v>
      </c>
    </row>
    <row r="535" spans="1:15" x14ac:dyDescent="0.3">
      <c r="A535" s="1">
        <v>44367</v>
      </c>
      <c r="B535" s="2" t="s">
        <v>7</v>
      </c>
      <c r="C535">
        <v>8</v>
      </c>
      <c r="D535">
        <v>100</v>
      </c>
      <c r="E535">
        <v>2</v>
      </c>
      <c r="F535">
        <v>1</v>
      </c>
      <c r="G535">
        <v>365</v>
      </c>
      <c r="H535">
        <v>8</v>
      </c>
      <c r="I535">
        <v>-1</v>
      </c>
      <c r="J535">
        <v>0</v>
      </c>
      <c r="K535">
        <v>18</v>
      </c>
      <c r="L535" t="s">
        <v>503</v>
      </c>
      <c r="M535">
        <v>0.66666666666666663</v>
      </c>
      <c r="N535">
        <v>1</v>
      </c>
      <c r="O535">
        <v>0</v>
      </c>
    </row>
    <row r="536" spans="1:15" x14ac:dyDescent="0.3">
      <c r="A536" s="1">
        <v>44367</v>
      </c>
      <c r="B536" s="2" t="s">
        <v>2</v>
      </c>
      <c r="C536">
        <v>2</v>
      </c>
      <c r="D536">
        <v>197</v>
      </c>
      <c r="E536">
        <v>9</v>
      </c>
      <c r="F536">
        <v>2</v>
      </c>
      <c r="G536">
        <v>439</v>
      </c>
      <c r="H536">
        <v>3</v>
      </c>
      <c r="I536">
        <v>1</v>
      </c>
      <c r="J536">
        <v>0</v>
      </c>
      <c r="K536">
        <v>17</v>
      </c>
      <c r="L536" t="s">
        <v>503</v>
      </c>
      <c r="M536">
        <v>1.125</v>
      </c>
      <c r="N536">
        <v>1</v>
      </c>
      <c r="O536">
        <v>0</v>
      </c>
    </row>
    <row r="537" spans="1:15" x14ac:dyDescent="0.3">
      <c r="A537" s="1">
        <v>44367</v>
      </c>
      <c r="B537" s="2" t="s">
        <v>3</v>
      </c>
      <c r="C537">
        <v>56</v>
      </c>
      <c r="D537">
        <v>1250</v>
      </c>
      <c r="E537">
        <v>43</v>
      </c>
      <c r="F537">
        <v>16</v>
      </c>
      <c r="G537">
        <v>2434</v>
      </c>
      <c r="H537">
        <v>56</v>
      </c>
      <c r="I537">
        <v>-2</v>
      </c>
      <c r="J537">
        <v>1</v>
      </c>
      <c r="K537">
        <v>75</v>
      </c>
      <c r="L537" t="s">
        <v>503</v>
      </c>
      <c r="M537">
        <v>0.9555555555555556</v>
      </c>
      <c r="N537">
        <v>1.0666666666666667</v>
      </c>
      <c r="O537">
        <v>1</v>
      </c>
    </row>
    <row r="538" spans="1:15" x14ac:dyDescent="0.3">
      <c r="A538" s="1">
        <v>44368</v>
      </c>
      <c r="B538" s="2" t="s">
        <v>4</v>
      </c>
      <c r="C538">
        <v>34</v>
      </c>
      <c r="D538">
        <v>458</v>
      </c>
      <c r="E538">
        <v>13</v>
      </c>
      <c r="F538">
        <v>7</v>
      </c>
      <c r="G538">
        <v>598</v>
      </c>
      <c r="H538">
        <v>32</v>
      </c>
      <c r="I538">
        <v>-2</v>
      </c>
      <c r="J538">
        <v>0</v>
      </c>
      <c r="K538">
        <v>13</v>
      </c>
      <c r="L538" t="s">
        <v>504</v>
      </c>
      <c r="M538">
        <v>0.8666666666666667</v>
      </c>
      <c r="N538">
        <v>1</v>
      </c>
      <c r="O538">
        <v>0</v>
      </c>
    </row>
    <row r="539" spans="1:15" x14ac:dyDescent="0.3">
      <c r="A539" s="1">
        <v>44368</v>
      </c>
      <c r="B539" s="2" t="s">
        <v>5</v>
      </c>
      <c r="C539">
        <v>0</v>
      </c>
      <c r="D539">
        <v>97</v>
      </c>
      <c r="E539">
        <v>4</v>
      </c>
      <c r="F539">
        <v>2</v>
      </c>
      <c r="G539">
        <v>217</v>
      </c>
      <c r="H539">
        <v>0</v>
      </c>
      <c r="I539">
        <v>-1</v>
      </c>
      <c r="J539">
        <v>-1</v>
      </c>
      <c r="K539">
        <v>5</v>
      </c>
      <c r="L539" t="s">
        <v>504</v>
      </c>
      <c r="M539">
        <v>0.8</v>
      </c>
      <c r="N539">
        <v>0.66666666666666663</v>
      </c>
      <c r="O539">
        <v>0</v>
      </c>
    </row>
    <row r="540" spans="1:15" x14ac:dyDescent="0.3">
      <c r="A540" s="1">
        <v>44368</v>
      </c>
      <c r="B540" s="2" t="s">
        <v>8</v>
      </c>
      <c r="C540">
        <v>16</v>
      </c>
      <c r="D540">
        <v>161</v>
      </c>
      <c r="E540">
        <v>4</v>
      </c>
      <c r="F540">
        <v>1</v>
      </c>
      <c r="G540">
        <v>216</v>
      </c>
      <c r="H540">
        <v>16</v>
      </c>
      <c r="I540">
        <v>1</v>
      </c>
      <c r="J540">
        <v>0</v>
      </c>
      <c r="K540">
        <v>6</v>
      </c>
      <c r="L540" t="s">
        <v>504</v>
      </c>
      <c r="M540">
        <v>1.3333333333333333</v>
      </c>
      <c r="N540">
        <v>1</v>
      </c>
      <c r="O540">
        <v>0</v>
      </c>
    </row>
    <row r="541" spans="1:15" x14ac:dyDescent="0.3">
      <c r="A541" s="1">
        <v>44368</v>
      </c>
      <c r="B541" s="2" t="s">
        <v>9</v>
      </c>
      <c r="C541">
        <v>6</v>
      </c>
      <c r="D541">
        <v>141</v>
      </c>
      <c r="E541">
        <v>1</v>
      </c>
      <c r="F541">
        <v>1</v>
      </c>
      <c r="G541">
        <v>418</v>
      </c>
      <c r="H541">
        <v>6</v>
      </c>
      <c r="I541">
        <v>-1</v>
      </c>
      <c r="J541">
        <v>0</v>
      </c>
      <c r="K541">
        <v>7</v>
      </c>
      <c r="L541" t="s">
        <v>504</v>
      </c>
      <c r="M541">
        <v>0.5</v>
      </c>
      <c r="N541">
        <v>1</v>
      </c>
      <c r="O541">
        <v>0</v>
      </c>
    </row>
    <row r="542" spans="1:15" x14ac:dyDescent="0.3">
      <c r="A542" s="1">
        <v>44368</v>
      </c>
      <c r="B542" s="2" t="s">
        <v>6</v>
      </c>
      <c r="C542">
        <v>12</v>
      </c>
      <c r="D542">
        <v>123</v>
      </c>
      <c r="E542">
        <v>6</v>
      </c>
      <c r="F542">
        <v>1</v>
      </c>
      <c r="G542">
        <v>181</v>
      </c>
      <c r="H542">
        <v>13</v>
      </c>
      <c r="I542">
        <v>-1</v>
      </c>
      <c r="J542">
        <v>0</v>
      </c>
      <c r="K542">
        <v>9</v>
      </c>
      <c r="L542" t="s">
        <v>504</v>
      </c>
      <c r="M542">
        <v>0.8571428571428571</v>
      </c>
      <c r="N542">
        <v>1</v>
      </c>
      <c r="O542">
        <v>0</v>
      </c>
    </row>
    <row r="543" spans="1:15" x14ac:dyDescent="0.3">
      <c r="A543" s="1">
        <v>44368</v>
      </c>
      <c r="B543" s="2" t="s">
        <v>7</v>
      </c>
      <c r="C543">
        <v>6</v>
      </c>
      <c r="D543">
        <v>103</v>
      </c>
      <c r="E543">
        <v>1</v>
      </c>
      <c r="F543">
        <v>1</v>
      </c>
      <c r="G543">
        <v>365</v>
      </c>
      <c r="H543">
        <v>9</v>
      </c>
      <c r="I543">
        <v>-1</v>
      </c>
      <c r="J543">
        <v>0</v>
      </c>
      <c r="K543">
        <v>6</v>
      </c>
      <c r="L543" t="s">
        <v>504</v>
      </c>
      <c r="M543">
        <v>0.5</v>
      </c>
      <c r="N543">
        <v>1</v>
      </c>
      <c r="O543">
        <v>0</v>
      </c>
    </row>
    <row r="544" spans="1:15" x14ac:dyDescent="0.3">
      <c r="A544" s="1">
        <v>44368</v>
      </c>
      <c r="B544" s="2" t="s">
        <v>2</v>
      </c>
      <c r="C544">
        <v>9</v>
      </c>
      <c r="D544">
        <v>191</v>
      </c>
      <c r="E544">
        <v>6</v>
      </c>
      <c r="F544">
        <v>2</v>
      </c>
      <c r="G544">
        <v>439</v>
      </c>
      <c r="H544">
        <v>9</v>
      </c>
      <c r="I544">
        <v>-3</v>
      </c>
      <c r="J544">
        <v>0</v>
      </c>
      <c r="K544">
        <v>15</v>
      </c>
      <c r="L544" t="s">
        <v>504</v>
      </c>
      <c r="M544">
        <v>0.66666666666666663</v>
      </c>
      <c r="N544">
        <v>1</v>
      </c>
      <c r="O544">
        <v>0</v>
      </c>
    </row>
    <row r="545" spans="1:15" x14ac:dyDescent="0.3">
      <c r="A545" s="1">
        <v>44368</v>
      </c>
      <c r="B545" s="2" t="s">
        <v>3</v>
      </c>
      <c r="C545">
        <v>83</v>
      </c>
      <c r="D545">
        <v>1274</v>
      </c>
      <c r="E545">
        <v>35</v>
      </c>
      <c r="F545">
        <v>15</v>
      </c>
      <c r="G545">
        <v>2434</v>
      </c>
      <c r="H545">
        <v>85</v>
      </c>
      <c r="I545">
        <v>-8</v>
      </c>
      <c r="J545">
        <v>-1</v>
      </c>
      <c r="K545">
        <v>61</v>
      </c>
      <c r="L545" t="s">
        <v>504</v>
      </c>
      <c r="M545">
        <v>0.81395348837209303</v>
      </c>
      <c r="N545">
        <v>0.9375</v>
      </c>
      <c r="O545">
        <v>0</v>
      </c>
    </row>
    <row r="546" spans="1:15" x14ac:dyDescent="0.3">
      <c r="A546" s="1">
        <v>44369</v>
      </c>
      <c r="B546" s="2" t="s">
        <v>4</v>
      </c>
      <c r="C546">
        <v>32</v>
      </c>
      <c r="D546">
        <v>464</v>
      </c>
      <c r="E546">
        <v>13</v>
      </c>
      <c r="F546">
        <v>6</v>
      </c>
      <c r="G546">
        <v>598</v>
      </c>
      <c r="H546">
        <v>32</v>
      </c>
      <c r="I546">
        <v>0</v>
      </c>
      <c r="J546">
        <v>-1</v>
      </c>
      <c r="K546">
        <v>26</v>
      </c>
      <c r="L546" t="s">
        <v>505</v>
      </c>
      <c r="M546">
        <v>1</v>
      </c>
      <c r="N546">
        <v>0.8571428571428571</v>
      </c>
      <c r="O546">
        <v>0</v>
      </c>
    </row>
    <row r="547" spans="1:15" x14ac:dyDescent="0.3">
      <c r="A547" s="1">
        <v>44369</v>
      </c>
      <c r="B547" s="2" t="s">
        <v>5</v>
      </c>
      <c r="C547">
        <v>1</v>
      </c>
      <c r="D547">
        <v>90</v>
      </c>
      <c r="E547">
        <v>4</v>
      </c>
      <c r="F547">
        <v>2</v>
      </c>
      <c r="G547">
        <v>217</v>
      </c>
      <c r="H547">
        <v>0</v>
      </c>
      <c r="I547">
        <v>0</v>
      </c>
      <c r="J547">
        <v>0</v>
      </c>
      <c r="K547">
        <v>7</v>
      </c>
      <c r="L547" t="s">
        <v>505</v>
      </c>
      <c r="M547">
        <v>1</v>
      </c>
      <c r="N547">
        <v>1</v>
      </c>
      <c r="O547">
        <v>0</v>
      </c>
    </row>
    <row r="548" spans="1:15" x14ac:dyDescent="0.3">
      <c r="A548" s="1">
        <v>44369</v>
      </c>
      <c r="B548" s="2" t="s">
        <v>8</v>
      </c>
      <c r="C548">
        <v>8</v>
      </c>
      <c r="D548">
        <v>164</v>
      </c>
      <c r="E548">
        <v>4</v>
      </c>
      <c r="F548">
        <v>1</v>
      </c>
      <c r="G548">
        <v>216</v>
      </c>
      <c r="H548">
        <v>7</v>
      </c>
      <c r="I548">
        <v>0</v>
      </c>
      <c r="J548">
        <v>0</v>
      </c>
      <c r="K548">
        <v>4</v>
      </c>
      <c r="L548" t="s">
        <v>505</v>
      </c>
      <c r="M548">
        <v>1</v>
      </c>
      <c r="N548">
        <v>1</v>
      </c>
      <c r="O548">
        <v>0</v>
      </c>
    </row>
    <row r="549" spans="1:15" x14ac:dyDescent="0.3">
      <c r="A549" s="1">
        <v>44369</v>
      </c>
      <c r="B549" s="2" t="s">
        <v>9</v>
      </c>
      <c r="C549">
        <v>7</v>
      </c>
      <c r="D549">
        <v>139</v>
      </c>
      <c r="E549">
        <v>1</v>
      </c>
      <c r="F549">
        <v>1</v>
      </c>
      <c r="G549">
        <v>418</v>
      </c>
      <c r="H549">
        <v>6</v>
      </c>
      <c r="I549">
        <v>0</v>
      </c>
      <c r="J549">
        <v>0</v>
      </c>
      <c r="K549">
        <v>8</v>
      </c>
      <c r="L549" t="s">
        <v>505</v>
      </c>
      <c r="M549">
        <v>1</v>
      </c>
      <c r="N549">
        <v>1</v>
      </c>
      <c r="O549">
        <v>0</v>
      </c>
    </row>
    <row r="550" spans="1:15" x14ac:dyDescent="0.3">
      <c r="A550" s="1">
        <v>44369</v>
      </c>
      <c r="B550" s="2" t="s">
        <v>6</v>
      </c>
      <c r="C550">
        <v>8</v>
      </c>
      <c r="D550">
        <v>116</v>
      </c>
      <c r="E550">
        <v>6</v>
      </c>
      <c r="F550">
        <v>1</v>
      </c>
      <c r="G550">
        <v>181</v>
      </c>
      <c r="H550">
        <v>9</v>
      </c>
      <c r="I550">
        <v>0</v>
      </c>
      <c r="J550">
        <v>0</v>
      </c>
      <c r="K550">
        <v>16</v>
      </c>
      <c r="L550" t="s">
        <v>505</v>
      </c>
      <c r="M550">
        <v>1</v>
      </c>
      <c r="N550">
        <v>1</v>
      </c>
      <c r="O550">
        <v>0</v>
      </c>
    </row>
    <row r="551" spans="1:15" x14ac:dyDescent="0.3">
      <c r="A551" s="1">
        <v>44369</v>
      </c>
      <c r="B551" s="2" t="s">
        <v>7</v>
      </c>
      <c r="C551">
        <v>9</v>
      </c>
      <c r="D551">
        <v>105</v>
      </c>
      <c r="E551">
        <v>1</v>
      </c>
      <c r="F551">
        <v>1</v>
      </c>
      <c r="G551">
        <v>365</v>
      </c>
      <c r="H551">
        <v>9</v>
      </c>
      <c r="I551">
        <v>0</v>
      </c>
      <c r="J551">
        <v>0</v>
      </c>
      <c r="K551">
        <v>7</v>
      </c>
      <c r="L551" t="s">
        <v>505</v>
      </c>
      <c r="M551">
        <v>1</v>
      </c>
      <c r="N551">
        <v>1</v>
      </c>
      <c r="O551">
        <v>0</v>
      </c>
    </row>
    <row r="552" spans="1:15" x14ac:dyDescent="0.3">
      <c r="A552" s="1">
        <v>44369</v>
      </c>
      <c r="B552" s="2" t="s">
        <v>2</v>
      </c>
      <c r="C552">
        <v>18</v>
      </c>
      <c r="D552">
        <v>191</v>
      </c>
      <c r="E552">
        <v>7</v>
      </c>
      <c r="F552">
        <v>1</v>
      </c>
      <c r="G552">
        <v>439</v>
      </c>
      <c r="H552">
        <v>18</v>
      </c>
      <c r="I552">
        <v>1</v>
      </c>
      <c r="J552">
        <v>-1</v>
      </c>
      <c r="K552">
        <v>18</v>
      </c>
      <c r="L552" t="s">
        <v>505</v>
      </c>
      <c r="M552">
        <v>1.1666666666666667</v>
      </c>
      <c r="N552">
        <v>0.5</v>
      </c>
      <c r="O552">
        <v>0</v>
      </c>
    </row>
    <row r="553" spans="1:15" x14ac:dyDescent="0.3">
      <c r="A553" s="1">
        <v>44369</v>
      </c>
      <c r="B553" s="2" t="s">
        <v>3</v>
      </c>
      <c r="C553">
        <v>83</v>
      </c>
      <c r="D553">
        <v>1269</v>
      </c>
      <c r="E553">
        <v>36</v>
      </c>
      <c r="F553">
        <v>13</v>
      </c>
      <c r="G553">
        <v>2434</v>
      </c>
      <c r="H553">
        <v>81</v>
      </c>
      <c r="I553">
        <v>1</v>
      </c>
      <c r="J553">
        <v>-2</v>
      </c>
      <c r="K553">
        <v>86</v>
      </c>
      <c r="L553" t="s">
        <v>505</v>
      </c>
      <c r="M553">
        <v>1.0285714285714285</v>
      </c>
      <c r="N553">
        <v>0.8666666666666667</v>
      </c>
      <c r="O553">
        <v>0</v>
      </c>
    </row>
    <row r="554" spans="1:15" x14ac:dyDescent="0.3">
      <c r="A554" s="1">
        <v>44370</v>
      </c>
      <c r="B554" s="2" t="s">
        <v>4</v>
      </c>
      <c r="C554">
        <v>27</v>
      </c>
      <c r="D554">
        <v>478</v>
      </c>
      <c r="E554">
        <v>16</v>
      </c>
      <c r="F554">
        <v>6</v>
      </c>
      <c r="G554">
        <v>598</v>
      </c>
      <c r="H554">
        <v>29</v>
      </c>
      <c r="I554">
        <v>3</v>
      </c>
      <c r="J554">
        <v>0</v>
      </c>
      <c r="K554">
        <v>15</v>
      </c>
      <c r="L554" t="s">
        <v>506</v>
      </c>
      <c r="M554">
        <v>1.2307692307692308</v>
      </c>
      <c r="N554">
        <v>1</v>
      </c>
      <c r="O554">
        <v>0</v>
      </c>
    </row>
    <row r="555" spans="1:15" x14ac:dyDescent="0.3">
      <c r="A555" s="1">
        <v>44370</v>
      </c>
      <c r="B555" s="2" t="s">
        <v>5</v>
      </c>
      <c r="C555">
        <v>0</v>
      </c>
      <c r="D555">
        <v>79</v>
      </c>
      <c r="E555">
        <v>2</v>
      </c>
      <c r="F555">
        <v>1</v>
      </c>
      <c r="G555">
        <v>217</v>
      </c>
      <c r="H555">
        <v>-2</v>
      </c>
      <c r="I555">
        <v>-2</v>
      </c>
      <c r="J555">
        <v>-1</v>
      </c>
      <c r="K555">
        <v>9</v>
      </c>
      <c r="L555" t="s">
        <v>506</v>
      </c>
      <c r="M555">
        <v>0.5</v>
      </c>
      <c r="N555">
        <v>0.5</v>
      </c>
      <c r="O555">
        <v>0</v>
      </c>
    </row>
    <row r="556" spans="1:15" x14ac:dyDescent="0.3">
      <c r="A556" s="1">
        <v>44370</v>
      </c>
      <c r="B556" s="2" t="s">
        <v>8</v>
      </c>
      <c r="C556">
        <v>13</v>
      </c>
      <c r="D556">
        <v>173</v>
      </c>
      <c r="E556">
        <v>2</v>
      </c>
      <c r="F556">
        <v>1</v>
      </c>
      <c r="G556">
        <v>216</v>
      </c>
      <c r="H556">
        <v>15</v>
      </c>
      <c r="I556">
        <v>-2</v>
      </c>
      <c r="J556">
        <v>0</v>
      </c>
      <c r="K556">
        <v>6</v>
      </c>
      <c r="L556" t="s">
        <v>506</v>
      </c>
      <c r="M556">
        <v>0.5</v>
      </c>
      <c r="N556">
        <v>1</v>
      </c>
      <c r="O556">
        <v>0</v>
      </c>
    </row>
    <row r="557" spans="1:15" x14ac:dyDescent="0.3">
      <c r="A557" s="1">
        <v>44370</v>
      </c>
      <c r="B557" s="2" t="s">
        <v>9</v>
      </c>
      <c r="C557">
        <v>21</v>
      </c>
      <c r="D557">
        <v>146</v>
      </c>
      <c r="E557">
        <v>2</v>
      </c>
      <c r="F557">
        <v>1</v>
      </c>
      <c r="G557">
        <v>418</v>
      </c>
      <c r="H557">
        <v>21</v>
      </c>
      <c r="I557">
        <v>1</v>
      </c>
      <c r="J557">
        <v>0</v>
      </c>
      <c r="K557">
        <v>14</v>
      </c>
      <c r="L557" t="s">
        <v>506</v>
      </c>
      <c r="M557">
        <v>2</v>
      </c>
      <c r="N557">
        <v>1</v>
      </c>
      <c r="O557">
        <v>0</v>
      </c>
    </row>
    <row r="558" spans="1:15" x14ac:dyDescent="0.3">
      <c r="A558" s="1">
        <v>44370</v>
      </c>
      <c r="B558" s="2" t="s">
        <v>6</v>
      </c>
      <c r="C558">
        <v>25</v>
      </c>
      <c r="D558">
        <v>128</v>
      </c>
      <c r="E558">
        <v>4</v>
      </c>
      <c r="F558">
        <v>1</v>
      </c>
      <c r="G558">
        <v>181</v>
      </c>
      <c r="H558">
        <v>27</v>
      </c>
      <c r="I558">
        <v>-2</v>
      </c>
      <c r="J558">
        <v>0</v>
      </c>
      <c r="K558">
        <v>15</v>
      </c>
      <c r="L558" t="s">
        <v>506</v>
      </c>
      <c r="M558">
        <v>0.66666666666666663</v>
      </c>
      <c r="N558">
        <v>1</v>
      </c>
      <c r="O558">
        <v>0</v>
      </c>
    </row>
    <row r="559" spans="1:15" x14ac:dyDescent="0.3">
      <c r="A559" s="1">
        <v>44370</v>
      </c>
      <c r="B559" s="2" t="s">
        <v>7</v>
      </c>
      <c r="C559">
        <v>12</v>
      </c>
      <c r="D559">
        <v>112</v>
      </c>
      <c r="E559">
        <v>1</v>
      </c>
      <c r="F559">
        <v>1</v>
      </c>
      <c r="G559">
        <v>365</v>
      </c>
      <c r="H559">
        <v>11</v>
      </c>
      <c r="I559">
        <v>0</v>
      </c>
      <c r="J559">
        <v>0</v>
      </c>
      <c r="K559">
        <v>4</v>
      </c>
      <c r="L559" t="s">
        <v>506</v>
      </c>
      <c r="M559">
        <v>1</v>
      </c>
      <c r="N559">
        <v>1</v>
      </c>
      <c r="O559">
        <v>0</v>
      </c>
    </row>
    <row r="560" spans="1:15" x14ac:dyDescent="0.3">
      <c r="A560" s="1">
        <v>44370</v>
      </c>
      <c r="B560" s="2" t="s">
        <v>2</v>
      </c>
      <c r="C560">
        <v>17</v>
      </c>
      <c r="D560">
        <v>189</v>
      </c>
      <c r="E560">
        <v>6</v>
      </c>
      <c r="F560">
        <v>1</v>
      </c>
      <c r="G560">
        <v>439</v>
      </c>
      <c r="H560">
        <v>19</v>
      </c>
      <c r="I560">
        <v>-1</v>
      </c>
      <c r="J560">
        <v>0</v>
      </c>
      <c r="K560">
        <v>21</v>
      </c>
      <c r="L560" t="s">
        <v>506</v>
      </c>
      <c r="M560">
        <v>0.8571428571428571</v>
      </c>
      <c r="N560">
        <v>1</v>
      </c>
      <c r="O560">
        <v>0</v>
      </c>
    </row>
    <row r="561" spans="1:15" x14ac:dyDescent="0.3">
      <c r="A561" s="1">
        <v>44370</v>
      </c>
      <c r="B561" s="2" t="s">
        <v>3</v>
      </c>
      <c r="C561">
        <v>115</v>
      </c>
      <c r="D561">
        <v>1305</v>
      </c>
      <c r="E561">
        <v>33</v>
      </c>
      <c r="F561">
        <v>12</v>
      </c>
      <c r="G561">
        <v>2434</v>
      </c>
      <c r="H561">
        <v>120</v>
      </c>
      <c r="I561">
        <v>-3</v>
      </c>
      <c r="J561">
        <v>-1</v>
      </c>
      <c r="K561">
        <v>84</v>
      </c>
      <c r="L561" t="s">
        <v>506</v>
      </c>
      <c r="M561">
        <v>0.91666666666666663</v>
      </c>
      <c r="N561">
        <v>0.92307692307692313</v>
      </c>
      <c r="O561">
        <v>0</v>
      </c>
    </row>
    <row r="562" spans="1:15" x14ac:dyDescent="0.3">
      <c r="A562" s="1">
        <v>44371</v>
      </c>
      <c r="B562" s="2" t="s">
        <v>4</v>
      </c>
      <c r="C562">
        <v>27</v>
      </c>
      <c r="D562">
        <v>484</v>
      </c>
      <c r="E562">
        <v>19</v>
      </c>
      <c r="F562">
        <v>4</v>
      </c>
      <c r="G562">
        <v>599</v>
      </c>
      <c r="H562">
        <v>26</v>
      </c>
      <c r="I562">
        <v>3</v>
      </c>
      <c r="J562">
        <v>-2</v>
      </c>
      <c r="K562">
        <v>19</v>
      </c>
      <c r="L562" t="s">
        <v>507</v>
      </c>
      <c r="M562">
        <v>1.1875</v>
      </c>
      <c r="N562">
        <v>0.66666666666666663</v>
      </c>
      <c r="O562">
        <v>1</v>
      </c>
    </row>
    <row r="563" spans="1:15" x14ac:dyDescent="0.3">
      <c r="A563" s="1">
        <v>44371</v>
      </c>
      <c r="B563" s="2" t="s">
        <v>5</v>
      </c>
      <c r="C563">
        <v>3</v>
      </c>
      <c r="D563">
        <v>67</v>
      </c>
      <c r="E563">
        <v>0</v>
      </c>
      <c r="F563">
        <v>2</v>
      </c>
      <c r="G563">
        <v>217</v>
      </c>
      <c r="H563">
        <v>2</v>
      </c>
      <c r="I563">
        <v>-2</v>
      </c>
      <c r="J563">
        <v>1</v>
      </c>
      <c r="K563">
        <v>14</v>
      </c>
      <c r="L563" t="s">
        <v>507</v>
      </c>
      <c r="M563">
        <v>0</v>
      </c>
      <c r="N563">
        <v>2</v>
      </c>
      <c r="O563">
        <v>0</v>
      </c>
    </row>
    <row r="564" spans="1:15" x14ac:dyDescent="0.3">
      <c r="A564" s="1">
        <v>44371</v>
      </c>
      <c r="B564" s="2" t="s">
        <v>8</v>
      </c>
      <c r="C564">
        <v>28</v>
      </c>
      <c r="D564">
        <v>191</v>
      </c>
      <c r="E564">
        <v>2</v>
      </c>
      <c r="F564">
        <v>1</v>
      </c>
      <c r="G564">
        <v>216</v>
      </c>
      <c r="H564">
        <v>27</v>
      </c>
      <c r="I564">
        <v>0</v>
      </c>
      <c r="J564">
        <v>0</v>
      </c>
      <c r="K564">
        <v>9</v>
      </c>
      <c r="L564" t="s">
        <v>507</v>
      </c>
      <c r="M564">
        <v>1</v>
      </c>
      <c r="N564">
        <v>1</v>
      </c>
      <c r="O564">
        <v>0</v>
      </c>
    </row>
    <row r="565" spans="1:15" x14ac:dyDescent="0.3">
      <c r="A565" s="1">
        <v>44371</v>
      </c>
      <c r="B565" s="2" t="s">
        <v>9</v>
      </c>
      <c r="C565">
        <v>9</v>
      </c>
      <c r="D565">
        <v>150</v>
      </c>
      <c r="E565">
        <v>3</v>
      </c>
      <c r="F565">
        <v>1</v>
      </c>
      <c r="G565">
        <v>418</v>
      </c>
      <c r="H565">
        <v>8</v>
      </c>
      <c r="I565">
        <v>1</v>
      </c>
      <c r="J565">
        <v>0</v>
      </c>
      <c r="K565">
        <v>4</v>
      </c>
      <c r="L565" t="s">
        <v>507</v>
      </c>
      <c r="M565">
        <v>1.5</v>
      </c>
      <c r="N565">
        <v>1</v>
      </c>
      <c r="O565">
        <v>0</v>
      </c>
    </row>
    <row r="566" spans="1:15" x14ac:dyDescent="0.3">
      <c r="A566" s="1">
        <v>44371</v>
      </c>
      <c r="B566" s="2" t="s">
        <v>6</v>
      </c>
      <c r="C566">
        <v>38</v>
      </c>
      <c r="D566">
        <v>152</v>
      </c>
      <c r="E566">
        <v>7</v>
      </c>
      <c r="F566">
        <v>1</v>
      </c>
      <c r="G566">
        <v>181</v>
      </c>
      <c r="H566">
        <v>39</v>
      </c>
      <c r="I566">
        <v>3</v>
      </c>
      <c r="J566">
        <v>0</v>
      </c>
      <c r="K566">
        <v>15</v>
      </c>
      <c r="L566" t="s">
        <v>507</v>
      </c>
      <c r="M566">
        <v>1.75</v>
      </c>
      <c r="N566">
        <v>1</v>
      </c>
      <c r="O566">
        <v>0</v>
      </c>
    </row>
    <row r="567" spans="1:15" x14ac:dyDescent="0.3">
      <c r="A567" s="1">
        <v>44371</v>
      </c>
      <c r="B567" s="2" t="s">
        <v>7</v>
      </c>
      <c r="C567">
        <v>21</v>
      </c>
      <c r="D567">
        <v>125</v>
      </c>
      <c r="E567">
        <v>0</v>
      </c>
      <c r="F567">
        <v>1</v>
      </c>
      <c r="G567">
        <v>365</v>
      </c>
      <c r="H567">
        <v>21</v>
      </c>
      <c r="I567">
        <v>-1</v>
      </c>
      <c r="J567">
        <v>0</v>
      </c>
      <c r="K567">
        <v>8</v>
      </c>
      <c r="L567" t="s">
        <v>507</v>
      </c>
      <c r="M567">
        <v>0</v>
      </c>
      <c r="N567">
        <v>1</v>
      </c>
      <c r="O567">
        <v>0</v>
      </c>
    </row>
    <row r="568" spans="1:15" x14ac:dyDescent="0.3">
      <c r="A568" s="1">
        <v>44371</v>
      </c>
      <c r="B568" s="2" t="s">
        <v>2</v>
      </c>
      <c r="C568">
        <v>30</v>
      </c>
      <c r="D568">
        <v>208</v>
      </c>
      <c r="E568">
        <v>4</v>
      </c>
      <c r="F568">
        <v>1</v>
      </c>
      <c r="G568">
        <v>439</v>
      </c>
      <c r="H568">
        <v>31</v>
      </c>
      <c r="I568">
        <v>-2</v>
      </c>
      <c r="J568">
        <v>0</v>
      </c>
      <c r="K568">
        <v>12</v>
      </c>
      <c r="L568" t="s">
        <v>507</v>
      </c>
      <c r="M568">
        <v>0.66666666666666663</v>
      </c>
      <c r="N568">
        <v>1</v>
      </c>
      <c r="O568">
        <v>0</v>
      </c>
    </row>
    <row r="569" spans="1:15" x14ac:dyDescent="0.3">
      <c r="A569" s="1">
        <v>44371</v>
      </c>
      <c r="B569" s="2" t="s">
        <v>3</v>
      </c>
      <c r="C569">
        <v>156</v>
      </c>
      <c r="D569">
        <v>1377</v>
      </c>
      <c r="E569">
        <v>35</v>
      </c>
      <c r="F569">
        <v>11</v>
      </c>
      <c r="G569">
        <v>2435</v>
      </c>
      <c r="H569">
        <v>154</v>
      </c>
      <c r="I569">
        <v>2</v>
      </c>
      <c r="J569">
        <v>-1</v>
      </c>
      <c r="K569">
        <v>81</v>
      </c>
      <c r="L569" t="s">
        <v>507</v>
      </c>
      <c r="M569">
        <v>1.0606060606060606</v>
      </c>
      <c r="N569">
        <v>0.91666666666666663</v>
      </c>
      <c r="O569">
        <v>1</v>
      </c>
    </row>
    <row r="570" spans="1:15" x14ac:dyDescent="0.3">
      <c r="A570" s="1">
        <v>44372</v>
      </c>
      <c r="B570" s="2" t="s">
        <v>4</v>
      </c>
      <c r="C570">
        <v>34</v>
      </c>
      <c r="D570">
        <v>486</v>
      </c>
      <c r="E570">
        <v>18</v>
      </c>
      <c r="F570">
        <v>4</v>
      </c>
      <c r="G570">
        <v>599</v>
      </c>
      <c r="H570">
        <v>35</v>
      </c>
      <c r="I570">
        <v>-1</v>
      </c>
      <c r="J570">
        <v>0</v>
      </c>
      <c r="K570">
        <v>33</v>
      </c>
      <c r="L570" t="s">
        <v>508</v>
      </c>
      <c r="M570">
        <v>0.94736842105263153</v>
      </c>
      <c r="N570">
        <v>1</v>
      </c>
      <c r="O570">
        <v>0</v>
      </c>
    </row>
    <row r="571" spans="1:15" x14ac:dyDescent="0.3">
      <c r="A571" s="1">
        <v>44372</v>
      </c>
      <c r="B571" s="2" t="s">
        <v>5</v>
      </c>
      <c r="C571">
        <v>3</v>
      </c>
      <c r="D571">
        <v>63</v>
      </c>
      <c r="E571">
        <v>0</v>
      </c>
      <c r="F571">
        <v>2</v>
      </c>
      <c r="G571">
        <v>217</v>
      </c>
      <c r="H571">
        <v>2</v>
      </c>
      <c r="I571">
        <v>0</v>
      </c>
      <c r="J571">
        <v>0</v>
      </c>
      <c r="K571">
        <v>6</v>
      </c>
      <c r="L571" t="s">
        <v>508</v>
      </c>
      <c r="M571" t="e">
        <v>#NUM!</v>
      </c>
      <c r="N571">
        <v>1</v>
      </c>
      <c r="O571">
        <v>0</v>
      </c>
    </row>
    <row r="572" spans="1:15" x14ac:dyDescent="0.3">
      <c r="A572" s="1">
        <v>44372</v>
      </c>
      <c r="B572" s="2" t="s">
        <v>8</v>
      </c>
      <c r="C572">
        <v>19</v>
      </c>
      <c r="D572">
        <v>191</v>
      </c>
      <c r="E572">
        <v>3</v>
      </c>
      <c r="F572">
        <v>1</v>
      </c>
      <c r="G572">
        <v>216</v>
      </c>
      <c r="H572">
        <v>19</v>
      </c>
      <c r="I572">
        <v>1</v>
      </c>
      <c r="J572">
        <v>0</v>
      </c>
      <c r="K572">
        <v>19</v>
      </c>
      <c r="L572" t="s">
        <v>508</v>
      </c>
      <c r="M572">
        <v>1.5</v>
      </c>
      <c r="N572">
        <v>1</v>
      </c>
      <c r="O572">
        <v>0</v>
      </c>
    </row>
    <row r="573" spans="1:15" x14ac:dyDescent="0.3">
      <c r="A573" s="1">
        <v>44372</v>
      </c>
      <c r="B573" s="2" t="s">
        <v>9</v>
      </c>
      <c r="C573">
        <v>15</v>
      </c>
      <c r="D573">
        <v>163</v>
      </c>
      <c r="E573">
        <v>4</v>
      </c>
      <c r="F573">
        <v>1</v>
      </c>
      <c r="G573">
        <v>418</v>
      </c>
      <c r="H573">
        <v>15</v>
      </c>
      <c r="I573">
        <v>1</v>
      </c>
      <c r="J573">
        <v>0</v>
      </c>
      <c r="K573">
        <v>2</v>
      </c>
      <c r="L573" t="s">
        <v>508</v>
      </c>
      <c r="M573">
        <v>1.3333333333333333</v>
      </c>
      <c r="N573">
        <v>1</v>
      </c>
      <c r="O573">
        <v>0</v>
      </c>
    </row>
    <row r="574" spans="1:15" x14ac:dyDescent="0.3">
      <c r="A574" s="1">
        <v>44372</v>
      </c>
      <c r="B574" s="2" t="s">
        <v>6</v>
      </c>
      <c r="C574">
        <v>32</v>
      </c>
      <c r="D574">
        <v>176</v>
      </c>
      <c r="E574">
        <v>5</v>
      </c>
      <c r="F574">
        <v>2</v>
      </c>
      <c r="G574">
        <v>181</v>
      </c>
      <c r="H574">
        <v>30</v>
      </c>
      <c r="I574">
        <v>-2</v>
      </c>
      <c r="J574">
        <v>1</v>
      </c>
      <c r="K574">
        <v>6</v>
      </c>
      <c r="L574" t="s">
        <v>508</v>
      </c>
      <c r="M574">
        <v>0.7142857142857143</v>
      </c>
      <c r="N574">
        <v>2</v>
      </c>
      <c r="O574">
        <v>0</v>
      </c>
    </row>
    <row r="575" spans="1:15" x14ac:dyDescent="0.3">
      <c r="A575" s="1">
        <v>44372</v>
      </c>
      <c r="B575" s="2" t="s">
        <v>7</v>
      </c>
      <c r="C575">
        <v>16</v>
      </c>
      <c r="D575">
        <v>131</v>
      </c>
      <c r="E575">
        <v>0</v>
      </c>
      <c r="F575">
        <v>1</v>
      </c>
      <c r="G575">
        <v>365</v>
      </c>
      <c r="H575">
        <v>17</v>
      </c>
      <c r="I575">
        <v>0</v>
      </c>
      <c r="J575">
        <v>0</v>
      </c>
      <c r="K575">
        <v>11</v>
      </c>
      <c r="L575" t="s">
        <v>508</v>
      </c>
      <c r="M575" t="e">
        <v>#NUM!</v>
      </c>
      <c r="N575">
        <v>1</v>
      </c>
      <c r="O575">
        <v>0</v>
      </c>
    </row>
    <row r="576" spans="1:15" x14ac:dyDescent="0.3">
      <c r="A576" s="1">
        <v>44372</v>
      </c>
      <c r="B576" s="2" t="s">
        <v>2</v>
      </c>
      <c r="C576">
        <v>18</v>
      </c>
      <c r="D576">
        <v>203</v>
      </c>
      <c r="E576">
        <v>0</v>
      </c>
      <c r="F576">
        <v>1</v>
      </c>
      <c r="G576">
        <v>439</v>
      </c>
      <c r="H576">
        <v>18</v>
      </c>
      <c r="I576">
        <v>-4</v>
      </c>
      <c r="J576">
        <v>0</v>
      </c>
      <c r="K576">
        <v>23</v>
      </c>
      <c r="L576" t="s">
        <v>508</v>
      </c>
      <c r="M576">
        <v>0</v>
      </c>
      <c r="N576">
        <v>1</v>
      </c>
      <c r="O576">
        <v>0</v>
      </c>
    </row>
    <row r="577" spans="1:15" x14ac:dyDescent="0.3">
      <c r="A577" s="1">
        <v>44372</v>
      </c>
      <c r="B577" s="2" t="s">
        <v>3</v>
      </c>
      <c r="C577">
        <v>137</v>
      </c>
      <c r="D577">
        <v>1413</v>
      </c>
      <c r="E577">
        <v>30</v>
      </c>
      <c r="F577">
        <v>12</v>
      </c>
      <c r="G577">
        <v>2435</v>
      </c>
      <c r="H577">
        <v>136</v>
      </c>
      <c r="I577">
        <v>-5</v>
      </c>
      <c r="J577">
        <v>1</v>
      </c>
      <c r="K577">
        <v>100</v>
      </c>
      <c r="L577" t="s">
        <v>508</v>
      </c>
      <c r="M577">
        <v>0.8571428571428571</v>
      </c>
      <c r="N577">
        <v>1.0909090909090908</v>
      </c>
      <c r="O577">
        <v>0</v>
      </c>
    </row>
    <row r="578" spans="1:15" x14ac:dyDescent="0.3">
      <c r="A578" s="1">
        <v>44373</v>
      </c>
      <c r="B578" s="2" t="s">
        <v>4</v>
      </c>
      <c r="C578">
        <v>11</v>
      </c>
      <c r="D578">
        <v>471</v>
      </c>
      <c r="E578">
        <v>21</v>
      </c>
      <c r="F578">
        <v>4</v>
      </c>
      <c r="G578">
        <v>599</v>
      </c>
      <c r="H578">
        <v>11</v>
      </c>
      <c r="I578">
        <v>3</v>
      </c>
      <c r="J578">
        <v>0</v>
      </c>
      <c r="K578">
        <v>26</v>
      </c>
      <c r="L578" t="s">
        <v>509</v>
      </c>
      <c r="M578">
        <v>1.1666666666666667</v>
      </c>
      <c r="N578">
        <v>1</v>
      </c>
      <c r="O578">
        <v>0</v>
      </c>
    </row>
    <row r="579" spans="1:15" x14ac:dyDescent="0.3">
      <c r="A579" s="1">
        <v>44373</v>
      </c>
      <c r="B579" s="2" t="s">
        <v>5</v>
      </c>
      <c r="C579">
        <v>5</v>
      </c>
      <c r="D579">
        <v>65</v>
      </c>
      <c r="E579">
        <v>0</v>
      </c>
      <c r="F579">
        <v>2</v>
      </c>
      <c r="G579">
        <v>217</v>
      </c>
      <c r="H579">
        <v>5</v>
      </c>
      <c r="I579">
        <v>0</v>
      </c>
      <c r="J579">
        <v>0</v>
      </c>
      <c r="K579">
        <v>3</v>
      </c>
      <c r="L579" t="s">
        <v>509</v>
      </c>
      <c r="M579" t="e">
        <v>#NUM!</v>
      </c>
      <c r="N579">
        <v>1</v>
      </c>
      <c r="O579">
        <v>0</v>
      </c>
    </row>
    <row r="580" spans="1:15" x14ac:dyDescent="0.3">
      <c r="A580" s="1">
        <v>44373</v>
      </c>
      <c r="B580" s="2" t="s">
        <v>8</v>
      </c>
      <c r="C580">
        <v>16</v>
      </c>
      <c r="D580">
        <v>189</v>
      </c>
      <c r="E580">
        <v>4</v>
      </c>
      <c r="F580">
        <v>1</v>
      </c>
      <c r="G580">
        <v>216</v>
      </c>
      <c r="H580">
        <v>16</v>
      </c>
      <c r="I580">
        <v>1</v>
      </c>
      <c r="J580">
        <v>0</v>
      </c>
      <c r="K580">
        <v>18</v>
      </c>
      <c r="L580" t="s">
        <v>509</v>
      </c>
      <c r="M580">
        <v>1.3333333333333333</v>
      </c>
      <c r="N580">
        <v>1</v>
      </c>
      <c r="O580">
        <v>0</v>
      </c>
    </row>
    <row r="581" spans="1:15" x14ac:dyDescent="0.3">
      <c r="A581" s="1">
        <v>44373</v>
      </c>
      <c r="B581" s="2" t="s">
        <v>9</v>
      </c>
      <c r="C581">
        <v>14</v>
      </c>
      <c r="D581">
        <v>164</v>
      </c>
      <c r="E581">
        <v>5</v>
      </c>
      <c r="F581">
        <v>1</v>
      </c>
      <c r="G581">
        <v>418</v>
      </c>
      <c r="H581">
        <v>14</v>
      </c>
      <c r="I581">
        <v>1</v>
      </c>
      <c r="J581">
        <v>0</v>
      </c>
      <c r="K581">
        <v>13</v>
      </c>
      <c r="L581" t="s">
        <v>509</v>
      </c>
      <c r="M581">
        <v>1.25</v>
      </c>
      <c r="N581">
        <v>1</v>
      </c>
      <c r="O581">
        <v>0</v>
      </c>
    </row>
    <row r="582" spans="1:15" x14ac:dyDescent="0.3">
      <c r="A582" s="1">
        <v>44373</v>
      </c>
      <c r="B582" s="2" t="s">
        <v>6</v>
      </c>
      <c r="C582">
        <v>34</v>
      </c>
      <c r="D582">
        <v>207</v>
      </c>
      <c r="E582">
        <v>6</v>
      </c>
      <c r="F582">
        <v>2</v>
      </c>
      <c r="G582">
        <v>181</v>
      </c>
      <c r="H582">
        <v>35</v>
      </c>
      <c r="I582">
        <v>1</v>
      </c>
      <c r="J582">
        <v>0</v>
      </c>
      <c r="K582">
        <v>4</v>
      </c>
      <c r="L582" t="s">
        <v>509</v>
      </c>
      <c r="M582">
        <v>1.2</v>
      </c>
      <c r="N582">
        <v>1</v>
      </c>
      <c r="O582">
        <v>0</v>
      </c>
    </row>
    <row r="583" spans="1:15" x14ac:dyDescent="0.3">
      <c r="A583" s="1">
        <v>44373</v>
      </c>
      <c r="B583" s="2" t="s">
        <v>7</v>
      </c>
      <c r="C583">
        <v>23</v>
      </c>
      <c r="D583">
        <v>146</v>
      </c>
      <c r="E583">
        <v>0</v>
      </c>
      <c r="F583">
        <v>1</v>
      </c>
      <c r="G583">
        <v>365</v>
      </c>
      <c r="H583">
        <v>23</v>
      </c>
      <c r="I583">
        <v>0</v>
      </c>
      <c r="J583">
        <v>0</v>
      </c>
      <c r="K583">
        <v>8</v>
      </c>
      <c r="L583" t="s">
        <v>509</v>
      </c>
      <c r="M583" t="e">
        <v>#NUM!</v>
      </c>
      <c r="N583">
        <v>1</v>
      </c>
      <c r="O583">
        <v>0</v>
      </c>
    </row>
    <row r="584" spans="1:15" x14ac:dyDescent="0.3">
      <c r="A584" s="1">
        <v>44373</v>
      </c>
      <c r="B584" s="2" t="s">
        <v>2</v>
      </c>
      <c r="C584">
        <v>24</v>
      </c>
      <c r="D584">
        <v>209</v>
      </c>
      <c r="E584">
        <v>0</v>
      </c>
      <c r="F584">
        <v>1</v>
      </c>
      <c r="G584">
        <v>439</v>
      </c>
      <c r="H584">
        <v>22</v>
      </c>
      <c r="I584">
        <v>0</v>
      </c>
      <c r="J584">
        <v>0</v>
      </c>
      <c r="K584">
        <v>16</v>
      </c>
      <c r="L584" t="s">
        <v>509</v>
      </c>
      <c r="M584" t="e">
        <v>#NUM!</v>
      </c>
      <c r="N584">
        <v>1</v>
      </c>
      <c r="O584">
        <v>0</v>
      </c>
    </row>
    <row r="585" spans="1:15" x14ac:dyDescent="0.3">
      <c r="A585" s="1">
        <v>44373</v>
      </c>
      <c r="B585" s="2" t="s">
        <v>3</v>
      </c>
      <c r="C585">
        <v>127</v>
      </c>
      <c r="D585">
        <v>1451</v>
      </c>
      <c r="E585">
        <v>36</v>
      </c>
      <c r="F585">
        <v>12</v>
      </c>
      <c r="G585">
        <v>2435</v>
      </c>
      <c r="H585">
        <v>126</v>
      </c>
      <c r="I585">
        <v>6</v>
      </c>
      <c r="J585">
        <v>0</v>
      </c>
      <c r="K585">
        <v>88</v>
      </c>
      <c r="L585" t="s">
        <v>509</v>
      </c>
      <c r="M585">
        <v>1.2</v>
      </c>
      <c r="N585">
        <v>1</v>
      </c>
      <c r="O585">
        <v>0</v>
      </c>
    </row>
    <row r="586" spans="1:15" x14ac:dyDescent="0.3">
      <c r="A586" s="1">
        <v>44374</v>
      </c>
      <c r="B586" s="2" t="s">
        <v>4</v>
      </c>
      <c r="C586">
        <v>43</v>
      </c>
      <c r="D586">
        <v>491</v>
      </c>
      <c r="E586">
        <v>23</v>
      </c>
      <c r="F586">
        <v>4</v>
      </c>
      <c r="G586">
        <v>599</v>
      </c>
      <c r="H586">
        <v>43</v>
      </c>
      <c r="I586">
        <v>2</v>
      </c>
      <c r="J586">
        <v>0</v>
      </c>
      <c r="K586">
        <v>607</v>
      </c>
      <c r="L586" t="s">
        <v>510</v>
      </c>
      <c r="M586">
        <v>1.0952380952380953</v>
      </c>
      <c r="N586">
        <v>1</v>
      </c>
      <c r="O586">
        <v>0</v>
      </c>
    </row>
    <row r="587" spans="1:15" x14ac:dyDescent="0.3">
      <c r="A587" s="1">
        <v>44374</v>
      </c>
      <c r="B587" s="2" t="s">
        <v>5</v>
      </c>
      <c r="C587">
        <v>7</v>
      </c>
      <c r="D587">
        <v>69</v>
      </c>
      <c r="E587">
        <v>0</v>
      </c>
      <c r="F587">
        <v>2</v>
      </c>
      <c r="G587">
        <v>217</v>
      </c>
      <c r="H587">
        <v>7</v>
      </c>
      <c r="I587">
        <v>0</v>
      </c>
      <c r="J587">
        <v>0</v>
      </c>
      <c r="K587">
        <v>226</v>
      </c>
      <c r="L587" t="s">
        <v>510</v>
      </c>
      <c r="M587" t="e">
        <v>#NUM!</v>
      </c>
      <c r="N587">
        <v>1</v>
      </c>
      <c r="O587">
        <v>0</v>
      </c>
    </row>
    <row r="588" spans="1:15" x14ac:dyDescent="0.3">
      <c r="A588" s="1">
        <v>44374</v>
      </c>
      <c r="B588" s="2" t="s">
        <v>8</v>
      </c>
      <c r="C588">
        <v>13</v>
      </c>
      <c r="D588">
        <v>189</v>
      </c>
      <c r="E588">
        <v>2</v>
      </c>
      <c r="F588">
        <v>2</v>
      </c>
      <c r="G588">
        <v>216</v>
      </c>
      <c r="H588">
        <v>13</v>
      </c>
      <c r="I588">
        <v>-2</v>
      </c>
      <c r="J588">
        <v>1</v>
      </c>
      <c r="K588">
        <v>234</v>
      </c>
      <c r="L588" t="s">
        <v>510</v>
      </c>
      <c r="M588">
        <v>0.5</v>
      </c>
      <c r="N588">
        <v>2</v>
      </c>
      <c r="O588">
        <v>0</v>
      </c>
    </row>
    <row r="589" spans="1:15" x14ac:dyDescent="0.3">
      <c r="A589" s="1">
        <v>44374</v>
      </c>
      <c r="B589" s="2" t="s">
        <v>9</v>
      </c>
      <c r="C589">
        <v>9</v>
      </c>
      <c r="D589">
        <v>165</v>
      </c>
      <c r="E589">
        <v>5</v>
      </c>
      <c r="F589">
        <v>1</v>
      </c>
      <c r="G589">
        <v>418</v>
      </c>
      <c r="H589">
        <v>9</v>
      </c>
      <c r="I589">
        <v>0</v>
      </c>
      <c r="J589">
        <v>0</v>
      </c>
      <c r="K589">
        <v>425</v>
      </c>
      <c r="L589" t="s">
        <v>510</v>
      </c>
      <c r="M589">
        <v>1</v>
      </c>
      <c r="N589">
        <v>1</v>
      </c>
      <c r="O589">
        <v>0</v>
      </c>
    </row>
    <row r="590" spans="1:15" x14ac:dyDescent="0.3">
      <c r="A590" s="1">
        <v>44374</v>
      </c>
      <c r="B590" s="2" t="s">
        <v>6</v>
      </c>
      <c r="C590">
        <v>21</v>
      </c>
      <c r="D590">
        <v>226</v>
      </c>
      <c r="E590">
        <v>7</v>
      </c>
      <c r="F590">
        <v>3</v>
      </c>
      <c r="G590">
        <v>181</v>
      </c>
      <c r="H590">
        <v>20</v>
      </c>
      <c r="I590">
        <v>1</v>
      </c>
      <c r="J590">
        <v>1</v>
      </c>
      <c r="K590">
        <v>182</v>
      </c>
      <c r="L590" t="s">
        <v>510</v>
      </c>
      <c r="M590">
        <v>1.1666666666666667</v>
      </c>
      <c r="N590">
        <v>1.5</v>
      </c>
      <c r="O590">
        <v>0</v>
      </c>
    </row>
    <row r="591" spans="1:15" x14ac:dyDescent="0.3">
      <c r="A591" s="1">
        <v>44374</v>
      </c>
      <c r="B591" s="2" t="s">
        <v>7</v>
      </c>
      <c r="C591">
        <v>9</v>
      </c>
      <c r="D591">
        <v>148</v>
      </c>
      <c r="E591">
        <v>1</v>
      </c>
      <c r="F591">
        <v>1</v>
      </c>
      <c r="G591">
        <v>365</v>
      </c>
      <c r="H591">
        <v>9</v>
      </c>
      <c r="I591">
        <v>1</v>
      </c>
      <c r="J591">
        <v>0</v>
      </c>
      <c r="K591">
        <v>360</v>
      </c>
      <c r="L591" t="s">
        <v>510</v>
      </c>
      <c r="M591" t="e">
        <v>#NUM!</v>
      </c>
      <c r="N591">
        <v>1</v>
      </c>
      <c r="O591">
        <v>0</v>
      </c>
    </row>
    <row r="592" spans="1:15" x14ac:dyDescent="0.3">
      <c r="A592" s="1">
        <v>44374</v>
      </c>
      <c r="B592" s="2" t="s">
        <v>2</v>
      </c>
      <c r="C592">
        <v>22</v>
      </c>
      <c r="D592">
        <v>219</v>
      </c>
      <c r="E592">
        <v>0</v>
      </c>
      <c r="F592">
        <v>1</v>
      </c>
      <c r="G592">
        <v>439</v>
      </c>
      <c r="H592">
        <v>22</v>
      </c>
      <c r="I592">
        <v>0</v>
      </c>
      <c r="J592">
        <v>0</v>
      </c>
      <c r="K592">
        <v>443</v>
      </c>
      <c r="L592" t="s">
        <v>510</v>
      </c>
      <c r="M592" t="e">
        <v>#NUM!</v>
      </c>
      <c r="N592">
        <v>1</v>
      </c>
      <c r="O592">
        <v>0</v>
      </c>
    </row>
    <row r="593" spans="1:15" x14ac:dyDescent="0.3">
      <c r="A593" s="1">
        <v>44374</v>
      </c>
      <c r="B593" s="2" t="s">
        <v>3</v>
      </c>
      <c r="C593">
        <v>124</v>
      </c>
      <c r="D593">
        <v>1507</v>
      </c>
      <c r="E593">
        <v>38</v>
      </c>
      <c r="F593">
        <v>14</v>
      </c>
      <c r="G593">
        <v>2435</v>
      </c>
      <c r="H593">
        <v>123</v>
      </c>
      <c r="I593">
        <v>2</v>
      </c>
      <c r="J593">
        <v>2</v>
      </c>
      <c r="K593">
        <v>2477</v>
      </c>
      <c r="L593" t="s">
        <v>510</v>
      </c>
      <c r="M593">
        <v>1.0555555555555556</v>
      </c>
      <c r="N593">
        <v>1.1666666666666667</v>
      </c>
      <c r="O593">
        <v>0</v>
      </c>
    </row>
    <row r="594" spans="1:15" x14ac:dyDescent="0.3">
      <c r="A594" s="1">
        <v>44375</v>
      </c>
      <c r="B594" s="2" t="s">
        <v>4</v>
      </c>
      <c r="C594">
        <v>25</v>
      </c>
      <c r="D594">
        <v>499</v>
      </c>
      <c r="E594">
        <v>25</v>
      </c>
      <c r="F594">
        <v>4</v>
      </c>
      <c r="G594">
        <v>600</v>
      </c>
      <c r="H594">
        <v>25</v>
      </c>
      <c r="I594">
        <v>2</v>
      </c>
      <c r="J594">
        <v>0</v>
      </c>
      <c r="K594">
        <v>-568</v>
      </c>
      <c r="L594" t="s">
        <v>511</v>
      </c>
      <c r="M594">
        <v>1.0869565217391304</v>
      </c>
      <c r="N594">
        <v>1</v>
      </c>
      <c r="O594">
        <v>1</v>
      </c>
    </row>
    <row r="595" spans="1:15" x14ac:dyDescent="0.3">
      <c r="A595" s="1">
        <v>44375</v>
      </c>
      <c r="B595" s="2" t="s">
        <v>5</v>
      </c>
      <c r="C595">
        <v>4</v>
      </c>
      <c r="D595">
        <v>70</v>
      </c>
      <c r="E595">
        <v>1</v>
      </c>
      <c r="F595">
        <v>1</v>
      </c>
      <c r="G595">
        <v>217</v>
      </c>
      <c r="H595">
        <v>4</v>
      </c>
      <c r="I595">
        <v>1</v>
      </c>
      <c r="J595">
        <v>-1</v>
      </c>
      <c r="K595">
        <v>-220</v>
      </c>
      <c r="L595" t="s">
        <v>511</v>
      </c>
      <c r="M595" t="e">
        <v>#NUM!</v>
      </c>
      <c r="N595">
        <v>0.5</v>
      </c>
      <c r="O595">
        <v>0</v>
      </c>
    </row>
    <row r="596" spans="1:15" x14ac:dyDescent="0.3">
      <c r="A596" s="1">
        <v>44375</v>
      </c>
      <c r="B596" s="2" t="s">
        <v>8</v>
      </c>
      <c r="C596">
        <v>10</v>
      </c>
      <c r="D596">
        <v>193</v>
      </c>
      <c r="E596">
        <v>2</v>
      </c>
      <c r="F596">
        <v>2</v>
      </c>
      <c r="G596">
        <v>216</v>
      </c>
      <c r="H596">
        <v>10</v>
      </c>
      <c r="I596">
        <v>0</v>
      </c>
      <c r="J596">
        <v>0</v>
      </c>
      <c r="K596">
        <v>-215</v>
      </c>
      <c r="L596" t="s">
        <v>511</v>
      </c>
      <c r="M596">
        <v>1</v>
      </c>
      <c r="N596">
        <v>1</v>
      </c>
      <c r="O596">
        <v>0</v>
      </c>
    </row>
    <row r="597" spans="1:15" x14ac:dyDescent="0.3">
      <c r="A597" s="1">
        <v>44375</v>
      </c>
      <c r="B597" s="2" t="s">
        <v>9</v>
      </c>
      <c r="C597">
        <v>8</v>
      </c>
      <c r="D597">
        <v>170</v>
      </c>
      <c r="E597">
        <v>4</v>
      </c>
      <c r="F597">
        <v>1</v>
      </c>
      <c r="G597">
        <v>418</v>
      </c>
      <c r="H597">
        <v>8</v>
      </c>
      <c r="I597">
        <v>-1</v>
      </c>
      <c r="J597">
        <v>0</v>
      </c>
      <c r="K597">
        <v>-414</v>
      </c>
      <c r="L597" t="s">
        <v>511</v>
      </c>
      <c r="M597">
        <v>0.8</v>
      </c>
      <c r="N597">
        <v>1</v>
      </c>
      <c r="O597">
        <v>0</v>
      </c>
    </row>
    <row r="598" spans="1:15" x14ac:dyDescent="0.3">
      <c r="A598" s="1">
        <v>44375</v>
      </c>
      <c r="B598" s="2" t="s">
        <v>6</v>
      </c>
      <c r="C598">
        <v>17</v>
      </c>
      <c r="D598">
        <v>238</v>
      </c>
      <c r="E598">
        <v>6</v>
      </c>
      <c r="F598">
        <v>2</v>
      </c>
      <c r="G598">
        <v>181</v>
      </c>
      <c r="H598">
        <v>13</v>
      </c>
      <c r="I598">
        <v>-1</v>
      </c>
      <c r="J598">
        <v>-1</v>
      </c>
      <c r="K598">
        <v>-180</v>
      </c>
      <c r="L598" t="s">
        <v>511</v>
      </c>
      <c r="M598">
        <v>0.8571428571428571</v>
      </c>
      <c r="N598">
        <v>0.66666666666666663</v>
      </c>
      <c r="O598">
        <v>0</v>
      </c>
    </row>
    <row r="599" spans="1:15" x14ac:dyDescent="0.3">
      <c r="A599" s="1">
        <v>44375</v>
      </c>
      <c r="B599" s="2" t="s">
        <v>7</v>
      </c>
      <c r="C599">
        <v>8</v>
      </c>
      <c r="D599">
        <v>153</v>
      </c>
      <c r="E599">
        <v>1</v>
      </c>
      <c r="F599">
        <v>1</v>
      </c>
      <c r="G599">
        <v>365</v>
      </c>
      <c r="H599">
        <v>8</v>
      </c>
      <c r="I599">
        <v>0</v>
      </c>
      <c r="J599">
        <v>0</v>
      </c>
      <c r="K599">
        <v>-350</v>
      </c>
      <c r="L599" t="s">
        <v>511</v>
      </c>
      <c r="M599">
        <v>1</v>
      </c>
      <c r="N599">
        <v>1</v>
      </c>
      <c r="O599">
        <v>0</v>
      </c>
    </row>
    <row r="600" spans="1:15" x14ac:dyDescent="0.3">
      <c r="A600" s="1">
        <v>44375</v>
      </c>
      <c r="B600" s="2" t="s">
        <v>2</v>
      </c>
      <c r="C600">
        <v>50</v>
      </c>
      <c r="D600">
        <v>256</v>
      </c>
      <c r="E600">
        <v>1</v>
      </c>
      <c r="F600">
        <v>1</v>
      </c>
      <c r="G600">
        <v>439</v>
      </c>
      <c r="H600">
        <v>53</v>
      </c>
      <c r="I600">
        <v>1</v>
      </c>
      <c r="J600">
        <v>0</v>
      </c>
      <c r="K600">
        <v>-415</v>
      </c>
      <c r="L600" t="s">
        <v>511</v>
      </c>
      <c r="M600" t="e">
        <v>#NUM!</v>
      </c>
      <c r="N600">
        <v>1</v>
      </c>
      <c r="O600">
        <v>0</v>
      </c>
    </row>
    <row r="601" spans="1:15" x14ac:dyDescent="0.3">
      <c r="A601" s="1">
        <v>44375</v>
      </c>
      <c r="B601" s="2" t="s">
        <v>3</v>
      </c>
      <c r="C601">
        <v>122</v>
      </c>
      <c r="D601">
        <v>1579</v>
      </c>
      <c r="E601">
        <v>40</v>
      </c>
      <c r="F601">
        <v>12</v>
      </c>
      <c r="G601">
        <v>2436</v>
      </c>
      <c r="H601">
        <v>121</v>
      </c>
      <c r="I601">
        <v>2</v>
      </c>
      <c r="J601">
        <v>-2</v>
      </c>
      <c r="K601">
        <v>-2362</v>
      </c>
      <c r="L601" t="s">
        <v>511</v>
      </c>
      <c r="M601">
        <v>1.0526315789473684</v>
      </c>
      <c r="N601">
        <v>0.8571428571428571</v>
      </c>
      <c r="O601">
        <v>1</v>
      </c>
    </row>
    <row r="602" spans="1:15" x14ac:dyDescent="0.3">
      <c r="A602" s="1">
        <v>44376</v>
      </c>
      <c r="B602" s="2" t="s">
        <v>4</v>
      </c>
      <c r="C602">
        <v>34</v>
      </c>
      <c r="D602">
        <v>512</v>
      </c>
      <c r="E602">
        <v>27</v>
      </c>
      <c r="F602">
        <v>3</v>
      </c>
      <c r="G602">
        <v>600</v>
      </c>
      <c r="H602">
        <v>34</v>
      </c>
      <c r="I602">
        <v>2</v>
      </c>
      <c r="J602">
        <v>-1</v>
      </c>
      <c r="K602">
        <v>21</v>
      </c>
      <c r="L602" t="s">
        <v>512</v>
      </c>
      <c r="M602">
        <v>1.08</v>
      </c>
      <c r="N602">
        <v>0.75</v>
      </c>
      <c r="O602">
        <v>0</v>
      </c>
    </row>
    <row r="603" spans="1:15" x14ac:dyDescent="0.3">
      <c r="A603" s="1">
        <v>44376</v>
      </c>
      <c r="B603" s="2" t="s">
        <v>5</v>
      </c>
      <c r="C603">
        <v>9</v>
      </c>
      <c r="D603">
        <v>76</v>
      </c>
      <c r="E603">
        <v>1</v>
      </c>
      <c r="F603">
        <v>1</v>
      </c>
      <c r="G603">
        <v>217</v>
      </c>
      <c r="H603">
        <v>9</v>
      </c>
      <c r="I603">
        <v>0</v>
      </c>
      <c r="J603">
        <v>0</v>
      </c>
      <c r="K603">
        <v>3</v>
      </c>
      <c r="L603" t="s">
        <v>512</v>
      </c>
      <c r="M603">
        <v>1</v>
      </c>
      <c r="N603">
        <v>1</v>
      </c>
      <c r="O603">
        <v>0</v>
      </c>
    </row>
    <row r="604" spans="1:15" x14ac:dyDescent="0.3">
      <c r="A604" s="1">
        <v>44376</v>
      </c>
      <c r="B604" s="2" t="s">
        <v>8</v>
      </c>
      <c r="C604">
        <v>19</v>
      </c>
      <c r="D604">
        <v>206</v>
      </c>
      <c r="E604">
        <v>3</v>
      </c>
      <c r="F604">
        <v>2</v>
      </c>
      <c r="G604">
        <v>216</v>
      </c>
      <c r="H604">
        <v>20</v>
      </c>
      <c r="I604">
        <v>1</v>
      </c>
      <c r="J604">
        <v>0</v>
      </c>
      <c r="K604">
        <v>7</v>
      </c>
      <c r="L604" t="s">
        <v>512</v>
      </c>
      <c r="M604">
        <v>1.5</v>
      </c>
      <c r="N604">
        <v>1</v>
      </c>
      <c r="O604">
        <v>0</v>
      </c>
    </row>
    <row r="605" spans="1:15" x14ac:dyDescent="0.3">
      <c r="A605" s="1">
        <v>44376</v>
      </c>
      <c r="B605" s="2" t="s">
        <v>9</v>
      </c>
      <c r="C605">
        <v>16</v>
      </c>
      <c r="D605">
        <v>168</v>
      </c>
      <c r="E605">
        <v>5</v>
      </c>
      <c r="F605">
        <v>0</v>
      </c>
      <c r="G605">
        <v>418</v>
      </c>
      <c r="H605">
        <v>15</v>
      </c>
      <c r="I605">
        <v>1</v>
      </c>
      <c r="J605">
        <v>-1</v>
      </c>
      <c r="K605">
        <v>17</v>
      </c>
      <c r="L605" t="s">
        <v>512</v>
      </c>
      <c r="M605">
        <v>1.25</v>
      </c>
      <c r="N605">
        <v>0</v>
      </c>
      <c r="O605">
        <v>0</v>
      </c>
    </row>
    <row r="606" spans="1:15" x14ac:dyDescent="0.3">
      <c r="A606" s="1">
        <v>44376</v>
      </c>
      <c r="B606" s="2" t="s">
        <v>6</v>
      </c>
      <c r="C606">
        <v>31</v>
      </c>
      <c r="D606">
        <v>262</v>
      </c>
      <c r="E606">
        <v>6</v>
      </c>
      <c r="F606">
        <v>3</v>
      </c>
      <c r="G606">
        <v>181</v>
      </c>
      <c r="H606">
        <v>34</v>
      </c>
      <c r="I606">
        <v>0</v>
      </c>
      <c r="J606">
        <v>1</v>
      </c>
      <c r="K606">
        <v>10</v>
      </c>
      <c r="L606" t="s">
        <v>512</v>
      </c>
      <c r="M606">
        <v>1</v>
      </c>
      <c r="N606">
        <v>1.5</v>
      </c>
      <c r="O606">
        <v>0</v>
      </c>
    </row>
    <row r="607" spans="1:15" x14ac:dyDescent="0.3">
      <c r="A607" s="1">
        <v>44376</v>
      </c>
      <c r="B607" s="2" t="s">
        <v>7</v>
      </c>
      <c r="C607">
        <v>15</v>
      </c>
      <c r="D607">
        <v>164</v>
      </c>
      <c r="E607">
        <v>1</v>
      </c>
      <c r="F607">
        <v>1</v>
      </c>
      <c r="G607">
        <v>365</v>
      </c>
      <c r="H607">
        <v>15</v>
      </c>
      <c r="I607">
        <v>0</v>
      </c>
      <c r="J607">
        <v>0</v>
      </c>
      <c r="K607">
        <v>4</v>
      </c>
      <c r="L607" t="s">
        <v>512</v>
      </c>
      <c r="M607">
        <v>1</v>
      </c>
      <c r="N607">
        <v>1</v>
      </c>
      <c r="O607">
        <v>0</v>
      </c>
    </row>
    <row r="608" spans="1:15" x14ac:dyDescent="0.3">
      <c r="A608" s="1">
        <v>44376</v>
      </c>
      <c r="B608" s="2" t="s">
        <v>2</v>
      </c>
      <c r="C608">
        <v>33</v>
      </c>
      <c r="D608">
        <v>285</v>
      </c>
      <c r="E608">
        <v>1</v>
      </c>
      <c r="F608">
        <v>0</v>
      </c>
      <c r="G608">
        <v>439</v>
      </c>
      <c r="H608">
        <v>35</v>
      </c>
      <c r="I608">
        <v>0</v>
      </c>
      <c r="J608">
        <v>-1</v>
      </c>
      <c r="K608">
        <v>6</v>
      </c>
      <c r="L608" t="s">
        <v>512</v>
      </c>
      <c r="M608">
        <v>1</v>
      </c>
      <c r="N608">
        <v>0</v>
      </c>
      <c r="O608">
        <v>0</v>
      </c>
    </row>
    <row r="609" spans="1:15" x14ac:dyDescent="0.3">
      <c r="A609" s="1">
        <v>44376</v>
      </c>
      <c r="B609" s="2" t="s">
        <v>3</v>
      </c>
      <c r="C609">
        <v>157</v>
      </c>
      <c r="D609">
        <v>1673</v>
      </c>
      <c r="E609">
        <v>44</v>
      </c>
      <c r="F609">
        <v>10</v>
      </c>
      <c r="G609">
        <v>2436</v>
      </c>
      <c r="H609">
        <v>162</v>
      </c>
      <c r="I609">
        <v>4</v>
      </c>
      <c r="J609">
        <v>-2</v>
      </c>
      <c r="K609">
        <v>68</v>
      </c>
      <c r="L609" t="s">
        <v>512</v>
      </c>
      <c r="M609">
        <v>1.1000000000000001</v>
      </c>
      <c r="N609">
        <v>0.83333333333333337</v>
      </c>
      <c r="O609">
        <v>0</v>
      </c>
    </row>
    <row r="610" spans="1:15" x14ac:dyDescent="0.3">
      <c r="A610" s="1">
        <v>44377</v>
      </c>
      <c r="B610" s="2" t="s">
        <v>4</v>
      </c>
      <c r="C610">
        <v>70</v>
      </c>
      <c r="D610">
        <v>544</v>
      </c>
      <c r="E610">
        <v>24</v>
      </c>
      <c r="F610">
        <v>3</v>
      </c>
      <c r="G610">
        <v>600</v>
      </c>
      <c r="H610">
        <v>72</v>
      </c>
      <c r="I610">
        <v>-3</v>
      </c>
      <c r="J610">
        <v>0</v>
      </c>
      <c r="K610">
        <v>40</v>
      </c>
      <c r="L610" t="s">
        <v>513</v>
      </c>
      <c r="M610">
        <v>0.88888888888888884</v>
      </c>
      <c r="N610">
        <v>1</v>
      </c>
      <c r="O610">
        <v>0</v>
      </c>
    </row>
    <row r="611" spans="1:15" x14ac:dyDescent="0.3">
      <c r="A611" s="1">
        <v>44377</v>
      </c>
      <c r="B611" s="2" t="s">
        <v>5</v>
      </c>
      <c r="C611">
        <v>11</v>
      </c>
      <c r="D611">
        <v>78</v>
      </c>
      <c r="E611">
        <v>2</v>
      </c>
      <c r="F611">
        <v>1</v>
      </c>
      <c r="G611">
        <v>217</v>
      </c>
      <c r="H611">
        <v>11</v>
      </c>
      <c r="I611">
        <v>1</v>
      </c>
      <c r="J611">
        <v>0</v>
      </c>
      <c r="K611">
        <v>9</v>
      </c>
      <c r="L611" t="s">
        <v>513</v>
      </c>
      <c r="M611">
        <v>2</v>
      </c>
      <c r="N611">
        <v>1</v>
      </c>
      <c r="O611">
        <v>0</v>
      </c>
    </row>
    <row r="612" spans="1:15" x14ac:dyDescent="0.3">
      <c r="A612" s="1">
        <v>44377</v>
      </c>
      <c r="B612" s="2" t="s">
        <v>8</v>
      </c>
      <c r="C612">
        <v>27</v>
      </c>
      <c r="D612">
        <v>222</v>
      </c>
      <c r="E612">
        <v>3</v>
      </c>
      <c r="F612">
        <v>2</v>
      </c>
      <c r="G612">
        <v>216</v>
      </c>
      <c r="H612">
        <v>23</v>
      </c>
      <c r="I612">
        <v>0</v>
      </c>
      <c r="J612">
        <v>0</v>
      </c>
      <c r="K612">
        <v>7</v>
      </c>
      <c r="L612" t="s">
        <v>513</v>
      </c>
      <c r="M612">
        <v>1</v>
      </c>
      <c r="N612">
        <v>1</v>
      </c>
      <c r="O612">
        <v>0</v>
      </c>
    </row>
    <row r="613" spans="1:15" x14ac:dyDescent="0.3">
      <c r="A613" s="1">
        <v>44377</v>
      </c>
      <c r="B613" s="2" t="s">
        <v>9</v>
      </c>
      <c r="C613">
        <v>43</v>
      </c>
      <c r="D613">
        <v>199</v>
      </c>
      <c r="E613">
        <v>5</v>
      </c>
      <c r="F613">
        <v>0</v>
      </c>
      <c r="G613">
        <v>418</v>
      </c>
      <c r="H613">
        <v>43</v>
      </c>
      <c r="I613">
        <v>0</v>
      </c>
      <c r="J613">
        <v>0</v>
      </c>
      <c r="K613">
        <v>12</v>
      </c>
      <c r="L613" t="s">
        <v>513</v>
      </c>
      <c r="M613">
        <v>1</v>
      </c>
      <c r="N613" t="e">
        <v>#NUM!</v>
      </c>
      <c r="O613">
        <v>0</v>
      </c>
    </row>
    <row r="614" spans="1:15" x14ac:dyDescent="0.3">
      <c r="A614" s="1">
        <v>44377</v>
      </c>
      <c r="B614" s="2" t="s">
        <v>6</v>
      </c>
      <c r="C614">
        <v>62</v>
      </c>
      <c r="D614">
        <v>321</v>
      </c>
      <c r="E614">
        <v>7</v>
      </c>
      <c r="F614">
        <v>3</v>
      </c>
      <c r="G614">
        <v>181</v>
      </c>
      <c r="H614">
        <v>64</v>
      </c>
      <c r="I614">
        <v>1</v>
      </c>
      <c r="J614">
        <v>0</v>
      </c>
      <c r="K614">
        <v>5</v>
      </c>
      <c r="L614" t="s">
        <v>513</v>
      </c>
      <c r="M614">
        <v>1.1666666666666667</v>
      </c>
      <c r="N614">
        <v>1</v>
      </c>
      <c r="O614">
        <v>0</v>
      </c>
    </row>
    <row r="615" spans="1:15" x14ac:dyDescent="0.3">
      <c r="A615" s="1">
        <v>44377</v>
      </c>
      <c r="B615" s="2" t="s">
        <v>7</v>
      </c>
      <c r="C615">
        <v>16</v>
      </c>
      <c r="D615">
        <v>176</v>
      </c>
      <c r="E615">
        <v>1</v>
      </c>
      <c r="F615">
        <v>1</v>
      </c>
      <c r="G615">
        <v>365</v>
      </c>
      <c r="H615">
        <v>16</v>
      </c>
      <c r="I615">
        <v>0</v>
      </c>
      <c r="J615">
        <v>0</v>
      </c>
      <c r="K615">
        <v>4</v>
      </c>
      <c r="L615" t="s">
        <v>513</v>
      </c>
      <c r="M615">
        <v>1</v>
      </c>
      <c r="N615">
        <v>1</v>
      </c>
      <c r="O615">
        <v>0</v>
      </c>
    </row>
    <row r="616" spans="1:15" x14ac:dyDescent="0.3">
      <c r="A616" s="1">
        <v>44377</v>
      </c>
      <c r="B616" s="2" t="s">
        <v>2</v>
      </c>
      <c r="C616">
        <v>28</v>
      </c>
      <c r="D616">
        <v>297</v>
      </c>
      <c r="E616">
        <v>1</v>
      </c>
      <c r="F616">
        <v>0</v>
      </c>
      <c r="G616">
        <v>439</v>
      </c>
      <c r="H616">
        <v>29</v>
      </c>
      <c r="I616">
        <v>0</v>
      </c>
      <c r="J616">
        <v>0</v>
      </c>
      <c r="K616">
        <v>17</v>
      </c>
      <c r="L616" t="s">
        <v>513</v>
      </c>
      <c r="M616">
        <v>1</v>
      </c>
      <c r="N616" t="e">
        <v>#NUM!</v>
      </c>
      <c r="O616">
        <v>0</v>
      </c>
    </row>
    <row r="617" spans="1:15" x14ac:dyDescent="0.3">
      <c r="A617" s="1">
        <v>44377</v>
      </c>
      <c r="B617" s="2" t="s">
        <v>3</v>
      </c>
      <c r="C617">
        <v>257</v>
      </c>
      <c r="D617">
        <v>1837</v>
      </c>
      <c r="E617">
        <v>43</v>
      </c>
      <c r="F617">
        <v>10</v>
      </c>
      <c r="G617">
        <v>2436</v>
      </c>
      <c r="H617">
        <v>258</v>
      </c>
      <c r="I617">
        <v>-1</v>
      </c>
      <c r="J617">
        <v>0</v>
      </c>
      <c r="K617">
        <v>94</v>
      </c>
      <c r="L617" t="s">
        <v>513</v>
      </c>
      <c r="M617">
        <v>0.97727272727272729</v>
      </c>
      <c r="N617">
        <v>1</v>
      </c>
      <c r="O617">
        <v>0</v>
      </c>
    </row>
    <row r="618" spans="1:15" x14ac:dyDescent="0.3">
      <c r="A618" s="1">
        <v>44378</v>
      </c>
      <c r="B618" s="2" t="s">
        <v>4</v>
      </c>
      <c r="C618">
        <v>60</v>
      </c>
      <c r="D618">
        <v>574</v>
      </c>
      <c r="E618">
        <v>23</v>
      </c>
      <c r="F618">
        <v>3</v>
      </c>
      <c r="G618">
        <v>600</v>
      </c>
      <c r="H618">
        <v>59</v>
      </c>
      <c r="I618">
        <v>-1</v>
      </c>
      <c r="J618">
        <v>0</v>
      </c>
      <c r="K618">
        <v>29</v>
      </c>
      <c r="L618" t="s">
        <v>514</v>
      </c>
      <c r="M618">
        <v>0.95833333333333337</v>
      </c>
      <c r="N618">
        <v>1</v>
      </c>
      <c r="O618">
        <v>0</v>
      </c>
    </row>
    <row r="619" spans="1:15" x14ac:dyDescent="0.3">
      <c r="A619" s="1">
        <v>44378</v>
      </c>
      <c r="B619" s="2" t="s">
        <v>5</v>
      </c>
      <c r="C619">
        <v>11</v>
      </c>
      <c r="D619">
        <v>82</v>
      </c>
      <c r="E619">
        <v>3</v>
      </c>
      <c r="F619">
        <v>0</v>
      </c>
      <c r="G619">
        <v>217</v>
      </c>
      <c r="H619">
        <v>12</v>
      </c>
      <c r="I619">
        <v>1</v>
      </c>
      <c r="J619">
        <v>-1</v>
      </c>
      <c r="K619">
        <v>8</v>
      </c>
      <c r="L619" t="s">
        <v>514</v>
      </c>
      <c r="M619">
        <v>1.5</v>
      </c>
      <c r="N619">
        <v>0</v>
      </c>
      <c r="O619">
        <v>0</v>
      </c>
    </row>
    <row r="620" spans="1:15" x14ac:dyDescent="0.3">
      <c r="A620" s="1">
        <v>44378</v>
      </c>
      <c r="B620" s="2" t="s">
        <v>8</v>
      </c>
      <c r="C620">
        <v>28</v>
      </c>
      <c r="D620">
        <v>224</v>
      </c>
      <c r="E620">
        <v>3</v>
      </c>
      <c r="F620">
        <v>2</v>
      </c>
      <c r="G620">
        <v>216</v>
      </c>
      <c r="H620">
        <v>26</v>
      </c>
      <c r="I620">
        <v>0</v>
      </c>
      <c r="J620">
        <v>0</v>
      </c>
      <c r="K620">
        <v>24</v>
      </c>
      <c r="L620" t="s">
        <v>514</v>
      </c>
      <c r="M620">
        <v>1</v>
      </c>
      <c r="N620">
        <v>1</v>
      </c>
      <c r="O620">
        <v>0</v>
      </c>
    </row>
    <row r="621" spans="1:15" x14ac:dyDescent="0.3">
      <c r="A621" s="1">
        <v>44378</v>
      </c>
      <c r="B621" s="2" t="s">
        <v>9</v>
      </c>
      <c r="C621">
        <v>43</v>
      </c>
      <c r="D621">
        <v>229</v>
      </c>
      <c r="E621">
        <v>6</v>
      </c>
      <c r="F621">
        <v>0</v>
      </c>
      <c r="G621">
        <v>418</v>
      </c>
      <c r="H621">
        <v>43</v>
      </c>
      <c r="I621">
        <v>1</v>
      </c>
      <c r="J621">
        <v>0</v>
      </c>
      <c r="K621">
        <v>13</v>
      </c>
      <c r="L621" t="s">
        <v>514</v>
      </c>
      <c r="M621">
        <v>1.2</v>
      </c>
      <c r="N621" t="e">
        <v>#NUM!</v>
      </c>
      <c r="O621">
        <v>0</v>
      </c>
    </row>
    <row r="622" spans="1:15" x14ac:dyDescent="0.3">
      <c r="A622" s="1">
        <v>44378</v>
      </c>
      <c r="B622" s="2" t="s">
        <v>6</v>
      </c>
      <c r="C622">
        <v>62</v>
      </c>
      <c r="D622">
        <v>367</v>
      </c>
      <c r="E622">
        <v>8</v>
      </c>
      <c r="F622">
        <v>3</v>
      </c>
      <c r="G622">
        <v>181</v>
      </c>
      <c r="H622">
        <v>60</v>
      </c>
      <c r="I622">
        <v>1</v>
      </c>
      <c r="J622">
        <v>0</v>
      </c>
      <c r="K622">
        <v>14</v>
      </c>
      <c r="L622" t="s">
        <v>514</v>
      </c>
      <c r="M622">
        <v>1.1428571428571428</v>
      </c>
      <c r="N622">
        <v>1</v>
      </c>
      <c r="O622">
        <v>0</v>
      </c>
    </row>
    <row r="623" spans="1:15" x14ac:dyDescent="0.3">
      <c r="A623" s="1">
        <v>44378</v>
      </c>
      <c r="B623" s="2" t="s">
        <v>7</v>
      </c>
      <c r="C623">
        <v>23</v>
      </c>
      <c r="D623">
        <v>190</v>
      </c>
      <c r="E623">
        <v>1</v>
      </c>
      <c r="F623">
        <v>1</v>
      </c>
      <c r="G623">
        <v>365</v>
      </c>
      <c r="H623">
        <v>25</v>
      </c>
      <c r="I623">
        <v>0</v>
      </c>
      <c r="J623">
        <v>0</v>
      </c>
      <c r="K623">
        <v>11</v>
      </c>
      <c r="L623" t="s">
        <v>514</v>
      </c>
      <c r="M623">
        <v>1</v>
      </c>
      <c r="N623">
        <v>1</v>
      </c>
      <c r="O623">
        <v>0</v>
      </c>
    </row>
    <row r="624" spans="1:15" x14ac:dyDescent="0.3">
      <c r="A624" s="1">
        <v>44378</v>
      </c>
      <c r="B624" s="2" t="s">
        <v>2</v>
      </c>
      <c r="C624">
        <v>41</v>
      </c>
      <c r="D624">
        <v>328</v>
      </c>
      <c r="E624">
        <v>2</v>
      </c>
      <c r="F624">
        <v>0</v>
      </c>
      <c r="G624">
        <v>439</v>
      </c>
      <c r="H624">
        <v>46</v>
      </c>
      <c r="I624">
        <v>1</v>
      </c>
      <c r="J624">
        <v>0</v>
      </c>
      <c r="K624">
        <v>15</v>
      </c>
      <c r="L624" t="s">
        <v>514</v>
      </c>
      <c r="M624">
        <v>2</v>
      </c>
      <c r="N624" t="e">
        <v>#NUM!</v>
      </c>
      <c r="O624">
        <v>0</v>
      </c>
    </row>
    <row r="625" spans="1:15" x14ac:dyDescent="0.3">
      <c r="A625" s="1">
        <v>44378</v>
      </c>
      <c r="B625" s="2" t="s">
        <v>3</v>
      </c>
      <c r="C625">
        <v>268</v>
      </c>
      <c r="D625">
        <v>1994</v>
      </c>
      <c r="E625">
        <v>46</v>
      </c>
      <c r="F625">
        <v>9</v>
      </c>
      <c r="G625">
        <v>2436</v>
      </c>
      <c r="H625">
        <v>271</v>
      </c>
      <c r="I625">
        <v>3</v>
      </c>
      <c r="J625">
        <v>-1</v>
      </c>
      <c r="K625">
        <v>114</v>
      </c>
      <c r="L625" t="s">
        <v>514</v>
      </c>
      <c r="M625">
        <v>1.069767441860465</v>
      </c>
      <c r="N625">
        <v>0.9</v>
      </c>
      <c r="O625">
        <v>0</v>
      </c>
    </row>
    <row r="626" spans="1:15" x14ac:dyDescent="0.3">
      <c r="A626" s="1">
        <v>44379</v>
      </c>
      <c r="B626" s="2" t="s">
        <v>4</v>
      </c>
      <c r="C626">
        <v>52</v>
      </c>
      <c r="D626">
        <v>597</v>
      </c>
      <c r="E626">
        <v>18</v>
      </c>
      <c r="F626">
        <v>3</v>
      </c>
      <c r="G626">
        <v>600</v>
      </c>
      <c r="H626">
        <v>46</v>
      </c>
      <c r="I626">
        <v>-5</v>
      </c>
      <c r="J626">
        <v>0</v>
      </c>
      <c r="K626">
        <v>23</v>
      </c>
      <c r="L626" t="s">
        <v>515</v>
      </c>
      <c r="M626">
        <v>0.78260869565217395</v>
      </c>
      <c r="N626">
        <v>1</v>
      </c>
      <c r="O626">
        <v>0</v>
      </c>
    </row>
    <row r="627" spans="1:15" x14ac:dyDescent="0.3">
      <c r="A627" s="1">
        <v>44379</v>
      </c>
      <c r="B627" s="2" t="s">
        <v>5</v>
      </c>
      <c r="C627">
        <v>7</v>
      </c>
      <c r="D627">
        <v>74</v>
      </c>
      <c r="E627">
        <v>2</v>
      </c>
      <c r="F627">
        <v>2</v>
      </c>
      <c r="G627">
        <v>217</v>
      </c>
      <c r="H627">
        <v>7</v>
      </c>
      <c r="I627">
        <v>-1</v>
      </c>
      <c r="J627">
        <v>2</v>
      </c>
      <c r="K627">
        <v>15</v>
      </c>
      <c r="L627" t="s">
        <v>515</v>
      </c>
      <c r="M627">
        <v>0.66666666666666663</v>
      </c>
      <c r="N627" t="e">
        <v>#NUM!</v>
      </c>
      <c r="O627">
        <v>0</v>
      </c>
    </row>
    <row r="628" spans="1:15" x14ac:dyDescent="0.3">
      <c r="A628" s="1">
        <v>44379</v>
      </c>
      <c r="B628" s="2" t="s">
        <v>8</v>
      </c>
      <c r="C628">
        <v>15</v>
      </c>
      <c r="D628">
        <v>230</v>
      </c>
      <c r="E628">
        <v>2</v>
      </c>
      <c r="F628">
        <v>1</v>
      </c>
      <c r="G628">
        <v>217</v>
      </c>
      <c r="H628">
        <v>14</v>
      </c>
      <c r="I628">
        <v>-1</v>
      </c>
      <c r="J628">
        <v>-1</v>
      </c>
      <c r="K628">
        <v>7</v>
      </c>
      <c r="L628" t="s">
        <v>515</v>
      </c>
      <c r="M628">
        <v>0.66666666666666663</v>
      </c>
      <c r="N628">
        <v>0.5</v>
      </c>
      <c r="O628">
        <v>1</v>
      </c>
    </row>
    <row r="629" spans="1:15" x14ac:dyDescent="0.3">
      <c r="A629" s="1">
        <v>44379</v>
      </c>
      <c r="B629" s="2" t="s">
        <v>9</v>
      </c>
      <c r="C629">
        <v>32</v>
      </c>
      <c r="D629">
        <v>254</v>
      </c>
      <c r="E629">
        <v>6</v>
      </c>
      <c r="F629">
        <v>0</v>
      </c>
      <c r="G629">
        <v>418</v>
      </c>
      <c r="H629">
        <v>32</v>
      </c>
      <c r="I629">
        <v>0</v>
      </c>
      <c r="J629">
        <v>0</v>
      </c>
      <c r="K629">
        <v>7</v>
      </c>
      <c r="L629" t="s">
        <v>515</v>
      </c>
      <c r="M629">
        <v>1</v>
      </c>
      <c r="N629" t="e">
        <v>#NUM!</v>
      </c>
      <c r="O629">
        <v>0</v>
      </c>
    </row>
    <row r="630" spans="1:15" x14ac:dyDescent="0.3">
      <c r="A630" s="1">
        <v>44379</v>
      </c>
      <c r="B630" s="2" t="s">
        <v>6</v>
      </c>
      <c r="C630">
        <v>56</v>
      </c>
      <c r="D630">
        <v>413</v>
      </c>
      <c r="E630">
        <v>8</v>
      </c>
      <c r="F630">
        <v>4</v>
      </c>
      <c r="G630">
        <v>181</v>
      </c>
      <c r="H630">
        <v>62</v>
      </c>
      <c r="I630">
        <v>0</v>
      </c>
      <c r="J630">
        <v>1</v>
      </c>
      <c r="K630">
        <v>16</v>
      </c>
      <c r="L630" t="s">
        <v>515</v>
      </c>
      <c r="M630">
        <v>1</v>
      </c>
      <c r="N630">
        <v>1.3333333333333333</v>
      </c>
      <c r="O630">
        <v>0</v>
      </c>
    </row>
    <row r="631" spans="1:15" x14ac:dyDescent="0.3">
      <c r="A631" s="1">
        <v>44379</v>
      </c>
      <c r="B631" s="2" t="s">
        <v>7</v>
      </c>
      <c r="C631">
        <v>26</v>
      </c>
      <c r="D631">
        <v>209</v>
      </c>
      <c r="E631">
        <v>3</v>
      </c>
      <c r="F631">
        <v>1</v>
      </c>
      <c r="G631">
        <v>365</v>
      </c>
      <c r="H631">
        <v>27</v>
      </c>
      <c r="I631">
        <v>2</v>
      </c>
      <c r="J631">
        <v>0</v>
      </c>
      <c r="K631">
        <v>8</v>
      </c>
      <c r="L631" t="s">
        <v>515</v>
      </c>
      <c r="M631">
        <v>3</v>
      </c>
      <c r="N631">
        <v>1</v>
      </c>
      <c r="O631">
        <v>0</v>
      </c>
    </row>
    <row r="632" spans="1:15" x14ac:dyDescent="0.3">
      <c r="A632" s="1">
        <v>44379</v>
      </c>
      <c r="B632" s="2" t="s">
        <v>2</v>
      </c>
      <c r="C632">
        <v>45</v>
      </c>
      <c r="D632">
        <v>359</v>
      </c>
      <c r="E632">
        <v>3</v>
      </c>
      <c r="F632">
        <v>0</v>
      </c>
      <c r="G632">
        <v>439</v>
      </c>
      <c r="H632">
        <v>42</v>
      </c>
      <c r="I632">
        <v>1</v>
      </c>
      <c r="J632">
        <v>0</v>
      </c>
      <c r="K632">
        <v>11</v>
      </c>
      <c r="L632" t="s">
        <v>515</v>
      </c>
      <c r="M632">
        <v>1.5</v>
      </c>
      <c r="N632" t="e">
        <v>#NUM!</v>
      </c>
      <c r="O632">
        <v>0</v>
      </c>
    </row>
    <row r="633" spans="1:15" x14ac:dyDescent="0.3">
      <c r="A633" s="1">
        <v>44379</v>
      </c>
      <c r="B633" s="2" t="s">
        <v>3</v>
      </c>
      <c r="C633">
        <v>233</v>
      </c>
      <c r="D633">
        <v>2136</v>
      </c>
      <c r="E633">
        <v>42</v>
      </c>
      <c r="F633">
        <v>11</v>
      </c>
      <c r="G633">
        <v>2437</v>
      </c>
      <c r="H633">
        <v>230</v>
      </c>
      <c r="I633">
        <v>-4</v>
      </c>
      <c r="J633">
        <v>2</v>
      </c>
      <c r="K633">
        <v>87</v>
      </c>
      <c r="L633" t="s">
        <v>515</v>
      </c>
      <c r="M633">
        <v>0.91304347826086951</v>
      </c>
      <c r="N633">
        <v>1.2222222222222223</v>
      </c>
      <c r="O633">
        <v>1</v>
      </c>
    </row>
    <row r="634" spans="1:15" x14ac:dyDescent="0.3">
      <c r="A634" s="1">
        <v>44380</v>
      </c>
      <c r="B634" s="2" t="s">
        <v>4</v>
      </c>
      <c r="C634">
        <v>44</v>
      </c>
      <c r="D634">
        <v>610</v>
      </c>
      <c r="E634">
        <v>19</v>
      </c>
      <c r="F634">
        <v>2</v>
      </c>
      <c r="G634">
        <v>600</v>
      </c>
      <c r="H634">
        <v>46</v>
      </c>
      <c r="I634">
        <v>1</v>
      </c>
      <c r="J634">
        <v>-1</v>
      </c>
      <c r="K634">
        <v>33</v>
      </c>
      <c r="L634" t="s">
        <v>516</v>
      </c>
      <c r="M634">
        <v>1.0555555555555556</v>
      </c>
      <c r="N634">
        <v>0.66666666666666663</v>
      </c>
      <c r="O634">
        <v>0</v>
      </c>
    </row>
    <row r="635" spans="1:15" x14ac:dyDescent="0.3">
      <c r="A635" s="1">
        <v>44380</v>
      </c>
      <c r="B635" s="2" t="s">
        <v>5</v>
      </c>
      <c r="C635">
        <v>15</v>
      </c>
      <c r="D635">
        <v>88</v>
      </c>
      <c r="E635">
        <v>2</v>
      </c>
      <c r="F635">
        <v>2</v>
      </c>
      <c r="G635">
        <v>217</v>
      </c>
      <c r="H635">
        <v>15</v>
      </c>
      <c r="I635">
        <v>0</v>
      </c>
      <c r="J635">
        <v>0</v>
      </c>
      <c r="K635">
        <v>1</v>
      </c>
      <c r="L635" t="s">
        <v>516</v>
      </c>
      <c r="M635">
        <v>1</v>
      </c>
      <c r="N635">
        <v>1</v>
      </c>
      <c r="O635">
        <v>0</v>
      </c>
    </row>
    <row r="636" spans="1:15" x14ac:dyDescent="0.3">
      <c r="A636" s="1">
        <v>44380</v>
      </c>
      <c r="B636" s="2" t="s">
        <v>8</v>
      </c>
      <c r="C636">
        <v>14</v>
      </c>
      <c r="D636">
        <v>240</v>
      </c>
      <c r="E636">
        <v>2</v>
      </c>
      <c r="F636">
        <v>1</v>
      </c>
      <c r="G636">
        <v>217</v>
      </c>
      <c r="H636">
        <v>16</v>
      </c>
      <c r="I636">
        <v>0</v>
      </c>
      <c r="J636">
        <v>0</v>
      </c>
      <c r="K636">
        <v>6</v>
      </c>
      <c r="L636" t="s">
        <v>516</v>
      </c>
      <c r="M636">
        <v>1</v>
      </c>
      <c r="N636">
        <v>1</v>
      </c>
      <c r="O636">
        <v>0</v>
      </c>
    </row>
    <row r="637" spans="1:15" x14ac:dyDescent="0.3">
      <c r="A637" s="1">
        <v>44380</v>
      </c>
      <c r="B637" s="2" t="s">
        <v>9</v>
      </c>
      <c r="C637">
        <v>37</v>
      </c>
      <c r="D637">
        <v>279</v>
      </c>
      <c r="E637">
        <v>6</v>
      </c>
      <c r="F637">
        <v>0</v>
      </c>
      <c r="G637">
        <v>418</v>
      </c>
      <c r="H637">
        <v>37</v>
      </c>
      <c r="I637">
        <v>0</v>
      </c>
      <c r="J637">
        <v>0</v>
      </c>
      <c r="K637">
        <v>12</v>
      </c>
      <c r="L637" t="s">
        <v>516</v>
      </c>
      <c r="M637">
        <v>1</v>
      </c>
      <c r="N637" t="e">
        <v>#NUM!</v>
      </c>
      <c r="O637">
        <v>0</v>
      </c>
    </row>
    <row r="638" spans="1:15" x14ac:dyDescent="0.3">
      <c r="A638" s="1">
        <v>44380</v>
      </c>
      <c r="B638" s="2" t="s">
        <v>6</v>
      </c>
      <c r="C638">
        <v>52</v>
      </c>
      <c r="D638">
        <v>459</v>
      </c>
      <c r="E638">
        <v>7</v>
      </c>
      <c r="F638">
        <v>4</v>
      </c>
      <c r="G638">
        <v>181</v>
      </c>
      <c r="H638">
        <v>55</v>
      </c>
      <c r="I638">
        <v>-1</v>
      </c>
      <c r="J638">
        <v>0</v>
      </c>
      <c r="K638">
        <v>9</v>
      </c>
      <c r="L638" t="s">
        <v>516</v>
      </c>
      <c r="M638">
        <v>0.875</v>
      </c>
      <c r="N638">
        <v>1</v>
      </c>
      <c r="O638">
        <v>0</v>
      </c>
    </row>
    <row r="639" spans="1:15" x14ac:dyDescent="0.3">
      <c r="A639" s="1">
        <v>44380</v>
      </c>
      <c r="B639" s="2" t="s">
        <v>7</v>
      </c>
      <c r="C639">
        <v>22</v>
      </c>
      <c r="D639">
        <v>223</v>
      </c>
      <c r="E639">
        <v>3</v>
      </c>
      <c r="F639">
        <v>1</v>
      </c>
      <c r="G639">
        <v>365</v>
      </c>
      <c r="H639">
        <v>22</v>
      </c>
      <c r="I639">
        <v>0</v>
      </c>
      <c r="J639">
        <v>0</v>
      </c>
      <c r="K639">
        <v>8</v>
      </c>
      <c r="L639" t="s">
        <v>516</v>
      </c>
      <c r="M639">
        <v>1</v>
      </c>
      <c r="N639">
        <v>1</v>
      </c>
      <c r="O639">
        <v>0</v>
      </c>
    </row>
    <row r="640" spans="1:15" x14ac:dyDescent="0.3">
      <c r="A640" s="1">
        <v>44380</v>
      </c>
      <c r="B640" s="2" t="s">
        <v>2</v>
      </c>
      <c r="C640">
        <v>35</v>
      </c>
      <c r="D640">
        <v>386</v>
      </c>
      <c r="E640">
        <v>2</v>
      </c>
      <c r="F640">
        <v>0</v>
      </c>
      <c r="G640">
        <v>439</v>
      </c>
      <c r="H640">
        <v>38</v>
      </c>
      <c r="I640">
        <v>-1</v>
      </c>
      <c r="J640">
        <v>0</v>
      </c>
      <c r="K640">
        <v>11</v>
      </c>
      <c r="L640" t="s">
        <v>516</v>
      </c>
      <c r="M640">
        <v>0.66666666666666663</v>
      </c>
      <c r="N640" t="e">
        <v>#NUM!</v>
      </c>
      <c r="O640">
        <v>0</v>
      </c>
    </row>
    <row r="641" spans="1:15" x14ac:dyDescent="0.3">
      <c r="A641" s="1">
        <v>44380</v>
      </c>
      <c r="B641" s="2" t="s">
        <v>3</v>
      </c>
      <c r="C641">
        <v>219</v>
      </c>
      <c r="D641">
        <v>2285</v>
      </c>
      <c r="E641">
        <v>41</v>
      </c>
      <c r="F641">
        <v>10</v>
      </c>
      <c r="G641">
        <v>2437</v>
      </c>
      <c r="H641">
        <v>229</v>
      </c>
      <c r="I641">
        <v>-1</v>
      </c>
      <c r="J641">
        <v>-1</v>
      </c>
      <c r="K641">
        <v>80</v>
      </c>
      <c r="L641" t="s">
        <v>516</v>
      </c>
      <c r="M641">
        <v>0.97619047619047616</v>
      </c>
      <c r="N641">
        <v>0.90909090909090906</v>
      </c>
      <c r="O641">
        <v>0</v>
      </c>
    </row>
    <row r="642" spans="1:15" x14ac:dyDescent="0.3">
      <c r="A642" s="1">
        <v>44381</v>
      </c>
      <c r="B642" s="2" t="s">
        <v>4</v>
      </c>
      <c r="C642">
        <v>46</v>
      </c>
      <c r="D642">
        <v>627</v>
      </c>
      <c r="E642">
        <v>22</v>
      </c>
      <c r="F642">
        <v>2</v>
      </c>
      <c r="G642">
        <v>600</v>
      </c>
      <c r="H642">
        <v>46</v>
      </c>
      <c r="I642">
        <v>3</v>
      </c>
      <c r="J642">
        <v>0</v>
      </c>
      <c r="K642">
        <v>29</v>
      </c>
      <c r="L642" t="s">
        <v>517</v>
      </c>
      <c r="M642">
        <v>1.1578947368421053</v>
      </c>
      <c r="N642">
        <v>1</v>
      </c>
      <c r="O642">
        <v>0</v>
      </c>
    </row>
    <row r="643" spans="1:15" x14ac:dyDescent="0.3">
      <c r="A643" s="1">
        <v>44381</v>
      </c>
      <c r="B643" s="2" t="s">
        <v>5</v>
      </c>
      <c r="C643">
        <v>2</v>
      </c>
      <c r="D643">
        <v>88</v>
      </c>
      <c r="E643">
        <v>2</v>
      </c>
      <c r="F643">
        <v>2</v>
      </c>
      <c r="G643">
        <v>217</v>
      </c>
      <c r="H643">
        <v>2</v>
      </c>
      <c r="I643">
        <v>0</v>
      </c>
      <c r="J643">
        <v>0</v>
      </c>
      <c r="K643">
        <v>2</v>
      </c>
      <c r="L643" t="s">
        <v>517</v>
      </c>
      <c r="M643">
        <v>1</v>
      </c>
      <c r="N643">
        <v>1</v>
      </c>
      <c r="O643">
        <v>0</v>
      </c>
    </row>
    <row r="644" spans="1:15" x14ac:dyDescent="0.3">
      <c r="A644" s="1">
        <v>44381</v>
      </c>
      <c r="B644" s="2" t="s">
        <v>8</v>
      </c>
      <c r="C644">
        <v>34</v>
      </c>
      <c r="D644">
        <v>264</v>
      </c>
      <c r="E644">
        <v>3</v>
      </c>
      <c r="F644">
        <v>1</v>
      </c>
      <c r="G644">
        <v>217</v>
      </c>
      <c r="H644">
        <v>34</v>
      </c>
      <c r="I644">
        <v>1</v>
      </c>
      <c r="J644">
        <v>0</v>
      </c>
      <c r="K644">
        <v>10</v>
      </c>
      <c r="L644" t="s">
        <v>517</v>
      </c>
      <c r="M644">
        <v>1.5</v>
      </c>
      <c r="N644">
        <v>1</v>
      </c>
      <c r="O644">
        <v>0</v>
      </c>
    </row>
    <row r="645" spans="1:15" x14ac:dyDescent="0.3">
      <c r="A645" s="1">
        <v>44381</v>
      </c>
      <c r="B645" s="2" t="s">
        <v>9</v>
      </c>
      <c r="C645">
        <v>34</v>
      </c>
      <c r="D645">
        <v>311</v>
      </c>
      <c r="E645">
        <v>7</v>
      </c>
      <c r="F645">
        <v>0</v>
      </c>
      <c r="G645">
        <v>418</v>
      </c>
      <c r="H645">
        <v>34</v>
      </c>
      <c r="I645">
        <v>1</v>
      </c>
      <c r="J645">
        <v>0</v>
      </c>
      <c r="K645">
        <v>2</v>
      </c>
      <c r="L645" t="s">
        <v>517</v>
      </c>
      <c r="M645">
        <v>1.1666666666666667</v>
      </c>
      <c r="N645" t="e">
        <v>#NUM!</v>
      </c>
      <c r="O645">
        <v>0</v>
      </c>
    </row>
    <row r="646" spans="1:15" x14ac:dyDescent="0.3">
      <c r="A646" s="1">
        <v>44381</v>
      </c>
      <c r="B646" s="2" t="s">
        <v>6</v>
      </c>
      <c r="C646">
        <v>62</v>
      </c>
      <c r="D646">
        <v>510</v>
      </c>
      <c r="E646">
        <v>9</v>
      </c>
      <c r="F646">
        <v>5</v>
      </c>
      <c r="G646">
        <v>181</v>
      </c>
      <c r="H646">
        <v>55</v>
      </c>
      <c r="I646">
        <v>2</v>
      </c>
      <c r="J646">
        <v>1</v>
      </c>
      <c r="K646">
        <v>4</v>
      </c>
      <c r="L646" t="s">
        <v>517</v>
      </c>
      <c r="M646">
        <v>1.2857142857142858</v>
      </c>
      <c r="N646">
        <v>1.25</v>
      </c>
      <c r="O646">
        <v>0</v>
      </c>
    </row>
    <row r="647" spans="1:15" x14ac:dyDescent="0.3">
      <c r="A647" s="1">
        <v>44381</v>
      </c>
      <c r="B647" s="2" t="s">
        <v>7</v>
      </c>
      <c r="C647">
        <v>23</v>
      </c>
      <c r="D647">
        <v>237</v>
      </c>
      <c r="E647">
        <v>3</v>
      </c>
      <c r="F647">
        <v>1</v>
      </c>
      <c r="G647">
        <v>365</v>
      </c>
      <c r="H647">
        <v>23</v>
      </c>
      <c r="I647">
        <v>0</v>
      </c>
      <c r="J647">
        <v>0</v>
      </c>
      <c r="K647">
        <v>9</v>
      </c>
      <c r="L647" t="s">
        <v>517</v>
      </c>
      <c r="M647">
        <v>1</v>
      </c>
      <c r="N647">
        <v>1</v>
      </c>
      <c r="O647">
        <v>0</v>
      </c>
    </row>
    <row r="648" spans="1:15" x14ac:dyDescent="0.3">
      <c r="A648" s="1">
        <v>44381</v>
      </c>
      <c r="B648" s="2" t="s">
        <v>2</v>
      </c>
      <c r="C648">
        <v>52</v>
      </c>
      <c r="D648">
        <v>429</v>
      </c>
      <c r="E648">
        <v>4</v>
      </c>
      <c r="F648">
        <v>0</v>
      </c>
      <c r="G648">
        <v>439</v>
      </c>
      <c r="H648">
        <v>50</v>
      </c>
      <c r="I648">
        <v>2</v>
      </c>
      <c r="J648">
        <v>0</v>
      </c>
      <c r="K648">
        <v>7</v>
      </c>
      <c r="L648" t="s">
        <v>517</v>
      </c>
      <c r="M648">
        <v>2</v>
      </c>
      <c r="N648" t="e">
        <v>#NUM!</v>
      </c>
      <c r="O648">
        <v>0</v>
      </c>
    </row>
    <row r="649" spans="1:15" x14ac:dyDescent="0.3">
      <c r="A649" s="1">
        <v>44381</v>
      </c>
      <c r="B649" s="2" t="s">
        <v>3</v>
      </c>
      <c r="C649">
        <v>253</v>
      </c>
      <c r="D649">
        <v>2466</v>
      </c>
      <c r="E649">
        <v>50</v>
      </c>
      <c r="F649">
        <v>11</v>
      </c>
      <c r="G649">
        <v>2437</v>
      </c>
      <c r="H649">
        <v>244</v>
      </c>
      <c r="I649">
        <v>9</v>
      </c>
      <c r="J649">
        <v>1</v>
      </c>
      <c r="K649">
        <v>63</v>
      </c>
      <c r="L649" t="s">
        <v>517</v>
      </c>
      <c r="M649">
        <v>1.2195121951219512</v>
      </c>
      <c r="N649">
        <v>1.1000000000000001</v>
      </c>
      <c r="O649">
        <v>0</v>
      </c>
    </row>
    <row r="650" spans="1:15" x14ac:dyDescent="0.3">
      <c r="A650" s="1">
        <v>44382</v>
      </c>
      <c r="B650" s="2" t="s">
        <v>4</v>
      </c>
      <c r="C650">
        <v>42</v>
      </c>
      <c r="D650">
        <v>643</v>
      </c>
      <c r="E650">
        <v>23</v>
      </c>
      <c r="F650">
        <v>2</v>
      </c>
      <c r="G650">
        <v>600</v>
      </c>
      <c r="H650">
        <v>36</v>
      </c>
      <c r="I650">
        <v>1</v>
      </c>
      <c r="J650">
        <v>0</v>
      </c>
      <c r="K650">
        <v>20</v>
      </c>
      <c r="L650" t="s">
        <v>518</v>
      </c>
      <c r="M650">
        <v>1.0454545454545454</v>
      </c>
      <c r="N650">
        <v>1</v>
      </c>
      <c r="O650">
        <v>0</v>
      </c>
    </row>
    <row r="651" spans="1:15" x14ac:dyDescent="0.3">
      <c r="A651" s="1">
        <v>44382</v>
      </c>
      <c r="B651" s="2" t="s">
        <v>5</v>
      </c>
      <c r="C651">
        <v>17</v>
      </c>
      <c r="D651">
        <v>103</v>
      </c>
      <c r="E651">
        <v>2</v>
      </c>
      <c r="F651">
        <v>2</v>
      </c>
      <c r="G651">
        <v>217</v>
      </c>
      <c r="H651">
        <v>21</v>
      </c>
      <c r="I651">
        <v>0</v>
      </c>
      <c r="J651">
        <v>0</v>
      </c>
      <c r="K651">
        <v>6</v>
      </c>
      <c r="L651" t="s">
        <v>518</v>
      </c>
      <c r="M651">
        <v>1</v>
      </c>
      <c r="N651">
        <v>1</v>
      </c>
      <c r="O651">
        <v>0</v>
      </c>
    </row>
    <row r="652" spans="1:15" x14ac:dyDescent="0.3">
      <c r="A652" s="1">
        <v>44382</v>
      </c>
      <c r="B652" s="2" t="s">
        <v>8</v>
      </c>
      <c r="C652">
        <v>27</v>
      </c>
      <c r="D652">
        <v>284</v>
      </c>
      <c r="E652">
        <v>3</v>
      </c>
      <c r="F652">
        <v>1</v>
      </c>
      <c r="G652">
        <v>217</v>
      </c>
      <c r="H652">
        <v>27</v>
      </c>
      <c r="I652">
        <v>0</v>
      </c>
      <c r="J652">
        <v>0</v>
      </c>
      <c r="K652">
        <v>7</v>
      </c>
      <c r="L652" t="s">
        <v>518</v>
      </c>
      <c r="M652">
        <v>1</v>
      </c>
      <c r="N652">
        <v>1</v>
      </c>
      <c r="O652">
        <v>0</v>
      </c>
    </row>
    <row r="653" spans="1:15" x14ac:dyDescent="0.3">
      <c r="A653" s="1">
        <v>44382</v>
      </c>
      <c r="B653" s="2" t="s">
        <v>9</v>
      </c>
      <c r="C653">
        <v>34</v>
      </c>
      <c r="D653">
        <v>336</v>
      </c>
      <c r="E653">
        <v>4</v>
      </c>
      <c r="F653">
        <v>0</v>
      </c>
      <c r="G653">
        <v>418</v>
      </c>
      <c r="H653">
        <v>34</v>
      </c>
      <c r="I653">
        <v>-3</v>
      </c>
      <c r="J653">
        <v>0</v>
      </c>
      <c r="K653">
        <v>9</v>
      </c>
      <c r="L653" t="s">
        <v>518</v>
      </c>
      <c r="M653">
        <v>0.5714285714285714</v>
      </c>
      <c r="N653" t="e">
        <v>#NUM!</v>
      </c>
      <c r="O653">
        <v>0</v>
      </c>
    </row>
    <row r="654" spans="1:15" x14ac:dyDescent="0.3">
      <c r="A654" s="1">
        <v>44382</v>
      </c>
      <c r="B654" s="2" t="s">
        <v>6</v>
      </c>
      <c r="C654">
        <v>40</v>
      </c>
      <c r="D654">
        <v>546</v>
      </c>
      <c r="E654">
        <v>9</v>
      </c>
      <c r="F654">
        <v>6</v>
      </c>
      <c r="G654">
        <v>181</v>
      </c>
      <c r="H654">
        <v>43</v>
      </c>
      <c r="I654">
        <v>0</v>
      </c>
      <c r="J654">
        <v>1</v>
      </c>
      <c r="K654">
        <v>7</v>
      </c>
      <c r="L654" t="s">
        <v>518</v>
      </c>
      <c r="M654">
        <v>1</v>
      </c>
      <c r="N654">
        <v>1.2</v>
      </c>
      <c r="O654">
        <v>0</v>
      </c>
    </row>
    <row r="655" spans="1:15" x14ac:dyDescent="0.3">
      <c r="A655" s="1">
        <v>44382</v>
      </c>
      <c r="B655" s="2" t="s">
        <v>7</v>
      </c>
      <c r="C655">
        <v>16</v>
      </c>
      <c r="D655">
        <v>247</v>
      </c>
      <c r="E655">
        <v>2</v>
      </c>
      <c r="F655">
        <v>1</v>
      </c>
      <c r="G655">
        <v>365</v>
      </c>
      <c r="H655">
        <v>20</v>
      </c>
      <c r="I655">
        <v>-1</v>
      </c>
      <c r="J655">
        <v>0</v>
      </c>
      <c r="K655">
        <v>10</v>
      </c>
      <c r="L655" t="s">
        <v>518</v>
      </c>
      <c r="M655">
        <v>0.66666666666666663</v>
      </c>
      <c r="N655">
        <v>1</v>
      </c>
      <c r="O655">
        <v>0</v>
      </c>
    </row>
    <row r="656" spans="1:15" x14ac:dyDescent="0.3">
      <c r="A656" s="1">
        <v>44382</v>
      </c>
      <c r="B656" s="2" t="s">
        <v>2</v>
      </c>
      <c r="C656">
        <v>54</v>
      </c>
      <c r="D656">
        <v>479</v>
      </c>
      <c r="E656">
        <v>4</v>
      </c>
      <c r="F656">
        <v>0</v>
      </c>
      <c r="G656">
        <v>439</v>
      </c>
      <c r="H656">
        <v>54</v>
      </c>
      <c r="I656">
        <v>0</v>
      </c>
      <c r="J656">
        <v>0</v>
      </c>
      <c r="K656">
        <v>4</v>
      </c>
      <c r="L656" t="s">
        <v>518</v>
      </c>
      <c r="M656">
        <v>1</v>
      </c>
      <c r="N656" t="e">
        <v>#NUM!</v>
      </c>
      <c r="O656">
        <v>0</v>
      </c>
    </row>
    <row r="657" spans="1:15" x14ac:dyDescent="0.3">
      <c r="A657" s="1">
        <v>44382</v>
      </c>
      <c r="B657" s="2" t="s">
        <v>3</v>
      </c>
      <c r="C657">
        <v>230</v>
      </c>
      <c r="D657">
        <v>2638</v>
      </c>
      <c r="E657">
        <v>47</v>
      </c>
      <c r="F657">
        <v>12</v>
      </c>
      <c r="G657">
        <v>2437</v>
      </c>
      <c r="H657">
        <v>235</v>
      </c>
      <c r="I657">
        <v>-3</v>
      </c>
      <c r="J657">
        <v>1</v>
      </c>
      <c r="K657">
        <v>63</v>
      </c>
      <c r="L657" t="s">
        <v>518</v>
      </c>
      <c r="M657">
        <v>0.94</v>
      </c>
      <c r="N657">
        <v>1.0909090909090908</v>
      </c>
      <c r="O657">
        <v>0</v>
      </c>
    </row>
    <row r="658" spans="1:15" x14ac:dyDescent="0.3">
      <c r="A658" s="1">
        <v>44383</v>
      </c>
      <c r="B658" s="2" t="s">
        <v>4</v>
      </c>
      <c r="C658">
        <v>58</v>
      </c>
      <c r="D658">
        <v>669</v>
      </c>
      <c r="E658">
        <v>20</v>
      </c>
      <c r="F658">
        <v>3</v>
      </c>
      <c r="G658">
        <v>601</v>
      </c>
      <c r="H658">
        <v>61</v>
      </c>
      <c r="I658">
        <v>-3</v>
      </c>
      <c r="J658">
        <v>1</v>
      </c>
      <c r="K658">
        <v>34</v>
      </c>
      <c r="L658" t="s">
        <v>519</v>
      </c>
      <c r="M658">
        <v>0.86956521739130432</v>
      </c>
      <c r="N658">
        <v>1.5</v>
      </c>
      <c r="O658">
        <v>1</v>
      </c>
    </row>
    <row r="659" spans="1:15" x14ac:dyDescent="0.3">
      <c r="A659" s="1">
        <v>44383</v>
      </c>
      <c r="B659" s="2" t="s">
        <v>5</v>
      </c>
      <c r="C659">
        <v>7</v>
      </c>
      <c r="D659">
        <v>108</v>
      </c>
      <c r="E659">
        <v>2</v>
      </c>
      <c r="F659">
        <v>2</v>
      </c>
      <c r="G659">
        <v>217</v>
      </c>
      <c r="H659">
        <v>5</v>
      </c>
      <c r="I659">
        <v>0</v>
      </c>
      <c r="J659">
        <v>0</v>
      </c>
      <c r="K659">
        <v>0</v>
      </c>
      <c r="L659" t="s">
        <v>519</v>
      </c>
      <c r="M659">
        <v>1</v>
      </c>
      <c r="N659">
        <v>1</v>
      </c>
      <c r="O659">
        <v>0</v>
      </c>
    </row>
    <row r="660" spans="1:15" x14ac:dyDescent="0.3">
      <c r="A660" s="1">
        <v>44383</v>
      </c>
      <c r="B660" s="2" t="s">
        <v>8</v>
      </c>
      <c r="C660">
        <v>43</v>
      </c>
      <c r="D660">
        <v>314</v>
      </c>
      <c r="E660">
        <v>3</v>
      </c>
      <c r="F660">
        <v>1</v>
      </c>
      <c r="G660">
        <v>217</v>
      </c>
      <c r="H660">
        <v>44</v>
      </c>
      <c r="I660">
        <v>0</v>
      </c>
      <c r="J660">
        <v>0</v>
      </c>
      <c r="K660">
        <v>14</v>
      </c>
      <c r="L660" t="s">
        <v>519</v>
      </c>
      <c r="M660">
        <v>1</v>
      </c>
      <c r="N660">
        <v>1</v>
      </c>
      <c r="O660">
        <v>0</v>
      </c>
    </row>
    <row r="661" spans="1:15" x14ac:dyDescent="0.3">
      <c r="A661" s="1">
        <v>44383</v>
      </c>
      <c r="B661" s="2" t="s">
        <v>9</v>
      </c>
      <c r="C661">
        <v>72</v>
      </c>
      <c r="D661">
        <v>399</v>
      </c>
      <c r="E661">
        <v>3</v>
      </c>
      <c r="F661">
        <v>0</v>
      </c>
      <c r="G661">
        <v>418</v>
      </c>
      <c r="H661">
        <v>71</v>
      </c>
      <c r="I661">
        <v>-1</v>
      </c>
      <c r="J661">
        <v>0</v>
      </c>
      <c r="K661">
        <v>8</v>
      </c>
      <c r="L661" t="s">
        <v>519</v>
      </c>
      <c r="M661">
        <v>0.75</v>
      </c>
      <c r="N661" t="e">
        <v>#NUM!</v>
      </c>
      <c r="O661">
        <v>0</v>
      </c>
    </row>
    <row r="662" spans="1:15" x14ac:dyDescent="0.3">
      <c r="A662" s="1">
        <v>44383</v>
      </c>
      <c r="B662" s="2" t="s">
        <v>6</v>
      </c>
      <c r="C662">
        <v>39</v>
      </c>
      <c r="D662">
        <v>580</v>
      </c>
      <c r="E662">
        <v>11</v>
      </c>
      <c r="F662">
        <v>5</v>
      </c>
      <c r="G662">
        <v>181</v>
      </c>
      <c r="H662">
        <v>43</v>
      </c>
      <c r="I662">
        <v>2</v>
      </c>
      <c r="J662">
        <v>-1</v>
      </c>
      <c r="K662">
        <v>9</v>
      </c>
      <c r="L662" t="s">
        <v>519</v>
      </c>
      <c r="M662">
        <v>1.2222222222222223</v>
      </c>
      <c r="N662">
        <v>0.83333333333333337</v>
      </c>
      <c r="O662">
        <v>0</v>
      </c>
    </row>
    <row r="663" spans="1:15" x14ac:dyDescent="0.3">
      <c r="A663" s="1">
        <v>44383</v>
      </c>
      <c r="B663" s="2" t="s">
        <v>7</v>
      </c>
      <c r="C663">
        <v>40</v>
      </c>
      <c r="D663">
        <v>275</v>
      </c>
      <c r="E663">
        <v>2</v>
      </c>
      <c r="F663">
        <v>1</v>
      </c>
      <c r="G663">
        <v>365</v>
      </c>
      <c r="H663">
        <v>37</v>
      </c>
      <c r="I663">
        <v>0</v>
      </c>
      <c r="J663">
        <v>0</v>
      </c>
      <c r="K663">
        <v>9</v>
      </c>
      <c r="L663" t="s">
        <v>519</v>
      </c>
      <c r="M663">
        <v>1</v>
      </c>
      <c r="N663">
        <v>1</v>
      </c>
      <c r="O663">
        <v>0</v>
      </c>
    </row>
    <row r="664" spans="1:15" x14ac:dyDescent="0.3">
      <c r="A664" s="1">
        <v>44383</v>
      </c>
      <c r="B664" s="2" t="s">
        <v>2</v>
      </c>
      <c r="C664">
        <v>107</v>
      </c>
      <c r="D664">
        <v>572</v>
      </c>
      <c r="E664">
        <v>5</v>
      </c>
      <c r="F664">
        <v>0</v>
      </c>
      <c r="G664">
        <v>439</v>
      </c>
      <c r="H664">
        <v>106</v>
      </c>
      <c r="I664">
        <v>1</v>
      </c>
      <c r="J664">
        <v>0</v>
      </c>
      <c r="K664">
        <v>13</v>
      </c>
      <c r="L664" t="s">
        <v>519</v>
      </c>
      <c r="M664">
        <v>1.25</v>
      </c>
      <c r="N664" t="e">
        <v>#NUM!</v>
      </c>
      <c r="O664">
        <v>0</v>
      </c>
    </row>
    <row r="665" spans="1:15" x14ac:dyDescent="0.3">
      <c r="A665" s="1">
        <v>44383</v>
      </c>
      <c r="B665" s="2" t="s">
        <v>3</v>
      </c>
      <c r="C665">
        <v>366</v>
      </c>
      <c r="D665">
        <v>2917</v>
      </c>
      <c r="E665">
        <v>46</v>
      </c>
      <c r="F665">
        <v>12</v>
      </c>
      <c r="G665">
        <v>2438</v>
      </c>
      <c r="H665">
        <v>367</v>
      </c>
      <c r="I665">
        <v>-1</v>
      </c>
      <c r="J665">
        <v>0</v>
      </c>
      <c r="K665">
        <v>87</v>
      </c>
      <c r="L665" t="s">
        <v>519</v>
      </c>
      <c r="M665">
        <v>0.97872340425531912</v>
      </c>
      <c r="N665">
        <v>1</v>
      </c>
      <c r="O665">
        <v>1</v>
      </c>
    </row>
    <row r="666" spans="1:15" x14ac:dyDescent="0.3">
      <c r="A666" s="1">
        <v>44384</v>
      </c>
      <c r="B666" s="2" t="s">
        <v>4</v>
      </c>
      <c r="C666">
        <v>85</v>
      </c>
      <c r="D666">
        <v>709</v>
      </c>
      <c r="E666">
        <v>18</v>
      </c>
      <c r="F666">
        <v>2</v>
      </c>
      <c r="G666">
        <v>602</v>
      </c>
      <c r="H666">
        <v>86</v>
      </c>
      <c r="I666">
        <v>-2</v>
      </c>
      <c r="J666">
        <v>-1</v>
      </c>
      <c r="K666">
        <v>45</v>
      </c>
      <c r="L666" t="s">
        <v>520</v>
      </c>
      <c r="M666">
        <v>0.9</v>
      </c>
      <c r="N666">
        <v>0.66666666666666663</v>
      </c>
      <c r="O666">
        <v>1</v>
      </c>
    </row>
    <row r="667" spans="1:15" x14ac:dyDescent="0.3">
      <c r="A667" s="1">
        <v>44384</v>
      </c>
      <c r="B667" s="2" t="s">
        <v>5</v>
      </c>
      <c r="C667">
        <v>16</v>
      </c>
      <c r="D667">
        <v>123</v>
      </c>
      <c r="E667">
        <v>4</v>
      </c>
      <c r="F667">
        <v>2</v>
      </c>
      <c r="G667">
        <v>217</v>
      </c>
      <c r="H667">
        <v>16</v>
      </c>
      <c r="I667">
        <v>2</v>
      </c>
      <c r="J667">
        <v>0</v>
      </c>
      <c r="K667">
        <v>1</v>
      </c>
      <c r="L667" t="s">
        <v>520</v>
      </c>
      <c r="M667">
        <v>2</v>
      </c>
      <c r="N667">
        <v>1</v>
      </c>
      <c r="O667">
        <v>0</v>
      </c>
    </row>
    <row r="668" spans="1:15" x14ac:dyDescent="0.3">
      <c r="A668" s="1">
        <v>44384</v>
      </c>
      <c r="B668" s="2" t="s">
        <v>8</v>
      </c>
      <c r="C668">
        <v>47</v>
      </c>
      <c r="D668">
        <v>352</v>
      </c>
      <c r="E668">
        <v>4</v>
      </c>
      <c r="F668">
        <v>1</v>
      </c>
      <c r="G668">
        <v>217</v>
      </c>
      <c r="H668">
        <v>46</v>
      </c>
      <c r="I668">
        <v>1</v>
      </c>
      <c r="J668">
        <v>0</v>
      </c>
      <c r="K668">
        <v>8</v>
      </c>
      <c r="L668" t="s">
        <v>520</v>
      </c>
      <c r="M668">
        <v>1.3333333333333333</v>
      </c>
      <c r="N668">
        <v>1</v>
      </c>
      <c r="O668">
        <v>0</v>
      </c>
    </row>
    <row r="669" spans="1:15" x14ac:dyDescent="0.3">
      <c r="A669" s="1">
        <v>44384</v>
      </c>
      <c r="B669" s="2" t="s">
        <v>9</v>
      </c>
      <c r="C669">
        <v>91</v>
      </c>
      <c r="D669">
        <v>483</v>
      </c>
      <c r="E669">
        <v>4</v>
      </c>
      <c r="F669">
        <v>0</v>
      </c>
      <c r="G669">
        <v>418</v>
      </c>
      <c r="H669">
        <v>90</v>
      </c>
      <c r="I669">
        <v>1</v>
      </c>
      <c r="J669">
        <v>0</v>
      </c>
      <c r="K669">
        <v>6</v>
      </c>
      <c r="L669" t="s">
        <v>520</v>
      </c>
      <c r="M669">
        <v>1.3333333333333333</v>
      </c>
      <c r="N669" t="e">
        <v>#NUM!</v>
      </c>
      <c r="O669">
        <v>0</v>
      </c>
    </row>
    <row r="670" spans="1:15" x14ac:dyDescent="0.3">
      <c r="A670" s="1">
        <v>44384</v>
      </c>
      <c r="B670" s="2" t="s">
        <v>6</v>
      </c>
      <c r="C670">
        <v>49</v>
      </c>
      <c r="D670">
        <v>615</v>
      </c>
      <c r="E670">
        <v>11</v>
      </c>
      <c r="F670">
        <v>3</v>
      </c>
      <c r="G670">
        <v>181</v>
      </c>
      <c r="H670">
        <v>50</v>
      </c>
      <c r="I670">
        <v>0</v>
      </c>
      <c r="J670">
        <v>-2</v>
      </c>
      <c r="K670">
        <v>15</v>
      </c>
      <c r="L670" t="s">
        <v>520</v>
      </c>
      <c r="M670">
        <v>1</v>
      </c>
      <c r="N670">
        <v>0.6</v>
      </c>
      <c r="O670">
        <v>0</v>
      </c>
    </row>
    <row r="671" spans="1:15" x14ac:dyDescent="0.3">
      <c r="A671" s="1">
        <v>44384</v>
      </c>
      <c r="B671" s="2" t="s">
        <v>7</v>
      </c>
      <c r="C671">
        <v>45</v>
      </c>
      <c r="D671">
        <v>313</v>
      </c>
      <c r="E671">
        <v>1</v>
      </c>
      <c r="F671">
        <v>1</v>
      </c>
      <c r="G671">
        <v>365</v>
      </c>
      <c r="H671">
        <v>48</v>
      </c>
      <c r="I671">
        <v>-1</v>
      </c>
      <c r="J671">
        <v>0</v>
      </c>
      <c r="K671">
        <v>10</v>
      </c>
      <c r="L671" t="s">
        <v>520</v>
      </c>
      <c r="M671">
        <v>0.5</v>
      </c>
      <c r="N671">
        <v>1</v>
      </c>
      <c r="O671">
        <v>0</v>
      </c>
    </row>
    <row r="672" spans="1:15" x14ac:dyDescent="0.3">
      <c r="A672" s="1">
        <v>44384</v>
      </c>
      <c r="B672" s="2" t="s">
        <v>2</v>
      </c>
      <c r="C672">
        <v>77</v>
      </c>
      <c r="D672">
        <v>636</v>
      </c>
      <c r="E672">
        <v>7</v>
      </c>
      <c r="F672">
        <v>0</v>
      </c>
      <c r="G672">
        <v>439</v>
      </c>
      <c r="H672">
        <v>76</v>
      </c>
      <c r="I672">
        <v>2</v>
      </c>
      <c r="J672">
        <v>0</v>
      </c>
      <c r="K672">
        <v>12</v>
      </c>
      <c r="L672" t="s">
        <v>520</v>
      </c>
      <c r="M672">
        <v>1.4</v>
      </c>
      <c r="N672" t="e">
        <v>#NUM!</v>
      </c>
      <c r="O672">
        <v>0</v>
      </c>
    </row>
    <row r="673" spans="1:15" x14ac:dyDescent="0.3">
      <c r="A673" s="1">
        <v>44384</v>
      </c>
      <c r="B673" s="2" t="s">
        <v>3</v>
      </c>
      <c r="C673">
        <v>410</v>
      </c>
      <c r="D673">
        <v>3231</v>
      </c>
      <c r="E673">
        <v>49</v>
      </c>
      <c r="F673">
        <v>9</v>
      </c>
      <c r="G673">
        <v>2439</v>
      </c>
      <c r="H673">
        <v>412</v>
      </c>
      <c r="I673">
        <v>3</v>
      </c>
      <c r="J673">
        <v>-3</v>
      </c>
      <c r="K673">
        <v>97</v>
      </c>
      <c r="L673" t="s">
        <v>520</v>
      </c>
      <c r="M673">
        <v>1.0652173913043479</v>
      </c>
      <c r="N673">
        <v>0.75</v>
      </c>
      <c r="O673">
        <v>1</v>
      </c>
    </row>
    <row r="674" spans="1:15" x14ac:dyDescent="0.3">
      <c r="A674" s="1">
        <v>44385</v>
      </c>
      <c r="B674" s="2" t="s">
        <v>4</v>
      </c>
      <c r="C674">
        <v>56</v>
      </c>
      <c r="D674">
        <v>745</v>
      </c>
      <c r="E674">
        <v>18</v>
      </c>
      <c r="F674">
        <v>3</v>
      </c>
      <c r="G674">
        <v>602</v>
      </c>
      <c r="H674">
        <v>55</v>
      </c>
      <c r="I674">
        <v>0</v>
      </c>
      <c r="J674">
        <v>1</v>
      </c>
      <c r="K674">
        <v>19</v>
      </c>
      <c r="L674" t="s">
        <v>521</v>
      </c>
      <c r="M674">
        <v>1</v>
      </c>
      <c r="N674">
        <v>1.5</v>
      </c>
      <c r="O674">
        <v>0</v>
      </c>
    </row>
    <row r="675" spans="1:15" x14ac:dyDescent="0.3">
      <c r="A675" s="1">
        <v>44385</v>
      </c>
      <c r="B675" s="2" t="s">
        <v>5</v>
      </c>
      <c r="C675">
        <v>19</v>
      </c>
      <c r="D675">
        <v>141</v>
      </c>
      <c r="E675">
        <v>5</v>
      </c>
      <c r="F675">
        <v>2</v>
      </c>
      <c r="G675">
        <v>217</v>
      </c>
      <c r="H675">
        <v>20</v>
      </c>
      <c r="I675">
        <v>1</v>
      </c>
      <c r="J675">
        <v>0</v>
      </c>
      <c r="K675">
        <v>2</v>
      </c>
      <c r="L675" t="s">
        <v>521</v>
      </c>
      <c r="M675">
        <v>1.25</v>
      </c>
      <c r="N675">
        <v>1</v>
      </c>
      <c r="O675">
        <v>0</v>
      </c>
    </row>
    <row r="676" spans="1:15" x14ac:dyDescent="0.3">
      <c r="A676" s="1">
        <v>44385</v>
      </c>
      <c r="B676" s="2" t="s">
        <v>8</v>
      </c>
      <c r="C676">
        <v>61</v>
      </c>
      <c r="D676">
        <v>395</v>
      </c>
      <c r="E676">
        <v>4</v>
      </c>
      <c r="F676">
        <v>1</v>
      </c>
      <c r="G676">
        <v>217</v>
      </c>
      <c r="H676">
        <v>61</v>
      </c>
      <c r="I676">
        <v>0</v>
      </c>
      <c r="J676">
        <v>0</v>
      </c>
      <c r="K676">
        <v>18</v>
      </c>
      <c r="L676" t="s">
        <v>521</v>
      </c>
      <c r="M676">
        <v>1</v>
      </c>
      <c r="N676">
        <v>1</v>
      </c>
      <c r="O676">
        <v>0</v>
      </c>
    </row>
    <row r="677" spans="1:15" x14ac:dyDescent="0.3">
      <c r="A677" s="1">
        <v>44385</v>
      </c>
      <c r="B677" s="2" t="s">
        <v>9</v>
      </c>
      <c r="C677">
        <v>135</v>
      </c>
      <c r="D677">
        <v>606</v>
      </c>
      <c r="E677">
        <v>7</v>
      </c>
      <c r="F677">
        <v>0</v>
      </c>
      <c r="G677">
        <v>418</v>
      </c>
      <c r="H677">
        <v>141</v>
      </c>
      <c r="I677">
        <v>3</v>
      </c>
      <c r="J677">
        <v>0</v>
      </c>
      <c r="K677">
        <v>18</v>
      </c>
      <c r="L677" t="s">
        <v>521</v>
      </c>
      <c r="M677">
        <v>1.75</v>
      </c>
      <c r="N677" t="e">
        <v>#NUM!</v>
      </c>
      <c r="O677">
        <v>0</v>
      </c>
    </row>
    <row r="678" spans="1:15" x14ac:dyDescent="0.3">
      <c r="A678" s="1">
        <v>44385</v>
      </c>
      <c r="B678" s="2" t="s">
        <v>6</v>
      </c>
      <c r="C678">
        <v>71</v>
      </c>
      <c r="D678">
        <v>663</v>
      </c>
      <c r="E678">
        <v>10</v>
      </c>
      <c r="F678">
        <v>4</v>
      </c>
      <c r="G678">
        <v>181</v>
      </c>
      <c r="H678">
        <v>66</v>
      </c>
      <c r="I678">
        <v>-1</v>
      </c>
      <c r="J678">
        <v>1</v>
      </c>
      <c r="K678">
        <v>18</v>
      </c>
      <c r="L678" t="s">
        <v>521</v>
      </c>
      <c r="M678">
        <v>0.90909090909090906</v>
      </c>
      <c r="N678">
        <v>1.3333333333333333</v>
      </c>
      <c r="O678">
        <v>0</v>
      </c>
    </row>
    <row r="679" spans="1:15" x14ac:dyDescent="0.3">
      <c r="A679" s="1">
        <v>44385</v>
      </c>
      <c r="B679" s="2" t="s">
        <v>7</v>
      </c>
      <c r="C679">
        <v>88</v>
      </c>
      <c r="D679">
        <v>386</v>
      </c>
      <c r="E679">
        <v>1</v>
      </c>
      <c r="F679">
        <v>0</v>
      </c>
      <c r="G679">
        <v>365</v>
      </c>
      <c r="H679">
        <v>89</v>
      </c>
      <c r="I679">
        <v>0</v>
      </c>
      <c r="J679">
        <v>-1</v>
      </c>
      <c r="K679">
        <v>16</v>
      </c>
      <c r="L679" t="s">
        <v>521</v>
      </c>
      <c r="M679">
        <v>1</v>
      </c>
      <c r="N679">
        <v>0</v>
      </c>
      <c r="O679">
        <v>0</v>
      </c>
    </row>
    <row r="680" spans="1:15" x14ac:dyDescent="0.3">
      <c r="A680" s="1">
        <v>44385</v>
      </c>
      <c r="B680" s="2" t="s">
        <v>2</v>
      </c>
      <c r="C680">
        <v>125</v>
      </c>
      <c r="D680">
        <v>734</v>
      </c>
      <c r="E680">
        <v>5</v>
      </c>
      <c r="F680">
        <v>0</v>
      </c>
      <c r="G680">
        <v>439</v>
      </c>
      <c r="H680">
        <v>127</v>
      </c>
      <c r="I680">
        <v>-2</v>
      </c>
      <c r="J680">
        <v>0</v>
      </c>
      <c r="K680">
        <v>29</v>
      </c>
      <c r="L680" t="s">
        <v>521</v>
      </c>
      <c r="M680">
        <v>0.7142857142857143</v>
      </c>
      <c r="N680" t="e">
        <v>#NUM!</v>
      </c>
      <c r="O680">
        <v>0</v>
      </c>
    </row>
    <row r="681" spans="1:15" x14ac:dyDescent="0.3">
      <c r="A681" s="1">
        <v>44385</v>
      </c>
      <c r="B681" s="2" t="s">
        <v>3</v>
      </c>
      <c r="C681">
        <v>555</v>
      </c>
      <c r="D681">
        <v>3670</v>
      </c>
      <c r="E681">
        <v>50</v>
      </c>
      <c r="F681">
        <v>10</v>
      </c>
      <c r="G681">
        <v>2439</v>
      </c>
      <c r="H681">
        <v>559</v>
      </c>
      <c r="I681">
        <v>1</v>
      </c>
      <c r="J681">
        <v>1</v>
      </c>
      <c r="K681">
        <v>120</v>
      </c>
      <c r="L681" t="s">
        <v>521</v>
      </c>
      <c r="M681">
        <v>1.0204081632653061</v>
      </c>
      <c r="N681">
        <v>1.1111111111111112</v>
      </c>
      <c r="O681">
        <v>0</v>
      </c>
    </row>
    <row r="682" spans="1:15" x14ac:dyDescent="0.3">
      <c r="A682" s="1">
        <v>44386</v>
      </c>
      <c r="B682" s="2" t="s">
        <v>4</v>
      </c>
      <c r="C682">
        <v>101</v>
      </c>
      <c r="D682">
        <v>821</v>
      </c>
      <c r="E682">
        <v>15</v>
      </c>
      <c r="F682">
        <v>3</v>
      </c>
      <c r="G682">
        <v>602</v>
      </c>
      <c r="H682">
        <v>107</v>
      </c>
      <c r="I682">
        <v>-3</v>
      </c>
      <c r="J682">
        <v>0</v>
      </c>
      <c r="K682">
        <v>31</v>
      </c>
      <c r="L682" t="s">
        <v>522</v>
      </c>
      <c r="M682">
        <v>0.83333333333333337</v>
      </c>
      <c r="N682">
        <v>1</v>
      </c>
      <c r="O682">
        <v>0</v>
      </c>
    </row>
    <row r="683" spans="1:15" x14ac:dyDescent="0.3">
      <c r="A683" s="1">
        <v>44386</v>
      </c>
      <c r="B683" s="2" t="s">
        <v>5</v>
      </c>
      <c r="C683">
        <v>25</v>
      </c>
      <c r="D683">
        <v>163</v>
      </c>
      <c r="E683">
        <v>4</v>
      </c>
      <c r="F683">
        <v>4</v>
      </c>
      <c r="G683">
        <v>217</v>
      </c>
      <c r="H683">
        <v>24</v>
      </c>
      <c r="I683">
        <v>-1</v>
      </c>
      <c r="J683">
        <v>2</v>
      </c>
      <c r="K683">
        <v>2</v>
      </c>
      <c r="L683" t="s">
        <v>522</v>
      </c>
      <c r="M683">
        <v>0.8</v>
      </c>
      <c r="N683">
        <v>2</v>
      </c>
      <c r="O683">
        <v>0</v>
      </c>
    </row>
    <row r="684" spans="1:15" x14ac:dyDescent="0.3">
      <c r="A684" s="1">
        <v>44386</v>
      </c>
      <c r="B684" s="2" t="s">
        <v>8</v>
      </c>
      <c r="C684">
        <v>55</v>
      </c>
      <c r="D684">
        <v>414</v>
      </c>
      <c r="E684">
        <v>5</v>
      </c>
      <c r="F684">
        <v>1</v>
      </c>
      <c r="G684">
        <v>217</v>
      </c>
      <c r="H684">
        <v>54</v>
      </c>
      <c r="I684">
        <v>1</v>
      </c>
      <c r="J684">
        <v>0</v>
      </c>
      <c r="K684">
        <v>35</v>
      </c>
      <c r="L684" t="s">
        <v>522</v>
      </c>
      <c r="M684">
        <v>1.25</v>
      </c>
      <c r="N684">
        <v>1</v>
      </c>
      <c r="O684">
        <v>0</v>
      </c>
    </row>
    <row r="685" spans="1:15" x14ac:dyDescent="0.3">
      <c r="A685" s="1">
        <v>44386</v>
      </c>
      <c r="B685" s="2" t="s">
        <v>9</v>
      </c>
      <c r="C685">
        <v>125</v>
      </c>
      <c r="D685">
        <v>726</v>
      </c>
      <c r="E685">
        <v>7</v>
      </c>
      <c r="F685">
        <v>0</v>
      </c>
      <c r="G685">
        <v>418</v>
      </c>
      <c r="H685">
        <v>128</v>
      </c>
      <c r="I685">
        <v>0</v>
      </c>
      <c r="J685">
        <v>0</v>
      </c>
      <c r="K685">
        <v>8</v>
      </c>
      <c r="L685" t="s">
        <v>522</v>
      </c>
      <c r="M685">
        <v>1</v>
      </c>
      <c r="N685" t="e">
        <v>#NUM!</v>
      </c>
      <c r="O685">
        <v>0</v>
      </c>
    </row>
    <row r="686" spans="1:15" x14ac:dyDescent="0.3">
      <c r="A686" s="1">
        <v>44386</v>
      </c>
      <c r="B686" s="2" t="s">
        <v>6</v>
      </c>
      <c r="C686">
        <v>114</v>
      </c>
      <c r="D686">
        <v>741</v>
      </c>
      <c r="E686">
        <v>8</v>
      </c>
      <c r="F686">
        <v>4</v>
      </c>
      <c r="G686">
        <v>181</v>
      </c>
      <c r="H686">
        <v>119</v>
      </c>
      <c r="I686">
        <v>-2</v>
      </c>
      <c r="J686">
        <v>0</v>
      </c>
      <c r="K686">
        <v>41</v>
      </c>
      <c r="L686" t="s">
        <v>522</v>
      </c>
      <c r="M686">
        <v>0.8</v>
      </c>
      <c r="N686">
        <v>1</v>
      </c>
      <c r="O686">
        <v>0</v>
      </c>
    </row>
    <row r="687" spans="1:15" x14ac:dyDescent="0.3">
      <c r="A687" s="1">
        <v>44386</v>
      </c>
      <c r="B687" s="2" t="s">
        <v>7</v>
      </c>
      <c r="C687">
        <v>63</v>
      </c>
      <c r="D687">
        <v>432</v>
      </c>
      <c r="E687">
        <v>3</v>
      </c>
      <c r="F687">
        <v>0</v>
      </c>
      <c r="G687">
        <v>365</v>
      </c>
      <c r="H687">
        <v>62</v>
      </c>
      <c r="I687">
        <v>2</v>
      </c>
      <c r="J687">
        <v>0</v>
      </c>
      <c r="K687">
        <v>16</v>
      </c>
      <c r="L687" t="s">
        <v>522</v>
      </c>
      <c r="M687">
        <v>3</v>
      </c>
      <c r="N687" t="e">
        <v>#NUM!</v>
      </c>
      <c r="O687">
        <v>0</v>
      </c>
    </row>
    <row r="688" spans="1:15" x14ac:dyDescent="0.3">
      <c r="A688" s="1">
        <v>44386</v>
      </c>
      <c r="B688" s="2" t="s">
        <v>2</v>
      </c>
      <c r="C688">
        <v>142</v>
      </c>
      <c r="D688">
        <v>871</v>
      </c>
      <c r="E688">
        <v>5</v>
      </c>
      <c r="F688">
        <v>0</v>
      </c>
      <c r="G688">
        <v>439</v>
      </c>
      <c r="H688">
        <v>161</v>
      </c>
      <c r="I688">
        <v>0</v>
      </c>
      <c r="J688">
        <v>0</v>
      </c>
      <c r="K688">
        <v>24</v>
      </c>
      <c r="L688" t="s">
        <v>522</v>
      </c>
      <c r="M688">
        <v>1</v>
      </c>
      <c r="N688" t="e">
        <v>#NUM!</v>
      </c>
      <c r="O688">
        <v>0</v>
      </c>
    </row>
    <row r="689" spans="1:15" x14ac:dyDescent="0.3">
      <c r="A689" s="1">
        <v>44386</v>
      </c>
      <c r="B689" s="2" t="s">
        <v>3</v>
      </c>
      <c r="C689">
        <v>625</v>
      </c>
      <c r="D689">
        <v>4168</v>
      </c>
      <c r="E689">
        <v>47</v>
      </c>
      <c r="F689">
        <v>12</v>
      </c>
      <c r="G689">
        <v>2439</v>
      </c>
      <c r="H689">
        <v>655</v>
      </c>
      <c r="I689">
        <v>-3</v>
      </c>
      <c r="J689">
        <v>2</v>
      </c>
      <c r="K689">
        <v>157</v>
      </c>
      <c r="L689" t="s">
        <v>522</v>
      </c>
      <c r="M689">
        <v>0.94</v>
      </c>
      <c r="N689">
        <v>1.2</v>
      </c>
      <c r="O689">
        <v>0</v>
      </c>
    </row>
    <row r="690" spans="1:15" x14ac:dyDescent="0.3">
      <c r="A690" s="1">
        <v>44387</v>
      </c>
      <c r="B690" s="2" t="s">
        <v>4</v>
      </c>
      <c r="C690">
        <v>92</v>
      </c>
      <c r="D690">
        <v>883</v>
      </c>
      <c r="E690">
        <v>19</v>
      </c>
      <c r="F690">
        <v>3</v>
      </c>
      <c r="G690">
        <v>602</v>
      </c>
      <c r="H690">
        <v>93</v>
      </c>
      <c r="I690">
        <v>4</v>
      </c>
      <c r="J690">
        <v>0</v>
      </c>
      <c r="K690">
        <v>31</v>
      </c>
      <c r="L690" t="s">
        <v>523</v>
      </c>
      <c r="M690">
        <v>1.2666666666666666</v>
      </c>
      <c r="N690">
        <v>1</v>
      </c>
      <c r="O690">
        <v>0</v>
      </c>
    </row>
    <row r="691" spans="1:15" x14ac:dyDescent="0.3">
      <c r="A691" s="1">
        <v>44387</v>
      </c>
      <c r="B691" s="2" t="s">
        <v>5</v>
      </c>
      <c r="C691">
        <v>20</v>
      </c>
      <c r="D691">
        <v>178</v>
      </c>
      <c r="E691">
        <v>5</v>
      </c>
      <c r="F691">
        <v>3</v>
      </c>
      <c r="G691">
        <v>217</v>
      </c>
      <c r="H691">
        <v>20</v>
      </c>
      <c r="I691">
        <v>1</v>
      </c>
      <c r="J691">
        <v>-1</v>
      </c>
      <c r="K691">
        <v>5</v>
      </c>
      <c r="L691" t="s">
        <v>523</v>
      </c>
      <c r="M691">
        <v>1.25</v>
      </c>
      <c r="N691">
        <v>0.75</v>
      </c>
      <c r="O691">
        <v>0</v>
      </c>
    </row>
    <row r="692" spans="1:15" x14ac:dyDescent="0.3">
      <c r="A692" s="1">
        <v>44387</v>
      </c>
      <c r="B692" s="2" t="s">
        <v>8</v>
      </c>
      <c r="C692">
        <v>46</v>
      </c>
      <c r="D692">
        <v>447</v>
      </c>
      <c r="E692">
        <v>5</v>
      </c>
      <c r="F692">
        <v>1</v>
      </c>
      <c r="G692">
        <v>217</v>
      </c>
      <c r="H692">
        <v>46</v>
      </c>
      <c r="I692">
        <v>0</v>
      </c>
      <c r="J692">
        <v>0</v>
      </c>
      <c r="K692">
        <v>13</v>
      </c>
      <c r="L692" t="s">
        <v>523</v>
      </c>
      <c r="M692">
        <v>1</v>
      </c>
      <c r="N692">
        <v>1</v>
      </c>
      <c r="O692">
        <v>0</v>
      </c>
    </row>
    <row r="693" spans="1:15" x14ac:dyDescent="0.3">
      <c r="A693" s="1">
        <v>44387</v>
      </c>
      <c r="B693" s="2" t="s">
        <v>9</v>
      </c>
      <c r="C693">
        <v>110</v>
      </c>
      <c r="D693">
        <v>823</v>
      </c>
      <c r="E693">
        <v>9</v>
      </c>
      <c r="F693">
        <v>0</v>
      </c>
      <c r="G693">
        <v>418</v>
      </c>
      <c r="H693">
        <v>110</v>
      </c>
      <c r="I693">
        <v>2</v>
      </c>
      <c r="J693">
        <v>0</v>
      </c>
      <c r="K693">
        <v>13</v>
      </c>
      <c r="L693" t="s">
        <v>523</v>
      </c>
      <c r="M693">
        <v>1.2857142857142858</v>
      </c>
      <c r="N693" t="e">
        <v>#NUM!</v>
      </c>
      <c r="O693">
        <v>0</v>
      </c>
    </row>
    <row r="694" spans="1:15" x14ac:dyDescent="0.3">
      <c r="A694" s="1">
        <v>44387</v>
      </c>
      <c r="B694" s="2" t="s">
        <v>6</v>
      </c>
      <c r="C694">
        <v>78</v>
      </c>
      <c r="D694">
        <v>786</v>
      </c>
      <c r="E694">
        <v>8</v>
      </c>
      <c r="F694">
        <v>4</v>
      </c>
      <c r="G694">
        <v>181</v>
      </c>
      <c r="H694">
        <v>73</v>
      </c>
      <c r="I694">
        <v>0</v>
      </c>
      <c r="J694">
        <v>0</v>
      </c>
      <c r="K694">
        <v>28</v>
      </c>
      <c r="L694" t="s">
        <v>523</v>
      </c>
      <c r="M694">
        <v>1</v>
      </c>
      <c r="N694">
        <v>1</v>
      </c>
      <c r="O694">
        <v>0</v>
      </c>
    </row>
    <row r="695" spans="1:15" x14ac:dyDescent="0.3">
      <c r="A695" s="1">
        <v>44387</v>
      </c>
      <c r="B695" s="2" t="s">
        <v>7</v>
      </c>
      <c r="C695">
        <v>66</v>
      </c>
      <c r="D695">
        <v>484</v>
      </c>
      <c r="E695">
        <v>2</v>
      </c>
      <c r="F695">
        <v>0</v>
      </c>
      <c r="G695">
        <v>365</v>
      </c>
      <c r="H695">
        <v>66</v>
      </c>
      <c r="I695">
        <v>-1</v>
      </c>
      <c r="J695">
        <v>0</v>
      </c>
      <c r="K695">
        <v>14</v>
      </c>
      <c r="L695" t="s">
        <v>523</v>
      </c>
      <c r="M695">
        <v>0.66666666666666663</v>
      </c>
      <c r="N695" t="e">
        <v>#NUM!</v>
      </c>
      <c r="O695">
        <v>0</v>
      </c>
    </row>
    <row r="696" spans="1:15" x14ac:dyDescent="0.3">
      <c r="A696" s="1">
        <v>44387</v>
      </c>
      <c r="B696" s="2" t="s">
        <v>2</v>
      </c>
      <c r="C696">
        <v>110</v>
      </c>
      <c r="D696">
        <v>960</v>
      </c>
      <c r="E696">
        <v>8</v>
      </c>
      <c r="F696">
        <v>0</v>
      </c>
      <c r="G696">
        <v>439</v>
      </c>
      <c r="H696">
        <v>111</v>
      </c>
      <c r="I696">
        <v>3</v>
      </c>
      <c r="J696">
        <v>0</v>
      </c>
      <c r="K696">
        <v>22</v>
      </c>
      <c r="L696" t="s">
        <v>523</v>
      </c>
      <c r="M696">
        <v>1.6</v>
      </c>
      <c r="N696" t="e">
        <v>#NUM!</v>
      </c>
      <c r="O696">
        <v>0</v>
      </c>
    </row>
    <row r="697" spans="1:15" x14ac:dyDescent="0.3">
      <c r="A697" s="1">
        <v>44387</v>
      </c>
      <c r="B697" s="2" t="s">
        <v>3</v>
      </c>
      <c r="C697">
        <v>522</v>
      </c>
      <c r="D697">
        <v>4561</v>
      </c>
      <c r="E697">
        <v>56</v>
      </c>
      <c r="F697">
        <v>11</v>
      </c>
      <c r="G697">
        <v>2439</v>
      </c>
      <c r="H697">
        <v>519</v>
      </c>
      <c r="I697">
        <v>9</v>
      </c>
      <c r="J697">
        <v>-1</v>
      </c>
      <c r="K697">
        <v>126</v>
      </c>
      <c r="L697" t="s">
        <v>523</v>
      </c>
      <c r="M697">
        <v>1.1914893617021276</v>
      </c>
      <c r="N697">
        <v>0.91666666666666663</v>
      </c>
      <c r="O697">
        <v>0</v>
      </c>
    </row>
    <row r="698" spans="1:15" x14ac:dyDescent="0.3">
      <c r="A698" s="1">
        <v>44388</v>
      </c>
      <c r="B698" s="2" t="s">
        <v>4</v>
      </c>
      <c r="C698">
        <v>90</v>
      </c>
      <c r="D698">
        <v>957</v>
      </c>
      <c r="E698">
        <v>18</v>
      </c>
      <c r="F698">
        <v>3</v>
      </c>
      <c r="G698">
        <v>602</v>
      </c>
      <c r="H698">
        <v>105</v>
      </c>
      <c r="I698">
        <v>-1</v>
      </c>
      <c r="J698">
        <v>0</v>
      </c>
      <c r="K698">
        <v>31</v>
      </c>
      <c r="L698" t="s">
        <v>524</v>
      </c>
      <c r="M698">
        <v>0.94736842105263153</v>
      </c>
      <c r="N698">
        <v>1</v>
      </c>
      <c r="O698">
        <v>0</v>
      </c>
    </row>
    <row r="699" spans="1:15" x14ac:dyDescent="0.3">
      <c r="A699" s="1">
        <v>44388</v>
      </c>
      <c r="B699" s="2" t="s">
        <v>5</v>
      </c>
      <c r="C699">
        <v>16</v>
      </c>
      <c r="D699">
        <v>192</v>
      </c>
      <c r="E699">
        <v>5</v>
      </c>
      <c r="F699">
        <v>3</v>
      </c>
      <c r="G699">
        <v>217</v>
      </c>
      <c r="H699">
        <v>19</v>
      </c>
      <c r="I699">
        <v>0</v>
      </c>
      <c r="J699">
        <v>0</v>
      </c>
      <c r="K699">
        <v>5</v>
      </c>
      <c r="L699" t="s">
        <v>524</v>
      </c>
      <c r="M699">
        <v>1</v>
      </c>
      <c r="N699">
        <v>1</v>
      </c>
      <c r="O699">
        <v>0</v>
      </c>
    </row>
    <row r="700" spans="1:15" x14ac:dyDescent="0.3">
      <c r="A700" s="1">
        <v>44388</v>
      </c>
      <c r="B700" s="2" t="s">
        <v>8</v>
      </c>
      <c r="C700">
        <v>32</v>
      </c>
      <c r="D700">
        <v>467</v>
      </c>
      <c r="E700">
        <v>5</v>
      </c>
      <c r="F700">
        <v>1</v>
      </c>
      <c r="G700">
        <v>217</v>
      </c>
      <c r="H700">
        <v>33</v>
      </c>
      <c r="I700">
        <v>0</v>
      </c>
      <c r="J700">
        <v>0</v>
      </c>
      <c r="K700">
        <v>13</v>
      </c>
      <c r="L700" t="s">
        <v>524</v>
      </c>
      <c r="M700">
        <v>1</v>
      </c>
      <c r="N700">
        <v>1</v>
      </c>
      <c r="O700">
        <v>0</v>
      </c>
    </row>
    <row r="701" spans="1:15" x14ac:dyDescent="0.3">
      <c r="A701" s="1">
        <v>44388</v>
      </c>
      <c r="B701" s="2" t="s">
        <v>9</v>
      </c>
      <c r="C701">
        <v>178</v>
      </c>
      <c r="D701">
        <v>980</v>
      </c>
      <c r="E701">
        <v>10</v>
      </c>
      <c r="F701">
        <v>0</v>
      </c>
      <c r="G701">
        <v>418</v>
      </c>
      <c r="H701">
        <v>186</v>
      </c>
      <c r="I701">
        <v>1</v>
      </c>
      <c r="J701">
        <v>0</v>
      </c>
      <c r="K701">
        <v>29</v>
      </c>
      <c r="L701" t="s">
        <v>524</v>
      </c>
      <c r="M701">
        <v>1.1111111111111112</v>
      </c>
      <c r="N701" t="e">
        <v>#NUM!</v>
      </c>
      <c r="O701">
        <v>0</v>
      </c>
    </row>
    <row r="702" spans="1:15" x14ac:dyDescent="0.3">
      <c r="A702" s="1">
        <v>44388</v>
      </c>
      <c r="B702" s="2" t="s">
        <v>6</v>
      </c>
      <c r="C702">
        <v>103</v>
      </c>
      <c r="D702">
        <v>869</v>
      </c>
      <c r="E702">
        <v>8</v>
      </c>
      <c r="F702">
        <v>4</v>
      </c>
      <c r="G702">
        <v>181</v>
      </c>
      <c r="H702">
        <v>109</v>
      </c>
      <c r="I702">
        <v>0</v>
      </c>
      <c r="J702">
        <v>0</v>
      </c>
      <c r="K702">
        <v>26</v>
      </c>
      <c r="L702" t="s">
        <v>524</v>
      </c>
      <c r="M702">
        <v>1</v>
      </c>
      <c r="N702">
        <v>1</v>
      </c>
      <c r="O702">
        <v>0</v>
      </c>
    </row>
    <row r="703" spans="1:15" x14ac:dyDescent="0.3">
      <c r="A703" s="1">
        <v>44388</v>
      </c>
      <c r="B703" s="2" t="s">
        <v>7</v>
      </c>
      <c r="C703">
        <v>57</v>
      </c>
      <c r="D703">
        <v>535</v>
      </c>
      <c r="E703">
        <v>4</v>
      </c>
      <c r="F703">
        <v>0</v>
      </c>
      <c r="G703">
        <v>365</v>
      </c>
      <c r="H703">
        <v>61</v>
      </c>
      <c r="I703">
        <v>2</v>
      </c>
      <c r="J703">
        <v>0</v>
      </c>
      <c r="K703">
        <v>10</v>
      </c>
      <c r="L703" t="s">
        <v>524</v>
      </c>
      <c r="M703">
        <v>2</v>
      </c>
      <c r="N703" t="e">
        <v>#NUM!</v>
      </c>
      <c r="O703">
        <v>0</v>
      </c>
    </row>
    <row r="704" spans="1:15" x14ac:dyDescent="0.3">
      <c r="A704" s="1">
        <v>44388</v>
      </c>
      <c r="B704" s="2" t="s">
        <v>2</v>
      </c>
      <c r="C704">
        <v>116</v>
      </c>
      <c r="D704">
        <v>1058</v>
      </c>
      <c r="E704">
        <v>5</v>
      </c>
      <c r="F704">
        <v>0</v>
      </c>
      <c r="G704">
        <v>439</v>
      </c>
      <c r="H704">
        <v>117</v>
      </c>
      <c r="I704">
        <v>-3</v>
      </c>
      <c r="J704">
        <v>0</v>
      </c>
      <c r="K704">
        <v>19</v>
      </c>
      <c r="L704" t="s">
        <v>524</v>
      </c>
      <c r="M704">
        <v>0.625</v>
      </c>
      <c r="N704" t="e">
        <v>#NUM!</v>
      </c>
      <c r="O704">
        <v>0</v>
      </c>
    </row>
    <row r="705" spans="1:15" x14ac:dyDescent="0.3">
      <c r="A705" s="1">
        <v>44388</v>
      </c>
      <c r="B705" s="2" t="s">
        <v>3</v>
      </c>
      <c r="C705">
        <v>592</v>
      </c>
      <c r="D705">
        <v>5058</v>
      </c>
      <c r="E705">
        <v>55</v>
      </c>
      <c r="F705">
        <v>11</v>
      </c>
      <c r="G705">
        <v>2439</v>
      </c>
      <c r="H705">
        <v>630</v>
      </c>
      <c r="I705">
        <v>-1</v>
      </c>
      <c r="J705">
        <v>0</v>
      </c>
      <c r="K705">
        <v>133</v>
      </c>
      <c r="L705" t="s">
        <v>524</v>
      </c>
      <c r="M705">
        <v>0.9821428571428571</v>
      </c>
      <c r="N705">
        <v>1</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69"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436</v>
      </c>
      <c r="E27" t="s">
        <v>359</v>
      </c>
      <c r="F27" t="s">
        <v>360</v>
      </c>
      <c r="G27" t="s">
        <v>351</v>
      </c>
      <c r="H27" t="s">
        <v>361</v>
      </c>
      <c r="I27" s="31" t="s">
        <v>429</v>
      </c>
      <c r="J27" s="31" t="s">
        <v>428</v>
      </c>
      <c r="K27" s="31" t="s">
        <v>358</v>
      </c>
      <c r="L27" s="30" t="s">
        <v>425</v>
      </c>
      <c r="M27" s="31" t="s">
        <v>426</v>
      </c>
    </row>
    <row r="28" spans="4:13" x14ac:dyDescent="0.3">
      <c r="D28" s="13">
        <v>44300</v>
      </c>
      <c r="E28" s="2">
        <v>199</v>
      </c>
      <c r="F28" s="2">
        <v>157</v>
      </c>
      <c r="G28" s="2">
        <v>25</v>
      </c>
      <c r="H28" s="2">
        <v>9566</v>
      </c>
      <c r="I28" s="2"/>
      <c r="J28" s="2"/>
      <c r="K28" s="2"/>
    </row>
    <row r="29" spans="4:13" x14ac:dyDescent="0.3">
      <c r="D29" s="13">
        <v>44301</v>
      </c>
      <c r="E29" s="2">
        <v>229</v>
      </c>
      <c r="F29" s="2">
        <v>169</v>
      </c>
      <c r="G29" s="2">
        <v>26</v>
      </c>
      <c r="H29" s="2">
        <v>10160</v>
      </c>
      <c r="I29" s="2"/>
      <c r="J29" s="2"/>
      <c r="K29" s="2"/>
      <c r="L29" s="1" cm="1">
        <f t="array" ref="L29">IFERROR(LOOKUP(2,1/(E$28:E28&gt;=E29),D$28:D28),D29)</f>
        <v>44301</v>
      </c>
      <c r="M29" cm="1">
        <f t="array" ref="M29">IFERROR(LOOKUP(2,1/(E$28:E28&gt;=E29),E$28:E28),E29)</f>
        <v>229</v>
      </c>
    </row>
    <row r="30" spans="4:13" x14ac:dyDescent="0.3">
      <c r="D30" s="13">
        <v>44302</v>
      </c>
      <c r="E30" s="2">
        <v>194</v>
      </c>
      <c r="F30" s="2">
        <v>152</v>
      </c>
      <c r="G30" s="2">
        <v>31</v>
      </c>
      <c r="H30" s="2">
        <v>9088</v>
      </c>
      <c r="I30" s="2"/>
      <c r="J30" s="2"/>
      <c r="K30" s="2"/>
      <c r="L30" s="1" cm="1">
        <f t="array" ref="L30">IFERROR(LOOKUP(2,1/(E$28:E29&gt;=E30),D$28:D29),D30)</f>
        <v>44301</v>
      </c>
      <c r="M30" cm="1">
        <f t="array" ref="M30">IFERROR(LOOKUP(2,1/(E$28:E29&gt;=E30),E$28:E29),E30)</f>
        <v>229</v>
      </c>
    </row>
    <row r="31" spans="4:13" x14ac:dyDescent="0.3">
      <c r="D31" s="13">
        <v>44303</v>
      </c>
      <c r="E31" s="2">
        <v>188</v>
      </c>
      <c r="F31" s="2">
        <v>162</v>
      </c>
      <c r="G31" s="2">
        <v>30</v>
      </c>
      <c r="H31" s="2">
        <v>9144</v>
      </c>
      <c r="I31" s="2"/>
      <c r="J31" s="2"/>
      <c r="K31" s="2"/>
      <c r="L31" s="1" cm="1">
        <f t="array" ref="L31">IFERROR(LOOKUP(2,1/(E$28:E30&gt;=E31),D$28:D30),D31)</f>
        <v>44302</v>
      </c>
      <c r="M31" cm="1">
        <f t="array" ref="M31">IFERROR(LOOKUP(2,1/(E$28:E30&gt;=E31),E$28:E30),E31)</f>
        <v>194</v>
      </c>
    </row>
    <row r="32" spans="4:13" x14ac:dyDescent="0.3">
      <c r="D32" s="13">
        <v>44304</v>
      </c>
      <c r="E32" s="2">
        <v>154</v>
      </c>
      <c r="F32" s="2">
        <v>166</v>
      </c>
      <c r="G32" s="2">
        <v>33</v>
      </c>
      <c r="H32" s="2">
        <v>9817</v>
      </c>
      <c r="I32" s="2"/>
      <c r="J32" s="2"/>
      <c r="K32" s="2"/>
      <c r="L32" s="1" cm="1">
        <f t="array" ref="L32">IFERROR(LOOKUP(2,1/(E$28:E31&gt;=E32),D$28:D31),D32)</f>
        <v>44303</v>
      </c>
      <c r="M32" cm="1">
        <f t="array" ref="M32">IFERROR(LOOKUP(2,1/(E$28:E31&gt;=E32),E$28:E31),E32)</f>
        <v>188</v>
      </c>
    </row>
    <row r="33" spans="4:13" x14ac:dyDescent="0.3">
      <c r="D33" s="13">
        <v>44305</v>
      </c>
      <c r="E33" s="2">
        <v>131</v>
      </c>
      <c r="F33" s="2">
        <v>161</v>
      </c>
      <c r="G33" s="2">
        <v>37</v>
      </c>
      <c r="H33" s="2">
        <v>7828</v>
      </c>
      <c r="I33" s="2"/>
      <c r="J33" s="2"/>
      <c r="K33" s="2"/>
      <c r="L33" s="1" cm="1">
        <f t="array" ref="L33">IFERROR(LOOKUP(2,1/(E$28:E32&gt;=E33),D$28:D32),D33)</f>
        <v>44304</v>
      </c>
      <c r="M33" cm="1">
        <f t="array" ref="M33">IFERROR(LOOKUP(2,1/(E$28:E32&gt;=E33),E$28:E32),E33)</f>
        <v>154</v>
      </c>
    </row>
    <row r="34" spans="4:13" x14ac:dyDescent="0.3">
      <c r="D34" s="13">
        <v>44306</v>
      </c>
      <c r="E34" s="2">
        <v>188</v>
      </c>
      <c r="F34" s="2">
        <v>162</v>
      </c>
      <c r="G34" s="2">
        <v>40</v>
      </c>
      <c r="H34" s="2">
        <v>10004</v>
      </c>
      <c r="I34" s="2"/>
      <c r="J34" s="2"/>
      <c r="K34" s="2"/>
      <c r="L34" s="1" cm="1">
        <f t="array" ref="L34">IFERROR(LOOKUP(2,1/(E$28:E33&gt;=E34),D$28:D33),D34)</f>
        <v>44303</v>
      </c>
      <c r="M34" cm="1">
        <f t="array" ref="M34">IFERROR(LOOKUP(2,1/(E$28:E33&gt;=E34),E$28:E33),E34)</f>
        <v>188</v>
      </c>
    </row>
    <row r="35" spans="4:13" x14ac:dyDescent="0.3">
      <c r="D35" s="13">
        <v>44307</v>
      </c>
      <c r="E35" s="2">
        <v>220</v>
      </c>
      <c r="F35" s="2">
        <v>163</v>
      </c>
      <c r="G35" s="2">
        <v>41</v>
      </c>
      <c r="H35" s="2">
        <v>9297</v>
      </c>
      <c r="I35" s="48">
        <f>VLOOKUP(D35,D$27:E96,2,FALSE)-VLOOKUP(D35-7,D$27:E96,2,FALSE)</f>
        <v>21</v>
      </c>
      <c r="J35" s="37">
        <f>IFERROR(I35/VLOOKUP(D35-7,D$27:E96,2,FALSE),1)</f>
        <v>0.10552763819095477</v>
      </c>
      <c r="K35" s="37">
        <f>E35/H35</f>
        <v>2.366354738087555E-2</v>
      </c>
      <c r="L35" s="49" cm="1">
        <f t="array" ref="L35">IFERROR(LOOKUP(2,1/(E$28:E34&gt;=E35),D$28:D34),D35)</f>
        <v>44301</v>
      </c>
      <c r="M35" s="39" cm="1">
        <f t="array" ref="M35">IFERROR(LOOKUP(2,1/(E$28:E34&gt;=E35),E$28:E34),E35)</f>
        <v>229</v>
      </c>
    </row>
    <row r="36" spans="4:13" x14ac:dyDescent="0.3">
      <c r="D36" s="13">
        <v>44308</v>
      </c>
      <c r="E36" s="2">
        <v>253</v>
      </c>
      <c r="F36" s="2">
        <v>156</v>
      </c>
      <c r="G36" s="2">
        <v>43</v>
      </c>
      <c r="H36" s="2">
        <v>10593</v>
      </c>
      <c r="I36" s="48">
        <f>VLOOKUP(D36,D$27:E97,2,FALSE)-VLOOKUP(D36-7,D$27:E97,2,FALSE)</f>
        <v>24</v>
      </c>
      <c r="J36" s="37">
        <f>IFERROR(I36/VLOOKUP(D36-7,D$27:E97,2,FALSE),1)</f>
        <v>0.10480349344978165</v>
      </c>
      <c r="K36" s="37">
        <f t="shared" ref="K36:K99" si="0">E36/H36</f>
        <v>2.3883696780893044E-2</v>
      </c>
      <c r="L36" s="51" cm="1">
        <f t="array" ref="L36">IFERROR(LOOKUP(2,1/(E$28:E35&gt;=E36),D$28:D35),D36)</f>
        <v>44308</v>
      </c>
      <c r="M36" s="44" cm="1">
        <f t="array" ref="M36">IFERROR(LOOKUP(2,1/(E$28:E35&gt;=E36),E$28:E35),E36)</f>
        <v>253</v>
      </c>
    </row>
    <row r="37" spans="4:13" x14ac:dyDescent="0.3">
      <c r="D37" s="13">
        <v>44309</v>
      </c>
      <c r="E37" s="2">
        <v>204</v>
      </c>
      <c r="F37" s="2">
        <v>146</v>
      </c>
      <c r="G37" s="2">
        <v>43</v>
      </c>
      <c r="H37" s="2">
        <v>10728</v>
      </c>
      <c r="I37" s="48">
        <f>VLOOKUP(D37,D$27:E98,2,FALSE)-VLOOKUP(D37-7,D$27:E98,2,FALSE)</f>
        <v>10</v>
      </c>
      <c r="J37" s="37">
        <f>IFERROR(I37/VLOOKUP(D37-7,D$27:E98,2,FALSE),1)</f>
        <v>5.1546391752577317E-2</v>
      </c>
      <c r="K37" s="37">
        <f t="shared" si="0"/>
        <v>1.901565995525727E-2</v>
      </c>
      <c r="L37" s="51" cm="1">
        <f t="array" ref="L37">IFERROR(LOOKUP(2,1/(E$28:E36&gt;=E37),D$28:D36),D37)</f>
        <v>44308</v>
      </c>
      <c r="M37" s="44" cm="1">
        <f t="array" ref="M37">IFERROR(LOOKUP(2,1/(E$28:E36&gt;=E37),E$28:E36),E37)</f>
        <v>253</v>
      </c>
    </row>
    <row r="38" spans="4:13" x14ac:dyDescent="0.3">
      <c r="D38" s="13">
        <v>44310</v>
      </c>
      <c r="E38" s="2">
        <v>211</v>
      </c>
      <c r="F38" s="2">
        <v>158</v>
      </c>
      <c r="G38" s="2">
        <v>46</v>
      </c>
      <c r="H38" s="2">
        <v>10685</v>
      </c>
      <c r="I38" s="48">
        <f>VLOOKUP(D38,D$27:E99,2,FALSE)-VLOOKUP(D38-7,D$27:E99,2,FALSE)</f>
        <v>23</v>
      </c>
      <c r="J38" s="37">
        <f>IFERROR(I38/VLOOKUP(D38-7,D$27:E99,2,FALSE),1)</f>
        <v>0.12234042553191489</v>
      </c>
      <c r="K38" s="37">
        <f t="shared" si="0"/>
        <v>1.9747309312119793E-2</v>
      </c>
      <c r="L38" s="51" cm="1">
        <f t="array" ref="L38">IFERROR(LOOKUP(2,1/(E$28:E37&gt;=E38),D$28:D37),D38)</f>
        <v>44308</v>
      </c>
      <c r="M38" s="44" cm="1">
        <f t="array" ref="M38">IFERROR(LOOKUP(2,1/(E$28:E37&gt;=E38),E$28:E37),E38)</f>
        <v>253</v>
      </c>
    </row>
    <row r="39" spans="4:13" x14ac:dyDescent="0.3">
      <c r="D39" s="13">
        <v>44311</v>
      </c>
      <c r="E39" s="2">
        <v>159</v>
      </c>
      <c r="F39" s="2">
        <v>169</v>
      </c>
      <c r="G39" s="2">
        <v>45</v>
      </c>
      <c r="H39" s="2">
        <v>8445</v>
      </c>
      <c r="I39" s="48">
        <f>VLOOKUP(D39,D$27:E100,2,FALSE)-VLOOKUP(D39-7,D$27:E100,2,FALSE)</f>
        <v>5</v>
      </c>
      <c r="J39" s="37">
        <f>IFERROR(I39/VLOOKUP(D39-7,D$27:E100,2,FALSE),1)</f>
        <v>3.2467532467532464E-2</v>
      </c>
      <c r="K39" s="37">
        <f t="shared" si="0"/>
        <v>1.8827708703374777E-2</v>
      </c>
      <c r="L39" s="51" cm="1">
        <f t="array" ref="L39">IFERROR(LOOKUP(2,1/(E$28:E38&gt;=E39),D$28:D38),D39)</f>
        <v>44310</v>
      </c>
      <c r="M39" s="44" cm="1">
        <f t="array" ref="M39">IFERROR(LOOKUP(2,1/(E$28:E38&gt;=E39),E$28:E38),E39)</f>
        <v>211</v>
      </c>
    </row>
    <row r="40" spans="4:13" x14ac:dyDescent="0.3">
      <c r="D40" s="13">
        <v>44312</v>
      </c>
      <c r="E40" s="2">
        <v>127</v>
      </c>
      <c r="F40" s="2">
        <v>174</v>
      </c>
      <c r="G40" s="2">
        <v>46</v>
      </c>
      <c r="H40" s="2">
        <v>9853</v>
      </c>
      <c r="I40" s="48">
        <f>VLOOKUP(D40,D$27:E101,2,FALSE)-VLOOKUP(D40-7,D$27:E101,2,FALSE)</f>
        <v>-4</v>
      </c>
      <c r="J40" s="37">
        <f>IFERROR(I40/VLOOKUP(D40-7,D$27:E101,2,FALSE),1)</f>
        <v>-3.0534351145038167E-2</v>
      </c>
      <c r="K40" s="37">
        <f t="shared" si="0"/>
        <v>1.2889475286714707E-2</v>
      </c>
      <c r="L40" s="51" cm="1">
        <f t="array" ref="L40">IFERROR(LOOKUP(2,1/(E$28:E39&gt;=E40),D$28:D39),D40)</f>
        <v>44311</v>
      </c>
      <c r="M40" s="44" cm="1">
        <f t="array" ref="M40">IFERROR(LOOKUP(2,1/(E$28:E39&gt;=E40),E$28:E39),E40)</f>
        <v>159</v>
      </c>
    </row>
    <row r="41" spans="4:13" x14ac:dyDescent="0.3">
      <c r="D41" s="13">
        <v>44313</v>
      </c>
      <c r="E41" s="2">
        <v>196</v>
      </c>
      <c r="F41" s="2">
        <v>163</v>
      </c>
      <c r="G41" s="2">
        <v>44</v>
      </c>
      <c r="H41" s="2">
        <v>9120</v>
      </c>
      <c r="I41" s="48">
        <f>VLOOKUP(D41,D$27:E102,2,FALSE)-VLOOKUP(D41-7,D$27:E102,2,FALSE)</f>
        <v>8</v>
      </c>
      <c r="J41" s="37">
        <f>IFERROR(I41/VLOOKUP(D41-7,D$27:E102,2,FALSE),1)</f>
        <v>4.2553191489361701E-2</v>
      </c>
      <c r="K41" s="37">
        <f t="shared" si="0"/>
        <v>2.1491228070175439E-2</v>
      </c>
      <c r="L41" s="51" cm="1">
        <f t="array" ref="L41">IFERROR(LOOKUP(2,1/(E$28:E40&gt;=E41),D$28:D40),D41)</f>
        <v>44310</v>
      </c>
      <c r="M41" s="44" cm="1">
        <f t="array" ref="M41">IFERROR(LOOKUP(2,1/(E$28:E40&gt;=E41),E$28:E40),E41)</f>
        <v>211</v>
      </c>
    </row>
    <row r="42" spans="4:13" x14ac:dyDescent="0.3">
      <c r="D42" s="13">
        <v>44314</v>
      </c>
      <c r="E42" s="2">
        <v>230</v>
      </c>
      <c r="F42" s="2">
        <v>164</v>
      </c>
      <c r="G42" s="2">
        <v>47</v>
      </c>
      <c r="H42" s="2">
        <v>11503</v>
      </c>
      <c r="I42" s="48">
        <f>VLOOKUP(D42,D$27:E103,2,FALSE)-VLOOKUP(D42-7,D$27:E103,2,FALSE)</f>
        <v>10</v>
      </c>
      <c r="J42" s="37">
        <f>IFERROR(I42/VLOOKUP(D42-7,D$27:E103,2,FALSE),1)</f>
        <v>4.5454545454545456E-2</v>
      </c>
      <c r="K42" s="37">
        <f t="shared" si="0"/>
        <v>1.9994783969399289E-2</v>
      </c>
      <c r="L42" s="51" cm="1">
        <f t="array" ref="L42">IFERROR(LOOKUP(2,1/(E$28:E41&gt;=E42),D$28:D41),D42)</f>
        <v>44308</v>
      </c>
      <c r="M42" s="44" cm="1">
        <f t="array" ref="M42">IFERROR(LOOKUP(2,1/(E$28:E41&gt;=E42),E$28:E41),E42)</f>
        <v>253</v>
      </c>
    </row>
    <row r="43" spans="4:13" x14ac:dyDescent="0.3">
      <c r="D43" s="13">
        <v>44315</v>
      </c>
      <c r="E43" s="2">
        <v>211</v>
      </c>
      <c r="F43" s="2">
        <v>165</v>
      </c>
      <c r="G43" s="2">
        <v>49</v>
      </c>
      <c r="H43" s="2">
        <v>10903</v>
      </c>
      <c r="I43" s="48">
        <f>VLOOKUP(D43,D$27:E104,2,FALSE)-VLOOKUP(D43-7,D$27:E104,2,FALSE)</f>
        <v>-42</v>
      </c>
      <c r="J43" s="37">
        <f>IFERROR(I43/VLOOKUP(D43-7,D$27:E104,2,FALSE),1)</f>
        <v>-0.16600790513833993</v>
      </c>
      <c r="K43" s="37">
        <f t="shared" si="0"/>
        <v>1.9352471796753187E-2</v>
      </c>
      <c r="L43" s="51" cm="1">
        <f t="array" ref="L43">IFERROR(LOOKUP(2,1/(E$28:E42&gt;=E43),D$28:D42),D43)</f>
        <v>44314</v>
      </c>
      <c r="M43" s="44" cm="1">
        <f t="array" ref="M43">IFERROR(LOOKUP(2,1/(E$28:E42&gt;=E43),E$28:E42),E43)</f>
        <v>230</v>
      </c>
    </row>
    <row r="44" spans="4:13" x14ac:dyDescent="0.3">
      <c r="D44" s="13">
        <v>44316</v>
      </c>
      <c r="E44" s="2">
        <v>191</v>
      </c>
      <c r="F44" s="2">
        <v>160</v>
      </c>
      <c r="G44" s="2">
        <v>50</v>
      </c>
      <c r="H44" s="2">
        <v>11511</v>
      </c>
      <c r="I44" s="48">
        <f>VLOOKUP(D44,D$27:E105,2,FALSE)-VLOOKUP(D44-7,D$27:E105,2,FALSE)</f>
        <v>-13</v>
      </c>
      <c r="J44" s="37">
        <f>IFERROR(I44/VLOOKUP(D44-7,D$27:E105,2,FALSE),1)</f>
        <v>-6.3725490196078427E-2</v>
      </c>
      <c r="K44" s="37">
        <f t="shared" si="0"/>
        <v>1.6592824255060378E-2</v>
      </c>
      <c r="L44" s="51" cm="1">
        <f t="array" ref="L44">IFERROR(LOOKUP(2,1/(E$28:E43&gt;=E44),D$28:D43),D44)</f>
        <v>44315</v>
      </c>
      <c r="M44" s="44" cm="1">
        <f t="array" ref="M44">IFERROR(LOOKUP(2,1/(E$28:E43&gt;=E44),E$28:E43),E44)</f>
        <v>211</v>
      </c>
    </row>
    <row r="45" spans="4:13" x14ac:dyDescent="0.3">
      <c r="D45" s="13">
        <v>44317</v>
      </c>
      <c r="E45" s="2">
        <v>174</v>
      </c>
      <c r="F45" s="2">
        <v>163</v>
      </c>
      <c r="G45" s="2">
        <v>51</v>
      </c>
      <c r="H45" s="2">
        <v>10300</v>
      </c>
      <c r="I45" s="48">
        <f>VLOOKUP(D45,D$27:E106,2,FALSE)-VLOOKUP(D45-7,D$27:E106,2,FALSE)</f>
        <v>-37</v>
      </c>
      <c r="J45" s="37">
        <f>IFERROR(I45/VLOOKUP(D45-7,D$27:E106,2,FALSE),1)</f>
        <v>-0.17535545023696683</v>
      </c>
      <c r="K45" s="37">
        <f t="shared" si="0"/>
        <v>1.6893203883495144E-2</v>
      </c>
      <c r="L45" s="51" cm="1">
        <f t="array" ref="L45">IFERROR(LOOKUP(2,1/(E$28:E44&gt;=E45),D$28:D44),D45)</f>
        <v>44316</v>
      </c>
      <c r="M45" s="44" cm="1">
        <f t="array" ref="M45">IFERROR(LOOKUP(2,1/(E$28:E44&gt;=E45),E$28:E44),E45)</f>
        <v>191</v>
      </c>
    </row>
    <row r="46" spans="4:13" x14ac:dyDescent="0.3">
      <c r="D46" s="13">
        <v>44318</v>
      </c>
      <c r="E46" s="2">
        <v>103</v>
      </c>
      <c r="F46" s="2">
        <v>164</v>
      </c>
      <c r="G46" s="2">
        <v>50</v>
      </c>
      <c r="H46" s="2">
        <v>7843</v>
      </c>
      <c r="I46" s="48">
        <f>VLOOKUP(D46,D$27:E107,2,FALSE)-VLOOKUP(D46-7,D$27:E107,2,FALSE)</f>
        <v>-56</v>
      </c>
      <c r="J46" s="37">
        <f>IFERROR(I46/VLOOKUP(D46-7,D$27:E107,2,FALSE),1)</f>
        <v>-0.3522012578616352</v>
      </c>
      <c r="K46" s="37">
        <f t="shared" si="0"/>
        <v>1.3132729822771898E-2</v>
      </c>
      <c r="L46" s="51" cm="1">
        <f t="array" ref="L46">IFERROR(LOOKUP(2,1/(E$28:E45&gt;=E46),D$28:D45),D46)</f>
        <v>44317</v>
      </c>
      <c r="M46" s="44" cm="1">
        <f t="array" ref="M46">IFERROR(LOOKUP(2,1/(E$28:E45&gt;=E46),E$28:E45),E46)</f>
        <v>174</v>
      </c>
    </row>
    <row r="47" spans="4:13" x14ac:dyDescent="0.3">
      <c r="D47" s="13">
        <v>44319</v>
      </c>
      <c r="E47" s="2">
        <v>125</v>
      </c>
      <c r="F47" s="2">
        <v>165</v>
      </c>
      <c r="G47" s="2">
        <v>47</v>
      </c>
      <c r="H47" s="2">
        <v>7786</v>
      </c>
      <c r="I47" s="48">
        <f>VLOOKUP(D47,D$27:E108,2,FALSE)-VLOOKUP(D47-7,D$27:E108,2,FALSE)</f>
        <v>-2</v>
      </c>
      <c r="J47" s="37">
        <f>IFERROR(I47/VLOOKUP(D47-7,D$27:E108,2,FALSE),1)</f>
        <v>-1.5748031496062992E-2</v>
      </c>
      <c r="K47" s="37">
        <f t="shared" si="0"/>
        <v>1.6054456717184692E-2</v>
      </c>
      <c r="L47" s="51" cm="1">
        <f t="array" ref="L47">IFERROR(LOOKUP(2,1/(E$28:E46&gt;=E47),D$28:D46),D47)</f>
        <v>44317</v>
      </c>
      <c r="M47" s="44" cm="1">
        <f t="array" ref="M47">IFERROR(LOOKUP(2,1/(E$28:E46&gt;=E47),E$28:E46),E47)</f>
        <v>174</v>
      </c>
    </row>
    <row r="48" spans="4:13" x14ac:dyDescent="0.3">
      <c r="D48" s="13">
        <v>44320</v>
      </c>
      <c r="E48" s="2">
        <v>189</v>
      </c>
      <c r="F48" s="2">
        <v>152</v>
      </c>
      <c r="G48" s="2">
        <v>48</v>
      </c>
      <c r="H48" s="2">
        <v>10267</v>
      </c>
      <c r="I48" s="48">
        <f>VLOOKUP(D48,D$27:E109,2,FALSE)-VLOOKUP(D48-7,D$27:E109,2,FALSE)</f>
        <v>-7</v>
      </c>
      <c r="J48" s="37">
        <f>IFERROR(I48/VLOOKUP(D48-7,D$27:E109,2,FALSE),1)</f>
        <v>-3.5714285714285712E-2</v>
      </c>
      <c r="K48" s="37">
        <f t="shared" si="0"/>
        <v>1.8408493230739262E-2</v>
      </c>
      <c r="L48" s="51" cm="1">
        <f t="array" ref="L48">IFERROR(LOOKUP(2,1/(E$28:E47&gt;=E48),D$28:D47),D48)</f>
        <v>44316</v>
      </c>
      <c r="M48" s="44" cm="1">
        <f t="array" ref="M48">IFERROR(LOOKUP(2,1/(E$28:E47&gt;=E48),E$28:E47),E48)</f>
        <v>191</v>
      </c>
    </row>
    <row r="49" spans="4:13" x14ac:dyDescent="0.3">
      <c r="D49" s="13">
        <v>44321</v>
      </c>
      <c r="E49" s="2">
        <v>225</v>
      </c>
      <c r="F49" s="2">
        <v>149</v>
      </c>
      <c r="G49" s="2">
        <v>48</v>
      </c>
      <c r="H49" s="2">
        <v>8869</v>
      </c>
      <c r="I49" s="48">
        <f>VLOOKUP(D49,D$27:E110,2,FALSE)-VLOOKUP(D49-7,D$27:E110,2,FALSE)</f>
        <v>-5</v>
      </c>
      <c r="J49" s="37">
        <f>IFERROR(I49/VLOOKUP(D49-7,D$27:E110,2,FALSE),1)</f>
        <v>-2.1739130434782608E-2</v>
      </c>
      <c r="K49" s="37">
        <f t="shared" si="0"/>
        <v>2.5369263727590484E-2</v>
      </c>
      <c r="L49" s="51" cm="1">
        <f t="array" ref="L49">IFERROR(LOOKUP(2,1/(E$28:E48&gt;=E49),D$28:D48),D49)</f>
        <v>44314</v>
      </c>
      <c r="M49" s="44" cm="1">
        <f t="array" ref="M49">IFERROR(LOOKUP(2,1/(E$28:E48&gt;=E49),E$28:E48),E49)</f>
        <v>230</v>
      </c>
    </row>
    <row r="50" spans="4:13" x14ac:dyDescent="0.3">
      <c r="D50" s="13">
        <v>44322</v>
      </c>
      <c r="E50" s="2">
        <v>195</v>
      </c>
      <c r="F50" s="2">
        <v>152</v>
      </c>
      <c r="G50" s="2">
        <v>45</v>
      </c>
      <c r="H50" s="2">
        <v>9428</v>
      </c>
      <c r="I50" s="48">
        <f>VLOOKUP(D50,D$27:E111,2,FALSE)-VLOOKUP(D50-7,D$27:E111,2,FALSE)</f>
        <v>-16</v>
      </c>
      <c r="J50" s="37">
        <f>IFERROR(I50/VLOOKUP(D50-7,D$27:E111,2,FALSE),1)</f>
        <v>-7.582938388625593E-2</v>
      </c>
      <c r="K50" s="37">
        <f t="shared" si="0"/>
        <v>2.0683071701315232E-2</v>
      </c>
      <c r="L50" s="51" cm="1">
        <f t="array" ref="L50">IFERROR(LOOKUP(2,1/(E$28:E49&gt;=E50),D$28:D49),D50)</f>
        <v>44321</v>
      </c>
      <c r="M50" s="44" cm="1">
        <f t="array" ref="M50">IFERROR(LOOKUP(2,1/(E$28:E49&gt;=E50),E$28:E49),E50)</f>
        <v>225</v>
      </c>
    </row>
    <row r="51" spans="4:13" x14ac:dyDescent="0.3">
      <c r="D51" s="13">
        <v>44323</v>
      </c>
      <c r="E51" s="2">
        <v>191</v>
      </c>
      <c r="F51" s="2">
        <v>149</v>
      </c>
      <c r="G51" s="2">
        <v>43</v>
      </c>
      <c r="H51" s="2">
        <v>11117</v>
      </c>
      <c r="I51" s="48">
        <f>VLOOKUP(D51,D$27:E112,2,FALSE)-VLOOKUP(D51-7,D$27:E112,2,FALSE)</f>
        <v>0</v>
      </c>
      <c r="J51" s="37">
        <f>IFERROR(I51/VLOOKUP(D51-7,D$27:E112,2,FALSE),1)</f>
        <v>0</v>
      </c>
      <c r="K51" s="37">
        <f t="shared" si="0"/>
        <v>1.718089412611316E-2</v>
      </c>
      <c r="L51" s="51" cm="1">
        <f t="array" ref="L51">IFERROR(LOOKUP(2,1/(E$28:E50&gt;=E51),D$28:D50),D51)</f>
        <v>44322</v>
      </c>
      <c r="M51" s="44" cm="1">
        <f t="array" ref="M51">IFERROR(LOOKUP(2,1/(E$28:E50&gt;=E51),E$28:E50),E51)</f>
        <v>195</v>
      </c>
    </row>
    <row r="52" spans="4:13" x14ac:dyDescent="0.3">
      <c r="D52" s="13">
        <v>44324</v>
      </c>
      <c r="E52" s="2">
        <v>189</v>
      </c>
      <c r="F52" s="2">
        <v>158</v>
      </c>
      <c r="G52" s="2">
        <v>44</v>
      </c>
      <c r="H52" s="2">
        <v>10730</v>
      </c>
      <c r="I52" s="48">
        <f>VLOOKUP(D52,D$27:E113,2,FALSE)-VLOOKUP(D52-7,D$27:E113,2,FALSE)</f>
        <v>15</v>
      </c>
      <c r="J52" s="37">
        <f>IFERROR(I52/VLOOKUP(D52-7,D$27:E113,2,FALSE),1)</f>
        <v>8.6206896551724144E-2</v>
      </c>
      <c r="K52" s="37">
        <f t="shared" si="0"/>
        <v>1.7614165890027959E-2</v>
      </c>
      <c r="L52" s="51" cm="1">
        <f t="array" ref="L52">IFERROR(LOOKUP(2,1/(E$28:E51&gt;=E52),D$28:D51),D52)</f>
        <v>44323</v>
      </c>
      <c r="M52" s="44" cm="1">
        <f t="array" ref="M52">IFERROR(LOOKUP(2,1/(E$28:E51&gt;=E52),E$28:E51),E52)</f>
        <v>191</v>
      </c>
    </row>
    <row r="53" spans="4:13" x14ac:dyDescent="0.3">
      <c r="D53" s="13">
        <v>44325</v>
      </c>
      <c r="E53" s="2">
        <v>152</v>
      </c>
      <c r="F53" s="2">
        <v>163</v>
      </c>
      <c r="G53" s="2">
        <v>46</v>
      </c>
      <c r="H53" s="2">
        <v>10414</v>
      </c>
      <c r="I53" s="48">
        <f>VLOOKUP(D53,D$27:E114,2,FALSE)-VLOOKUP(D53-7,D$27:E114,2,FALSE)</f>
        <v>49</v>
      </c>
      <c r="J53" s="37">
        <f>IFERROR(I53/VLOOKUP(D53-7,D$27:E114,2,FALSE),1)</f>
        <v>0.47572815533980584</v>
      </c>
      <c r="K53" s="37">
        <f t="shared" si="0"/>
        <v>1.4595736508546188E-2</v>
      </c>
      <c r="L53" s="51" cm="1">
        <f t="array" ref="L53">IFERROR(LOOKUP(2,1/(E$28:E52&gt;=E53),D$28:D52),D53)</f>
        <v>44324</v>
      </c>
      <c r="M53" s="44" cm="1">
        <f t="array" ref="M53">IFERROR(LOOKUP(2,1/(E$28:E52&gt;=E53),E$28:E52),E53)</f>
        <v>189</v>
      </c>
    </row>
    <row r="54" spans="4:13" x14ac:dyDescent="0.3">
      <c r="D54" s="13">
        <v>44326</v>
      </c>
      <c r="E54" s="2">
        <v>121</v>
      </c>
      <c r="F54" s="2">
        <v>147</v>
      </c>
      <c r="G54" s="2">
        <v>43</v>
      </c>
      <c r="H54" s="2">
        <v>10842</v>
      </c>
      <c r="I54" s="48">
        <f>VLOOKUP(D54,D$27:E115,2,FALSE)-VLOOKUP(D54-7,D$27:E115,2,FALSE)</f>
        <v>-4</v>
      </c>
      <c r="J54" s="37">
        <f>IFERROR(I54/VLOOKUP(D54-7,D$27:E115,2,FALSE),1)</f>
        <v>-3.2000000000000001E-2</v>
      </c>
      <c r="K54" s="37">
        <f t="shared" si="0"/>
        <v>1.1160302527209003E-2</v>
      </c>
      <c r="L54" s="51" cm="1">
        <f t="array" ref="L54">IFERROR(LOOKUP(2,1/(E$28:E53&gt;=E54),D$28:D53),D54)</f>
        <v>44325</v>
      </c>
      <c r="M54" s="44" cm="1">
        <f t="array" ref="M54">IFERROR(LOOKUP(2,1/(E$28:E53&gt;=E54),E$28:E53),E54)</f>
        <v>152</v>
      </c>
    </row>
    <row r="55" spans="4:13" x14ac:dyDescent="0.3">
      <c r="D55" s="13">
        <v>44328</v>
      </c>
      <c r="E55" s="2">
        <v>368</v>
      </c>
      <c r="F55" s="2">
        <v>148</v>
      </c>
      <c r="G55" s="2">
        <v>40</v>
      </c>
      <c r="H55" s="2">
        <v>19569</v>
      </c>
      <c r="I55" s="48">
        <f>VLOOKUP(D55,D$27:E116,2,FALSE)-VLOOKUP(D55-7,D$27:E116,2,FALSE)</f>
        <v>143</v>
      </c>
      <c r="J55" s="37">
        <f>IFERROR(I55/VLOOKUP(D55-7,D$27:E116,2,FALSE),1)</f>
        <v>0.63555555555555554</v>
      </c>
      <c r="K55" s="37">
        <f t="shared" si="0"/>
        <v>1.8805253206602278E-2</v>
      </c>
      <c r="L55" s="51" cm="1">
        <f t="array" ref="L55">IFERROR(LOOKUP(2,1/(E$28:E54&gt;=E55),D$28:D54),D55)</f>
        <v>44328</v>
      </c>
      <c r="M55" s="44" cm="1">
        <f t="array" ref="M55">IFERROR(LOOKUP(2,1/(E$28:E54&gt;=E55),E$28:E54),E55)</f>
        <v>368</v>
      </c>
    </row>
    <row r="56" spans="4:13" x14ac:dyDescent="0.3">
      <c r="D56" s="13">
        <v>44329</v>
      </c>
      <c r="E56" s="2">
        <v>159</v>
      </c>
      <c r="F56" s="2">
        <v>146</v>
      </c>
      <c r="G56" s="2">
        <v>38</v>
      </c>
      <c r="H56" s="2">
        <v>8671</v>
      </c>
      <c r="I56" s="48">
        <f>VLOOKUP(D56,D$27:E117,2,FALSE)-VLOOKUP(D56-7,D$27:E117,2,FALSE)</f>
        <v>-36</v>
      </c>
      <c r="J56" s="37">
        <f>IFERROR(I56/VLOOKUP(D56-7,D$27:E117,2,FALSE),1)</f>
        <v>-0.18461538461538463</v>
      </c>
      <c r="K56" s="37">
        <f t="shared" si="0"/>
        <v>1.8336985353477109E-2</v>
      </c>
      <c r="L56" s="51" cm="1">
        <f t="array" ref="L56">IFERROR(LOOKUP(2,1/(E$28:E55&gt;=E56),D$28:D55),D56)</f>
        <v>44328</v>
      </c>
      <c r="M56" s="44" cm="1">
        <f t="array" ref="M56">IFERROR(LOOKUP(2,1/(E$28:E55&gt;=E56),E$28:E55),E56)</f>
        <v>368</v>
      </c>
    </row>
    <row r="57" spans="4:13" x14ac:dyDescent="0.3">
      <c r="D57" s="13">
        <v>44330</v>
      </c>
      <c r="E57" s="2">
        <v>176</v>
      </c>
      <c r="F57" s="2">
        <v>134</v>
      </c>
      <c r="G57" s="2">
        <v>38</v>
      </c>
      <c r="H57" s="2">
        <v>9059</v>
      </c>
      <c r="I57" s="48">
        <f>VLOOKUP(D57,D$27:E118,2,FALSE)-VLOOKUP(D57-7,D$27:E118,2,FALSE)</f>
        <v>-15</v>
      </c>
      <c r="J57" s="37">
        <f>IFERROR(I57/VLOOKUP(D57-7,D$27:E118,2,FALSE),1)</f>
        <v>-7.8534031413612565E-2</v>
      </c>
      <c r="K57" s="37">
        <f t="shared" si="0"/>
        <v>1.9428192957280054E-2</v>
      </c>
      <c r="L57" s="51" cm="1">
        <f t="array" ref="L57">IFERROR(LOOKUP(2,1/(E$28:E56&gt;=E57),D$28:D56),D57)</f>
        <v>44328</v>
      </c>
      <c r="M57" s="44" cm="1">
        <f t="array" ref="M57">IFERROR(LOOKUP(2,1/(E$28:E56&gt;=E57),E$28:E56),E57)</f>
        <v>368</v>
      </c>
    </row>
    <row r="58" spans="4:13" x14ac:dyDescent="0.3">
      <c r="D58" s="13">
        <v>44331</v>
      </c>
      <c r="E58" s="2">
        <v>126</v>
      </c>
      <c r="F58" s="2">
        <v>138</v>
      </c>
      <c r="G58" s="2">
        <v>35</v>
      </c>
      <c r="H58" s="2">
        <v>7918</v>
      </c>
      <c r="I58" s="48">
        <f>VLOOKUP(D58,D$27:E119,2,FALSE)-VLOOKUP(D58-7,D$27:E119,2,FALSE)</f>
        <v>-63</v>
      </c>
      <c r="J58" s="37">
        <f>IFERROR(I58/VLOOKUP(D58-7,D$27:E119,2,FALSE),1)</f>
        <v>-0.33333333333333331</v>
      </c>
      <c r="K58" s="37">
        <f t="shared" si="0"/>
        <v>1.5913109371053297E-2</v>
      </c>
      <c r="L58" s="51" cm="1">
        <f t="array" ref="L58">IFERROR(LOOKUP(2,1/(E$28:E57&gt;=E58),D$28:D57),D58)</f>
        <v>44330</v>
      </c>
      <c r="M58" s="44" cm="1">
        <f t="array" ref="M58">IFERROR(LOOKUP(2,1/(E$28:E57&gt;=E58),E$28:E57),E58)</f>
        <v>176</v>
      </c>
    </row>
    <row r="59" spans="4:13" x14ac:dyDescent="0.3">
      <c r="D59" s="13">
        <v>44332</v>
      </c>
      <c r="E59" s="2">
        <v>107</v>
      </c>
      <c r="F59" s="2">
        <v>139</v>
      </c>
      <c r="G59" s="2">
        <v>37</v>
      </c>
      <c r="H59" s="2">
        <v>7697</v>
      </c>
      <c r="I59" s="48">
        <f>VLOOKUP(D59,D$27:E120,2,FALSE)-VLOOKUP(D59-7,D$27:E120,2,FALSE)</f>
        <v>-45</v>
      </c>
      <c r="J59" s="37">
        <f>IFERROR(I59/VLOOKUP(D59-7,D$27:E120,2,FALSE),1)</f>
        <v>-0.29605263157894735</v>
      </c>
      <c r="K59" s="37">
        <f t="shared" si="0"/>
        <v>1.390152007275562E-2</v>
      </c>
      <c r="L59" s="51" cm="1">
        <f t="array" ref="L59">IFERROR(LOOKUP(2,1/(E$28:E58&gt;=E59),D$28:D58),D59)</f>
        <v>44331</v>
      </c>
      <c r="M59" s="44" cm="1">
        <f t="array" ref="M59">IFERROR(LOOKUP(2,1/(E$28:E58&gt;=E59),E$28:E58),E59)</f>
        <v>126</v>
      </c>
    </row>
    <row r="60" spans="4:13" x14ac:dyDescent="0.3">
      <c r="D60" s="13">
        <v>44333</v>
      </c>
      <c r="E60" s="2">
        <v>116</v>
      </c>
      <c r="F60" s="2">
        <v>139</v>
      </c>
      <c r="G60" s="2">
        <v>37</v>
      </c>
      <c r="H60" s="2">
        <v>7032</v>
      </c>
      <c r="I60" s="48">
        <f>VLOOKUP(D60,D$27:E121,2,FALSE)-VLOOKUP(D60-7,D$27:E121,2,FALSE)</f>
        <v>-5</v>
      </c>
      <c r="J60" s="37">
        <f>IFERROR(I60/VLOOKUP(D60-7,D$27:E121,2,FALSE),1)</f>
        <v>-4.1322314049586778E-2</v>
      </c>
      <c r="K60" s="37">
        <f t="shared" si="0"/>
        <v>1.6496018202502846E-2</v>
      </c>
      <c r="L60" s="51" cm="1">
        <f t="array" ref="L60">IFERROR(LOOKUP(2,1/(E$28:E59&gt;=E60),D$28:D59),D60)</f>
        <v>44331</v>
      </c>
      <c r="M60" s="44" cm="1">
        <f t="array" ref="M60">IFERROR(LOOKUP(2,1/(E$28:E59&gt;=E60),E$28:E59),E60)</f>
        <v>126</v>
      </c>
    </row>
    <row r="61" spans="4:13" x14ac:dyDescent="0.3">
      <c r="D61" s="13">
        <v>44334</v>
      </c>
      <c r="E61" s="2">
        <v>128</v>
      </c>
      <c r="F61" s="2">
        <v>124</v>
      </c>
      <c r="G61" s="2">
        <v>38</v>
      </c>
      <c r="H61" s="2">
        <v>7043</v>
      </c>
      <c r="I61" s="48" t="e">
        <f>VLOOKUP(D61,D$27:E122,2,FALSE)-VLOOKUP(D61-7,D$27:E122,2,FALSE)</f>
        <v>#N/A</v>
      </c>
      <c r="J61" s="37">
        <f>IFERROR(I61/VLOOKUP(D61-7,D$27:E122,2,FALSE),1)</f>
        <v>1</v>
      </c>
      <c r="K61" s="37">
        <f t="shared" si="0"/>
        <v>1.8174073548203891E-2</v>
      </c>
      <c r="L61" s="51" cm="1">
        <f t="array" ref="L61">IFERROR(LOOKUP(2,1/(E$28:E60&gt;=E61),D$28:D60),D61)</f>
        <v>44330</v>
      </c>
      <c r="M61" s="44" cm="1">
        <f t="array" ref="M61">IFERROR(LOOKUP(2,1/(E$28:E60&gt;=E61),E$28:E60),E61)</f>
        <v>176</v>
      </c>
    </row>
    <row r="62" spans="4:13" x14ac:dyDescent="0.3">
      <c r="D62" s="13">
        <v>44335</v>
      </c>
      <c r="E62" s="2">
        <v>183</v>
      </c>
      <c r="F62" s="2">
        <v>128</v>
      </c>
      <c r="G62" s="2">
        <v>32</v>
      </c>
      <c r="H62" s="2">
        <v>8047</v>
      </c>
      <c r="I62" s="48">
        <f>VLOOKUP(D62,D$27:E123,2,FALSE)-VLOOKUP(D62-7,D$27:E123,2,FALSE)</f>
        <v>-185</v>
      </c>
      <c r="J62" s="37">
        <f>IFERROR(I62/VLOOKUP(D62-7,D$27:E123,2,FALSE),1)</f>
        <v>-0.50271739130434778</v>
      </c>
      <c r="K62" s="37">
        <f t="shared" si="0"/>
        <v>2.2741394308437926E-2</v>
      </c>
      <c r="L62" s="51" cm="1">
        <f t="array" ref="L62">IFERROR(LOOKUP(2,1/(E$28:E61&gt;=E62),D$28:D61),D62)</f>
        <v>44328</v>
      </c>
      <c r="M62" s="44" cm="1">
        <f t="array" ref="M62">IFERROR(LOOKUP(2,1/(E$28:E61&gt;=E62),E$28:E61),E62)</f>
        <v>368</v>
      </c>
    </row>
    <row r="63" spans="4:13" x14ac:dyDescent="0.3">
      <c r="D63" s="13">
        <v>44336</v>
      </c>
      <c r="E63" s="2">
        <v>176</v>
      </c>
      <c r="F63" s="2">
        <v>116</v>
      </c>
      <c r="G63" s="2">
        <v>30</v>
      </c>
      <c r="H63" s="2">
        <v>7443</v>
      </c>
      <c r="I63" s="48">
        <f>VLOOKUP(D63,D$27:E124,2,FALSE)-VLOOKUP(D63-7,D$27:E124,2,FALSE)</f>
        <v>17</v>
      </c>
      <c r="J63" s="37">
        <f>IFERROR(I63/VLOOKUP(D63-7,D$27:E124,2,FALSE),1)</f>
        <v>0.1069182389937107</v>
      </c>
      <c r="K63" s="37">
        <f t="shared" si="0"/>
        <v>2.3646379148192932E-2</v>
      </c>
      <c r="L63" s="51" cm="1">
        <f t="array" ref="L63">IFERROR(LOOKUP(2,1/(E$28:E62&gt;=E63),D$28:D62),D63)</f>
        <v>44335</v>
      </c>
      <c r="M63" s="44" cm="1">
        <f t="array" ref="M63">IFERROR(LOOKUP(2,1/(E$28:E62&gt;=E63),E$28:E62),E63)</f>
        <v>183</v>
      </c>
    </row>
    <row r="64" spans="4:13" x14ac:dyDescent="0.3">
      <c r="D64" s="13">
        <v>44337</v>
      </c>
      <c r="E64" s="2">
        <v>184</v>
      </c>
      <c r="F64" s="2">
        <v>108</v>
      </c>
      <c r="G64" s="2">
        <v>31</v>
      </c>
      <c r="H64" s="2">
        <v>8719</v>
      </c>
      <c r="I64" s="48">
        <f>VLOOKUP(D64,D$27:E125,2,FALSE)-VLOOKUP(D64-7,D$27:E125,2,FALSE)</f>
        <v>8</v>
      </c>
      <c r="J64" s="37">
        <f>IFERROR(I64/VLOOKUP(D64-7,D$27:E125,2,FALSE),1)</f>
        <v>4.5454545454545456E-2</v>
      </c>
      <c r="K64" s="37">
        <f t="shared" si="0"/>
        <v>2.1103337538708567E-2</v>
      </c>
      <c r="L64" s="51" cm="1">
        <f t="array" ref="L64">IFERROR(LOOKUP(2,1/(E$28:E63&gt;=E64),D$28:D63),D64)</f>
        <v>44328</v>
      </c>
      <c r="M64" s="44" cm="1">
        <f t="array" ref="M64">IFERROR(LOOKUP(2,1/(E$28:E63&gt;=E64),E$28:E63),E64)</f>
        <v>368</v>
      </c>
    </row>
    <row r="65" spans="4:13" x14ac:dyDescent="0.3">
      <c r="D65" s="13">
        <v>44338</v>
      </c>
      <c r="E65" s="2">
        <v>173</v>
      </c>
      <c r="F65" s="2">
        <v>108</v>
      </c>
      <c r="G65" s="2">
        <v>30</v>
      </c>
      <c r="H65" s="2">
        <v>7430</v>
      </c>
      <c r="I65" s="48">
        <f>VLOOKUP(D65,D$27:E126,2,FALSE)-VLOOKUP(D65-7,D$27:E126,2,FALSE)</f>
        <v>47</v>
      </c>
      <c r="J65" s="37">
        <f>IFERROR(I65/VLOOKUP(D65-7,D$27:E126,2,FALSE),1)</f>
        <v>0.37301587301587302</v>
      </c>
      <c r="K65" s="37">
        <f t="shared" si="0"/>
        <v>2.3283983849259757E-2</v>
      </c>
      <c r="L65" s="51" cm="1">
        <f t="array" ref="L65">IFERROR(LOOKUP(2,1/(E$28:E64&gt;=E65),D$28:D64),D65)</f>
        <v>44337</v>
      </c>
      <c r="M65" s="44" cm="1">
        <f t="array" ref="M65">IFERROR(LOOKUP(2,1/(E$28:E64&gt;=E65),E$28:E64),E65)</f>
        <v>184</v>
      </c>
    </row>
    <row r="66" spans="4:13" x14ac:dyDescent="0.3">
      <c r="D66" s="13">
        <v>44339</v>
      </c>
      <c r="E66" s="2">
        <v>123</v>
      </c>
      <c r="F66" s="2">
        <v>112</v>
      </c>
      <c r="G66" s="2">
        <v>32</v>
      </c>
      <c r="H66" s="2">
        <v>6485</v>
      </c>
      <c r="I66" s="48">
        <f>VLOOKUP(D66,D$27:E127,2,FALSE)-VLOOKUP(D66-7,D$27:E127,2,FALSE)</f>
        <v>16</v>
      </c>
      <c r="J66" s="37">
        <f>IFERROR(I66/VLOOKUP(D66-7,D$27:E127,2,FALSE),1)</f>
        <v>0.14953271028037382</v>
      </c>
      <c r="K66" s="37">
        <f t="shared" si="0"/>
        <v>1.8966846569005397E-2</v>
      </c>
      <c r="L66" s="51" cm="1">
        <f t="array" ref="L66">IFERROR(LOOKUP(2,1/(E$28:E65&gt;=E66),D$28:D65),D66)</f>
        <v>44338</v>
      </c>
      <c r="M66" s="44" cm="1">
        <f t="array" ref="M66">IFERROR(LOOKUP(2,1/(E$28:E65&gt;=E66),E$28:E65),E66)</f>
        <v>173</v>
      </c>
    </row>
    <row r="67" spans="4:13" x14ac:dyDescent="0.3">
      <c r="D67" s="13">
        <v>44340</v>
      </c>
      <c r="E67" s="2">
        <v>89</v>
      </c>
      <c r="F67" s="2">
        <v>109</v>
      </c>
      <c r="G67" s="2">
        <v>31</v>
      </c>
      <c r="H67" s="2">
        <v>7227</v>
      </c>
      <c r="I67" s="48">
        <f>VLOOKUP(D67,D$27:E128,2,FALSE)-VLOOKUP(D67-7,D$27:E128,2,FALSE)</f>
        <v>-27</v>
      </c>
      <c r="J67" s="37">
        <f>IFERROR(I67/VLOOKUP(D67-7,D$27:E128,2,FALSE),1)</f>
        <v>-0.23275862068965517</v>
      </c>
      <c r="K67" s="37">
        <f t="shared" si="0"/>
        <v>1.2314930123149301E-2</v>
      </c>
      <c r="L67" s="51" cm="1">
        <f t="array" ref="L67">IFERROR(LOOKUP(2,1/(E$28:E66&gt;=E67),D$28:D66),D67)</f>
        <v>44339</v>
      </c>
      <c r="M67" s="44" cm="1">
        <f t="array" ref="M67">IFERROR(LOOKUP(2,1/(E$28:E66&gt;=E67),E$28:E66),E67)</f>
        <v>123</v>
      </c>
    </row>
    <row r="68" spans="4:13" x14ac:dyDescent="0.3">
      <c r="D68" s="13">
        <v>44341</v>
      </c>
      <c r="E68" s="2">
        <v>130</v>
      </c>
      <c r="F68" s="2">
        <v>107</v>
      </c>
      <c r="G68" s="2">
        <v>31</v>
      </c>
      <c r="H68" s="2">
        <v>8751</v>
      </c>
      <c r="I68" s="48">
        <f>VLOOKUP(D68,D$27:E129,2,FALSE)-VLOOKUP(D68-7,D$27:E129,2,FALSE)</f>
        <v>2</v>
      </c>
      <c r="J68" s="37">
        <f>IFERROR(I68/VLOOKUP(D68-7,D$27:E129,2,FALSE),1)</f>
        <v>1.5625E-2</v>
      </c>
      <c r="K68" s="37">
        <f t="shared" si="0"/>
        <v>1.4855445091989487E-2</v>
      </c>
      <c r="L68" s="51" cm="1">
        <f t="array" ref="L68">IFERROR(LOOKUP(2,1/(E$28:E67&gt;=E68),D$28:D67),D68)</f>
        <v>44338</v>
      </c>
      <c r="M68" s="44" cm="1">
        <f t="array" ref="M68">IFERROR(LOOKUP(2,1/(E$28:E67&gt;=E68),E$28:E67),E68)</f>
        <v>173</v>
      </c>
    </row>
    <row r="69" spans="4:13" x14ac:dyDescent="0.3">
      <c r="D69" s="13">
        <v>44342</v>
      </c>
      <c r="E69" s="2">
        <v>130</v>
      </c>
      <c r="F69" s="2">
        <v>96</v>
      </c>
      <c r="G69" s="2">
        <v>28</v>
      </c>
      <c r="H69" s="2">
        <v>8026</v>
      </c>
      <c r="I69" s="48">
        <f>VLOOKUP(D69,D$27:E130,2,FALSE)-VLOOKUP(D69-7,D$27:E130,2,FALSE)</f>
        <v>-53</v>
      </c>
      <c r="J69" s="37">
        <f>IFERROR(I69/VLOOKUP(D69-7,D$27:E130,2,FALSE),1)</f>
        <v>-0.2896174863387978</v>
      </c>
      <c r="K69" s="37">
        <f t="shared" si="0"/>
        <v>1.6197358584600051E-2</v>
      </c>
      <c r="L69" s="51" cm="1">
        <f t="array" ref="L69">IFERROR(LOOKUP(2,1/(E$28:E68&gt;=E69),D$28:D68),D69)</f>
        <v>44341</v>
      </c>
      <c r="M69" s="44" cm="1">
        <f t="array" ref="M69">IFERROR(LOOKUP(2,1/(E$28:E68&gt;=E69),E$28:E68),E69)</f>
        <v>130</v>
      </c>
    </row>
    <row r="70" spans="4:13" x14ac:dyDescent="0.3">
      <c r="D70" s="13">
        <v>44343</v>
      </c>
      <c r="E70" s="2">
        <v>143</v>
      </c>
      <c r="F70" s="2">
        <v>93</v>
      </c>
      <c r="G70" s="2">
        <v>28</v>
      </c>
      <c r="H70" s="2">
        <v>1340</v>
      </c>
      <c r="I70" s="48">
        <f>VLOOKUP(D70,D$27:E131,2,FALSE)-VLOOKUP(D70-7,D$27:E131,2,FALSE)</f>
        <v>-33</v>
      </c>
      <c r="J70" s="37">
        <f>IFERROR(I70/VLOOKUP(D70-7,D$27:E131,2,FALSE),1)</f>
        <v>-0.1875</v>
      </c>
      <c r="K70" s="37">
        <f t="shared" si="0"/>
        <v>0.10671641791044777</v>
      </c>
      <c r="L70" s="51" cm="1">
        <f t="array" ref="L70">IFERROR(LOOKUP(2,1/(E$28:E69&gt;=E70),D$28:D69),D70)</f>
        <v>44338</v>
      </c>
      <c r="M70" s="44" cm="1">
        <f t="array" ref="M70">IFERROR(LOOKUP(2,1/(E$28:E69&gt;=E70),E$28:E69),E70)</f>
        <v>173</v>
      </c>
    </row>
    <row r="71" spans="4:13" x14ac:dyDescent="0.3">
      <c r="D71" s="13">
        <v>44344</v>
      </c>
      <c r="E71" s="2">
        <v>110</v>
      </c>
      <c r="F71" s="2">
        <v>79</v>
      </c>
      <c r="G71" s="2">
        <v>28</v>
      </c>
      <c r="H71" s="2">
        <v>6678</v>
      </c>
      <c r="I71" s="48">
        <f>VLOOKUP(D71,D$27:E132,2,FALSE)-VLOOKUP(D71-7,D$27:E132,2,FALSE)</f>
        <v>-74</v>
      </c>
      <c r="J71" s="37">
        <f>IFERROR(I71/VLOOKUP(D71-7,D$27:E132,2,FALSE),1)</f>
        <v>-0.40217391304347827</v>
      </c>
      <c r="K71" s="37">
        <f t="shared" si="0"/>
        <v>1.6471997604073075E-2</v>
      </c>
      <c r="L71" s="51" cm="1">
        <f t="array" ref="L71">IFERROR(LOOKUP(2,1/(E$28:E70&gt;=E71),D$28:D70),D71)</f>
        <v>44343</v>
      </c>
      <c r="M71" s="44" cm="1">
        <f t="array" ref="M71">IFERROR(LOOKUP(2,1/(E$28:E70&gt;=E71),E$28:E70),E71)</f>
        <v>143</v>
      </c>
    </row>
    <row r="72" spans="4:13" x14ac:dyDescent="0.3">
      <c r="D72" s="13">
        <v>44345</v>
      </c>
      <c r="E72" s="2">
        <v>124</v>
      </c>
      <c r="F72" s="2">
        <v>89</v>
      </c>
      <c r="G72" s="2">
        <v>28</v>
      </c>
      <c r="H72" s="2">
        <v>7007</v>
      </c>
      <c r="I72" s="48">
        <f>VLOOKUP(D72,D$27:E133,2,FALSE)-VLOOKUP(D72-7,D$27:E133,2,FALSE)</f>
        <v>-49</v>
      </c>
      <c r="J72" s="37">
        <f>IFERROR(I72/VLOOKUP(D72-7,D$27:E133,2,FALSE),1)</f>
        <v>-0.2832369942196532</v>
      </c>
      <c r="K72" s="37">
        <f t="shared" si="0"/>
        <v>1.7696589125160554E-2</v>
      </c>
      <c r="L72" s="51" cm="1">
        <f t="array" ref="L72">IFERROR(LOOKUP(2,1/(E$28:E71&gt;=E72),D$28:D71),D72)</f>
        <v>44343</v>
      </c>
      <c r="M72" s="44" cm="1">
        <f t="array" ref="M72">IFERROR(LOOKUP(2,1/(E$28:E71&gt;=E72),E$28:E71),E72)</f>
        <v>143</v>
      </c>
    </row>
    <row r="73" spans="4:13" x14ac:dyDescent="0.3">
      <c r="D73" s="13">
        <v>44346</v>
      </c>
      <c r="E73" s="2">
        <v>76</v>
      </c>
      <c r="F73" s="2">
        <v>94</v>
      </c>
      <c r="G73" s="2">
        <v>31</v>
      </c>
      <c r="H73" s="2">
        <v>3539</v>
      </c>
      <c r="I73" s="48">
        <f>VLOOKUP(D73,D$27:E134,2,FALSE)-VLOOKUP(D73-7,D$27:E134,2,FALSE)</f>
        <v>-47</v>
      </c>
      <c r="J73" s="37">
        <f>IFERROR(I73/VLOOKUP(D73-7,D$27:E134,2,FALSE),1)</f>
        <v>-0.38211382113821141</v>
      </c>
      <c r="K73" s="37">
        <f t="shared" si="0"/>
        <v>2.1474992935857588E-2</v>
      </c>
      <c r="L73" s="51" cm="1">
        <f t="array" ref="L73">IFERROR(LOOKUP(2,1/(E$28:E72&gt;=E73),D$28:D72),D73)</f>
        <v>44345</v>
      </c>
      <c r="M73" s="44" cm="1">
        <f t="array" ref="M73">IFERROR(LOOKUP(2,1/(E$28:E72&gt;=E73),E$28:E72),E73)</f>
        <v>124</v>
      </c>
    </row>
    <row r="74" spans="4:13" x14ac:dyDescent="0.3">
      <c r="D74" s="13">
        <v>44347</v>
      </c>
      <c r="E74" s="2">
        <v>90</v>
      </c>
      <c r="F74" s="2">
        <v>84</v>
      </c>
      <c r="G74" s="2">
        <v>25</v>
      </c>
      <c r="H74" s="2">
        <v>3814</v>
      </c>
      <c r="I74" s="48">
        <f>VLOOKUP(D74,D$27:E135,2,FALSE)-VLOOKUP(D74-7,D$27:E135,2,FALSE)</f>
        <v>1</v>
      </c>
      <c r="J74" s="37">
        <f>IFERROR(I74/VLOOKUP(D74-7,D$27:E135,2,FALSE),1)</f>
        <v>1.1235955056179775E-2</v>
      </c>
      <c r="K74" s="37">
        <f t="shared" si="0"/>
        <v>2.3597273203985317E-2</v>
      </c>
      <c r="L74" s="51" cm="1">
        <f t="array" ref="L74">IFERROR(LOOKUP(2,1/(E$28:E73&gt;=E74),D$28:D73),D74)</f>
        <v>44345</v>
      </c>
      <c r="M74" s="44" cm="1">
        <f t="array" ref="M74">IFERROR(LOOKUP(2,1/(E$28:E73&gt;=E74),E$28:E73),E74)</f>
        <v>124</v>
      </c>
    </row>
    <row r="75" spans="4:13" x14ac:dyDescent="0.3">
      <c r="D75" s="13">
        <v>44348</v>
      </c>
      <c r="E75" s="2">
        <v>82</v>
      </c>
      <c r="F75" s="2">
        <v>90</v>
      </c>
      <c r="G75" s="2">
        <v>21</v>
      </c>
      <c r="H75" s="2">
        <v>5964</v>
      </c>
      <c r="I75" s="48">
        <f>VLOOKUP(D75,D$27:E136,2,FALSE)-VLOOKUP(D75-7,D$27:E136,2,FALSE)</f>
        <v>-48</v>
      </c>
      <c r="J75" s="37">
        <f>IFERROR(I75/VLOOKUP(D75-7,D$27:E136,2,FALSE),1)</f>
        <v>-0.36923076923076925</v>
      </c>
      <c r="K75" s="37">
        <f t="shared" si="0"/>
        <v>1.3749161636485581E-2</v>
      </c>
      <c r="L75" s="51" cm="1">
        <f t="array" ref="L75">IFERROR(LOOKUP(2,1/(E$28:E74&gt;=E75),D$28:D74),D75)</f>
        <v>44347</v>
      </c>
      <c r="M75" s="44" cm="1">
        <f t="array" ref="M75">IFERROR(LOOKUP(2,1/(E$28:E74&gt;=E75),E$28:E74),E75)</f>
        <v>90</v>
      </c>
    </row>
    <row r="76" spans="4:13" x14ac:dyDescent="0.3">
      <c r="D76" s="13">
        <v>44349</v>
      </c>
      <c r="E76" s="2">
        <v>106</v>
      </c>
      <c r="F76" s="2">
        <v>87</v>
      </c>
      <c r="G76" s="2">
        <v>20</v>
      </c>
      <c r="H76" s="2">
        <v>10688</v>
      </c>
      <c r="I76" s="48">
        <f>VLOOKUP(D76,D$27:E137,2,FALSE)-VLOOKUP(D76-7,D$27:E137,2,FALSE)</f>
        <v>-24</v>
      </c>
      <c r="J76" s="37">
        <f>IFERROR(I76/VLOOKUP(D76-7,D$27:E137,2,FALSE),1)</f>
        <v>-0.18461538461538463</v>
      </c>
      <c r="K76" s="37">
        <f t="shared" si="0"/>
        <v>9.9176646706586827E-3</v>
      </c>
      <c r="L76" s="51" cm="1">
        <f t="array" ref="L76">IFERROR(LOOKUP(2,1/(E$28:E75&gt;=E76),D$28:D75),D76)</f>
        <v>44345</v>
      </c>
      <c r="M76" s="44" cm="1">
        <f t="array" ref="M76">IFERROR(LOOKUP(2,1/(E$28:E75&gt;=E76),E$28:E75),E76)</f>
        <v>124</v>
      </c>
    </row>
    <row r="77" spans="4:13" x14ac:dyDescent="0.3">
      <c r="D77" s="13">
        <v>44350</v>
      </c>
      <c r="E77" s="2">
        <v>91</v>
      </c>
      <c r="F77" s="2">
        <v>83</v>
      </c>
      <c r="G77" s="2">
        <v>15</v>
      </c>
      <c r="H77" s="2">
        <v>8927</v>
      </c>
      <c r="I77" s="48">
        <f>VLOOKUP(D77,D$27:E138,2,FALSE)-VLOOKUP(D77-7,D$27:E138,2,FALSE)</f>
        <v>-52</v>
      </c>
      <c r="J77" s="37">
        <f>IFERROR(I77/VLOOKUP(D77-7,D$27:E138,2,FALSE),1)</f>
        <v>-0.36363636363636365</v>
      </c>
      <c r="K77" s="37">
        <f t="shared" si="0"/>
        <v>1.0193794107762966E-2</v>
      </c>
      <c r="L77" s="51" cm="1">
        <f t="array" ref="L77">IFERROR(LOOKUP(2,1/(E$28:E76&gt;=E77),D$28:D76),D77)</f>
        <v>44349</v>
      </c>
      <c r="M77" s="44" cm="1">
        <f t="array" ref="M77">IFERROR(LOOKUP(2,1/(E$28:E76&gt;=E77),E$28:E76),E77)</f>
        <v>106</v>
      </c>
    </row>
    <row r="78" spans="4:13" x14ac:dyDescent="0.3">
      <c r="D78" s="13">
        <v>44351</v>
      </c>
      <c r="E78" s="2">
        <v>106</v>
      </c>
      <c r="F78" s="2">
        <v>71</v>
      </c>
      <c r="G78" s="2">
        <v>13</v>
      </c>
      <c r="H78" s="2">
        <v>9338</v>
      </c>
      <c r="I78" s="48">
        <f>VLOOKUP(D78,D$27:E139,2,FALSE)-VLOOKUP(D78-7,D$27:E139,2,FALSE)</f>
        <v>-4</v>
      </c>
      <c r="J78" s="37">
        <f>IFERROR(I78/VLOOKUP(D78-7,D$27:E139,2,FALSE),1)</f>
        <v>-3.6363636363636362E-2</v>
      </c>
      <c r="K78" s="37">
        <f t="shared" si="0"/>
        <v>1.1351467123581066E-2</v>
      </c>
      <c r="L78" s="51" cm="1">
        <f t="array" ref="L78">IFERROR(LOOKUP(2,1/(E$28:E77&gt;=E78),D$28:D77),D78)</f>
        <v>44349</v>
      </c>
      <c r="M78" s="44" cm="1">
        <f t="array" ref="M78">IFERROR(LOOKUP(2,1/(E$28:E77&gt;=E78),E$28:E77),E78)</f>
        <v>106</v>
      </c>
    </row>
    <row r="79" spans="4:13" x14ac:dyDescent="0.3">
      <c r="D79" s="13">
        <v>44352</v>
      </c>
      <c r="E79" s="2">
        <v>69</v>
      </c>
      <c r="F79" s="2">
        <v>69</v>
      </c>
      <c r="G79" s="2">
        <v>15</v>
      </c>
      <c r="H79" s="2">
        <v>4099</v>
      </c>
      <c r="I79" s="48">
        <f>VLOOKUP(D79,D$27:E140,2,FALSE)-VLOOKUP(D79-7,D$27:E140,2,FALSE)</f>
        <v>-55</v>
      </c>
      <c r="J79" s="37">
        <f>IFERROR(I79/VLOOKUP(D79-7,D$27:E140,2,FALSE),1)</f>
        <v>-0.44354838709677419</v>
      </c>
      <c r="K79" s="37">
        <f t="shared" si="0"/>
        <v>1.6833373993656989E-2</v>
      </c>
      <c r="L79" s="51" cm="1">
        <f t="array" ref="L79">IFERROR(LOOKUP(2,1/(E$28:E78&gt;=E79),D$28:D78),D79)</f>
        <v>44351</v>
      </c>
      <c r="M79" s="44" cm="1">
        <f t="array" ref="M79">IFERROR(LOOKUP(2,1/(E$28:E78&gt;=E79),E$28:E78),E79)</f>
        <v>106</v>
      </c>
    </row>
    <row r="80" spans="4:13" x14ac:dyDescent="0.3">
      <c r="D80" s="13">
        <v>44353</v>
      </c>
      <c r="E80" s="2">
        <v>54</v>
      </c>
      <c r="F80" s="2">
        <v>68</v>
      </c>
      <c r="G80" s="2">
        <v>15</v>
      </c>
      <c r="H80" s="2">
        <v>3159</v>
      </c>
      <c r="I80" s="48">
        <f>VLOOKUP(D80,D$27:E141,2,FALSE)-VLOOKUP(D80-7,D$27:E141,2,FALSE)</f>
        <v>-22</v>
      </c>
      <c r="J80" s="37">
        <f>IFERROR(I80/VLOOKUP(D80-7,D$27:E141,2,FALSE),1)</f>
        <v>-0.28947368421052633</v>
      </c>
      <c r="K80" s="37">
        <f t="shared" si="0"/>
        <v>1.7094017094017096E-2</v>
      </c>
      <c r="L80" s="51" cm="1">
        <f t="array" ref="L80">IFERROR(LOOKUP(2,1/(E$28:E79&gt;=E80),D$28:D79),D80)</f>
        <v>44352</v>
      </c>
      <c r="M80" s="44" cm="1">
        <f t="array" ref="M80">IFERROR(LOOKUP(2,1/(E$28:E79&gt;=E80),E$28:E79),E80)</f>
        <v>69</v>
      </c>
    </row>
    <row r="81" spans="4:13" x14ac:dyDescent="0.3">
      <c r="D81" s="13">
        <v>44354</v>
      </c>
      <c r="E81" s="2">
        <v>82</v>
      </c>
      <c r="F81" s="2">
        <v>65</v>
      </c>
      <c r="G81" s="2">
        <v>14</v>
      </c>
      <c r="H81" s="2">
        <v>3358</v>
      </c>
      <c r="I81" s="48">
        <f>VLOOKUP(D81,D$27:E142,2,FALSE)-VLOOKUP(D81-7,D$27:E142,2,FALSE)</f>
        <v>-8</v>
      </c>
      <c r="J81" s="37">
        <f>IFERROR(I81/VLOOKUP(D81-7,D$27:E142,2,FALSE),1)</f>
        <v>-8.8888888888888892E-2</v>
      </c>
      <c r="K81" s="37">
        <f t="shared" si="0"/>
        <v>2.4419297200714712E-2</v>
      </c>
      <c r="L81" s="51" cm="1">
        <f t="array" ref="L81">IFERROR(LOOKUP(2,1/(E$28:E80&gt;=E81),D$28:D80),D81)</f>
        <v>44351</v>
      </c>
      <c r="M81" s="44" cm="1">
        <f t="array" ref="M81">IFERROR(LOOKUP(2,1/(E$28:E80&gt;=E81),E$28:E80),E81)</f>
        <v>106</v>
      </c>
    </row>
    <row r="82" spans="4:13" x14ac:dyDescent="0.3">
      <c r="D82" s="13">
        <v>44355</v>
      </c>
      <c r="E82" s="2">
        <v>71</v>
      </c>
      <c r="F82" s="2">
        <v>56</v>
      </c>
      <c r="G82" s="2">
        <v>15</v>
      </c>
      <c r="H82" s="2">
        <v>5298</v>
      </c>
      <c r="I82" s="48">
        <f>VLOOKUP(D82,D$27:E143,2,FALSE)-VLOOKUP(D82-7,D$27:E143,2,FALSE)</f>
        <v>-11</v>
      </c>
      <c r="J82" s="37">
        <f>IFERROR(I82/VLOOKUP(D82-7,D$27:E143,2,FALSE),1)</f>
        <v>-0.13414634146341464</v>
      </c>
      <c r="K82" s="37">
        <f t="shared" si="0"/>
        <v>1.3401283503208758E-2</v>
      </c>
      <c r="L82" s="51" cm="1">
        <f t="array" ref="L82">IFERROR(LOOKUP(2,1/(E$28:E81&gt;=E82),D$28:D81),D82)</f>
        <v>44354</v>
      </c>
      <c r="M82" s="44" cm="1">
        <f t="array" ref="M82">IFERROR(LOOKUP(2,1/(E$28:E81&gt;=E82),E$28:E81),E82)</f>
        <v>82</v>
      </c>
    </row>
    <row r="83" spans="4:13" x14ac:dyDescent="0.3">
      <c r="D83" s="13">
        <v>44356</v>
      </c>
      <c r="E83" s="2">
        <v>85</v>
      </c>
      <c r="F83" s="2">
        <v>51</v>
      </c>
      <c r="G83" s="2">
        <v>15</v>
      </c>
      <c r="H83" s="2">
        <v>4730</v>
      </c>
      <c r="I83" s="48">
        <f>VLOOKUP(D83,D$27:E144,2,FALSE)-VLOOKUP(D83-7,D$27:E144,2,FALSE)</f>
        <v>-21</v>
      </c>
      <c r="J83" s="37">
        <f>IFERROR(I83/VLOOKUP(D83-7,D$27:E144,2,FALSE),1)</f>
        <v>-0.19811320754716982</v>
      </c>
      <c r="K83" s="37">
        <f t="shared" si="0"/>
        <v>1.7970401691331923E-2</v>
      </c>
      <c r="L83" s="51" cm="1">
        <f t="array" ref="L83">IFERROR(LOOKUP(2,1/(E$28:E82&gt;=E83),D$28:D82),D83)</f>
        <v>44351</v>
      </c>
      <c r="M83" s="44" cm="1">
        <f t="array" ref="M83">IFERROR(LOOKUP(2,1/(E$28:E82&gt;=E83),E$28:E82),E83)</f>
        <v>106</v>
      </c>
    </row>
    <row r="84" spans="4:13" x14ac:dyDescent="0.3">
      <c r="D84" s="13">
        <v>44357</v>
      </c>
      <c r="E84" s="2">
        <v>105</v>
      </c>
      <c r="F84" s="2">
        <v>55</v>
      </c>
      <c r="G84" s="2">
        <v>14</v>
      </c>
      <c r="H84" s="2">
        <v>5421</v>
      </c>
      <c r="I84" s="48">
        <f>VLOOKUP(D84,D$27:E145,2,FALSE)-VLOOKUP(D84-7,D$27:E145,2,FALSE)</f>
        <v>14</v>
      </c>
      <c r="J84" s="37">
        <f>IFERROR(I84/VLOOKUP(D84-7,D$27:E145,2,FALSE),1)</f>
        <v>0.15384615384615385</v>
      </c>
      <c r="K84" s="37">
        <f t="shared" si="0"/>
        <v>1.936912008854455E-2</v>
      </c>
      <c r="L84" s="51" cm="1">
        <f t="array" ref="L84">IFERROR(LOOKUP(2,1/(E$28:E83&gt;=E84),D$28:D83),D84)</f>
        <v>44351</v>
      </c>
      <c r="M84" s="44" cm="1">
        <f t="array" ref="M84">IFERROR(LOOKUP(2,1/(E$28:E83&gt;=E84),E$28:E83),E84)</f>
        <v>106</v>
      </c>
    </row>
    <row r="85" spans="4:13" x14ac:dyDescent="0.3">
      <c r="D85" s="13">
        <v>44358</v>
      </c>
      <c r="E85" s="2">
        <v>81</v>
      </c>
      <c r="F85" s="2">
        <v>52</v>
      </c>
      <c r="G85" s="2">
        <v>16</v>
      </c>
      <c r="H85" s="2">
        <v>4429</v>
      </c>
      <c r="I85" s="48">
        <f>VLOOKUP(D85,D$27:E146,2,FALSE)-VLOOKUP(D85-7,D$27:E146,2,FALSE)</f>
        <v>-25</v>
      </c>
      <c r="J85" s="37">
        <f>IFERROR(I85/VLOOKUP(D85-7,D$27:E146,2,FALSE),1)</f>
        <v>-0.23584905660377359</v>
      </c>
      <c r="K85" s="37">
        <f t="shared" si="0"/>
        <v>1.8288552720704447E-2</v>
      </c>
      <c r="L85" s="51" cm="1">
        <f t="array" ref="L85">IFERROR(LOOKUP(2,1/(E$28:E84&gt;=E85),D$28:D84),D85)</f>
        <v>44357</v>
      </c>
      <c r="M85" s="44" cm="1">
        <f t="array" ref="M85">IFERROR(LOOKUP(2,1/(E$28:E84&gt;=E85),E$28:E84),E85)</f>
        <v>105</v>
      </c>
    </row>
    <row r="86" spans="4:13" x14ac:dyDescent="0.3">
      <c r="D86" s="13">
        <v>44359</v>
      </c>
      <c r="E86" s="2">
        <v>79</v>
      </c>
      <c r="F86" s="2">
        <v>50</v>
      </c>
      <c r="G86" s="2">
        <v>14</v>
      </c>
      <c r="H86" s="2">
        <v>4469</v>
      </c>
      <c r="I86" s="48">
        <f>VLOOKUP(D86,D$27:E147,2,FALSE)-VLOOKUP(D86-7,D$27:E147,2,FALSE)</f>
        <v>10</v>
      </c>
      <c r="J86" s="37">
        <f>IFERROR(I86/VLOOKUP(D86-7,D$27:E147,2,FALSE),1)</f>
        <v>0.14492753623188406</v>
      </c>
      <c r="K86" s="37">
        <f t="shared" si="0"/>
        <v>1.7677332736630118E-2</v>
      </c>
      <c r="L86" s="51" cm="1">
        <f t="array" ref="L86">IFERROR(LOOKUP(2,1/(E$28:E85&gt;=E86),D$28:D85),D86)</f>
        <v>44358</v>
      </c>
      <c r="M86" s="44" cm="1">
        <f t="array" ref="M86">IFERROR(LOOKUP(2,1/(E$28:E85&gt;=E86),E$28:E85),E86)</f>
        <v>81</v>
      </c>
    </row>
    <row r="87" spans="4:13" x14ac:dyDescent="0.3">
      <c r="D87" s="13">
        <v>44360</v>
      </c>
      <c r="E87" s="2">
        <v>56</v>
      </c>
      <c r="F87" s="2">
        <v>51</v>
      </c>
      <c r="G87" s="2">
        <v>18</v>
      </c>
      <c r="H87" s="2">
        <v>3195</v>
      </c>
      <c r="I87" s="48">
        <f>VLOOKUP(D87,D$27:E148,2,FALSE)-VLOOKUP(D87-7,D$27:E148,2,FALSE)</f>
        <v>2</v>
      </c>
      <c r="J87" s="37">
        <f>IFERROR(I87/VLOOKUP(D87-7,D$27:E148,2,FALSE),1)</f>
        <v>3.7037037037037035E-2</v>
      </c>
      <c r="K87" s="37">
        <f t="shared" si="0"/>
        <v>1.7527386541471048E-2</v>
      </c>
      <c r="L87" s="51" cm="1">
        <f t="array" ref="L87">IFERROR(LOOKUP(2,1/(E$28:E86&gt;=E87),D$28:D86),D87)</f>
        <v>44359</v>
      </c>
      <c r="M87" s="44" cm="1">
        <f t="array" ref="M87">IFERROR(LOOKUP(2,1/(E$28:E86&gt;=E87),E$28:E86),E87)</f>
        <v>79</v>
      </c>
    </row>
    <row r="88" spans="4:13" x14ac:dyDescent="0.3">
      <c r="D88" s="13">
        <v>44361</v>
      </c>
      <c r="E88" s="2">
        <v>60</v>
      </c>
      <c r="F88" s="2">
        <v>52</v>
      </c>
      <c r="G88" s="2">
        <v>15</v>
      </c>
      <c r="H88" s="2">
        <v>2716</v>
      </c>
      <c r="I88" s="48">
        <f>VLOOKUP(D88,D$27:E149,2,FALSE)-VLOOKUP(D88-7,D$27:E149,2,FALSE)</f>
        <v>-22</v>
      </c>
      <c r="J88" s="37">
        <f>IFERROR(I88/VLOOKUP(D88-7,D$27:E149,2,FALSE),1)</f>
        <v>-0.26829268292682928</v>
      </c>
      <c r="K88" s="37">
        <f t="shared" si="0"/>
        <v>2.2091310751104567E-2</v>
      </c>
      <c r="L88" s="51" cm="1">
        <f t="array" ref="L88">IFERROR(LOOKUP(2,1/(E$28:E87&gt;=E88),D$28:D87),D88)</f>
        <v>44359</v>
      </c>
      <c r="M88" s="44" cm="1">
        <f t="array" ref="M88">IFERROR(LOOKUP(2,1/(E$28:E87&gt;=E88),E$28:E87),E88)</f>
        <v>79</v>
      </c>
    </row>
    <row r="89" spans="4:13" x14ac:dyDescent="0.3">
      <c r="D89" s="13">
        <v>44362</v>
      </c>
      <c r="E89" s="2">
        <v>65</v>
      </c>
      <c r="F89" s="2">
        <v>47</v>
      </c>
      <c r="G89" s="2">
        <v>15</v>
      </c>
      <c r="H89" s="2">
        <v>4089</v>
      </c>
      <c r="I89" s="48">
        <f>VLOOKUP(D89,D$27:E150,2,FALSE)-VLOOKUP(D89-7,D$27:E150,2,FALSE)</f>
        <v>-6</v>
      </c>
      <c r="J89" s="37">
        <f>IFERROR(I89/VLOOKUP(D89-7,D$27:E150,2,FALSE),1)</f>
        <v>-8.4507042253521125E-2</v>
      </c>
      <c r="K89" s="37">
        <f t="shared" si="0"/>
        <v>1.5896307165566153E-2</v>
      </c>
      <c r="L89" s="51" cm="1">
        <f t="array" ref="L89">IFERROR(LOOKUP(2,1/(E$28:E88&gt;=E89),D$28:D88),D89)</f>
        <v>44359</v>
      </c>
      <c r="M89" s="44" cm="1">
        <f t="array" ref="M89">IFERROR(LOOKUP(2,1/(E$28:E88&gt;=E89),E$28:E88),E89)</f>
        <v>79</v>
      </c>
    </row>
    <row r="90" spans="4:13" x14ac:dyDescent="0.3">
      <c r="D90" s="13">
        <v>44363</v>
      </c>
      <c r="E90" s="2">
        <v>111</v>
      </c>
      <c r="F90" s="2">
        <v>45</v>
      </c>
      <c r="G90" s="2">
        <v>16</v>
      </c>
      <c r="H90" s="2">
        <v>9042</v>
      </c>
      <c r="I90" s="48">
        <f>VLOOKUP(D90,D$27:E151,2,FALSE)-VLOOKUP(D90-7,D$27:E151,2,FALSE)</f>
        <v>26</v>
      </c>
      <c r="J90" s="37">
        <f>IFERROR(I90/VLOOKUP(D90-7,D$27:E151,2,FALSE),1)</f>
        <v>0.30588235294117649</v>
      </c>
      <c r="K90" s="37">
        <f t="shared" si="0"/>
        <v>1.227604512276045E-2</v>
      </c>
      <c r="L90" s="51" cm="1">
        <f t="array" ref="L90">IFERROR(LOOKUP(2,1/(E$28:E89&gt;=E90),D$28:D89),D90)</f>
        <v>44345</v>
      </c>
      <c r="M90" s="44" cm="1">
        <f t="array" ref="M90">IFERROR(LOOKUP(2,1/(E$28:E89&gt;=E90),E$28:E89),E90)</f>
        <v>124</v>
      </c>
    </row>
    <row r="91" spans="4:13" x14ac:dyDescent="0.3">
      <c r="D91" s="13">
        <v>44364</v>
      </c>
      <c r="E91" s="2">
        <v>87</v>
      </c>
      <c r="F91" s="2">
        <v>45</v>
      </c>
      <c r="G91" s="2">
        <v>16</v>
      </c>
      <c r="H91" s="2">
        <v>7914</v>
      </c>
      <c r="I91" s="48">
        <f>VLOOKUP(D91,D$27:E152,2,FALSE)-VLOOKUP(D91-7,D$27:E152,2,FALSE)</f>
        <v>-18</v>
      </c>
      <c r="J91" s="37">
        <f>IFERROR(I91/VLOOKUP(D91-7,D$27:E152,2,FALSE),1)</f>
        <v>-0.17142857142857143</v>
      </c>
      <c r="K91" s="37">
        <f t="shared" si="0"/>
        <v>1.0993176648976498E-2</v>
      </c>
      <c r="L91" s="51" cm="1">
        <f t="array" ref="L91">IFERROR(LOOKUP(2,1/(E$28:E90&gt;=E91),D$28:D90),D91)</f>
        <v>44363</v>
      </c>
      <c r="M91" s="44" cm="1">
        <f t="array" ref="M91">IFERROR(LOOKUP(2,1/(E$28:E90&gt;=E91),E$28:E90),E91)</f>
        <v>111</v>
      </c>
    </row>
    <row r="92" spans="4:13" x14ac:dyDescent="0.3">
      <c r="D92" s="13">
        <v>44365</v>
      </c>
      <c r="E92" s="2">
        <v>94</v>
      </c>
      <c r="F92" s="2">
        <v>45</v>
      </c>
      <c r="G92" s="2">
        <v>16</v>
      </c>
      <c r="H92" s="2">
        <v>6599</v>
      </c>
      <c r="I92" s="48">
        <f>VLOOKUP(D92,D$27:E153,2,FALSE)-VLOOKUP(D92-7,D$27:E153,2,FALSE)</f>
        <v>13</v>
      </c>
      <c r="J92" s="37">
        <f>IFERROR(I92/VLOOKUP(D92-7,D$27:E153,2,FALSE),1)</f>
        <v>0.16049382716049382</v>
      </c>
      <c r="K92" s="37">
        <f t="shared" si="0"/>
        <v>1.4244582512501894E-2</v>
      </c>
      <c r="L92" s="51" cm="1">
        <f t="array" ref="L92">IFERROR(LOOKUP(2,1/(E$28:E91&gt;=E92),D$28:D91),D92)</f>
        <v>44363</v>
      </c>
      <c r="M92" s="44" cm="1">
        <f t="array" ref="M92">IFERROR(LOOKUP(2,1/(E$28:E91&gt;=E92),E$28:E91),E92)</f>
        <v>111</v>
      </c>
    </row>
    <row r="93" spans="4:13" x14ac:dyDescent="0.3">
      <c r="D93" s="13">
        <v>44366</v>
      </c>
      <c r="E93" s="2">
        <v>75</v>
      </c>
      <c r="F93" s="2">
        <v>45</v>
      </c>
      <c r="G93" s="2">
        <v>15</v>
      </c>
      <c r="H93" s="2">
        <v>3269</v>
      </c>
      <c r="I93" s="48">
        <f>VLOOKUP(D93,D$27:E154,2,FALSE)-VLOOKUP(D93-7,D$27:E154,2,FALSE)</f>
        <v>-4</v>
      </c>
      <c r="J93" s="37">
        <f>IFERROR(I93/VLOOKUP(D93-7,D$27:E154,2,FALSE),1)</f>
        <v>-5.0632911392405063E-2</v>
      </c>
      <c r="K93" s="37">
        <f t="shared" si="0"/>
        <v>2.294279596206791E-2</v>
      </c>
      <c r="L93" s="51" cm="1">
        <f t="array" ref="L93">IFERROR(LOOKUP(2,1/(E$28:E92&gt;=E93),D$28:D92),D93)</f>
        <v>44365</v>
      </c>
      <c r="M93" s="44" cm="1">
        <f t="array" ref="M93">IFERROR(LOOKUP(2,1/(E$28:E92&gt;=E93),E$28:E92),E93)</f>
        <v>94</v>
      </c>
    </row>
    <row r="94" spans="4:13" x14ac:dyDescent="0.3">
      <c r="D94" s="13">
        <v>44367</v>
      </c>
      <c r="E94" s="2">
        <v>56</v>
      </c>
      <c r="F94" s="2">
        <v>43</v>
      </c>
      <c r="G94" s="2">
        <v>16</v>
      </c>
      <c r="H94" s="2">
        <v>2933</v>
      </c>
      <c r="I94" s="48">
        <f>VLOOKUP(D94,D$27:E155,2,FALSE)-VLOOKUP(D94-7,D$27:E155,2,FALSE)</f>
        <v>0</v>
      </c>
      <c r="J94" s="37">
        <f>IFERROR(I94/VLOOKUP(D94-7,D$27:E155,2,FALSE),1)</f>
        <v>0</v>
      </c>
      <c r="K94" s="37">
        <f t="shared" si="0"/>
        <v>1.9093078758949882E-2</v>
      </c>
      <c r="L94" s="51" cm="1">
        <f t="array" ref="L94">IFERROR(LOOKUP(2,1/(E$28:E93&gt;=E94),D$28:D93),D94)</f>
        <v>44366</v>
      </c>
      <c r="M94" s="44" cm="1">
        <f t="array" ref="M94">IFERROR(LOOKUP(2,1/(E$28:E93&gt;=E94),E$28:E93),E94)</f>
        <v>75</v>
      </c>
    </row>
    <row r="95" spans="4:13" x14ac:dyDescent="0.3">
      <c r="D95" s="13">
        <v>44368</v>
      </c>
      <c r="E95" s="2">
        <v>85</v>
      </c>
      <c r="F95" s="2">
        <v>35</v>
      </c>
      <c r="G95" s="2">
        <v>15</v>
      </c>
      <c r="H95" s="2">
        <v>3365</v>
      </c>
      <c r="I95" s="48">
        <f>VLOOKUP(D95,D$27:E156,2,FALSE)-VLOOKUP(D95-7,D$27:E156,2,FALSE)</f>
        <v>25</v>
      </c>
      <c r="J95" s="37">
        <f>IFERROR(I95/VLOOKUP(D95-7,D$27:E156,2,FALSE),1)</f>
        <v>0.41666666666666669</v>
      </c>
      <c r="K95" s="37">
        <f t="shared" si="0"/>
        <v>2.5260029717682021E-2</v>
      </c>
      <c r="L95" s="51" cm="1">
        <f t="array" ref="L95">IFERROR(LOOKUP(2,1/(E$28:E94&gt;=E95),D$28:D94),D95)</f>
        <v>44365</v>
      </c>
      <c r="M95" s="44" cm="1">
        <f t="array" ref="M95">IFERROR(LOOKUP(2,1/(E$28:E94&gt;=E95),E$28:E94),E95)</f>
        <v>94</v>
      </c>
    </row>
    <row r="96" spans="4:13" x14ac:dyDescent="0.3">
      <c r="D96" s="13">
        <v>44369</v>
      </c>
      <c r="E96" s="2">
        <v>81</v>
      </c>
      <c r="F96" s="2">
        <v>36</v>
      </c>
      <c r="G96" s="2">
        <v>13</v>
      </c>
      <c r="H96" s="2">
        <v>3901</v>
      </c>
      <c r="I96" s="48">
        <f>VLOOKUP(D96,D$27:E157,2,FALSE)-VLOOKUP(D96-7,D$27:E157,2,FALSE)</f>
        <v>16</v>
      </c>
      <c r="J96" s="37">
        <f>IFERROR(I96/VLOOKUP(D96-7,D$27:E157,2,FALSE),1)</f>
        <v>0.24615384615384617</v>
      </c>
      <c r="K96" s="37">
        <f t="shared" si="0"/>
        <v>2.0763906690592155E-2</v>
      </c>
      <c r="L96" s="51" cm="1">
        <f t="array" ref="L96">IFERROR(LOOKUP(2,1/(E$28:E95&gt;=E96),D$28:D95),D96)</f>
        <v>44368</v>
      </c>
      <c r="M96" s="44" cm="1">
        <f t="array" ref="M96">IFERROR(LOOKUP(2,1/(E$28:E95&gt;=E96),E$28:E95),E96)</f>
        <v>85</v>
      </c>
    </row>
    <row r="97" spans="4:13" x14ac:dyDescent="0.3">
      <c r="D97" s="13">
        <v>44370</v>
      </c>
      <c r="E97" s="2">
        <v>120</v>
      </c>
      <c r="F97" s="2">
        <v>33</v>
      </c>
      <c r="G97" s="2">
        <v>12</v>
      </c>
      <c r="H97" s="2">
        <v>4779</v>
      </c>
      <c r="I97" s="48">
        <f>VLOOKUP(D97,D$27:E158,2,FALSE)-VLOOKUP(D97-7,D$27:E158,2,FALSE)</f>
        <v>9</v>
      </c>
      <c r="J97" s="37">
        <f>IFERROR(I97/VLOOKUP(D97-7,D$27:E158,2,FALSE),1)</f>
        <v>8.1081081081081086E-2</v>
      </c>
      <c r="K97" s="37">
        <f t="shared" si="0"/>
        <v>2.5109855618330193E-2</v>
      </c>
      <c r="L97" s="51" cm="1">
        <f t="array" ref="L97">IFERROR(LOOKUP(2,1/(E$28:E96&gt;=E97),D$28:D96),D97)</f>
        <v>44345</v>
      </c>
      <c r="M97" s="44" cm="1">
        <f t="array" ref="M97">IFERROR(LOOKUP(2,1/(E$28:E96&gt;=E97),E$28:E96),E97)</f>
        <v>124</v>
      </c>
    </row>
    <row r="98" spans="4:13" x14ac:dyDescent="0.3">
      <c r="D98" s="13">
        <v>44371</v>
      </c>
      <c r="E98" s="2">
        <v>154</v>
      </c>
      <c r="F98" s="2">
        <v>35</v>
      </c>
      <c r="G98" s="2">
        <v>11</v>
      </c>
      <c r="H98" s="2">
        <v>3742</v>
      </c>
      <c r="I98" s="48">
        <f>VLOOKUP(D98,D$27:E159,2,FALSE)-VLOOKUP(D98-7,D$27:E159,2,FALSE)</f>
        <v>67</v>
      </c>
      <c r="J98" s="37">
        <f>IFERROR(I98/VLOOKUP(D98-7,D$27:E159,2,FALSE),1)</f>
        <v>0.77011494252873558</v>
      </c>
      <c r="K98" s="37">
        <f t="shared" si="0"/>
        <v>4.1154462854088719E-2</v>
      </c>
      <c r="L98" s="51" cm="1">
        <f t="array" ref="L98">IFERROR(LOOKUP(2,1/(E$28:E97&gt;=E98),D$28:D97),D98)</f>
        <v>44338</v>
      </c>
      <c r="M98" s="44" cm="1">
        <f t="array" ref="M98">IFERROR(LOOKUP(2,1/(E$28:E97&gt;=E98),E$28:E97),E98)</f>
        <v>173</v>
      </c>
    </row>
    <row r="99" spans="4:13" x14ac:dyDescent="0.3">
      <c r="D99" s="13">
        <v>44372</v>
      </c>
      <c r="E99" s="2">
        <v>136</v>
      </c>
      <c r="F99" s="2">
        <v>30</v>
      </c>
      <c r="G99" s="2">
        <v>12</v>
      </c>
      <c r="H99" s="2">
        <v>3832</v>
      </c>
      <c r="I99" s="48">
        <f>VLOOKUP(D99,D$27:E160,2,FALSE)-VLOOKUP(D99-7,D$27:E160,2,FALSE)</f>
        <v>42</v>
      </c>
      <c r="J99" s="37">
        <f>IFERROR(I99/VLOOKUP(D99-7,D$27:E160,2,FALSE),1)</f>
        <v>0.44680851063829785</v>
      </c>
      <c r="K99" s="37">
        <f t="shared" si="0"/>
        <v>3.5490605427974949E-2</v>
      </c>
      <c r="L99" s="51" cm="1">
        <f t="array" ref="L99">IFERROR(LOOKUP(2,1/(E$28:E98&gt;=E99),D$28:D98),D99)</f>
        <v>44371</v>
      </c>
      <c r="M99" s="44" cm="1">
        <f t="array" ref="M99">IFERROR(LOOKUP(2,1/(E$28:E98&gt;=E99),E$28:E98),E99)</f>
        <v>154</v>
      </c>
    </row>
    <row r="100" spans="4:13" x14ac:dyDescent="0.3">
      <c r="D100" s="13">
        <v>44373</v>
      </c>
      <c r="E100" s="2">
        <v>126</v>
      </c>
      <c r="F100" s="2">
        <v>36</v>
      </c>
      <c r="G100" s="2">
        <v>12</v>
      </c>
      <c r="H100" s="2">
        <v>3790</v>
      </c>
      <c r="I100" s="48">
        <f>VLOOKUP(D100,D$27:E161,2,FALSE)-VLOOKUP(D100-7,D$27:E161,2,FALSE)</f>
        <v>51</v>
      </c>
      <c r="J100" s="37">
        <f>IFERROR(I100/VLOOKUP(D100-7,D$27:E161,2,FALSE),1)</f>
        <v>0.68</v>
      </c>
      <c r="K100" s="37">
        <f t="shared" ref="K100:K117" si="1">E100/H100</f>
        <v>3.3245382585751979E-2</v>
      </c>
      <c r="L100" s="51" cm="1">
        <f t="array" ref="L100">IFERROR(LOOKUP(2,1/(E$28:E99&gt;=E100),D$28:D99),D100)</f>
        <v>44372</v>
      </c>
      <c r="M100" s="44" cm="1">
        <f t="array" ref="M100">IFERROR(LOOKUP(2,1/(E$28:E99&gt;=E100),E$28:E99),E100)</f>
        <v>136</v>
      </c>
    </row>
    <row r="101" spans="4:13" x14ac:dyDescent="0.3">
      <c r="D101" s="13">
        <v>44374</v>
      </c>
      <c r="E101" s="2">
        <v>123</v>
      </c>
      <c r="F101" s="2">
        <v>38</v>
      </c>
      <c r="G101" s="2">
        <v>14</v>
      </c>
      <c r="H101" s="2">
        <v>3134</v>
      </c>
      <c r="I101" s="48">
        <f>VLOOKUP(D101,D$27:E162,2,FALSE)-VLOOKUP(D101-7,D$27:E162,2,FALSE)</f>
        <v>67</v>
      </c>
      <c r="J101" s="37">
        <f>IFERROR(I101/VLOOKUP(D101-7,D$27:E162,2,FALSE),1)</f>
        <v>1.1964285714285714</v>
      </c>
      <c r="K101" s="37">
        <f t="shared" si="1"/>
        <v>3.9246968730057431E-2</v>
      </c>
      <c r="L101" s="51" cm="1">
        <f t="array" ref="L101">IFERROR(LOOKUP(2,1/(E$28:E100&gt;=E101),D$28:D100),D101)</f>
        <v>44373</v>
      </c>
      <c r="M101" s="44" cm="1">
        <f t="array" ref="M101">IFERROR(LOOKUP(2,1/(E$28:E100&gt;=E101),E$28:E100),E101)</f>
        <v>126</v>
      </c>
    </row>
    <row r="102" spans="4:13" x14ac:dyDescent="0.3">
      <c r="D102" s="13">
        <v>44375</v>
      </c>
      <c r="E102" s="2">
        <v>121</v>
      </c>
      <c r="F102" s="2">
        <v>40</v>
      </c>
      <c r="G102" s="2">
        <v>12</v>
      </c>
      <c r="H102" s="2">
        <v>2858</v>
      </c>
      <c r="I102" s="48">
        <f>VLOOKUP(D102,D$27:E163,2,FALSE)-VLOOKUP(D102-7,D$27:E163,2,FALSE)</f>
        <v>36</v>
      </c>
      <c r="J102" s="37">
        <f>IFERROR(I102/VLOOKUP(D102-7,D$27:E163,2,FALSE),1)</f>
        <v>0.42352941176470588</v>
      </c>
      <c r="K102" s="37">
        <f t="shared" si="1"/>
        <v>4.2337298810356895E-2</v>
      </c>
      <c r="L102" s="51" cm="1">
        <f t="array" ref="L102">IFERROR(LOOKUP(2,1/(E$28:E101&gt;=E102),D$28:D101),D102)</f>
        <v>44374</v>
      </c>
      <c r="M102" s="44" cm="1">
        <f t="array" ref="M102">IFERROR(LOOKUP(2,1/(E$28:E101&gt;=E102),E$28:E101),E102)</f>
        <v>123</v>
      </c>
    </row>
    <row r="103" spans="4:13" x14ac:dyDescent="0.3">
      <c r="D103" s="13">
        <v>44376</v>
      </c>
      <c r="E103" s="2">
        <v>162</v>
      </c>
      <c r="F103" s="2">
        <v>44</v>
      </c>
      <c r="G103" s="2">
        <v>10</v>
      </c>
      <c r="H103" s="2">
        <v>5005</v>
      </c>
      <c r="I103" s="48">
        <f>VLOOKUP(D103,D$27:E164,2,FALSE)-VLOOKUP(D103-7,D$27:E164,2,FALSE)</f>
        <v>81</v>
      </c>
      <c r="J103" s="37">
        <f>IFERROR(I103/VLOOKUP(D103-7,D$27:E164,2,FALSE),1)</f>
        <v>1</v>
      </c>
      <c r="K103" s="37">
        <f t="shared" si="1"/>
        <v>3.2367632367632369E-2</v>
      </c>
      <c r="L103" s="51" cm="1">
        <f t="array" ref="L103">IFERROR(LOOKUP(2,1/(E$28:E102&gt;=E103),D$28:D102),D103)</f>
        <v>44338</v>
      </c>
      <c r="M103" s="44" cm="1">
        <f t="array" ref="M103">IFERROR(LOOKUP(2,1/(E$28:E102&gt;=E103),E$28:E102),E103)</f>
        <v>173</v>
      </c>
    </row>
    <row r="104" spans="4:13" x14ac:dyDescent="0.3">
      <c r="D104" s="13">
        <v>44377</v>
      </c>
      <c r="E104" s="2">
        <v>258</v>
      </c>
      <c r="F104" s="2">
        <v>43</v>
      </c>
      <c r="G104" s="2">
        <v>10</v>
      </c>
      <c r="H104" s="2">
        <v>5153</v>
      </c>
      <c r="I104" s="48">
        <f>VLOOKUP(D104,D$27:E165,2,FALSE)-VLOOKUP(D104-7,D$27:E165,2,FALSE)</f>
        <v>138</v>
      </c>
      <c r="J104" s="37">
        <f>IFERROR(I104/VLOOKUP(D104-7,D$27:E165,2,FALSE),1)</f>
        <v>1.1499999999999999</v>
      </c>
      <c r="K104" s="37">
        <f t="shared" si="1"/>
        <v>5.0067921599068504E-2</v>
      </c>
      <c r="L104" s="51" cm="1">
        <f t="array" ref="L104">IFERROR(LOOKUP(2,1/(E$28:E103&gt;=E104),D$28:D103),D104)</f>
        <v>44328</v>
      </c>
      <c r="M104" s="44" cm="1">
        <f t="array" ref="M104">IFERROR(LOOKUP(2,1/(E$28:E103&gt;=E104),E$28:E103),E104)</f>
        <v>368</v>
      </c>
    </row>
    <row r="105" spans="4:13" x14ac:dyDescent="0.3">
      <c r="D105" s="13">
        <v>44378</v>
      </c>
      <c r="E105" s="2">
        <v>271</v>
      </c>
      <c r="F105" s="2">
        <v>46</v>
      </c>
      <c r="G105" s="2">
        <v>9</v>
      </c>
      <c r="H105" s="2">
        <v>4476</v>
      </c>
      <c r="I105" s="48">
        <f>VLOOKUP(D105,D$27:E166,2,FALSE)-VLOOKUP(D105-7,D$27:E166,2,FALSE)</f>
        <v>117</v>
      </c>
      <c r="J105" s="37">
        <f>IFERROR(I105/VLOOKUP(D105-7,D$27:E166,2,FALSE),1)</f>
        <v>0.75974025974025972</v>
      </c>
      <c r="K105" s="37">
        <f t="shared" si="1"/>
        <v>6.0545129579982128E-2</v>
      </c>
      <c r="L105" s="51" cm="1">
        <f t="array" ref="L105">IFERROR(LOOKUP(2,1/(E$28:E104&gt;=E105),D$28:D104),D105)</f>
        <v>44328</v>
      </c>
      <c r="M105" s="44" cm="1">
        <f t="array" ref="M105">IFERROR(LOOKUP(2,1/(E$28:E104&gt;=E105),E$28:E104),E105)</f>
        <v>368</v>
      </c>
    </row>
    <row r="106" spans="4:13" x14ac:dyDescent="0.3">
      <c r="D106" s="13">
        <v>44379</v>
      </c>
      <c r="E106" s="2">
        <v>230</v>
      </c>
      <c r="F106" s="2">
        <v>42</v>
      </c>
      <c r="G106" s="2">
        <v>11</v>
      </c>
      <c r="H106" s="2">
        <v>4471</v>
      </c>
      <c r="I106" s="48">
        <f>VLOOKUP(D106,D$27:E167,2,FALSE)-VLOOKUP(D106-7,D$27:E167,2,FALSE)</f>
        <v>94</v>
      </c>
      <c r="J106" s="37">
        <f>IFERROR(I106/VLOOKUP(D106-7,D$27:E167,2,FALSE),1)</f>
        <v>0.69117647058823528</v>
      </c>
      <c r="K106" s="37">
        <f t="shared" si="1"/>
        <v>5.1442630284052784E-2</v>
      </c>
      <c r="L106" s="51" cm="1">
        <f t="array" ref="L106">IFERROR(LOOKUP(2,1/(E$28:E105&gt;=E106),D$28:D105),D106)</f>
        <v>44378</v>
      </c>
      <c r="M106" s="44" cm="1">
        <f t="array" ref="M106">IFERROR(LOOKUP(2,1/(E$28:E105&gt;=E106),E$28:E105),E106)</f>
        <v>271</v>
      </c>
    </row>
    <row r="107" spans="4:13" x14ac:dyDescent="0.3">
      <c r="D107" s="13">
        <v>44380</v>
      </c>
      <c r="E107" s="2">
        <v>229</v>
      </c>
      <c r="F107" s="2">
        <v>41</v>
      </c>
      <c r="G107" s="2">
        <v>10</v>
      </c>
      <c r="H107" s="2">
        <v>4290</v>
      </c>
      <c r="I107" s="48">
        <f>VLOOKUP(D107,D$27:E168,2,FALSE)-VLOOKUP(D107-7,D$27:E168,2,FALSE)</f>
        <v>103</v>
      </c>
      <c r="J107" s="37">
        <f>IFERROR(I107/VLOOKUP(D107-7,D$27:E168,2,FALSE),1)</f>
        <v>0.81746031746031744</v>
      </c>
      <c r="K107" s="37">
        <f t="shared" si="1"/>
        <v>5.3379953379953382E-2</v>
      </c>
      <c r="L107" s="51" cm="1">
        <f t="array" ref="L107">IFERROR(LOOKUP(2,1/(E$28:E106&gt;=E107),D$28:D106),D107)</f>
        <v>44379</v>
      </c>
      <c r="M107" s="44" cm="1">
        <f t="array" ref="M107">IFERROR(LOOKUP(2,1/(E$28:E106&gt;=E107),E$28:E106),E107)</f>
        <v>230</v>
      </c>
    </row>
    <row r="108" spans="4:13" x14ac:dyDescent="0.3">
      <c r="D108" s="13">
        <v>44381</v>
      </c>
      <c r="E108" s="2">
        <v>244</v>
      </c>
      <c r="F108" s="2">
        <v>50</v>
      </c>
      <c r="G108" s="2">
        <v>11</v>
      </c>
      <c r="H108" s="2">
        <v>4827</v>
      </c>
      <c r="I108" s="48">
        <f>VLOOKUP(D108,D$27:E169,2,FALSE)-VLOOKUP(D108-7,D$27:E169,2,FALSE)</f>
        <v>121</v>
      </c>
      <c r="J108" s="37">
        <f>IFERROR(I108/VLOOKUP(D108-7,D$27:E169,2,FALSE),1)</f>
        <v>0.98373983739837401</v>
      </c>
      <c r="K108" s="37">
        <f t="shared" si="1"/>
        <v>5.0548995235135695E-2</v>
      </c>
      <c r="L108" s="51" cm="1">
        <f t="array" ref="L108">IFERROR(LOOKUP(2,1/(E$28:E107&gt;=E108),D$28:D107),D108)</f>
        <v>44378</v>
      </c>
      <c r="M108" s="44" cm="1">
        <f t="array" ref="M108">IFERROR(LOOKUP(2,1/(E$28:E107&gt;=E108),E$28:E107),E108)</f>
        <v>271</v>
      </c>
    </row>
    <row r="109" spans="4:13" x14ac:dyDescent="0.3">
      <c r="D109" s="13">
        <v>44382</v>
      </c>
      <c r="E109" s="2">
        <v>235</v>
      </c>
      <c r="F109" s="2">
        <v>47</v>
      </c>
      <c r="G109" s="2">
        <v>12</v>
      </c>
      <c r="H109" s="2">
        <v>4029</v>
      </c>
      <c r="I109" s="48">
        <f>VLOOKUP(D109,D$27:E170,2,FALSE)-VLOOKUP(D109-7,D$27:E170,2,FALSE)</f>
        <v>114</v>
      </c>
      <c r="J109" s="37">
        <f>IFERROR(I109/VLOOKUP(D109-7,D$27:E170,2,FALSE),1)</f>
        <v>0.94214876033057848</v>
      </c>
      <c r="K109" s="37">
        <f t="shared" si="1"/>
        <v>5.83271283196823E-2</v>
      </c>
      <c r="L109" s="51" cm="1">
        <f t="array" ref="L109">IFERROR(LOOKUP(2,1/(E$28:E108&gt;=E109),D$28:D108),D109)</f>
        <v>44381</v>
      </c>
      <c r="M109" s="44" cm="1">
        <f t="array" ref="M109">IFERROR(LOOKUP(2,1/(E$28:E108&gt;=E109),E$28:E108),E109)</f>
        <v>244</v>
      </c>
    </row>
    <row r="110" spans="4:13" x14ac:dyDescent="0.3">
      <c r="D110" s="13">
        <v>44383</v>
      </c>
      <c r="E110" s="2">
        <v>367</v>
      </c>
      <c r="F110" s="2">
        <v>46</v>
      </c>
      <c r="G110" s="2">
        <v>12</v>
      </c>
      <c r="H110" s="2">
        <v>5929</v>
      </c>
      <c r="I110" s="48">
        <f>VLOOKUP(D110,D$27:E171,2,FALSE)-VLOOKUP(D110-7,D$27:E171,2,FALSE)</f>
        <v>205</v>
      </c>
      <c r="J110" s="37">
        <f>IFERROR(I110/VLOOKUP(D110-7,D$27:E171,2,FALSE),1)</f>
        <v>1.2654320987654322</v>
      </c>
      <c r="K110" s="37">
        <f t="shared" si="1"/>
        <v>6.1899139821217745E-2</v>
      </c>
      <c r="L110" s="51" cm="1">
        <f t="array" ref="L110">IFERROR(LOOKUP(2,1/(E$28:E109&gt;=E110),D$28:D109),D110)</f>
        <v>44328</v>
      </c>
      <c r="M110" s="44" cm="1">
        <f t="array" ref="M110">IFERROR(LOOKUP(2,1/(E$28:E109&gt;=E110),E$28:E109),E110)</f>
        <v>368</v>
      </c>
    </row>
    <row r="111" spans="4:13" x14ac:dyDescent="0.3">
      <c r="D111" s="13">
        <v>44384</v>
      </c>
      <c r="E111" s="2">
        <v>412</v>
      </c>
      <c r="F111" s="2">
        <v>49</v>
      </c>
      <c r="G111" s="2">
        <v>9</v>
      </c>
      <c r="H111" s="2">
        <v>8933</v>
      </c>
      <c r="I111" s="48">
        <f>VLOOKUP(D111,D$27:E172,2,FALSE)-VLOOKUP(D111-7,D$27:E172,2,FALSE)</f>
        <v>154</v>
      </c>
      <c r="J111" s="37">
        <f>IFERROR(I111/VLOOKUP(D111-7,D$27:E172,2,FALSE),1)</f>
        <v>0.5968992248062015</v>
      </c>
      <c r="K111" s="37">
        <f t="shared" si="1"/>
        <v>4.6121123922534424E-2</v>
      </c>
      <c r="L111" s="51" cm="1">
        <f t="array" ref="L111">IFERROR(LOOKUP(2,1/(E$28:E110&gt;=E111),D$28:D110),D111)</f>
        <v>44384</v>
      </c>
      <c r="M111" s="44" cm="1">
        <f t="array" ref="M111">IFERROR(LOOKUP(2,1/(E$28:E110&gt;=E111),E$28:E110),E111)</f>
        <v>412</v>
      </c>
    </row>
    <row r="112" spans="4:13" x14ac:dyDescent="0.3">
      <c r="D112" s="13">
        <v>44385</v>
      </c>
      <c r="E112" s="2">
        <v>559</v>
      </c>
      <c r="F112" s="2">
        <v>50</v>
      </c>
      <c r="G112" s="2">
        <v>10</v>
      </c>
      <c r="H112" s="2">
        <v>8283</v>
      </c>
      <c r="I112" s="48">
        <f>VLOOKUP(D112,D$27:E173,2,FALSE)-VLOOKUP(D112-7,D$27:E173,2,FALSE)</f>
        <v>288</v>
      </c>
      <c r="J112" s="37">
        <f>IFERROR(I112/VLOOKUP(D112-7,D$27:E173,2,FALSE),1)</f>
        <v>1.0627306273062731</v>
      </c>
      <c r="K112" s="37">
        <f t="shared" si="1"/>
        <v>6.7487625256549555E-2</v>
      </c>
      <c r="L112" s="51" cm="1">
        <f t="array" ref="L112">IFERROR(LOOKUP(2,1/(E$28:E111&gt;=E112),D$28:D111),D112)</f>
        <v>44385</v>
      </c>
      <c r="M112" s="44" cm="1">
        <f t="array" ref="M112">IFERROR(LOOKUP(2,1/(E$28:E111&gt;=E112),E$28:E111),E112)</f>
        <v>559</v>
      </c>
    </row>
    <row r="113" spans="4:13" x14ac:dyDescent="0.3">
      <c r="D113" s="13">
        <v>44386</v>
      </c>
      <c r="E113" s="2">
        <v>655</v>
      </c>
      <c r="F113" s="2">
        <v>47</v>
      </c>
      <c r="G113" s="2">
        <v>12</v>
      </c>
      <c r="H113" s="2">
        <v>11470</v>
      </c>
      <c r="I113" s="48">
        <f>VLOOKUP(D113,D$27:E174,2,FALSE)-VLOOKUP(D113-7,D$27:E174,2,FALSE)</f>
        <v>425</v>
      </c>
      <c r="J113" s="37">
        <f>IFERROR(I113/VLOOKUP(D113-7,D$27:E174,2,FALSE),1)</f>
        <v>1.8478260869565217</v>
      </c>
      <c r="K113" s="37">
        <f t="shared" si="1"/>
        <v>5.7105492589363559E-2</v>
      </c>
      <c r="L113" s="51" cm="1">
        <f t="array" ref="L113">IFERROR(LOOKUP(2,1/(E$28:E112&gt;=E113),D$28:D112),D113)</f>
        <v>44386</v>
      </c>
      <c r="M113" s="44" cm="1">
        <f t="array" ref="M113">IFERROR(LOOKUP(2,1/(E$28:E112&gt;=E113),E$28:E112),E113)</f>
        <v>655</v>
      </c>
    </row>
    <row r="114" spans="4:13" x14ac:dyDescent="0.3">
      <c r="D114" s="13">
        <v>44387</v>
      </c>
      <c r="E114" s="2">
        <v>519</v>
      </c>
      <c r="F114" s="2">
        <v>56</v>
      </c>
      <c r="G114" s="2">
        <v>11</v>
      </c>
      <c r="H114" s="2">
        <v>8555</v>
      </c>
      <c r="I114" s="48">
        <f>VLOOKUP(D114,D$27:E175,2,FALSE)-VLOOKUP(D114-7,D$27:E175,2,FALSE)</f>
        <v>290</v>
      </c>
      <c r="J114" s="37">
        <f>IFERROR(I114/VLOOKUP(D114-7,D$27:E175,2,FALSE),1)</f>
        <v>1.2663755458515285</v>
      </c>
      <c r="K114" s="37">
        <f t="shared" si="1"/>
        <v>6.0666277030976039E-2</v>
      </c>
      <c r="L114" s="51" cm="1">
        <f t="array" ref="L114">IFERROR(LOOKUP(2,1/(E$28:E113&gt;=E114),D$28:D113),D114)</f>
        <v>44386</v>
      </c>
      <c r="M114" s="44" cm="1">
        <f t="array" ref="M114">IFERROR(LOOKUP(2,1/(E$28:E113&gt;=E114),E$28:E113),E114)</f>
        <v>655</v>
      </c>
    </row>
    <row r="115" spans="4:13" x14ac:dyDescent="0.3">
      <c r="D115" s="13">
        <v>44388</v>
      </c>
      <c r="E115" s="2">
        <v>630</v>
      </c>
      <c r="F115" s="2">
        <v>55</v>
      </c>
      <c r="G115" s="2">
        <v>11</v>
      </c>
      <c r="H115" s="2">
        <v>6949</v>
      </c>
      <c r="I115" s="48">
        <f>VLOOKUP(D115,D$27:E176,2,FALSE)-VLOOKUP(D115-7,D$27:E176,2,FALSE)</f>
        <v>386</v>
      </c>
      <c r="J115" s="37">
        <f>IFERROR(I115/VLOOKUP(D115-7,D$27:E176,2,FALSE),1)</f>
        <v>1.5819672131147542</v>
      </c>
      <c r="K115" s="37">
        <f t="shared" si="1"/>
        <v>9.0660526694488416E-2</v>
      </c>
      <c r="L115" s="51" cm="1">
        <f t="array" ref="L115">IFERROR(LOOKUP(2,1/(E$28:E114&gt;=E115),D$28:D114),D115)</f>
        <v>44386</v>
      </c>
      <c r="M115" s="44" cm="1">
        <f t="array" ref="M115">IFERROR(LOOKUP(2,1/(E$28:E114&gt;=E115),E$28:E114),E115)</f>
        <v>655</v>
      </c>
    </row>
    <row r="116" spans="4:13" x14ac:dyDescent="0.3">
      <c r="D116" s="12" t="s">
        <v>464</v>
      </c>
      <c r="E116" s="2">
        <v>15192</v>
      </c>
      <c r="F116" s="2">
        <v>8669</v>
      </c>
      <c r="G116" s="2">
        <v>2342</v>
      </c>
      <c r="H116" s="2">
        <v>638744</v>
      </c>
      <c r="I116" s="50" t="e">
        <f>VLOOKUP(D116,D$27:E177,2,FALSE)-VLOOKUP(D116-7,D$27:E177,2,FALSE)</f>
        <v>#VALUE!</v>
      </c>
      <c r="J116" s="42">
        <f>IFERROR(I116/VLOOKUP(D116-7,D$27:E177,2,FALSE),1)</f>
        <v>1</v>
      </c>
      <c r="K116" s="42">
        <f t="shared" si="1"/>
        <v>2.3784176446275816E-2</v>
      </c>
      <c r="L116" s="51" t="str" cm="1">
        <f t="array" ref="L116">IFERROR(LOOKUP(2,1/(E$28:E115&gt;=E116),D$28:D115),D116)</f>
        <v>Total general</v>
      </c>
      <c r="M116" s="44" cm="1">
        <f t="array" ref="M116">IFERROR(LOOKUP(2,1/(E$28:E115&gt;=E116),E$28:E115),E116)</f>
        <v>15192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0"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427</v>
      </c>
      <c r="E27" t="s">
        <v>359</v>
      </c>
      <c r="F27" t="s">
        <v>360</v>
      </c>
      <c r="G27" t="s">
        <v>351</v>
      </c>
      <c r="H27" t="s">
        <v>361</v>
      </c>
      <c r="I27" s="31" t="s">
        <v>429</v>
      </c>
      <c r="J27" s="31" t="s">
        <v>428</v>
      </c>
      <c r="K27" s="31" t="s">
        <v>358</v>
      </c>
      <c r="L27" s="31" t="s">
        <v>425</v>
      </c>
      <c r="M27" s="31" t="s">
        <v>430</v>
      </c>
    </row>
    <row r="28" spans="4:13" x14ac:dyDescent="0.3">
      <c r="D28" s="12" t="s">
        <v>432</v>
      </c>
      <c r="E28" s="2">
        <v>47</v>
      </c>
      <c r="F28" s="2">
        <v>52</v>
      </c>
      <c r="G28" s="2">
        <v>7</v>
      </c>
      <c r="H28" s="2">
        <v>2507</v>
      </c>
      <c r="I28"/>
      <c r="L28" s="19"/>
    </row>
    <row r="29" spans="4:13" x14ac:dyDescent="0.3">
      <c r="D29" s="12" t="s">
        <v>433</v>
      </c>
      <c r="E29" s="2">
        <v>45</v>
      </c>
      <c r="F29" s="2">
        <v>56</v>
      </c>
      <c r="G29" s="2">
        <v>7</v>
      </c>
      <c r="H29" s="2">
        <v>2555</v>
      </c>
      <c r="I29"/>
      <c r="L29" s="33" t="str" cm="1">
        <f t="array" ref="L29">RIGHT(IFERROR(LOOKUP(2,1/(E$28:E28&gt;=E29),D$28:D28),D29),8)</f>
        <v>21/04/14</v>
      </c>
      <c r="M29" cm="1">
        <f t="array" ref="M29">IFERROR(LOOKUP(2,1/(E$28:E28&gt;=E29),E$28:E28),E29)</f>
        <v>47</v>
      </c>
    </row>
    <row r="30" spans="4:13" x14ac:dyDescent="0.3">
      <c r="D30" s="12" t="s">
        <v>435</v>
      </c>
      <c r="E30" s="2">
        <v>48</v>
      </c>
      <c r="F30" s="2">
        <v>52</v>
      </c>
      <c r="G30" s="2">
        <v>8</v>
      </c>
      <c r="H30" s="2">
        <v>2391</v>
      </c>
      <c r="I30"/>
      <c r="L30" s="33" t="str" cm="1">
        <f t="array" ref="L30">RIGHT(IFERROR(LOOKUP(2,1/(E$28:E29&gt;=E30),D$28:D29),D30),8)</f>
        <v>21/04/16</v>
      </c>
      <c r="M30" cm="1">
        <f t="array" ref="M30">IFERROR(LOOKUP(2,1/(E$28:E29&gt;=E30),E$28:E29),E30)</f>
        <v>48</v>
      </c>
    </row>
    <row r="31" spans="4:13" x14ac:dyDescent="0.3">
      <c r="D31" s="12" t="s">
        <v>437</v>
      </c>
      <c r="E31" s="2">
        <v>50</v>
      </c>
      <c r="F31" s="2">
        <v>54</v>
      </c>
      <c r="G31" s="2">
        <v>8</v>
      </c>
      <c r="H31" s="2">
        <v>2261</v>
      </c>
      <c r="I31"/>
      <c r="L31" s="33" t="str" cm="1">
        <f t="array" ref="L31">RIGHT(IFERROR(LOOKUP(2,1/(E$28:E30&gt;=E31),D$28:D30),D31),8)</f>
        <v>21/04/17</v>
      </c>
      <c r="M31" cm="1">
        <f t="array" ref="M31">IFERROR(LOOKUP(2,1/(E$28:E30&gt;=E31),E$28:E30),E31)</f>
        <v>50</v>
      </c>
    </row>
    <row r="32" spans="4:13" x14ac:dyDescent="0.3">
      <c r="D32" s="12" t="s">
        <v>438</v>
      </c>
      <c r="E32" s="2">
        <v>30</v>
      </c>
      <c r="F32" s="2">
        <v>52</v>
      </c>
      <c r="G32" s="2">
        <v>8</v>
      </c>
      <c r="H32" s="2">
        <v>2585</v>
      </c>
      <c r="I32"/>
      <c r="L32" s="33" t="str" cm="1">
        <f t="array" ref="L32">RIGHT(IFERROR(LOOKUP(2,1/(E$28:E31&gt;=E32),D$28:D31),D32),8)</f>
        <v>21/04/17</v>
      </c>
      <c r="M32" cm="1">
        <f t="array" ref="M32">IFERROR(LOOKUP(2,1/(E$28:E31&gt;=E32),E$28:E31),E32)</f>
        <v>50</v>
      </c>
    </row>
    <row r="33" spans="4:13" x14ac:dyDescent="0.3">
      <c r="D33" s="12" t="s">
        <v>439</v>
      </c>
      <c r="E33" s="2">
        <v>30</v>
      </c>
      <c r="F33" s="2">
        <v>57</v>
      </c>
      <c r="G33" s="2">
        <v>9</v>
      </c>
      <c r="H33" s="2">
        <v>2418</v>
      </c>
      <c r="I33"/>
      <c r="L33" s="33" t="str" cm="1">
        <f t="array" ref="L33">RIGHT(IFERROR(LOOKUP(2,1/(E$28:E32&gt;=E33),D$28:D32),D33),8)</f>
        <v>21/04/18</v>
      </c>
      <c r="M33" cm="1">
        <f t="array" ref="M33">IFERROR(LOOKUP(2,1/(E$28:E32&gt;=E33),E$28:E32),E33)</f>
        <v>30</v>
      </c>
    </row>
    <row r="34" spans="4:13" x14ac:dyDescent="0.3">
      <c r="D34" s="12" t="s">
        <v>440</v>
      </c>
      <c r="E34" s="2">
        <v>33</v>
      </c>
      <c r="F34" s="2">
        <v>55</v>
      </c>
      <c r="G34" s="2">
        <v>10</v>
      </c>
      <c r="H34" s="2">
        <v>2084</v>
      </c>
      <c r="I34" s="17" t="s">
        <v>422</v>
      </c>
      <c r="J34" s="17"/>
      <c r="K34" s="22" t="s">
        <v>358</v>
      </c>
      <c r="L34" s="33" t="str" cm="1">
        <f t="array" ref="L34">RIGHT(IFERROR(LOOKUP(2,1/(E$28:E33&gt;=E34),D$28:D33),D34),8)</f>
        <v>21/04/17</v>
      </c>
      <c r="M34" cm="1">
        <f t="array" ref="M34">IFERROR(LOOKUP(2,1/(E$28:E33&gt;=E34),E$28:E33),E34)</f>
        <v>50</v>
      </c>
    </row>
    <row r="35" spans="4:13" x14ac:dyDescent="0.3">
      <c r="D35" s="12" t="s">
        <v>441</v>
      </c>
      <c r="E35" s="2">
        <v>51</v>
      </c>
      <c r="F35" s="2">
        <v>54</v>
      </c>
      <c r="G35" s="2">
        <v>9</v>
      </c>
      <c r="H35" s="2">
        <v>1653</v>
      </c>
      <c r="I35" s="35">
        <f>VLOOKUP(D35,D$27:E96,2,FALSE)-VLOOKUP(TEXT(DATE(LEFT(D35,4),MID(D35,6,2),RIGHT(D35,2))-7,"aaaa/mm/dd"),D$27:E96,2,FALSE)</f>
        <v>4</v>
      </c>
      <c r="J35" s="36">
        <f>IFERROR(I35/VLOOKUP(TEXT(DATE(LEFT(D35,4),MID(D35,6,2),RIGHT(D35,2))-7,"aaaa/mm/dd"),D$27:E96,2,FALSE),1)</f>
        <v>8.5106382978723402E-2</v>
      </c>
      <c r="K35" s="37">
        <f>E35/H35</f>
        <v>3.0852994555353903E-2</v>
      </c>
      <c r="L35" s="38" t="str" cm="1">
        <f t="array" ref="L35">RIGHT(IFERROR(LOOKUP(2,1/(E$28:E34&gt;=E35),D$28:D34),D35),8)</f>
        <v>21/04/21</v>
      </c>
      <c r="M35" s="39" cm="1">
        <f t="array" ref="M35">IFERROR(LOOKUP(2,1/(E$28:E34&gt;=E35),E$28:E34),E35)</f>
        <v>51</v>
      </c>
    </row>
    <row r="36" spans="4:13" x14ac:dyDescent="0.3">
      <c r="D36" s="12" t="s">
        <v>442</v>
      </c>
      <c r="E36" s="2">
        <v>72</v>
      </c>
      <c r="F36" s="2">
        <v>54</v>
      </c>
      <c r="G36" s="2">
        <v>10</v>
      </c>
      <c r="H36" s="2">
        <v>2406</v>
      </c>
      <c r="I36" s="40">
        <f>VLOOKUP(D36,D$27:E97,2,FALSE)-VLOOKUP(TEXT(DATE(LEFT(D36,4),MID(D36,6,2),RIGHT(D36,2))-7,"aaaa/mm/dd"),D$27:E97,2,FALSE)</f>
        <v>27</v>
      </c>
      <c r="J36" s="41">
        <f>IFERROR(I36/VLOOKUP(TEXT(DATE(LEFT(D36,4),MID(D36,6,2),RIGHT(D36,2))-7,"aaaa/mm/dd"),D$27:E97,2,FALSE),1)</f>
        <v>0.6</v>
      </c>
      <c r="K36" s="42">
        <f>E36/H36</f>
        <v>2.9925187032418952E-2</v>
      </c>
      <c r="L36" s="43" t="str" cm="1">
        <f t="array" ref="L36">RIGHT(IFERROR(LOOKUP(2,1/(E$28:E35&gt;=E36),D$28:D35),D36),8)</f>
        <v>21/04/22</v>
      </c>
      <c r="M36" s="44" cm="1">
        <f t="array" ref="M36">IFERROR(LOOKUP(2,1/(E$28:E35&gt;=E36),E$28:E35),E36)</f>
        <v>72</v>
      </c>
    </row>
    <row r="37" spans="4:13" x14ac:dyDescent="0.3">
      <c r="D37" s="12" t="s">
        <v>443</v>
      </c>
      <c r="E37" s="2">
        <v>33</v>
      </c>
      <c r="F37" s="2">
        <v>46</v>
      </c>
      <c r="G37" s="2">
        <v>9</v>
      </c>
      <c r="H37" s="2">
        <v>2413</v>
      </c>
      <c r="I37" s="40">
        <f>VLOOKUP(D37,D$27:E98,2,FALSE)-VLOOKUP(TEXT(DATE(LEFT(D37,4),MID(D37,6,2),RIGHT(D37,2))-7,"aaaa/mm/dd"),D$27:E98,2,FALSE)</f>
        <v>-15</v>
      </c>
      <c r="J37" s="41">
        <f>IFERROR(I37/VLOOKUP(TEXT(DATE(LEFT(D37,4),MID(D37,6,2),RIGHT(D37,2))-7,"aaaa/mm/dd"),D$27:E98,2,FALSE),1)</f>
        <v>-0.3125</v>
      </c>
      <c r="K37" s="42">
        <f>E37/H37</f>
        <v>1.3675922088686282E-2</v>
      </c>
      <c r="L37" s="43" t="str" cm="1">
        <f t="array" ref="L37">RIGHT(IFERROR(LOOKUP(2,1/(E$28:E36&gt;=E37),D$28:D36),D37),8)</f>
        <v>21/04/22</v>
      </c>
      <c r="M37" s="44" cm="1">
        <f t="array" ref="M37">IFERROR(LOOKUP(2,1/(E$28:E36&gt;=E37),E$28:E36),E37)</f>
        <v>72</v>
      </c>
    </row>
    <row r="38" spans="4:13" x14ac:dyDescent="0.3">
      <c r="D38" s="12" t="s">
        <v>444</v>
      </c>
      <c r="E38" s="2">
        <v>40</v>
      </c>
      <c r="F38" s="2">
        <v>47</v>
      </c>
      <c r="G38" s="2">
        <v>12</v>
      </c>
      <c r="H38" s="2">
        <v>1815</v>
      </c>
      <c r="I38" s="40">
        <f>VLOOKUP(D38,D$27:E99,2,FALSE)-VLOOKUP(TEXT(DATE(LEFT(D38,4),MID(D38,6,2),RIGHT(D38,2))-7,"aaaa/mm/dd"),D$27:E99,2,FALSE)</f>
        <v>-10</v>
      </c>
      <c r="J38" s="41">
        <f>IFERROR(I38/VLOOKUP(TEXT(DATE(LEFT(D38,4),MID(D38,6,2),RIGHT(D38,2))-7,"aaaa/mm/dd"),D$27:E99,2,FALSE),1)</f>
        <v>-0.2</v>
      </c>
      <c r="K38" s="42">
        <f>E38/H38</f>
        <v>2.2038567493112948E-2</v>
      </c>
      <c r="L38" s="43" t="str" cm="1">
        <f t="array" ref="L38">RIGHT(IFERROR(LOOKUP(2,1/(E$28:E37&gt;=E38),D$28:D37),D38),8)</f>
        <v>21/04/22</v>
      </c>
      <c r="M38" s="44" cm="1">
        <f t="array" ref="M38">IFERROR(LOOKUP(2,1/(E$28:E37&gt;=E38),E$28:E37),E38)</f>
        <v>72</v>
      </c>
    </row>
    <row r="39" spans="4:13" x14ac:dyDescent="0.3">
      <c r="D39" s="12" t="s">
        <v>445</v>
      </c>
      <c r="E39" s="2">
        <v>41</v>
      </c>
      <c r="F39" s="2">
        <v>48</v>
      </c>
      <c r="G39" s="2">
        <v>13</v>
      </c>
      <c r="H39" s="2">
        <v>2399</v>
      </c>
      <c r="I39" s="40">
        <f>VLOOKUP(D39,D$27:E100,2,FALSE)-VLOOKUP(TEXT(DATE(LEFT(D39,4),MID(D39,6,2),RIGHT(D39,2))-7,"aaaa/mm/dd"),D$27:E100,2,FALSE)</f>
        <v>11</v>
      </c>
      <c r="J39" s="41">
        <f>IFERROR(I39/VLOOKUP(TEXT(DATE(LEFT(D39,4),MID(D39,6,2),RIGHT(D39,2))-7,"aaaa/mm/dd"),D$27:E100,2,FALSE),1)</f>
        <v>0.36666666666666664</v>
      </c>
      <c r="K39" s="42">
        <f t="shared" ref="K39:K102" si="0">E39/H39</f>
        <v>1.7090454355981659E-2</v>
      </c>
      <c r="L39" s="43" t="str" cm="1">
        <f t="array" ref="L39">RIGHT(IFERROR(LOOKUP(2,1/(E$28:E38&gt;=E39),D$28:D38),D39),8)</f>
        <v>21/04/22</v>
      </c>
      <c r="M39" s="44" cm="1">
        <f t="array" ref="M39">IFERROR(LOOKUP(2,1/(E$28:E38&gt;=E39),E$28:E38),E39)</f>
        <v>72</v>
      </c>
    </row>
    <row r="40" spans="4:13" x14ac:dyDescent="0.3">
      <c r="D40" s="12" t="s">
        <v>446</v>
      </c>
      <c r="E40" s="2">
        <v>32</v>
      </c>
      <c r="F40" s="2">
        <v>50</v>
      </c>
      <c r="G40" s="2">
        <v>13</v>
      </c>
      <c r="H40" s="2">
        <v>1293</v>
      </c>
      <c r="I40" s="40">
        <f>VLOOKUP(D40,D$27:E101,2,FALSE)-VLOOKUP(TEXT(DATE(LEFT(D40,4),MID(D40,6,2),RIGHT(D40,2))-7,"aaaa/mm/dd"),D$27:E101,2,FALSE)</f>
        <v>2</v>
      </c>
      <c r="J40" s="41">
        <f>IFERROR(I40/VLOOKUP(TEXT(DATE(LEFT(D40,4),MID(D40,6,2),RIGHT(D40,2))-7,"aaaa/mm/dd"),D$27:E101,2,FALSE),1)</f>
        <v>6.6666666666666666E-2</v>
      </c>
      <c r="K40" s="42">
        <f t="shared" si="0"/>
        <v>2.4748646558391339E-2</v>
      </c>
      <c r="L40" s="43" t="str" cm="1">
        <f t="array" ref="L40">RIGHT(IFERROR(LOOKUP(2,1/(E$28:E39&gt;=E40),D$28:D39),D40),8)</f>
        <v>21/04/25</v>
      </c>
      <c r="M40" s="44" cm="1">
        <f t="array" ref="M40">IFERROR(LOOKUP(2,1/(E$28:E39&gt;=E40),E$28:E39),E40)</f>
        <v>41</v>
      </c>
    </row>
    <row r="41" spans="4:13" x14ac:dyDescent="0.3">
      <c r="D41" s="12" t="s">
        <v>447</v>
      </c>
      <c r="E41" s="2">
        <v>46</v>
      </c>
      <c r="F41" s="2">
        <v>52</v>
      </c>
      <c r="G41" s="2">
        <v>11</v>
      </c>
      <c r="H41" s="2">
        <v>1830</v>
      </c>
      <c r="I41" s="40">
        <f>VLOOKUP(D41,D$27:E102,2,FALSE)-VLOOKUP(TEXT(DATE(LEFT(D41,4),MID(D41,6,2),RIGHT(D41,2))-7,"aaaa/mm/dd"),D$27:E102,2,FALSE)</f>
        <v>13</v>
      </c>
      <c r="J41" s="41">
        <f>IFERROR(I41/VLOOKUP(TEXT(DATE(LEFT(D41,4),MID(D41,6,2),RIGHT(D41,2))-7,"aaaa/mm/dd"),D$27:E102,2,FALSE),1)</f>
        <v>0.39393939393939392</v>
      </c>
      <c r="K41" s="42">
        <f t="shared" si="0"/>
        <v>2.5136612021857924E-2</v>
      </c>
      <c r="L41" s="43" t="str" cm="1">
        <f t="array" ref="L41">RIGHT(IFERROR(LOOKUP(2,1/(E$28:E40&gt;=E41),D$28:D40),D41),8)</f>
        <v>21/04/22</v>
      </c>
      <c r="M41" s="44" cm="1">
        <f t="array" ref="M41">IFERROR(LOOKUP(2,1/(E$28:E40&gt;=E41),E$28:E40),E41)</f>
        <v>72</v>
      </c>
    </row>
    <row r="42" spans="4:13" x14ac:dyDescent="0.3">
      <c r="D42" s="12" t="s">
        <v>448</v>
      </c>
      <c r="E42" s="2">
        <v>36</v>
      </c>
      <c r="F42" s="2">
        <v>50</v>
      </c>
      <c r="G42" s="2">
        <v>14</v>
      </c>
      <c r="H42" s="2">
        <v>3364</v>
      </c>
      <c r="I42" s="40">
        <f>VLOOKUP(D42,D$27:E103,2,FALSE)-VLOOKUP(TEXT(DATE(LEFT(D42,4),MID(D42,6,2),RIGHT(D42,2))-7,"aaaa/mm/dd"),D$27:E103,2,FALSE)</f>
        <v>-15</v>
      </c>
      <c r="J42" s="41">
        <f>IFERROR(I42/VLOOKUP(TEXT(DATE(LEFT(D42,4),MID(D42,6,2),RIGHT(D42,2))-7,"aaaa/mm/dd"),D$27:E103,2,FALSE),1)</f>
        <v>-0.29411764705882354</v>
      </c>
      <c r="K42" s="42">
        <f t="shared" si="0"/>
        <v>1.070154577883472E-2</v>
      </c>
      <c r="L42" s="43" t="str" cm="1">
        <f t="array" ref="L42">RIGHT(IFERROR(LOOKUP(2,1/(E$28:E41&gt;=E42),D$28:D41),D42),8)</f>
        <v>21/04/27</v>
      </c>
      <c r="M42" s="44" cm="1">
        <f t="array" ref="M42">IFERROR(LOOKUP(2,1/(E$28:E41&gt;=E42),E$28:E41),E42)</f>
        <v>46</v>
      </c>
    </row>
    <row r="43" spans="4:13" x14ac:dyDescent="0.3">
      <c r="D43" s="12" t="s">
        <v>449</v>
      </c>
      <c r="E43" s="2">
        <v>49</v>
      </c>
      <c r="F43" s="2">
        <v>57</v>
      </c>
      <c r="G43" s="2">
        <v>12</v>
      </c>
      <c r="H43" s="2">
        <v>3011</v>
      </c>
      <c r="I43" s="40">
        <f>VLOOKUP(D43,D$27:E104,2,FALSE)-VLOOKUP(TEXT(DATE(LEFT(D43,4),MID(D43,6,2),RIGHT(D43,2))-7,"aaaa/mm/dd"),D$27:E104,2,FALSE)</f>
        <v>-23</v>
      </c>
      <c r="J43" s="41">
        <f>IFERROR(I43/VLOOKUP(TEXT(DATE(LEFT(D43,4),MID(D43,6,2),RIGHT(D43,2))-7,"aaaa/mm/dd"),D$27:E104,2,FALSE),1)</f>
        <v>-0.31944444444444442</v>
      </c>
      <c r="K43" s="42">
        <f t="shared" si="0"/>
        <v>1.6273663234805714E-2</v>
      </c>
      <c r="L43" s="43" t="str" cm="1">
        <f t="array" ref="L43">RIGHT(IFERROR(LOOKUP(2,1/(E$28:E42&gt;=E43),D$28:D42),D43),8)</f>
        <v>21/04/22</v>
      </c>
      <c r="M43" s="44" cm="1">
        <f t="array" ref="M43">IFERROR(LOOKUP(2,1/(E$28:E42&gt;=E43),E$28:E42),E43)</f>
        <v>72</v>
      </c>
    </row>
    <row r="44" spans="4:13" x14ac:dyDescent="0.3">
      <c r="D44" s="12" t="s">
        <v>450</v>
      </c>
      <c r="E44" s="2">
        <v>33</v>
      </c>
      <c r="F44" s="2">
        <v>54</v>
      </c>
      <c r="G44" s="2">
        <v>13</v>
      </c>
      <c r="H44" s="2">
        <v>2853</v>
      </c>
      <c r="I44" s="40">
        <f>VLOOKUP(D44,D$27:E105,2,FALSE)-VLOOKUP(TEXT(DATE(LEFT(D44,4),MID(D44,6,2),RIGHT(D44,2))-7,"aaaa/mm/dd"),D$27:E105,2,FALSE)</f>
        <v>0</v>
      </c>
      <c r="J44" s="41">
        <f>IFERROR(I44/VLOOKUP(TEXT(DATE(LEFT(D44,4),MID(D44,6,2),RIGHT(D44,2))-7,"aaaa/mm/dd"),D$27:E105,2,FALSE),1)</f>
        <v>0</v>
      </c>
      <c r="K44" s="42">
        <f t="shared" si="0"/>
        <v>1.1566771819137749E-2</v>
      </c>
      <c r="L44" s="43" t="str" cm="1">
        <f t="array" ref="L44">RIGHT(IFERROR(LOOKUP(2,1/(E$28:E43&gt;=E44),D$28:D43),D44),8)</f>
        <v>21/04/29</v>
      </c>
      <c r="M44" s="44" cm="1">
        <f t="array" ref="M44">IFERROR(LOOKUP(2,1/(E$28:E43&gt;=E44),E$28:E43),E44)</f>
        <v>49</v>
      </c>
    </row>
    <row r="45" spans="4:13" x14ac:dyDescent="0.3">
      <c r="D45" s="12" t="s">
        <v>451</v>
      </c>
      <c r="E45" s="2">
        <v>33</v>
      </c>
      <c r="F45" s="2">
        <v>56</v>
      </c>
      <c r="G45" s="2">
        <v>12</v>
      </c>
      <c r="H45" s="2">
        <v>2073</v>
      </c>
      <c r="I45" s="40">
        <f>VLOOKUP(D45,D$27:E106,2,FALSE)-VLOOKUP(TEXT(DATE(LEFT(D45,4),MID(D45,6,2),RIGHT(D45,2))-7,"aaaa/mm/dd"),D$27:E106,2,FALSE)</f>
        <v>-7</v>
      </c>
      <c r="J45" s="41">
        <f>IFERROR(I45/VLOOKUP(TEXT(DATE(LEFT(D45,4),MID(D45,6,2),RIGHT(D45,2))-7,"aaaa/mm/dd"),D$27:E106,2,FALSE),1)</f>
        <v>-0.17499999999999999</v>
      </c>
      <c r="K45" s="42">
        <f t="shared" si="0"/>
        <v>1.5918958031837915E-2</v>
      </c>
      <c r="L45" s="43" t="str" cm="1">
        <f t="array" ref="L45">RIGHT(IFERROR(LOOKUP(2,1/(E$28:E44&gt;=E45),D$28:D44),D45),8)</f>
        <v>21/04/30</v>
      </c>
      <c r="M45" s="44" cm="1">
        <f t="array" ref="M45">IFERROR(LOOKUP(2,1/(E$28:E44&gt;=E45),E$28:E44),E45)</f>
        <v>33</v>
      </c>
    </row>
    <row r="46" spans="4:13" x14ac:dyDescent="0.3">
      <c r="D46" s="12" t="s">
        <v>452</v>
      </c>
      <c r="E46" s="2">
        <v>29</v>
      </c>
      <c r="F46" s="2">
        <v>51</v>
      </c>
      <c r="G46" s="2">
        <v>13</v>
      </c>
      <c r="H46" s="2">
        <v>1532</v>
      </c>
      <c r="I46" s="40">
        <f>VLOOKUP(D46,D$27:E107,2,FALSE)-VLOOKUP(TEXT(DATE(LEFT(D46,4),MID(D46,6,2),RIGHT(D46,2))-7,"aaaa/mm/dd"),D$27:E107,2,FALSE)</f>
        <v>-12</v>
      </c>
      <c r="J46" s="41">
        <f>IFERROR(I46/VLOOKUP(TEXT(DATE(LEFT(D46,4),MID(D46,6,2),RIGHT(D46,2))-7,"aaaa/mm/dd"),D$27:E107,2,FALSE),1)</f>
        <v>-0.29268292682926828</v>
      </c>
      <c r="K46" s="42">
        <f t="shared" si="0"/>
        <v>1.8929503916449087E-2</v>
      </c>
      <c r="L46" s="43" t="str" cm="1">
        <f t="array" ref="L46">RIGHT(IFERROR(LOOKUP(2,1/(E$28:E45&gt;=E46),D$28:D45),D46),8)</f>
        <v>21/05/01</v>
      </c>
      <c r="M46" s="44" cm="1">
        <f t="array" ref="M46">IFERROR(LOOKUP(2,1/(E$28:E45&gt;=E46),E$28:E45),E46)</f>
        <v>33</v>
      </c>
    </row>
    <row r="47" spans="4:13" x14ac:dyDescent="0.3">
      <c r="D47" s="12" t="s">
        <v>453</v>
      </c>
      <c r="E47" s="2">
        <v>27</v>
      </c>
      <c r="F47" s="2">
        <v>46</v>
      </c>
      <c r="G47" s="2">
        <v>11</v>
      </c>
      <c r="H47" s="2">
        <v>1413</v>
      </c>
      <c r="I47" s="40">
        <f>VLOOKUP(D47,D$27:E108,2,FALSE)-VLOOKUP(TEXT(DATE(LEFT(D47,4),MID(D47,6,2),RIGHT(D47,2))-7,"aaaa/mm/dd"),D$27:E108,2,FALSE)</f>
        <v>-5</v>
      </c>
      <c r="J47" s="41">
        <f>IFERROR(I47/VLOOKUP(TEXT(DATE(LEFT(D47,4),MID(D47,6,2),RIGHT(D47,2))-7,"aaaa/mm/dd"),D$27:E108,2,FALSE),1)</f>
        <v>-0.15625</v>
      </c>
      <c r="K47" s="42">
        <f t="shared" si="0"/>
        <v>1.9108280254777069E-2</v>
      </c>
      <c r="L47" s="43" t="str" cm="1">
        <f t="array" ref="L47">RIGHT(IFERROR(LOOKUP(2,1/(E$28:E46&gt;=E47),D$28:D46),D47),8)</f>
        <v>21/05/02</v>
      </c>
      <c r="M47" s="44" cm="1">
        <f t="array" ref="M47">IFERROR(LOOKUP(2,1/(E$28:E46&gt;=E47),E$28:E46),E47)</f>
        <v>29</v>
      </c>
    </row>
    <row r="48" spans="4:13" x14ac:dyDescent="0.3">
      <c r="D48" s="12" t="s">
        <v>454</v>
      </c>
      <c r="E48" s="2">
        <v>31</v>
      </c>
      <c r="F48" s="2">
        <v>46</v>
      </c>
      <c r="G48" s="2">
        <v>10</v>
      </c>
      <c r="H48" s="2">
        <v>2258</v>
      </c>
      <c r="I48" s="40">
        <f>VLOOKUP(D48,D$27:E109,2,FALSE)-VLOOKUP(TEXT(DATE(LEFT(D48,4),MID(D48,6,2),RIGHT(D48,2))-7,"aaaa/mm/dd"),D$27:E109,2,FALSE)</f>
        <v>-15</v>
      </c>
      <c r="J48" s="41">
        <f>IFERROR(I48/VLOOKUP(TEXT(DATE(LEFT(D48,4),MID(D48,6,2),RIGHT(D48,2))-7,"aaaa/mm/dd"),D$27:E109,2,FALSE),1)</f>
        <v>-0.32608695652173914</v>
      </c>
      <c r="K48" s="42">
        <f t="shared" si="0"/>
        <v>1.3728963684676704E-2</v>
      </c>
      <c r="L48" s="43" t="str" cm="1">
        <f t="array" ref="L48">RIGHT(IFERROR(LOOKUP(2,1/(E$28:E47&gt;=E48),D$28:D47),D48),8)</f>
        <v>21/05/01</v>
      </c>
      <c r="M48" s="44" cm="1">
        <f t="array" ref="M48">IFERROR(LOOKUP(2,1/(E$28:E47&gt;=E48),E$28:E47),E48)</f>
        <v>33</v>
      </c>
    </row>
    <row r="49" spans="4:13" x14ac:dyDescent="0.3">
      <c r="D49" s="12" t="s">
        <v>455</v>
      </c>
      <c r="E49" s="2">
        <v>59</v>
      </c>
      <c r="F49" s="2">
        <v>43</v>
      </c>
      <c r="G49" s="2">
        <v>13</v>
      </c>
      <c r="H49" s="2">
        <v>2083</v>
      </c>
      <c r="I49" s="40">
        <f>VLOOKUP(D49,D$27:E110,2,FALSE)-VLOOKUP(TEXT(DATE(LEFT(D49,4),MID(D49,6,2),RIGHT(D49,2))-7,"aaaa/mm/dd"),D$27:E110,2,FALSE)</f>
        <v>23</v>
      </c>
      <c r="J49" s="41">
        <f>IFERROR(I49/VLOOKUP(TEXT(DATE(LEFT(D49,4),MID(D49,6,2),RIGHT(D49,2))-7,"aaaa/mm/dd"),D$27:E110,2,FALSE),1)</f>
        <v>0.63888888888888884</v>
      </c>
      <c r="K49" s="42">
        <f t="shared" si="0"/>
        <v>2.8324531925108018E-2</v>
      </c>
      <c r="L49" s="43" t="str" cm="1">
        <f t="array" ref="L49">RIGHT(IFERROR(LOOKUP(2,1/(E$28:E48&gt;=E49),D$28:D48),D49),8)</f>
        <v>21/04/22</v>
      </c>
      <c r="M49" s="44" cm="1">
        <f t="array" ref="M49">IFERROR(LOOKUP(2,1/(E$28:E48&gt;=E49),E$28:E48),E49)</f>
        <v>72</v>
      </c>
    </row>
    <row r="50" spans="4:13" x14ac:dyDescent="0.3">
      <c r="D50" s="12" t="s">
        <v>456</v>
      </c>
      <c r="E50" s="2">
        <v>49</v>
      </c>
      <c r="F50" s="2">
        <v>50</v>
      </c>
      <c r="G50" s="2">
        <v>11</v>
      </c>
      <c r="H50" s="2">
        <v>2483</v>
      </c>
      <c r="I50" s="40">
        <f>VLOOKUP(D50,D$27:E111,2,FALSE)-VLOOKUP(TEXT(DATE(LEFT(D50,4),MID(D50,6,2),RIGHT(D50,2))-7,"aaaa/mm/dd"),D$27:E111,2,FALSE)</f>
        <v>0</v>
      </c>
      <c r="J50" s="41">
        <f>IFERROR(I50/VLOOKUP(TEXT(DATE(LEFT(D50,4),MID(D50,6,2),RIGHT(D50,2))-7,"aaaa/mm/dd"),D$27:E111,2,FALSE),1)</f>
        <v>0</v>
      </c>
      <c r="K50" s="42">
        <f t="shared" si="0"/>
        <v>1.973419250906162E-2</v>
      </c>
      <c r="L50" s="43" t="str" cm="1">
        <f t="array" ref="L50">RIGHT(IFERROR(LOOKUP(2,1/(E$28:E49&gt;=E50),D$28:D49),D50),8)</f>
        <v>21/05/05</v>
      </c>
      <c r="M50" s="44" cm="1">
        <f t="array" ref="M50">IFERROR(LOOKUP(2,1/(E$28:E49&gt;=E50),E$28:E49),E50)</f>
        <v>59</v>
      </c>
    </row>
    <row r="51" spans="4:13" x14ac:dyDescent="0.3">
      <c r="D51" s="12" t="s">
        <v>457</v>
      </c>
      <c r="E51" s="2">
        <v>53</v>
      </c>
      <c r="F51" s="2">
        <v>47</v>
      </c>
      <c r="G51" s="2">
        <v>11</v>
      </c>
      <c r="H51" s="2">
        <v>2178</v>
      </c>
      <c r="I51" s="40">
        <f>VLOOKUP(D51,D$27:E112,2,FALSE)-VLOOKUP(TEXT(DATE(LEFT(D51,4),MID(D51,6,2),RIGHT(D51,2))-7,"aaaa/mm/dd"),D$27:E112,2,FALSE)</f>
        <v>20</v>
      </c>
      <c r="J51" s="41">
        <f>IFERROR(I51/VLOOKUP(TEXT(DATE(LEFT(D51,4),MID(D51,6,2),RIGHT(D51,2))-7,"aaaa/mm/dd"),D$27:E112,2,FALSE),1)</f>
        <v>0.60606060606060608</v>
      </c>
      <c r="K51" s="42">
        <f t="shared" si="0"/>
        <v>2.4334251606978878E-2</v>
      </c>
      <c r="L51" s="43" t="str" cm="1">
        <f t="array" ref="L51">RIGHT(IFERROR(LOOKUP(2,1/(E$28:E50&gt;=E51),D$28:D50),D51),8)</f>
        <v>21/05/05</v>
      </c>
      <c r="M51" s="44" cm="1">
        <f t="array" ref="M51">IFERROR(LOOKUP(2,1/(E$28:E50&gt;=E51),E$28:E50),E51)</f>
        <v>59</v>
      </c>
    </row>
    <row r="52" spans="4:13" x14ac:dyDescent="0.3">
      <c r="D52" s="12" t="s">
        <v>458</v>
      </c>
      <c r="E52" s="2">
        <v>29</v>
      </c>
      <c r="F52" s="2">
        <v>51</v>
      </c>
      <c r="G52" s="2">
        <v>11</v>
      </c>
      <c r="H52" s="2">
        <v>3362</v>
      </c>
      <c r="I52" s="40">
        <f>VLOOKUP(D52,D$27:E113,2,FALSE)-VLOOKUP(TEXT(DATE(LEFT(D52,4),MID(D52,6,2),RIGHT(D52,2))-7,"aaaa/mm/dd"),D$27:E113,2,FALSE)</f>
        <v>-4</v>
      </c>
      <c r="J52" s="41">
        <f>IFERROR(I52/VLOOKUP(TEXT(DATE(LEFT(D52,4),MID(D52,6,2),RIGHT(D52,2))-7,"aaaa/mm/dd"),D$27:E113,2,FALSE),1)</f>
        <v>-0.12121212121212122</v>
      </c>
      <c r="K52" s="42">
        <f t="shared" si="0"/>
        <v>8.6258179654967286E-3</v>
      </c>
      <c r="L52" s="43" t="str" cm="1">
        <f t="array" ref="L52">RIGHT(IFERROR(LOOKUP(2,1/(E$28:E51&gt;=E52),D$28:D51),D52),8)</f>
        <v>21/05/07</v>
      </c>
      <c r="M52" s="44" cm="1">
        <f t="array" ref="M52">IFERROR(LOOKUP(2,1/(E$28:E51&gt;=E52),E$28:E51),E52)</f>
        <v>53</v>
      </c>
    </row>
    <row r="53" spans="4:13" x14ac:dyDescent="0.3">
      <c r="D53" s="12" t="s">
        <v>460</v>
      </c>
      <c r="E53" s="2">
        <v>54</v>
      </c>
      <c r="F53" s="2">
        <v>50</v>
      </c>
      <c r="G53" s="2">
        <v>12</v>
      </c>
      <c r="H53" s="2">
        <v>2076</v>
      </c>
      <c r="I53" s="40">
        <f>VLOOKUP(D53,D$27:E114,2,FALSE)-VLOOKUP(TEXT(DATE(LEFT(D53,4),MID(D53,6,2),RIGHT(D53,2))-7,"aaaa/mm/dd"),D$27:E114,2,FALSE)</f>
        <v>25</v>
      </c>
      <c r="J53" s="41">
        <f>IFERROR(I53/VLOOKUP(TEXT(DATE(LEFT(D53,4),MID(D53,6,2),RIGHT(D53,2))-7,"aaaa/mm/dd"),D$27:E114,2,FALSE),1)</f>
        <v>0.86206896551724133</v>
      </c>
      <c r="K53" s="42">
        <f t="shared" si="0"/>
        <v>2.6011560693641619E-2</v>
      </c>
      <c r="L53" s="43" t="str" cm="1">
        <f t="array" ref="L53">RIGHT(IFERROR(LOOKUP(2,1/(E$28:E52&gt;=E53),D$28:D52),D53),8)</f>
        <v>21/05/05</v>
      </c>
      <c r="M53" s="44" cm="1">
        <f t="array" ref="M53">IFERROR(LOOKUP(2,1/(E$28:E52&gt;=E53),E$28:E52),E53)</f>
        <v>59</v>
      </c>
    </row>
    <row r="54" spans="4:13" x14ac:dyDescent="0.3">
      <c r="D54" s="12" t="s">
        <v>461</v>
      </c>
      <c r="E54" s="2">
        <v>17</v>
      </c>
      <c r="F54" s="2">
        <v>46</v>
      </c>
      <c r="G54" s="2">
        <v>12</v>
      </c>
      <c r="H54" s="2">
        <v>3828</v>
      </c>
      <c r="I54" s="40">
        <f>VLOOKUP(D54,D$27:E115,2,FALSE)-VLOOKUP(TEXT(DATE(LEFT(D54,4),MID(D54,6,2),RIGHT(D54,2))-7,"aaaa/mm/dd"),D$27:E115,2,FALSE)</f>
        <v>-10</v>
      </c>
      <c r="J54" s="41">
        <f>IFERROR(I54/VLOOKUP(TEXT(DATE(LEFT(D54,4),MID(D54,6,2),RIGHT(D54,2))-7,"aaaa/mm/dd"),D$27:E115,2,FALSE),1)</f>
        <v>-0.37037037037037035</v>
      </c>
      <c r="K54" s="42">
        <f t="shared" si="0"/>
        <v>4.440961337513062E-3</v>
      </c>
      <c r="L54" s="43" t="str" cm="1">
        <f t="array" ref="L54">RIGHT(IFERROR(LOOKUP(2,1/(E$28:E53&gt;=E54),D$28:D53),D54),8)</f>
        <v>21/05/09</v>
      </c>
      <c r="M54" s="44" cm="1">
        <f t="array" ref="M54">IFERROR(LOOKUP(2,1/(E$28:E53&gt;=E54),E$28:E53),E54)</f>
        <v>54</v>
      </c>
    </row>
    <row r="55" spans="4:13" x14ac:dyDescent="0.3">
      <c r="D55" s="12" t="s">
        <v>462</v>
      </c>
      <c r="E55" s="2">
        <v>51</v>
      </c>
      <c r="F55" s="2">
        <v>46</v>
      </c>
      <c r="G55" s="2">
        <v>10</v>
      </c>
      <c r="H55" s="2">
        <v>6781</v>
      </c>
      <c r="I55" s="40">
        <f>VLOOKUP(D55,D$27:E116,2,FALSE)-VLOOKUP(TEXT(DATE(LEFT(D55,4),MID(D55,6,2),RIGHT(D55,2))-7,"aaaa/mm/dd"),D$27:E116,2,FALSE)</f>
        <v>-8</v>
      </c>
      <c r="J55" s="41">
        <f>IFERROR(I55/VLOOKUP(TEXT(DATE(LEFT(D55,4),MID(D55,6,2),RIGHT(D55,2))-7,"aaaa/mm/dd"),D$27:E116,2,FALSE),1)</f>
        <v>-0.13559322033898305</v>
      </c>
      <c r="K55" s="42">
        <f t="shared" si="0"/>
        <v>7.5210145996165755E-3</v>
      </c>
      <c r="L55" s="43" t="str" cm="1">
        <f t="array" ref="L55">RIGHT(IFERROR(LOOKUP(2,1/(E$28:E54&gt;=E55),D$28:D54),D55),8)</f>
        <v>21/05/09</v>
      </c>
      <c r="M55" s="44" cm="1">
        <f t="array" ref="M55">IFERROR(LOOKUP(2,1/(E$28:E54&gt;=E55),E$28:E54),E55)</f>
        <v>54</v>
      </c>
    </row>
    <row r="56" spans="4:13" x14ac:dyDescent="0.3">
      <c r="D56" s="12" t="s">
        <v>466</v>
      </c>
      <c r="E56" s="2">
        <v>21</v>
      </c>
      <c r="F56" s="2">
        <v>41</v>
      </c>
      <c r="G56" s="2">
        <v>9</v>
      </c>
      <c r="H56" s="2">
        <v>2104</v>
      </c>
      <c r="I56" s="40">
        <f>VLOOKUP(D56,D$27:E117,2,FALSE)-VLOOKUP(TEXT(DATE(LEFT(D56,4),MID(D56,6,2),RIGHT(D56,2))-7,"aaaa/mm/dd"),D$27:E117,2,FALSE)</f>
        <v>-28</v>
      </c>
      <c r="J56" s="41">
        <f>IFERROR(I56/VLOOKUP(TEXT(DATE(LEFT(D56,4),MID(D56,6,2),RIGHT(D56,2))-7,"aaaa/mm/dd"),D$27:E117,2,FALSE),1)</f>
        <v>-0.5714285714285714</v>
      </c>
      <c r="K56" s="42">
        <f t="shared" si="0"/>
        <v>9.9809885931558939E-3</v>
      </c>
      <c r="L56" s="43" t="str" cm="1">
        <f t="array" ref="L56">RIGHT(IFERROR(LOOKUP(2,1/(E$28:E55&gt;=E56),D$28:D55),D56),8)</f>
        <v>21/05/12</v>
      </c>
      <c r="M56" s="44" cm="1">
        <f t="array" ref="M56">IFERROR(LOOKUP(2,1/(E$28:E55&gt;=E56),E$28:E55),E56)</f>
        <v>51</v>
      </c>
    </row>
    <row r="57" spans="4:13" x14ac:dyDescent="0.3">
      <c r="D57" s="12" t="s">
        <v>463</v>
      </c>
      <c r="E57" s="2">
        <v>25</v>
      </c>
      <c r="F57" s="2">
        <v>35</v>
      </c>
      <c r="G57" s="2">
        <v>10</v>
      </c>
      <c r="H57" s="2">
        <v>2068</v>
      </c>
      <c r="I57" s="40">
        <f>VLOOKUP(D57,D$27:E118,2,FALSE)-VLOOKUP(TEXT(DATE(LEFT(D57,4),MID(D57,6,2),RIGHT(D57,2))-7,"aaaa/mm/dd"),D$27:E118,2,FALSE)</f>
        <v>-28</v>
      </c>
      <c r="J57" s="41">
        <f>IFERROR(I57/VLOOKUP(TEXT(DATE(LEFT(D57,4),MID(D57,6,2),RIGHT(D57,2))-7,"aaaa/mm/dd"),D$27:E118,2,FALSE),1)</f>
        <v>-0.52830188679245282</v>
      </c>
      <c r="K57" s="42">
        <f t="shared" si="0"/>
        <v>1.2088974854932301E-2</v>
      </c>
      <c r="L57" s="43" t="str" cm="1">
        <f t="array" ref="L57">RIGHT(IFERROR(LOOKUP(2,1/(E$28:E56&gt;=E57),D$28:D56),D57),8)</f>
        <v>21/05/12</v>
      </c>
      <c r="M57" s="44" cm="1">
        <f t="array" ref="M57">IFERROR(LOOKUP(2,1/(E$28:E56&gt;=E57),E$28:E56),E57)</f>
        <v>51</v>
      </c>
    </row>
    <row r="58" spans="4:13" x14ac:dyDescent="0.3">
      <c r="D58" s="12" t="s">
        <v>467</v>
      </c>
      <c r="E58" s="2">
        <v>30</v>
      </c>
      <c r="F58" s="2">
        <v>38</v>
      </c>
      <c r="G58" s="2">
        <v>8</v>
      </c>
      <c r="H58" s="2">
        <v>1803</v>
      </c>
      <c r="I58" s="40">
        <f>VLOOKUP(D58,D$27:E119,2,FALSE)-VLOOKUP(TEXT(DATE(LEFT(D58,4),MID(D58,6,2),RIGHT(D58,2))-7,"aaaa/mm/dd"),D$27:E119,2,FALSE)</f>
        <v>1</v>
      </c>
      <c r="J58" s="41">
        <f>IFERROR(I58/VLOOKUP(TEXT(DATE(LEFT(D58,4),MID(D58,6,2),RIGHT(D58,2))-7,"aaaa/mm/dd"),D$27:E119,2,FALSE),1)</f>
        <v>3.4482758620689655E-2</v>
      </c>
      <c r="K58" s="42">
        <f t="shared" si="0"/>
        <v>1.6638935108153077E-2</v>
      </c>
      <c r="L58" s="43" t="str" cm="1">
        <f t="array" ref="L58">RIGHT(IFERROR(LOOKUP(2,1/(E$28:E57&gt;=E58),D$28:D57),D58),8)</f>
        <v>21/05/12</v>
      </c>
      <c r="M58" s="44" cm="1">
        <f t="array" ref="M58">IFERROR(LOOKUP(2,1/(E$28:E57&gt;=E58),E$28:E57),E58)</f>
        <v>51</v>
      </c>
    </row>
    <row r="59" spans="4:13" x14ac:dyDescent="0.3">
      <c r="D59" s="12" t="s">
        <v>468</v>
      </c>
      <c r="E59" s="2">
        <v>28</v>
      </c>
      <c r="F59" s="2">
        <v>35</v>
      </c>
      <c r="G59" s="2">
        <v>9</v>
      </c>
      <c r="H59" s="2">
        <v>2464</v>
      </c>
      <c r="I59" s="40">
        <f>VLOOKUP(D59,D$27:E120,2,FALSE)-VLOOKUP(TEXT(DATE(LEFT(D59,4),MID(D59,6,2),RIGHT(D59,2))-7,"aaaa/mm/dd"),D$27:E120,2,FALSE)</f>
        <v>-26</v>
      </c>
      <c r="J59" s="41">
        <f>IFERROR(I59/VLOOKUP(TEXT(DATE(LEFT(D59,4),MID(D59,6,2),RIGHT(D59,2))-7,"aaaa/mm/dd"),D$27:E120,2,FALSE),1)</f>
        <v>-0.48148148148148145</v>
      </c>
      <c r="K59" s="42">
        <f t="shared" si="0"/>
        <v>1.1363636363636364E-2</v>
      </c>
      <c r="L59" s="43" t="str" cm="1">
        <f t="array" ref="L59">RIGHT(IFERROR(LOOKUP(2,1/(E$28:E58&gt;=E59),D$28:D58),D59),8)</f>
        <v>21/05/15</v>
      </c>
      <c r="M59" s="44" cm="1">
        <f t="array" ref="M59">IFERROR(LOOKUP(2,1/(E$28:E58&gt;=E59),E$28:E58),E59)</f>
        <v>30</v>
      </c>
    </row>
    <row r="60" spans="4:13" x14ac:dyDescent="0.3">
      <c r="D60" s="12" t="s">
        <v>469</v>
      </c>
      <c r="E60" s="2">
        <v>13</v>
      </c>
      <c r="F60" s="2">
        <v>35</v>
      </c>
      <c r="G60" s="2">
        <v>9</v>
      </c>
      <c r="H60" s="2">
        <v>2314</v>
      </c>
      <c r="I60" s="40">
        <f>VLOOKUP(D60,D$27:E121,2,FALSE)-VLOOKUP(TEXT(DATE(LEFT(D60,4),MID(D60,6,2),RIGHT(D60,2))-7,"aaaa/mm/dd"),D$27:E121,2,FALSE)</f>
        <v>-4</v>
      </c>
      <c r="J60" s="41">
        <f>IFERROR(I60/VLOOKUP(TEXT(DATE(LEFT(D60,4),MID(D60,6,2),RIGHT(D60,2))-7,"aaaa/mm/dd"),D$27:E121,2,FALSE),1)</f>
        <v>-0.23529411764705882</v>
      </c>
      <c r="K60" s="42">
        <f t="shared" si="0"/>
        <v>5.6179775280898875E-3</v>
      </c>
      <c r="L60" s="43" t="str" cm="1">
        <f t="array" ref="L60">RIGHT(IFERROR(LOOKUP(2,1/(E$28:E59&gt;=E60),D$28:D59),D60),8)</f>
        <v>21/05/16</v>
      </c>
      <c r="M60" s="44" cm="1">
        <f t="array" ref="M60">IFERROR(LOOKUP(2,1/(E$28:E59&gt;=E60),E$28:E59),E60)</f>
        <v>28</v>
      </c>
    </row>
    <row r="61" spans="4:13" x14ac:dyDescent="0.3">
      <c r="D61" s="12" t="s">
        <v>470</v>
      </c>
      <c r="E61" s="2">
        <v>29</v>
      </c>
      <c r="F61" s="2">
        <v>31</v>
      </c>
      <c r="G61" s="2">
        <v>9</v>
      </c>
      <c r="H61" s="2">
        <v>1765</v>
      </c>
      <c r="I61" s="40" t="e">
        <f>VLOOKUP(D61,D$27:E122,2,FALSE)-VLOOKUP(TEXT(DATE(LEFT(D61,4),MID(D61,6,2),RIGHT(D61,2))-7,"aaaa/mm/dd"),D$27:E122,2,FALSE)</f>
        <v>#N/A</v>
      </c>
      <c r="J61" s="41">
        <f>IFERROR(I61/VLOOKUP(TEXT(DATE(LEFT(D61,4),MID(D61,6,2),RIGHT(D61,2))-7,"aaaa/mm/dd"),D$27:E122,2,FALSE),1)</f>
        <v>1</v>
      </c>
      <c r="K61" s="42">
        <f t="shared" si="0"/>
        <v>1.643059490084986E-2</v>
      </c>
      <c r="L61" s="43" t="str" cm="1">
        <f t="array" ref="L61">RIGHT(IFERROR(LOOKUP(2,1/(E$28:E60&gt;=E61),D$28:D60),D61),8)</f>
        <v>21/05/15</v>
      </c>
      <c r="M61" s="44" cm="1">
        <f t="array" ref="M61">IFERROR(LOOKUP(2,1/(E$28:E60&gt;=E61),E$28:E60),E61)</f>
        <v>30</v>
      </c>
    </row>
    <row r="62" spans="4:13" x14ac:dyDescent="0.3">
      <c r="D62" s="12" t="s">
        <v>471</v>
      </c>
      <c r="E62" s="2">
        <v>17</v>
      </c>
      <c r="F62" s="2">
        <v>36</v>
      </c>
      <c r="G62" s="2">
        <v>7</v>
      </c>
      <c r="H62" s="2">
        <v>1940</v>
      </c>
      <c r="I62" s="40">
        <f>VLOOKUP(D62,D$27:E123,2,FALSE)-VLOOKUP(TEXT(DATE(LEFT(D62,4),MID(D62,6,2),RIGHT(D62,2))-7,"aaaa/mm/dd"),D$27:E123,2,FALSE)</f>
        <v>-34</v>
      </c>
      <c r="J62" s="41">
        <f>IFERROR(I62/VLOOKUP(TEXT(DATE(LEFT(D62,4),MID(D62,6,2),RIGHT(D62,2))-7,"aaaa/mm/dd"),D$27:E123,2,FALSE),1)</f>
        <v>-0.66666666666666663</v>
      </c>
      <c r="K62" s="42">
        <f t="shared" si="0"/>
        <v>8.7628865979381444E-3</v>
      </c>
      <c r="L62" s="43" t="str" cm="1">
        <f t="array" ref="L62">RIGHT(IFERROR(LOOKUP(2,1/(E$28:E61&gt;=E62),D$28:D61),D62),8)</f>
        <v>21/05/18</v>
      </c>
      <c r="M62" s="44" cm="1">
        <f t="array" ref="M62">IFERROR(LOOKUP(2,1/(E$28:E61&gt;=E62),E$28:E61),E62)</f>
        <v>29</v>
      </c>
    </row>
    <row r="63" spans="4:13" x14ac:dyDescent="0.3">
      <c r="D63" s="12" t="s">
        <v>472</v>
      </c>
      <c r="E63" s="2">
        <v>26</v>
      </c>
      <c r="F63" s="2">
        <v>34</v>
      </c>
      <c r="G63" s="2">
        <v>7</v>
      </c>
      <c r="H63" s="2">
        <v>1675</v>
      </c>
      <c r="I63" s="40">
        <f>VLOOKUP(D63,D$27:E124,2,FALSE)-VLOOKUP(TEXT(DATE(LEFT(D63,4),MID(D63,6,2),RIGHT(D63,2))-7,"aaaa/mm/dd"),D$27:E124,2,FALSE)</f>
        <v>5</v>
      </c>
      <c r="J63" s="41">
        <f>IFERROR(I63/VLOOKUP(TEXT(DATE(LEFT(D63,4),MID(D63,6,2),RIGHT(D63,2))-7,"aaaa/mm/dd"),D$27:E124,2,FALSE),1)</f>
        <v>0.23809523809523808</v>
      </c>
      <c r="K63" s="42">
        <f t="shared" si="0"/>
        <v>1.5522388059701492E-2</v>
      </c>
      <c r="L63" s="43" t="str" cm="1">
        <f t="array" ref="L63">RIGHT(IFERROR(LOOKUP(2,1/(E$28:E62&gt;=E63),D$28:D62),D63),8)</f>
        <v>21/05/18</v>
      </c>
      <c r="M63" s="44" cm="1">
        <f t="array" ref="M63">IFERROR(LOOKUP(2,1/(E$28:E62&gt;=E63),E$28:E62),E63)</f>
        <v>29</v>
      </c>
    </row>
    <row r="64" spans="4:13" x14ac:dyDescent="0.3">
      <c r="D64" s="12" t="s">
        <v>473</v>
      </c>
      <c r="E64" s="2">
        <v>42</v>
      </c>
      <c r="F64" s="2">
        <v>32</v>
      </c>
      <c r="G64" s="2">
        <v>6</v>
      </c>
      <c r="H64" s="2">
        <v>1748</v>
      </c>
      <c r="I64" s="40">
        <f>VLOOKUP(D64,D$27:E125,2,FALSE)-VLOOKUP(TEXT(DATE(LEFT(D64,4),MID(D64,6,2),RIGHT(D64,2))-7,"aaaa/mm/dd"),D$27:E125,2,FALSE)</f>
        <v>17</v>
      </c>
      <c r="J64" s="41">
        <f>IFERROR(I64/VLOOKUP(TEXT(DATE(LEFT(D64,4),MID(D64,6,2),RIGHT(D64,2))-7,"aaaa/mm/dd"),D$27:E125,2,FALSE),1)</f>
        <v>0.68</v>
      </c>
      <c r="K64" s="42">
        <f t="shared" si="0"/>
        <v>2.4027459954233409E-2</v>
      </c>
      <c r="L64" s="43" t="str" cm="1">
        <f t="array" ref="L64">RIGHT(IFERROR(LOOKUP(2,1/(E$28:E63&gt;=E64),D$28:D63),D64),8)</f>
        <v>21/05/12</v>
      </c>
      <c r="M64" s="44" cm="1">
        <f t="array" ref="M64">IFERROR(LOOKUP(2,1/(E$28:E63&gt;=E64),E$28:E63),E64)</f>
        <v>51</v>
      </c>
    </row>
    <row r="65" spans="4:13" x14ac:dyDescent="0.3">
      <c r="D65" s="12" t="s">
        <v>474</v>
      </c>
      <c r="E65" s="2">
        <v>35</v>
      </c>
      <c r="F65" s="2">
        <v>30</v>
      </c>
      <c r="G65" s="2">
        <v>6</v>
      </c>
      <c r="H65" s="2">
        <v>1671</v>
      </c>
      <c r="I65" s="40">
        <f>VLOOKUP(D65,D$27:E126,2,FALSE)-VLOOKUP(TEXT(DATE(LEFT(D65,4),MID(D65,6,2),RIGHT(D65,2))-7,"aaaa/mm/dd"),D$27:E126,2,FALSE)</f>
        <v>5</v>
      </c>
      <c r="J65" s="41">
        <f>IFERROR(I65/VLOOKUP(TEXT(DATE(LEFT(D65,4),MID(D65,6,2),RIGHT(D65,2))-7,"aaaa/mm/dd"),D$27:E126,2,FALSE),1)</f>
        <v>0.16666666666666666</v>
      </c>
      <c r="K65" s="42">
        <f t="shared" si="0"/>
        <v>2.0945541591861162E-2</v>
      </c>
      <c r="L65" s="43" t="str" cm="1">
        <f t="array" ref="L65">RIGHT(IFERROR(LOOKUP(2,1/(E$28:E64&gt;=E65),D$28:D64),D65),8)</f>
        <v>21/05/21</v>
      </c>
      <c r="M65" s="44" cm="1">
        <f t="array" ref="M65">IFERROR(LOOKUP(2,1/(E$28:E64&gt;=E65),E$28:E64),E65)</f>
        <v>42</v>
      </c>
    </row>
    <row r="66" spans="4:13" x14ac:dyDescent="0.3">
      <c r="D66" s="12" t="s">
        <v>475</v>
      </c>
      <c r="E66" s="2">
        <v>13</v>
      </c>
      <c r="F66" s="2">
        <v>32</v>
      </c>
      <c r="G66" s="2">
        <v>6</v>
      </c>
      <c r="H66" s="2">
        <v>2009</v>
      </c>
      <c r="I66" s="40">
        <f>VLOOKUP(D66,D$27:E127,2,FALSE)-VLOOKUP(TEXT(DATE(LEFT(D66,4),MID(D66,6,2),RIGHT(D66,2))-7,"aaaa/mm/dd"),D$27:E127,2,FALSE)</f>
        <v>-15</v>
      </c>
      <c r="J66" s="41">
        <f>IFERROR(I66/VLOOKUP(TEXT(DATE(LEFT(D66,4),MID(D66,6,2),RIGHT(D66,2))-7,"aaaa/mm/dd"),D$27:E127,2,FALSE),1)</f>
        <v>-0.5357142857142857</v>
      </c>
      <c r="K66" s="42">
        <f t="shared" si="0"/>
        <v>6.4708810353409658E-3</v>
      </c>
      <c r="L66" s="43" t="str" cm="1">
        <f t="array" ref="L66">RIGHT(IFERROR(LOOKUP(2,1/(E$28:E65&gt;=E66),D$28:D65),D66),8)</f>
        <v>21/05/22</v>
      </c>
      <c r="M66" s="44" cm="1">
        <f t="array" ref="M66">IFERROR(LOOKUP(2,1/(E$28:E65&gt;=E66),E$28:E65),E66)</f>
        <v>35</v>
      </c>
    </row>
    <row r="67" spans="4:13" x14ac:dyDescent="0.3">
      <c r="D67" s="12" t="s">
        <v>476</v>
      </c>
      <c r="E67" s="2">
        <v>11</v>
      </c>
      <c r="F67" s="2">
        <v>29</v>
      </c>
      <c r="G67" s="2">
        <v>7</v>
      </c>
      <c r="H67" s="2">
        <v>2045</v>
      </c>
      <c r="I67" s="40">
        <f>VLOOKUP(D67,D$27:E128,2,FALSE)-VLOOKUP(TEXT(DATE(LEFT(D67,4),MID(D67,6,2),RIGHT(D67,2))-7,"aaaa/mm/dd"),D$27:E128,2,FALSE)</f>
        <v>-2</v>
      </c>
      <c r="J67" s="41">
        <f>IFERROR(I67/VLOOKUP(TEXT(DATE(LEFT(D67,4),MID(D67,6,2),RIGHT(D67,2))-7,"aaaa/mm/dd"),D$27:E128,2,FALSE),1)</f>
        <v>-0.15384615384615385</v>
      </c>
      <c r="K67" s="42">
        <f t="shared" si="0"/>
        <v>5.3789731051344745E-3</v>
      </c>
      <c r="L67" s="43" t="str" cm="1">
        <f t="array" ref="L67">RIGHT(IFERROR(LOOKUP(2,1/(E$28:E66&gt;=E67),D$28:D66),D67),8)</f>
        <v>21/05/23</v>
      </c>
      <c r="M67" s="44" cm="1">
        <f t="array" ref="M67">IFERROR(LOOKUP(2,1/(E$28:E66&gt;=E67),E$28:E66),E67)</f>
        <v>13</v>
      </c>
    </row>
    <row r="68" spans="4:13" x14ac:dyDescent="0.3">
      <c r="D68" s="12" t="s">
        <v>477</v>
      </c>
      <c r="E68" s="2">
        <v>16</v>
      </c>
      <c r="F68" s="2">
        <v>28</v>
      </c>
      <c r="G68" s="2">
        <v>5</v>
      </c>
      <c r="H68" s="2">
        <v>1924</v>
      </c>
      <c r="I68" s="40">
        <f>VLOOKUP(D68,D$27:E129,2,FALSE)-VLOOKUP(TEXT(DATE(LEFT(D68,4),MID(D68,6,2),RIGHT(D68,2))-7,"aaaa/mm/dd"),D$27:E129,2,FALSE)</f>
        <v>-13</v>
      </c>
      <c r="J68" s="41">
        <f>IFERROR(I68/VLOOKUP(TEXT(DATE(LEFT(D68,4),MID(D68,6,2),RIGHT(D68,2))-7,"aaaa/mm/dd"),D$27:E129,2,FALSE),1)</f>
        <v>-0.44827586206896552</v>
      </c>
      <c r="K68" s="42">
        <f t="shared" si="0"/>
        <v>8.3160083160083165E-3</v>
      </c>
      <c r="L68" s="43" t="str" cm="1">
        <f t="array" ref="L68">RIGHT(IFERROR(LOOKUP(2,1/(E$28:E67&gt;=E68),D$28:D67),D68),8)</f>
        <v>21/05/22</v>
      </c>
      <c r="M68" s="44" cm="1">
        <f t="array" ref="M68">IFERROR(LOOKUP(2,1/(E$28:E67&gt;=E68),E$28:E67),E68)</f>
        <v>35</v>
      </c>
    </row>
    <row r="69" spans="4:13" x14ac:dyDescent="0.3">
      <c r="D69" s="12" t="s">
        <v>478</v>
      </c>
      <c r="E69" s="2">
        <v>11</v>
      </c>
      <c r="F69" s="2">
        <v>26</v>
      </c>
      <c r="G69" s="2">
        <v>4</v>
      </c>
      <c r="H69" s="2">
        <v>1808</v>
      </c>
      <c r="I69" s="40">
        <f>VLOOKUP(D69,D$27:E130,2,FALSE)-VLOOKUP(TEXT(DATE(LEFT(D69,4),MID(D69,6,2),RIGHT(D69,2))-7,"aaaa/mm/dd"),D$27:E130,2,FALSE)</f>
        <v>-6</v>
      </c>
      <c r="J69" s="41">
        <f>IFERROR(I69/VLOOKUP(TEXT(DATE(LEFT(D69,4),MID(D69,6,2),RIGHT(D69,2))-7,"aaaa/mm/dd"),D$27:E130,2,FALSE),1)</f>
        <v>-0.35294117647058826</v>
      </c>
      <c r="K69" s="42">
        <f t="shared" si="0"/>
        <v>6.0840707964601769E-3</v>
      </c>
      <c r="L69" s="43" t="str" cm="1">
        <f t="array" ref="L69">RIGHT(IFERROR(LOOKUP(2,1/(E$28:E68&gt;=E69),D$28:D68),D69),8)</f>
        <v>21/05/25</v>
      </c>
      <c r="M69" s="44" cm="1">
        <f t="array" ref="M69">IFERROR(LOOKUP(2,1/(E$28:E68&gt;=E69),E$28:E68),E69)</f>
        <v>16</v>
      </c>
    </row>
    <row r="70" spans="4:13" x14ac:dyDescent="0.3">
      <c r="D70" s="12" t="s">
        <v>479</v>
      </c>
      <c r="E70" s="2">
        <v>12</v>
      </c>
      <c r="F70" s="2">
        <v>25</v>
      </c>
      <c r="G70" s="2">
        <v>5</v>
      </c>
      <c r="H70" s="2">
        <v>-107259</v>
      </c>
      <c r="I70" s="40">
        <f>VLOOKUP(D70,D$27:E131,2,FALSE)-VLOOKUP(TEXT(DATE(LEFT(D70,4),MID(D70,6,2),RIGHT(D70,2))-7,"aaaa/mm/dd"),D$27:E131,2,FALSE)</f>
        <v>-14</v>
      </c>
      <c r="J70" s="41">
        <f>IFERROR(I70/VLOOKUP(TEXT(DATE(LEFT(D70,4),MID(D70,6,2),RIGHT(D70,2))-7,"aaaa/mm/dd"),D$27:E131,2,FALSE),1)</f>
        <v>-0.53846153846153844</v>
      </c>
      <c r="K70" s="42">
        <f t="shared" si="0"/>
        <v>-1.1187872346376528E-4</v>
      </c>
      <c r="L70" s="43" t="str" cm="1">
        <f t="array" ref="L70">RIGHT(IFERROR(LOOKUP(2,1/(E$28:E69&gt;=E70),D$28:D69),D70),8)</f>
        <v>21/05/25</v>
      </c>
      <c r="M70" s="44" cm="1">
        <f t="array" ref="M70">IFERROR(LOOKUP(2,1/(E$28:E69&gt;=E70),E$28:E69),E70)</f>
        <v>16</v>
      </c>
    </row>
    <row r="71" spans="4:13" x14ac:dyDescent="0.3">
      <c r="D71" s="12" t="s">
        <v>480</v>
      </c>
      <c r="E71" s="2">
        <v>13</v>
      </c>
      <c r="F71" s="2">
        <v>22</v>
      </c>
      <c r="G71" s="2">
        <v>4</v>
      </c>
      <c r="H71" s="2">
        <v>1626</v>
      </c>
      <c r="I71" s="40">
        <f>VLOOKUP(D71,D$27:E132,2,FALSE)-VLOOKUP(TEXT(DATE(LEFT(D71,4),MID(D71,6,2),RIGHT(D71,2))-7,"aaaa/mm/dd"),D$27:E132,2,FALSE)</f>
        <v>-29</v>
      </c>
      <c r="J71" s="41">
        <f>IFERROR(I71/VLOOKUP(TEXT(DATE(LEFT(D71,4),MID(D71,6,2),RIGHT(D71,2))-7,"aaaa/mm/dd"),D$27:E132,2,FALSE),1)</f>
        <v>-0.69047619047619047</v>
      </c>
      <c r="K71" s="42">
        <f t="shared" si="0"/>
        <v>7.9950799507995073E-3</v>
      </c>
      <c r="L71" s="43" t="str" cm="1">
        <f t="array" ref="L71">RIGHT(IFERROR(LOOKUP(2,1/(E$28:E70&gt;=E71),D$28:D70),D71),8)</f>
        <v>21/05/25</v>
      </c>
      <c r="M71" s="44" cm="1">
        <f t="array" ref="M71">IFERROR(LOOKUP(2,1/(E$28:E70&gt;=E71),E$28:E70),E71)</f>
        <v>16</v>
      </c>
    </row>
    <row r="72" spans="4:13" x14ac:dyDescent="0.3">
      <c r="D72" s="12" t="s">
        <v>481</v>
      </c>
      <c r="E72" s="2">
        <v>24</v>
      </c>
      <c r="F72" s="2">
        <v>23</v>
      </c>
      <c r="G72" s="2">
        <v>4</v>
      </c>
      <c r="H72" s="2">
        <v>1280</v>
      </c>
      <c r="I72" s="40">
        <f>VLOOKUP(D72,D$27:E133,2,FALSE)-VLOOKUP(TEXT(DATE(LEFT(D72,4),MID(D72,6,2),RIGHT(D72,2))-7,"aaaa/mm/dd"),D$27:E133,2,FALSE)</f>
        <v>-11</v>
      </c>
      <c r="J72" s="41">
        <f>IFERROR(I72/VLOOKUP(TEXT(DATE(LEFT(D72,4),MID(D72,6,2),RIGHT(D72,2))-7,"aaaa/mm/dd"),D$27:E133,2,FALSE),1)</f>
        <v>-0.31428571428571428</v>
      </c>
      <c r="K72" s="42">
        <f t="shared" si="0"/>
        <v>1.8749999999999999E-2</v>
      </c>
      <c r="L72" s="43" t="str" cm="1">
        <f t="array" ref="L72">RIGHT(IFERROR(LOOKUP(2,1/(E$28:E71&gt;=E72),D$28:D71),D72),8)</f>
        <v>21/05/22</v>
      </c>
      <c r="M72" s="44" cm="1">
        <f t="array" ref="M72">IFERROR(LOOKUP(2,1/(E$28:E71&gt;=E72),E$28:E71),E72)</f>
        <v>35</v>
      </c>
    </row>
    <row r="73" spans="4:13" x14ac:dyDescent="0.3">
      <c r="D73" s="12" t="s">
        <v>482</v>
      </c>
      <c r="E73" s="2">
        <v>9</v>
      </c>
      <c r="F73" s="2">
        <v>23</v>
      </c>
      <c r="G73" s="2">
        <v>4</v>
      </c>
      <c r="H73" s="2">
        <v>783</v>
      </c>
      <c r="I73" s="40">
        <f>VLOOKUP(D73,D$27:E134,2,FALSE)-VLOOKUP(TEXT(DATE(LEFT(D73,4),MID(D73,6,2),RIGHT(D73,2))-7,"aaaa/mm/dd"),D$27:E134,2,FALSE)</f>
        <v>-4</v>
      </c>
      <c r="J73" s="41">
        <f>IFERROR(I73/VLOOKUP(TEXT(DATE(LEFT(D73,4),MID(D73,6,2),RIGHT(D73,2))-7,"aaaa/mm/dd"),D$27:E134,2,FALSE),1)</f>
        <v>-0.30769230769230771</v>
      </c>
      <c r="K73" s="42">
        <f t="shared" si="0"/>
        <v>1.1494252873563218E-2</v>
      </c>
      <c r="L73" s="43" t="str" cm="1">
        <f t="array" ref="L73">RIGHT(IFERROR(LOOKUP(2,1/(E$28:E72&gt;=E73),D$28:D72),D73),8)</f>
        <v>21/05/29</v>
      </c>
      <c r="M73" s="44" cm="1">
        <f t="array" ref="M73">IFERROR(LOOKUP(2,1/(E$28:E72&gt;=E73),E$28:E72),E73)</f>
        <v>24</v>
      </c>
    </row>
    <row r="74" spans="4:13" x14ac:dyDescent="0.3">
      <c r="D74" s="12" t="s">
        <v>483</v>
      </c>
      <c r="E74" s="2">
        <v>12</v>
      </c>
      <c r="F74" s="2">
        <v>14</v>
      </c>
      <c r="G74" s="2">
        <v>2</v>
      </c>
      <c r="H74" s="2">
        <v>1025</v>
      </c>
      <c r="I74" s="40">
        <f>VLOOKUP(D74,D$27:E135,2,FALSE)-VLOOKUP(TEXT(DATE(LEFT(D74,4),MID(D74,6,2),RIGHT(D74,2))-7,"aaaa/mm/dd"),D$27:E135,2,FALSE)</f>
        <v>1</v>
      </c>
      <c r="J74" s="41">
        <f>IFERROR(I74/VLOOKUP(TEXT(DATE(LEFT(D74,4),MID(D74,6,2),RIGHT(D74,2))-7,"aaaa/mm/dd"),D$27:E135,2,FALSE),1)</f>
        <v>9.0909090909090912E-2</v>
      </c>
      <c r="K74" s="42">
        <f t="shared" si="0"/>
        <v>1.1707317073170732E-2</v>
      </c>
      <c r="L74" s="43" t="str" cm="1">
        <f t="array" ref="L74">RIGHT(IFERROR(LOOKUP(2,1/(E$28:E73&gt;=E74),D$28:D73),D74),8)</f>
        <v>21/05/29</v>
      </c>
      <c r="M74" s="44" cm="1">
        <f t="array" ref="M74">IFERROR(LOOKUP(2,1/(E$28:E73&gt;=E74),E$28:E73),E74)</f>
        <v>24</v>
      </c>
    </row>
    <row r="75" spans="4:13" x14ac:dyDescent="0.3">
      <c r="D75" s="12" t="s">
        <v>484</v>
      </c>
      <c r="E75" s="2">
        <v>17</v>
      </c>
      <c r="F75" s="2">
        <v>15</v>
      </c>
      <c r="G75" s="2">
        <v>3</v>
      </c>
      <c r="H75" s="2">
        <v>1198</v>
      </c>
      <c r="I75" s="40">
        <f>VLOOKUP(D75,D$27:E136,2,FALSE)-VLOOKUP(TEXT(DATE(LEFT(D75,4),MID(D75,6,2),RIGHT(D75,2))-7,"aaaa/mm/dd"),D$27:E136,2,FALSE)</f>
        <v>1</v>
      </c>
      <c r="J75" s="41">
        <f>IFERROR(I75/VLOOKUP(TEXT(DATE(LEFT(D75,4),MID(D75,6,2),RIGHT(D75,2))-7,"aaaa/mm/dd"),D$27:E136,2,FALSE),1)</f>
        <v>6.25E-2</v>
      </c>
      <c r="K75" s="42">
        <f t="shared" si="0"/>
        <v>1.4190317195325543E-2</v>
      </c>
      <c r="L75" s="43" t="str" cm="1">
        <f t="array" ref="L75">RIGHT(IFERROR(LOOKUP(2,1/(E$28:E74&gt;=E75),D$28:D74),D75),8)</f>
        <v>21/05/29</v>
      </c>
      <c r="M75" s="44" cm="1">
        <f t="array" ref="M75">IFERROR(LOOKUP(2,1/(E$28:E74&gt;=E75),E$28:E74),E75)</f>
        <v>24</v>
      </c>
    </row>
    <row r="76" spans="4:13" x14ac:dyDescent="0.3">
      <c r="D76" s="12" t="s">
        <v>485</v>
      </c>
      <c r="E76" s="2">
        <v>18</v>
      </c>
      <c r="F76" s="2">
        <v>18</v>
      </c>
      <c r="G76" s="2">
        <v>2</v>
      </c>
      <c r="H76" s="2">
        <v>1357</v>
      </c>
      <c r="I76" s="40">
        <f>VLOOKUP(D76,D$27:E137,2,FALSE)-VLOOKUP(TEXT(DATE(LEFT(D76,4),MID(D76,6,2),RIGHT(D76,2))-7,"aaaa/mm/dd"),D$27:E137,2,FALSE)</f>
        <v>7</v>
      </c>
      <c r="J76" s="41">
        <f>IFERROR(I76/VLOOKUP(TEXT(DATE(LEFT(D76,4),MID(D76,6,2),RIGHT(D76,2))-7,"aaaa/mm/dd"),D$27:E137,2,FALSE),1)</f>
        <v>0.63636363636363635</v>
      </c>
      <c r="K76" s="42">
        <f t="shared" si="0"/>
        <v>1.3264554163596167E-2</v>
      </c>
      <c r="L76" s="43" t="str" cm="1">
        <f t="array" ref="L76">RIGHT(IFERROR(LOOKUP(2,1/(E$28:E75&gt;=E76),D$28:D75),D76),8)</f>
        <v>21/05/29</v>
      </c>
      <c r="M76" s="44" cm="1">
        <f t="array" ref="M76">IFERROR(LOOKUP(2,1/(E$28:E75&gt;=E76),E$28:E75),E76)</f>
        <v>24</v>
      </c>
    </row>
    <row r="77" spans="4:13" x14ac:dyDescent="0.3">
      <c r="D77" s="12" t="s">
        <v>486</v>
      </c>
      <c r="E77" s="2">
        <v>14</v>
      </c>
      <c r="F77" s="2">
        <v>16</v>
      </c>
      <c r="G77" s="2">
        <v>2</v>
      </c>
      <c r="H77" s="2">
        <v>919</v>
      </c>
      <c r="I77" s="40">
        <f>VLOOKUP(D77,D$27:E138,2,FALSE)-VLOOKUP(TEXT(DATE(LEFT(D77,4),MID(D77,6,2),RIGHT(D77,2))-7,"aaaa/mm/dd"),D$27:E138,2,FALSE)</f>
        <v>2</v>
      </c>
      <c r="J77" s="41">
        <f>IFERROR(I77/VLOOKUP(TEXT(DATE(LEFT(D77,4),MID(D77,6,2),RIGHT(D77,2))-7,"aaaa/mm/dd"),D$27:E138,2,FALSE),1)</f>
        <v>0.16666666666666666</v>
      </c>
      <c r="K77" s="42">
        <f t="shared" si="0"/>
        <v>1.5233949945593036E-2</v>
      </c>
      <c r="L77" s="43" t="str" cm="1">
        <f t="array" ref="L77">RIGHT(IFERROR(LOOKUP(2,1/(E$28:E76&gt;=E77),D$28:D76),D77),8)</f>
        <v>21/06/02</v>
      </c>
      <c r="M77" s="44" cm="1">
        <f t="array" ref="M77">IFERROR(LOOKUP(2,1/(E$28:E76&gt;=E77),E$28:E76),E77)</f>
        <v>18</v>
      </c>
    </row>
    <row r="78" spans="4:13" x14ac:dyDescent="0.3">
      <c r="D78" s="12" t="s">
        <v>487</v>
      </c>
      <c r="E78" s="2">
        <v>25</v>
      </c>
      <c r="F78" s="2">
        <v>13</v>
      </c>
      <c r="G78" s="2">
        <v>2</v>
      </c>
      <c r="H78" s="2">
        <v>3184</v>
      </c>
      <c r="I78" s="40">
        <f>VLOOKUP(D78,D$27:E139,2,FALSE)-VLOOKUP(TEXT(DATE(LEFT(D78,4),MID(D78,6,2),RIGHT(D78,2))-7,"aaaa/mm/dd"),D$27:E139,2,FALSE)</f>
        <v>12</v>
      </c>
      <c r="J78" s="41">
        <f>IFERROR(I78/VLOOKUP(TEXT(DATE(LEFT(D78,4),MID(D78,6,2),RIGHT(D78,2))-7,"aaaa/mm/dd"),D$27:E139,2,FALSE),1)</f>
        <v>0.92307692307692313</v>
      </c>
      <c r="K78" s="42">
        <f t="shared" si="0"/>
        <v>7.8517587939698485E-3</v>
      </c>
      <c r="L78" s="43" t="str" cm="1">
        <f t="array" ref="L78">RIGHT(IFERROR(LOOKUP(2,1/(E$28:E77&gt;=E78),D$28:D77),D78),8)</f>
        <v>21/05/22</v>
      </c>
      <c r="M78" s="44" cm="1">
        <f t="array" ref="M78">IFERROR(LOOKUP(2,1/(E$28:E77&gt;=E78),E$28:E77),E78)</f>
        <v>35</v>
      </c>
    </row>
    <row r="79" spans="4:13" x14ac:dyDescent="0.3">
      <c r="D79" s="12" t="s">
        <v>488</v>
      </c>
      <c r="E79" s="2">
        <v>21</v>
      </c>
      <c r="F79" s="2">
        <v>13</v>
      </c>
      <c r="G79" s="2">
        <v>2</v>
      </c>
      <c r="H79" s="2">
        <v>999</v>
      </c>
      <c r="I79" s="40">
        <f>VLOOKUP(D79,D$27:E140,2,FALSE)-VLOOKUP(TEXT(DATE(LEFT(D79,4),MID(D79,6,2),RIGHT(D79,2))-7,"aaaa/mm/dd"),D$27:E140,2,FALSE)</f>
        <v>-3</v>
      </c>
      <c r="J79" s="41">
        <f>IFERROR(I79/VLOOKUP(TEXT(DATE(LEFT(D79,4),MID(D79,6,2),RIGHT(D79,2))-7,"aaaa/mm/dd"),D$27:E140,2,FALSE),1)</f>
        <v>-0.125</v>
      </c>
      <c r="K79" s="42">
        <f t="shared" si="0"/>
        <v>2.1021021021021023E-2</v>
      </c>
      <c r="L79" s="43" t="str" cm="1">
        <f t="array" ref="L79">RIGHT(IFERROR(LOOKUP(2,1/(E$28:E78&gt;=E79),D$28:D78),D79),8)</f>
        <v>21/06/04</v>
      </c>
      <c r="M79" s="44" cm="1">
        <f t="array" ref="M79">IFERROR(LOOKUP(2,1/(E$28:E78&gt;=E79),E$28:E78),E79)</f>
        <v>25</v>
      </c>
    </row>
    <row r="80" spans="4:13" x14ac:dyDescent="0.3">
      <c r="D80" s="12" t="s">
        <v>489</v>
      </c>
      <c r="E80" s="2">
        <v>17</v>
      </c>
      <c r="F80" s="2">
        <v>12</v>
      </c>
      <c r="G80" s="2">
        <v>2</v>
      </c>
      <c r="H80" s="2">
        <v>863</v>
      </c>
      <c r="I80" s="40">
        <f>VLOOKUP(D80,D$27:E141,2,FALSE)-VLOOKUP(TEXT(DATE(LEFT(D80,4),MID(D80,6,2),RIGHT(D80,2))-7,"aaaa/mm/dd"),D$27:E141,2,FALSE)</f>
        <v>8</v>
      </c>
      <c r="J80" s="41">
        <f>IFERROR(I80/VLOOKUP(TEXT(DATE(LEFT(D80,4),MID(D80,6,2),RIGHT(D80,2))-7,"aaaa/mm/dd"),D$27:E141,2,FALSE),1)</f>
        <v>0.88888888888888884</v>
      </c>
      <c r="K80" s="42">
        <f t="shared" si="0"/>
        <v>1.9698725376593278E-2</v>
      </c>
      <c r="L80" s="43" t="str" cm="1">
        <f t="array" ref="L80">RIGHT(IFERROR(LOOKUP(2,1/(E$28:E79&gt;=E80),D$28:D79),D80),8)</f>
        <v>21/06/05</v>
      </c>
      <c r="M80" s="44" cm="1">
        <f t="array" ref="M80">IFERROR(LOOKUP(2,1/(E$28:E79&gt;=E80),E$28:E79),E80)</f>
        <v>21</v>
      </c>
    </row>
    <row r="81" spans="4:16" x14ac:dyDescent="0.3">
      <c r="D81" s="12" t="s">
        <v>490</v>
      </c>
      <c r="E81" s="2">
        <v>28</v>
      </c>
      <c r="F81" s="2">
        <v>12</v>
      </c>
      <c r="G81" s="2">
        <v>1</v>
      </c>
      <c r="H81" s="2">
        <v>1137</v>
      </c>
      <c r="I81" s="40">
        <f>VLOOKUP(D81,D$27:E142,2,FALSE)-VLOOKUP(TEXT(DATE(LEFT(D81,4),MID(D81,6,2),RIGHT(D81,2))-7,"aaaa/mm/dd"),D$27:E142,2,FALSE)</f>
        <v>16</v>
      </c>
      <c r="J81" s="41">
        <f>IFERROR(I81/VLOOKUP(TEXT(DATE(LEFT(D81,4),MID(D81,6,2),RIGHT(D81,2))-7,"aaaa/mm/dd"),D$27:E142,2,FALSE),1)</f>
        <v>1.3333333333333333</v>
      </c>
      <c r="K81" s="42">
        <f t="shared" si="0"/>
        <v>2.4626209322779244E-2</v>
      </c>
      <c r="L81" s="43" t="str" cm="1">
        <f t="array" ref="L81">RIGHT(IFERROR(LOOKUP(2,1/(E$28:E80&gt;=E81),D$28:D80),D81),8)</f>
        <v>21/05/22</v>
      </c>
      <c r="M81" s="44" cm="1">
        <f t="array" ref="M81">IFERROR(LOOKUP(2,1/(E$28:E80&gt;=E81),E$28:E80),E81)</f>
        <v>35</v>
      </c>
    </row>
    <row r="82" spans="4:16" x14ac:dyDescent="0.3">
      <c r="D82" s="12" t="s">
        <v>491</v>
      </c>
      <c r="E82" s="2">
        <v>16</v>
      </c>
      <c r="F82" s="2">
        <v>16</v>
      </c>
      <c r="G82" s="2">
        <v>2</v>
      </c>
      <c r="H82" s="2">
        <v>1187</v>
      </c>
      <c r="I82" s="40">
        <f>VLOOKUP(D82,D$27:E143,2,FALSE)-VLOOKUP(TEXT(DATE(LEFT(D82,4),MID(D82,6,2),RIGHT(D82,2))-7,"aaaa/mm/dd"),D$27:E143,2,FALSE)</f>
        <v>-1</v>
      </c>
      <c r="J82" s="41">
        <f>IFERROR(I82/VLOOKUP(TEXT(DATE(LEFT(D82,4),MID(D82,6,2),RIGHT(D82,2))-7,"aaaa/mm/dd"),D$27:E143,2,FALSE),1)</f>
        <v>-5.8823529411764705E-2</v>
      </c>
      <c r="K82" s="42">
        <f t="shared" si="0"/>
        <v>1.3479359730412805E-2</v>
      </c>
      <c r="L82" s="43" t="str" cm="1">
        <f t="array" ref="L82">RIGHT(IFERROR(LOOKUP(2,1/(E$28:E81&gt;=E82),D$28:D81),D82),8)</f>
        <v>21/06/07</v>
      </c>
      <c r="M82" s="44" cm="1">
        <f t="array" ref="M82">IFERROR(LOOKUP(2,1/(E$28:E81&gt;=E82),E$28:E81),E82)</f>
        <v>28</v>
      </c>
    </row>
    <row r="83" spans="4:16" x14ac:dyDescent="0.3">
      <c r="D83" s="12" t="s">
        <v>492</v>
      </c>
      <c r="E83" s="2">
        <v>28</v>
      </c>
      <c r="F83" s="2">
        <v>17</v>
      </c>
      <c r="G83" s="2">
        <v>2</v>
      </c>
      <c r="H83" s="2">
        <v>1026</v>
      </c>
      <c r="I83" s="40">
        <f>VLOOKUP(D83,D$27:E144,2,FALSE)-VLOOKUP(TEXT(DATE(LEFT(D83,4),MID(D83,6,2),RIGHT(D83,2))-7,"aaaa/mm/dd"),D$27:E144,2,FALSE)</f>
        <v>10</v>
      </c>
      <c r="J83" s="41">
        <f>IFERROR(I83/VLOOKUP(TEXT(DATE(LEFT(D83,4),MID(D83,6,2),RIGHT(D83,2))-7,"aaaa/mm/dd"),D$27:E144,2,FALSE),1)</f>
        <v>0.55555555555555558</v>
      </c>
      <c r="K83" s="42">
        <f t="shared" si="0"/>
        <v>2.7290448343079921E-2</v>
      </c>
      <c r="L83" s="43" t="str" cm="1">
        <f t="array" ref="L83">RIGHT(IFERROR(LOOKUP(2,1/(E$28:E82&gt;=E83),D$28:D82),D83),8)</f>
        <v>21/06/07</v>
      </c>
      <c r="M83" s="44" cm="1">
        <f t="array" ref="M83">IFERROR(LOOKUP(2,1/(E$28:E82&gt;=E83),E$28:E82),E83)</f>
        <v>28</v>
      </c>
    </row>
    <row r="84" spans="4:16" x14ac:dyDescent="0.3">
      <c r="D84" s="12" t="s">
        <v>493</v>
      </c>
      <c r="E84" s="2">
        <v>42</v>
      </c>
      <c r="F84" s="2">
        <v>18</v>
      </c>
      <c r="G84" s="2">
        <v>2</v>
      </c>
      <c r="H84" s="2">
        <v>1463</v>
      </c>
      <c r="I84" s="40">
        <f>VLOOKUP(D84,D$27:E145,2,FALSE)-VLOOKUP(TEXT(DATE(LEFT(D84,4),MID(D84,6,2),RIGHT(D84,2))-7,"aaaa/mm/dd"),D$27:E145,2,FALSE)</f>
        <v>28</v>
      </c>
      <c r="J84" s="41">
        <f>IFERROR(I84/VLOOKUP(TEXT(DATE(LEFT(D84,4),MID(D84,6,2),RIGHT(D84,2))-7,"aaaa/mm/dd"),D$27:E145,2,FALSE),1)</f>
        <v>2</v>
      </c>
      <c r="K84" s="42">
        <f t="shared" si="0"/>
        <v>2.8708133971291867E-2</v>
      </c>
      <c r="L84" s="43" t="str" cm="1">
        <f t="array" ref="L84">RIGHT(IFERROR(LOOKUP(2,1/(E$28:E83&gt;=E84),D$28:D83),D84),8)</f>
        <v>21/05/21</v>
      </c>
      <c r="M84" s="44" cm="1">
        <f t="array" ref="M84">IFERROR(LOOKUP(2,1/(E$28:E83&gt;=E84),E$28:E83),E84)</f>
        <v>42</v>
      </c>
    </row>
    <row r="85" spans="4:16" x14ac:dyDescent="0.3">
      <c r="D85" s="12" t="s">
        <v>494</v>
      </c>
      <c r="E85" s="2">
        <v>23</v>
      </c>
      <c r="F85" s="2">
        <v>19</v>
      </c>
      <c r="G85" s="2">
        <v>3</v>
      </c>
      <c r="H85" s="2">
        <v>1285</v>
      </c>
      <c r="I85" s="40">
        <f>VLOOKUP(D85,D$27:E146,2,FALSE)-VLOOKUP(TEXT(DATE(LEFT(D85,4),MID(D85,6,2),RIGHT(D85,2))-7,"aaaa/mm/dd"),D$27:E146,2,FALSE)</f>
        <v>-2</v>
      </c>
      <c r="J85" s="41">
        <f>IFERROR(I85/VLOOKUP(TEXT(DATE(LEFT(D85,4),MID(D85,6,2),RIGHT(D85,2))-7,"aaaa/mm/dd"),D$27:E146,2,FALSE),1)</f>
        <v>-0.08</v>
      </c>
      <c r="K85" s="42">
        <f t="shared" si="0"/>
        <v>1.7898832684824902E-2</v>
      </c>
      <c r="L85" s="43" t="str" cm="1">
        <f t="array" ref="L85">RIGHT(IFERROR(LOOKUP(2,1/(E$28:E84&gt;=E85),D$28:D84),D85),8)</f>
        <v>21/06/10</v>
      </c>
      <c r="M85" s="44" cm="1">
        <f t="array" ref="M85">IFERROR(LOOKUP(2,1/(E$28:E84&gt;=E85),E$28:E84),E85)</f>
        <v>42</v>
      </c>
      <c r="P85" t="s">
        <v>434</v>
      </c>
    </row>
    <row r="86" spans="4:16" x14ac:dyDescent="0.3">
      <c r="D86" s="12" t="s">
        <v>495</v>
      </c>
      <c r="E86" s="2">
        <v>22</v>
      </c>
      <c r="F86" s="2">
        <v>18</v>
      </c>
      <c r="G86" s="2">
        <v>3</v>
      </c>
      <c r="H86" s="2">
        <v>1149</v>
      </c>
      <c r="I86" s="40">
        <f>VLOOKUP(D86,D$27:E147,2,FALSE)-VLOOKUP(TEXT(DATE(LEFT(D86,4),MID(D86,6,2),RIGHT(D86,2))-7,"aaaa/mm/dd"),D$27:E147,2,FALSE)</f>
        <v>1</v>
      </c>
      <c r="J86" s="41">
        <f>IFERROR(I86/VLOOKUP(TEXT(DATE(LEFT(D86,4),MID(D86,6,2),RIGHT(D86,2))-7,"aaaa/mm/dd"),D$27:E147,2,FALSE),1)</f>
        <v>4.7619047619047616E-2</v>
      </c>
      <c r="K86" s="42">
        <f t="shared" si="0"/>
        <v>1.9147084421235857E-2</v>
      </c>
      <c r="L86" s="43" t="str" cm="1">
        <f t="array" ref="L86">RIGHT(IFERROR(LOOKUP(2,1/(E$28:E85&gt;=E86),D$28:D85),D86),8)</f>
        <v>21/06/11</v>
      </c>
      <c r="M86" s="44" cm="1">
        <f t="array" ref="M86">IFERROR(LOOKUP(2,1/(E$28:E85&gt;=E86),E$28:E85),E86)</f>
        <v>23</v>
      </c>
    </row>
    <row r="87" spans="4:16" x14ac:dyDescent="0.3">
      <c r="D87" s="12" t="s">
        <v>496</v>
      </c>
      <c r="E87" s="2">
        <v>34</v>
      </c>
      <c r="F87" s="2">
        <v>20</v>
      </c>
      <c r="G87" s="2">
        <v>4</v>
      </c>
      <c r="H87" s="2">
        <v>871</v>
      </c>
      <c r="I87" s="40">
        <f>VLOOKUP(D87,D$27:E148,2,FALSE)-VLOOKUP(TEXT(DATE(LEFT(D87,4),MID(D87,6,2),RIGHT(D87,2))-7,"aaaa/mm/dd"),D$27:E148,2,FALSE)</f>
        <v>17</v>
      </c>
      <c r="J87" s="41">
        <f>IFERROR(I87/VLOOKUP(TEXT(DATE(LEFT(D87,4),MID(D87,6,2),RIGHT(D87,2))-7,"aaaa/mm/dd"),D$27:E148,2,FALSE),1)</f>
        <v>1</v>
      </c>
      <c r="K87" s="42">
        <f t="shared" si="0"/>
        <v>3.9035591274397242E-2</v>
      </c>
      <c r="L87" s="43" t="str" cm="1">
        <f t="array" ref="L87">RIGHT(IFERROR(LOOKUP(2,1/(E$28:E86&gt;=E87),D$28:D86),D87),8)</f>
        <v>21/06/10</v>
      </c>
      <c r="M87" s="44" cm="1">
        <f t="array" ref="M87">IFERROR(LOOKUP(2,1/(E$28:E86&gt;=E87),E$28:E86),E87)</f>
        <v>42</v>
      </c>
    </row>
    <row r="88" spans="4:16" x14ac:dyDescent="0.3">
      <c r="D88" s="12" t="s">
        <v>497</v>
      </c>
      <c r="E88" s="2">
        <v>18</v>
      </c>
      <c r="F88" s="2">
        <v>22</v>
      </c>
      <c r="G88" s="2">
        <v>4</v>
      </c>
      <c r="H88" s="2">
        <v>934</v>
      </c>
      <c r="I88" s="40">
        <f>VLOOKUP(D88,D$27:E149,2,FALSE)-VLOOKUP(TEXT(DATE(LEFT(D88,4),MID(D88,6,2),RIGHT(D88,2))-7,"aaaa/mm/dd"),D$27:E149,2,FALSE)</f>
        <v>-10</v>
      </c>
      <c r="J88" s="41">
        <f>IFERROR(I88/VLOOKUP(TEXT(DATE(LEFT(D88,4),MID(D88,6,2),RIGHT(D88,2))-7,"aaaa/mm/dd"),D$27:E149,2,FALSE),1)</f>
        <v>-0.35714285714285715</v>
      </c>
      <c r="K88" s="42">
        <f t="shared" si="0"/>
        <v>1.9271948608137045E-2</v>
      </c>
      <c r="L88" s="43" t="str" cm="1">
        <f t="array" ref="L88">RIGHT(IFERROR(LOOKUP(2,1/(E$28:E87&gt;=E88),D$28:D87),D88),8)</f>
        <v>21/06/13</v>
      </c>
      <c r="M88" s="44" cm="1">
        <f t="array" ref="M88">IFERROR(LOOKUP(2,1/(E$28:E87&gt;=E88),E$28:E87),E88)</f>
        <v>34</v>
      </c>
    </row>
    <row r="89" spans="4:16" x14ac:dyDescent="0.3">
      <c r="D89" s="12" t="s">
        <v>498</v>
      </c>
      <c r="E89" s="2">
        <v>31</v>
      </c>
      <c r="F89" s="2">
        <v>19</v>
      </c>
      <c r="G89" s="2">
        <v>5</v>
      </c>
      <c r="H89" s="2">
        <v>1259</v>
      </c>
      <c r="I89" s="40">
        <f>VLOOKUP(D89,D$27:E150,2,FALSE)-VLOOKUP(TEXT(DATE(LEFT(D89,4),MID(D89,6,2),RIGHT(D89,2))-7,"aaaa/mm/dd"),D$27:E150,2,FALSE)</f>
        <v>15</v>
      </c>
      <c r="J89" s="41">
        <f>IFERROR(I89/VLOOKUP(TEXT(DATE(LEFT(D89,4),MID(D89,6,2),RIGHT(D89,2))-7,"aaaa/mm/dd"),D$27:E150,2,FALSE),1)</f>
        <v>0.9375</v>
      </c>
      <c r="K89" s="42">
        <f t="shared" si="0"/>
        <v>2.4622716441620333E-2</v>
      </c>
      <c r="L89" s="43" t="str" cm="1">
        <f t="array" ref="L89">RIGHT(IFERROR(LOOKUP(2,1/(E$28:E88&gt;=E89),D$28:D88),D89),8)</f>
        <v>21/06/13</v>
      </c>
      <c r="M89" s="44" cm="1">
        <f t="array" ref="M89">IFERROR(LOOKUP(2,1/(E$28:E88&gt;=E89),E$28:E88),E89)</f>
        <v>34</v>
      </c>
    </row>
    <row r="90" spans="4:16" x14ac:dyDescent="0.3">
      <c r="D90" s="12" t="s">
        <v>499</v>
      </c>
      <c r="E90" s="2">
        <v>35</v>
      </c>
      <c r="F90" s="2">
        <v>18</v>
      </c>
      <c r="G90" s="2">
        <v>7</v>
      </c>
      <c r="H90" s="2">
        <v>1507</v>
      </c>
      <c r="I90" s="40">
        <f>VLOOKUP(D90,D$27:E151,2,FALSE)-VLOOKUP(TEXT(DATE(LEFT(D90,4),MID(D90,6,2),RIGHT(D90,2))-7,"aaaa/mm/dd"),D$27:E151,2,FALSE)</f>
        <v>7</v>
      </c>
      <c r="J90" s="41">
        <f>IFERROR(I90/VLOOKUP(TEXT(DATE(LEFT(D90,4),MID(D90,6,2),RIGHT(D90,2))-7,"aaaa/mm/dd"),D$27:E151,2,FALSE),1)</f>
        <v>0.25</v>
      </c>
      <c r="K90" s="42">
        <f t="shared" si="0"/>
        <v>2.3224950232249502E-2</v>
      </c>
      <c r="L90" s="43" t="str" cm="1">
        <f t="array" ref="L90">RIGHT(IFERROR(LOOKUP(2,1/(E$28:E89&gt;=E90),D$28:D89),D90),8)</f>
        <v>21/06/10</v>
      </c>
      <c r="M90" s="44" cm="1">
        <f t="array" ref="M90">IFERROR(LOOKUP(2,1/(E$28:E89&gt;=E90),E$28:E89),E90)</f>
        <v>42</v>
      </c>
    </row>
    <row r="91" spans="4:16" x14ac:dyDescent="0.3">
      <c r="D91" s="12" t="s">
        <v>500</v>
      </c>
      <c r="E91" s="2">
        <v>33</v>
      </c>
      <c r="F91" s="2">
        <v>19</v>
      </c>
      <c r="G91" s="2">
        <v>7</v>
      </c>
      <c r="H91" s="2">
        <v>1428</v>
      </c>
      <c r="I91" s="40">
        <f>VLOOKUP(D91,D$27:E152,2,FALSE)-VLOOKUP(TEXT(DATE(LEFT(D91,4),MID(D91,6,2),RIGHT(D91,2))-7,"aaaa/mm/dd"),D$27:E152,2,FALSE)</f>
        <v>-9</v>
      </c>
      <c r="J91" s="41">
        <f>IFERROR(I91/VLOOKUP(TEXT(DATE(LEFT(D91,4),MID(D91,6,2),RIGHT(D91,2))-7,"aaaa/mm/dd"),D$27:E152,2,FALSE),1)</f>
        <v>-0.21428571428571427</v>
      </c>
      <c r="K91" s="42">
        <f t="shared" si="0"/>
        <v>2.3109243697478993E-2</v>
      </c>
      <c r="L91" s="43" t="str" cm="1">
        <f t="array" ref="L91">RIGHT(IFERROR(LOOKUP(2,1/(E$28:E90&gt;=E91),D$28:D90),D91),8)</f>
        <v>21/06/16</v>
      </c>
      <c r="M91" s="44" cm="1">
        <f t="array" ref="M91">IFERROR(LOOKUP(2,1/(E$28:E90&gt;=E91),E$28:E90),E91)</f>
        <v>35</v>
      </c>
    </row>
    <row r="92" spans="4:16" x14ac:dyDescent="0.3">
      <c r="D92" s="12" t="s">
        <v>501</v>
      </c>
      <c r="E92" s="2">
        <v>28</v>
      </c>
      <c r="F92" s="2">
        <v>15</v>
      </c>
      <c r="G92" s="2">
        <v>7</v>
      </c>
      <c r="H92" s="2">
        <v>2933</v>
      </c>
      <c r="I92" s="40">
        <f>VLOOKUP(D92,D$27:E153,2,FALSE)-VLOOKUP(TEXT(DATE(LEFT(D92,4),MID(D92,6,2),RIGHT(D92,2))-7,"aaaa/mm/dd"),D$27:E153,2,FALSE)</f>
        <v>5</v>
      </c>
      <c r="J92" s="41">
        <f>IFERROR(I92/VLOOKUP(TEXT(DATE(LEFT(D92,4),MID(D92,6,2),RIGHT(D92,2))-7,"aaaa/mm/dd"),D$27:E153,2,FALSE),1)</f>
        <v>0.21739130434782608</v>
      </c>
      <c r="K92" s="42">
        <f t="shared" si="0"/>
        <v>9.5465393794749408E-3</v>
      </c>
      <c r="L92" s="43" t="str" cm="1">
        <f t="array" ref="L92">RIGHT(IFERROR(LOOKUP(2,1/(E$28:E91&gt;=E92),D$28:D91),D92),8)</f>
        <v>21/06/17</v>
      </c>
      <c r="M92" s="44" cm="1">
        <f t="array" ref="M92">IFERROR(LOOKUP(2,1/(E$28:E91&gt;=E92),E$28:E91),E92)</f>
        <v>33</v>
      </c>
    </row>
    <row r="93" spans="4:16" x14ac:dyDescent="0.3">
      <c r="D93" s="12" t="s">
        <v>502</v>
      </c>
      <c r="E93" s="2">
        <v>43</v>
      </c>
      <c r="F93" s="2">
        <v>15</v>
      </c>
      <c r="G93" s="2">
        <v>7</v>
      </c>
      <c r="H93" s="2">
        <v>1020</v>
      </c>
      <c r="I93" s="40">
        <f>VLOOKUP(D93,D$27:E154,2,FALSE)-VLOOKUP(TEXT(DATE(LEFT(D93,4),MID(D93,6,2),RIGHT(D93,2))-7,"aaaa/mm/dd"),D$27:E154,2,FALSE)</f>
        <v>21</v>
      </c>
      <c r="J93" s="41">
        <f>IFERROR(I93/VLOOKUP(TEXT(DATE(LEFT(D93,4),MID(D93,6,2),RIGHT(D93,2))-7,"aaaa/mm/dd"),D$27:E154,2,FALSE),1)</f>
        <v>0.95454545454545459</v>
      </c>
      <c r="K93" s="42">
        <f t="shared" si="0"/>
        <v>4.2156862745098042E-2</v>
      </c>
      <c r="L93" s="43" t="str" cm="1">
        <f t="array" ref="L93">RIGHT(IFERROR(LOOKUP(2,1/(E$28:E92&gt;=E93),D$28:D92),D93),8)</f>
        <v>21/05/12</v>
      </c>
      <c r="M93" s="44" cm="1">
        <f t="array" ref="M93">IFERROR(LOOKUP(2,1/(E$28:E92&gt;=E93),E$28:E92),E93)</f>
        <v>51</v>
      </c>
    </row>
    <row r="94" spans="4:16" x14ac:dyDescent="0.3">
      <c r="D94" s="12" t="s">
        <v>503</v>
      </c>
      <c r="E94" s="2">
        <v>22</v>
      </c>
      <c r="F94" s="2">
        <v>15</v>
      </c>
      <c r="G94" s="2">
        <v>7</v>
      </c>
      <c r="H94" s="2">
        <v>1074</v>
      </c>
      <c r="I94" s="40">
        <f>VLOOKUP(D94,D$27:E155,2,FALSE)-VLOOKUP(TEXT(DATE(LEFT(D94,4),MID(D94,6,2),RIGHT(D94,2))-7,"aaaa/mm/dd"),D$27:E155,2,FALSE)</f>
        <v>-12</v>
      </c>
      <c r="J94" s="41">
        <f>IFERROR(I94/VLOOKUP(TEXT(DATE(LEFT(D94,4),MID(D94,6,2),RIGHT(D94,2))-7,"aaaa/mm/dd"),D$27:E155,2,FALSE),1)</f>
        <v>-0.35294117647058826</v>
      </c>
      <c r="K94" s="42">
        <f t="shared" si="0"/>
        <v>2.0484171322160148E-2</v>
      </c>
      <c r="L94" s="43" t="str" cm="1">
        <f t="array" ref="L94">RIGHT(IFERROR(LOOKUP(2,1/(E$28:E93&gt;=E94),D$28:D93),D94),8)</f>
        <v>21/06/19</v>
      </c>
      <c r="M94" s="44" cm="1">
        <f t="array" ref="M94">IFERROR(LOOKUP(2,1/(E$28:E93&gt;=E94),E$28:E93),E94)</f>
        <v>43</v>
      </c>
    </row>
    <row r="95" spans="4:16" x14ac:dyDescent="0.3">
      <c r="D95" s="12" t="s">
        <v>504</v>
      </c>
      <c r="E95" s="2">
        <v>32</v>
      </c>
      <c r="F95" s="2">
        <v>13</v>
      </c>
      <c r="G95" s="2">
        <v>7</v>
      </c>
      <c r="H95" s="2">
        <v>1270</v>
      </c>
      <c r="I95" s="40">
        <f>VLOOKUP(D95,D$27:E156,2,FALSE)-VLOOKUP(TEXT(DATE(LEFT(D95,4),MID(D95,6,2),RIGHT(D95,2))-7,"aaaa/mm/dd"),D$27:E156,2,FALSE)</f>
        <v>14</v>
      </c>
      <c r="J95" s="41">
        <f>IFERROR(I95/VLOOKUP(TEXT(DATE(LEFT(D95,4),MID(D95,6,2),RIGHT(D95,2))-7,"aaaa/mm/dd"),D$27:E156,2,FALSE),1)</f>
        <v>0.77777777777777779</v>
      </c>
      <c r="K95" s="42">
        <f t="shared" si="0"/>
        <v>2.5196850393700787E-2</v>
      </c>
      <c r="L95" s="43" t="str" cm="1">
        <f t="array" ref="L95">RIGHT(IFERROR(LOOKUP(2,1/(E$28:E94&gt;=E95),D$28:D94),D95),8)</f>
        <v>21/06/19</v>
      </c>
      <c r="M95" s="44" cm="1">
        <f t="array" ref="M95">IFERROR(LOOKUP(2,1/(E$28:E94&gt;=E95),E$28:E94),E95)</f>
        <v>43</v>
      </c>
    </row>
    <row r="96" spans="4:16" x14ac:dyDescent="0.3">
      <c r="D96" s="12" t="s">
        <v>505</v>
      </c>
      <c r="E96" s="2">
        <v>32</v>
      </c>
      <c r="F96" s="2">
        <v>13</v>
      </c>
      <c r="G96" s="2">
        <v>6</v>
      </c>
      <c r="H96" s="2">
        <v>1101</v>
      </c>
      <c r="I96" s="40">
        <f>VLOOKUP(D96,D$27:E157,2,FALSE)-VLOOKUP(TEXT(DATE(LEFT(D96,4),MID(D96,6,2),RIGHT(D96,2))-7,"aaaa/mm/dd"),D$27:E157,2,FALSE)</f>
        <v>1</v>
      </c>
      <c r="J96" s="41">
        <f>IFERROR(I96/VLOOKUP(TEXT(DATE(LEFT(D96,4),MID(D96,6,2),RIGHT(D96,2))-7,"aaaa/mm/dd"),D$27:E157,2,FALSE),1)</f>
        <v>3.2258064516129031E-2</v>
      </c>
      <c r="K96" s="42">
        <f t="shared" si="0"/>
        <v>2.9064486830154404E-2</v>
      </c>
      <c r="L96" s="43" t="str" cm="1">
        <f t="array" ref="L96">RIGHT(IFERROR(LOOKUP(2,1/(E$28:E95&gt;=E96),D$28:D95),D96),8)</f>
        <v>21/06/21</v>
      </c>
      <c r="M96" s="44" cm="1">
        <f t="array" ref="M96">IFERROR(LOOKUP(2,1/(E$28:E95&gt;=E96),E$28:E95),E96)</f>
        <v>32</v>
      </c>
    </row>
    <row r="97" spans="4:14" x14ac:dyDescent="0.3">
      <c r="D97" s="12" t="s">
        <v>506</v>
      </c>
      <c r="E97" s="2">
        <v>29</v>
      </c>
      <c r="F97" s="2">
        <v>16</v>
      </c>
      <c r="G97" s="2">
        <v>6</v>
      </c>
      <c r="H97" s="2">
        <v>1557</v>
      </c>
      <c r="I97" s="40">
        <f>VLOOKUP(D97,D$27:E158,2,FALSE)-VLOOKUP(TEXT(DATE(LEFT(D97,4),MID(D97,6,2),RIGHT(D97,2))-7,"aaaa/mm/dd"),D$27:E158,2,FALSE)</f>
        <v>-6</v>
      </c>
      <c r="J97" s="41">
        <f>IFERROR(I97/VLOOKUP(TEXT(DATE(LEFT(D97,4),MID(D97,6,2),RIGHT(D97,2))-7,"aaaa/mm/dd"),D$27:E158,2,FALSE),1)</f>
        <v>-0.17142857142857143</v>
      </c>
      <c r="K97" s="42">
        <f t="shared" si="0"/>
        <v>1.8625561978163133E-2</v>
      </c>
      <c r="L97" s="43" t="str" cm="1">
        <f t="array" ref="L97">RIGHT(IFERROR(LOOKUP(2,1/(E$28:E96&gt;=E97),D$28:D96),D97),8)</f>
        <v>21/06/22</v>
      </c>
      <c r="M97" s="44" cm="1">
        <f t="array" ref="M97">IFERROR(LOOKUP(2,1/(E$28:E96&gt;=E97),E$28:E96),E97)</f>
        <v>32</v>
      </c>
      <c r="N97" s="28"/>
    </row>
    <row r="98" spans="4:14" x14ac:dyDescent="0.3">
      <c r="D98" s="12" t="s">
        <v>507</v>
      </c>
      <c r="E98" s="2">
        <v>26</v>
      </c>
      <c r="F98" s="2">
        <v>19</v>
      </c>
      <c r="G98" s="2">
        <v>4</v>
      </c>
      <c r="H98" s="2">
        <v>1042</v>
      </c>
      <c r="I98" s="40">
        <f>VLOOKUP(D98,D$27:E159,2,FALSE)-VLOOKUP(TEXT(DATE(LEFT(D98,4),MID(D98,6,2),RIGHT(D98,2))-7,"aaaa/mm/dd"),D$27:E159,2,FALSE)</f>
        <v>-7</v>
      </c>
      <c r="J98" s="41">
        <f>IFERROR(I98/VLOOKUP(TEXT(DATE(LEFT(D98,4),MID(D98,6,2),RIGHT(D98,2))-7,"aaaa/mm/dd"),D$27:E159,2,FALSE),1)</f>
        <v>-0.21212121212121213</v>
      </c>
      <c r="K98" s="42">
        <f t="shared" si="0"/>
        <v>2.4952015355086371E-2</v>
      </c>
      <c r="L98" s="43" t="str" cm="1">
        <f t="array" ref="L98">RIGHT(IFERROR(LOOKUP(2,1/(E$28:E97&gt;=E98),D$28:D97),D98),8)</f>
        <v>21/06/23</v>
      </c>
      <c r="M98" s="44" cm="1">
        <f t="array" ref="M98">IFERROR(LOOKUP(2,1/(E$28:E97&gt;=E98),E$28:E97),E98)</f>
        <v>29</v>
      </c>
      <c r="N98" s="28"/>
    </row>
    <row r="99" spans="4:14" x14ac:dyDescent="0.3">
      <c r="D99" s="12" t="s">
        <v>508</v>
      </c>
      <c r="E99" s="2">
        <v>35</v>
      </c>
      <c r="F99" s="2">
        <v>18</v>
      </c>
      <c r="G99" s="2">
        <v>4</v>
      </c>
      <c r="H99" s="2">
        <v>1197</v>
      </c>
      <c r="I99" s="40">
        <f>VLOOKUP(D99,D$27:E160,2,FALSE)-VLOOKUP(TEXT(DATE(LEFT(D99,4),MID(D99,6,2),RIGHT(D99,2))-7,"aaaa/mm/dd"),D$27:E160,2,FALSE)</f>
        <v>7</v>
      </c>
      <c r="J99" s="41">
        <f>IFERROR(I99/VLOOKUP(TEXT(DATE(LEFT(D99,4),MID(D99,6,2),RIGHT(D99,2))-7,"aaaa/mm/dd"),D$27:E160,2,FALSE),1)</f>
        <v>0.25</v>
      </c>
      <c r="K99" s="42">
        <f t="shared" si="0"/>
        <v>2.9239766081871343E-2</v>
      </c>
      <c r="L99" s="43" t="str" cm="1">
        <f t="array" ref="L99">RIGHT(IFERROR(LOOKUP(2,1/(E$28:E98&gt;=E99),D$28:D98),D99),8)</f>
        <v>21/06/19</v>
      </c>
      <c r="M99" s="44" cm="1">
        <f t="array" ref="M99">IFERROR(LOOKUP(2,1/(E$28:E98&gt;=E99),E$28:E98),E99)</f>
        <v>43</v>
      </c>
      <c r="N99" s="28"/>
    </row>
    <row r="100" spans="4:14" x14ac:dyDescent="0.3">
      <c r="D100" s="12" t="s">
        <v>509</v>
      </c>
      <c r="E100" s="2">
        <v>11</v>
      </c>
      <c r="F100" s="2">
        <v>21</v>
      </c>
      <c r="G100" s="2">
        <v>4</v>
      </c>
      <c r="H100" s="2">
        <v>984</v>
      </c>
      <c r="I100" s="40">
        <f>VLOOKUP(D100,D$27:E161,2,FALSE)-VLOOKUP(TEXT(DATE(LEFT(D100,4),MID(D100,6,2),RIGHT(D100,2))-7,"aaaa/mm/dd"),D$27:E161,2,FALSE)</f>
        <v>-32</v>
      </c>
      <c r="J100" s="41">
        <f>IFERROR(I100/VLOOKUP(TEXT(DATE(LEFT(D100,4),MID(D100,6,2),RIGHT(D100,2))-7,"aaaa/mm/dd"),D$27:E161,2,FALSE),1)</f>
        <v>-0.7441860465116279</v>
      </c>
      <c r="K100" s="42">
        <f t="shared" si="0"/>
        <v>1.1178861788617886E-2</v>
      </c>
      <c r="L100" s="43" t="str" cm="1">
        <f t="array" ref="L100">RIGHT(IFERROR(LOOKUP(2,1/(E$28:E99&gt;=E100),D$28:D99),D100),8)</f>
        <v>21/06/25</v>
      </c>
      <c r="M100" s="44" cm="1">
        <f t="array" ref="M100">IFERROR(LOOKUP(2,1/(E$28:E99&gt;=E100),E$28:E99),E100)</f>
        <v>35</v>
      </c>
      <c r="N100" s="28"/>
    </row>
    <row r="101" spans="4:14" x14ac:dyDescent="0.3">
      <c r="D101" s="12" t="s">
        <v>510</v>
      </c>
      <c r="E101" s="2">
        <v>43</v>
      </c>
      <c r="F101" s="2">
        <v>23</v>
      </c>
      <c r="G101" s="2">
        <v>4</v>
      </c>
      <c r="H101" s="2">
        <v>900</v>
      </c>
      <c r="I101" s="40">
        <f>VLOOKUP(D101,D$27:E162,2,FALSE)-VLOOKUP(TEXT(DATE(LEFT(D101,4),MID(D101,6,2),RIGHT(D101,2))-7,"aaaa/mm/dd"),D$27:E162,2,FALSE)</f>
        <v>21</v>
      </c>
      <c r="J101" s="41">
        <f>IFERROR(I101/VLOOKUP(TEXT(DATE(LEFT(D101,4),MID(D101,6,2),RIGHT(D101,2))-7,"aaaa/mm/dd"),D$27:E162,2,FALSE),1)</f>
        <v>0.95454545454545459</v>
      </c>
      <c r="K101" s="42">
        <f t="shared" si="0"/>
        <v>4.777777777777778E-2</v>
      </c>
      <c r="L101" s="43" t="str" cm="1">
        <f t="array" ref="L101">RIGHT(IFERROR(LOOKUP(2,1/(E$28:E100&gt;=E101),D$28:D100),D101),8)</f>
        <v>21/06/19</v>
      </c>
      <c r="M101" s="44" cm="1">
        <f t="array" ref="M101">IFERROR(LOOKUP(2,1/(E$28:E100&gt;=E101),E$28:E100),E101)</f>
        <v>43</v>
      </c>
      <c r="N101" s="28"/>
    </row>
    <row r="102" spans="4:14" x14ac:dyDescent="0.3">
      <c r="D102" s="12" t="s">
        <v>511</v>
      </c>
      <c r="E102" s="2">
        <v>25</v>
      </c>
      <c r="F102" s="2">
        <v>25</v>
      </c>
      <c r="G102" s="2">
        <v>4</v>
      </c>
      <c r="H102" s="2">
        <v>833</v>
      </c>
      <c r="I102" s="40">
        <f>VLOOKUP(D102,D$27:E163,2,FALSE)-VLOOKUP(TEXT(DATE(LEFT(D102,4),MID(D102,6,2),RIGHT(D102,2))-7,"aaaa/mm/dd"),D$27:E163,2,FALSE)</f>
        <v>-7</v>
      </c>
      <c r="J102" s="41">
        <f>IFERROR(I102/VLOOKUP(TEXT(DATE(LEFT(D102,4),MID(D102,6,2),RIGHT(D102,2))-7,"aaaa/mm/dd"),D$27:E163,2,FALSE),1)</f>
        <v>-0.21875</v>
      </c>
      <c r="K102" s="42">
        <f t="shared" si="0"/>
        <v>3.0012004801920768E-2</v>
      </c>
      <c r="L102" s="43" t="str" cm="1">
        <f t="array" ref="L102">RIGHT(IFERROR(LOOKUP(2,1/(E$28:E101&gt;=E102),D$28:D101),D102),8)</f>
        <v>21/06/27</v>
      </c>
      <c r="M102" s="44" cm="1">
        <f t="array" ref="M102">IFERROR(LOOKUP(2,1/(E$28:E101&gt;=E102),E$28:E101),E102)</f>
        <v>43</v>
      </c>
      <c r="N102" s="28"/>
    </row>
    <row r="103" spans="4:14" x14ac:dyDescent="0.3">
      <c r="D103" s="12" t="s">
        <v>512</v>
      </c>
      <c r="E103" s="2">
        <v>34</v>
      </c>
      <c r="F103" s="2">
        <v>27</v>
      </c>
      <c r="G103" s="2">
        <v>3</v>
      </c>
      <c r="H103" s="2">
        <v>1279</v>
      </c>
      <c r="I103" s="40">
        <f>VLOOKUP(D103,D$27:E164,2,FALSE)-VLOOKUP(TEXT(DATE(LEFT(D103,4),MID(D103,6,2),RIGHT(D103,2))-7,"aaaa/mm/dd"),D$27:E164,2,FALSE)</f>
        <v>2</v>
      </c>
      <c r="J103" s="41">
        <f>IFERROR(I103/VLOOKUP(TEXT(DATE(LEFT(D103,4),MID(D103,6,2),RIGHT(D103,2))-7,"aaaa/mm/dd"),D$27:E164,2,FALSE),1)</f>
        <v>6.25E-2</v>
      </c>
      <c r="K103" s="42">
        <f t="shared" ref="K103:K117" si="1">E103/H103</f>
        <v>2.6583268178264268E-2</v>
      </c>
      <c r="L103" s="43" t="str" cm="1">
        <f t="array" ref="L103">RIGHT(IFERROR(LOOKUP(2,1/(E$28:E102&gt;=E103),D$28:D102),D103),8)</f>
        <v>21/06/27</v>
      </c>
      <c r="M103" s="44" cm="1">
        <f t="array" ref="M103">IFERROR(LOOKUP(2,1/(E$28:E102&gt;=E103),E$28:E102),E103)</f>
        <v>43</v>
      </c>
      <c r="N103" s="28"/>
    </row>
    <row r="104" spans="4:14" x14ac:dyDescent="0.3">
      <c r="D104" s="12" t="s">
        <v>513</v>
      </c>
      <c r="E104" s="2">
        <v>72</v>
      </c>
      <c r="F104" s="2">
        <v>24</v>
      </c>
      <c r="G104" s="2">
        <v>3</v>
      </c>
      <c r="H104" s="2">
        <v>1451</v>
      </c>
      <c r="I104" s="40">
        <f>VLOOKUP(D104,D$27:E165,2,FALSE)-VLOOKUP(TEXT(DATE(LEFT(D104,4),MID(D104,6,2),RIGHT(D104,2))-7,"aaaa/mm/dd"),D$27:E165,2,FALSE)</f>
        <v>43</v>
      </c>
      <c r="J104" s="41">
        <f>IFERROR(I104/VLOOKUP(TEXT(DATE(LEFT(D104,4),MID(D104,6,2),RIGHT(D104,2))-7,"aaaa/mm/dd"),D$27:E165,2,FALSE),1)</f>
        <v>1.4827586206896552</v>
      </c>
      <c r="K104" s="42">
        <f t="shared" si="1"/>
        <v>4.9620951068228808E-2</v>
      </c>
      <c r="L104" s="43" t="str" cm="1">
        <f t="array" ref="L104">RIGHT(IFERROR(LOOKUP(2,1/(E$28:E103&gt;=E104),D$28:D103),D104),8)</f>
        <v>21/04/22</v>
      </c>
      <c r="M104" s="44" cm="1">
        <f t="array" ref="M104">IFERROR(LOOKUP(2,1/(E$28:E103&gt;=E104),E$28:E103),E104)</f>
        <v>72</v>
      </c>
      <c r="N104" s="28"/>
    </row>
    <row r="105" spans="4:14" x14ac:dyDescent="0.3">
      <c r="D105" s="12" t="s">
        <v>514</v>
      </c>
      <c r="E105" s="2">
        <v>59</v>
      </c>
      <c r="F105" s="2">
        <v>23</v>
      </c>
      <c r="G105" s="2">
        <v>3</v>
      </c>
      <c r="H105" s="2">
        <v>1426</v>
      </c>
      <c r="I105" s="40">
        <f>VLOOKUP(D105,D$27:E166,2,FALSE)-VLOOKUP(TEXT(DATE(LEFT(D105,4),MID(D105,6,2),RIGHT(D105,2))-7,"aaaa/mm/dd"),D$27:E166,2,FALSE)</f>
        <v>33</v>
      </c>
      <c r="J105" s="41">
        <f>IFERROR(I105/VLOOKUP(TEXT(DATE(LEFT(D105,4),MID(D105,6,2),RIGHT(D105,2))-7,"aaaa/mm/dd"),D$27:E166,2,FALSE),1)</f>
        <v>1.2692307692307692</v>
      </c>
      <c r="K105" s="42">
        <f t="shared" si="1"/>
        <v>4.1374474053295932E-2</v>
      </c>
      <c r="L105" s="43" t="str" cm="1">
        <f t="array" ref="L105">RIGHT(IFERROR(LOOKUP(2,1/(E$28:E104&gt;=E105),D$28:D104),D105),8)</f>
        <v>21/06/30</v>
      </c>
      <c r="M105" s="44" cm="1">
        <f t="array" ref="M105">IFERROR(LOOKUP(2,1/(E$28:E104&gt;=E105),E$28:E104),E105)</f>
        <v>72</v>
      </c>
    </row>
    <row r="106" spans="4:14" x14ac:dyDescent="0.3">
      <c r="D106" s="12" t="s">
        <v>515</v>
      </c>
      <c r="E106" s="2">
        <v>46</v>
      </c>
      <c r="F106" s="2">
        <v>18</v>
      </c>
      <c r="G106" s="2">
        <v>3</v>
      </c>
      <c r="H106" s="2">
        <v>1188</v>
      </c>
      <c r="I106" s="40">
        <f>VLOOKUP(D106,D$27:E167,2,FALSE)-VLOOKUP(TEXT(DATE(LEFT(D106,4),MID(D106,6,2),RIGHT(D106,2))-7,"aaaa/mm/dd"),D$27:E167,2,FALSE)</f>
        <v>11</v>
      </c>
      <c r="J106" s="41">
        <f>IFERROR(I106/VLOOKUP(TEXT(DATE(LEFT(D106,4),MID(D106,6,2),RIGHT(D106,2))-7,"aaaa/mm/dd"),D$27:E167,2,FALSE),1)</f>
        <v>0.31428571428571428</v>
      </c>
      <c r="K106" s="42">
        <f t="shared" si="1"/>
        <v>3.8720538720538718E-2</v>
      </c>
      <c r="L106" s="43" t="str" cm="1">
        <f t="array" ref="L106">RIGHT(IFERROR(LOOKUP(2,1/(E$28:E105&gt;=E106),D$28:D105),D106),8)</f>
        <v>21/07/01</v>
      </c>
      <c r="M106" s="44" cm="1">
        <f t="array" ref="M106">IFERROR(LOOKUP(2,1/(E$28:E105&gt;=E106),E$28:E105),E106)</f>
        <v>59</v>
      </c>
    </row>
    <row r="107" spans="4:14" x14ac:dyDescent="0.3">
      <c r="D107" s="12" t="s">
        <v>516</v>
      </c>
      <c r="E107" s="2">
        <v>46</v>
      </c>
      <c r="F107" s="2">
        <v>19</v>
      </c>
      <c r="G107" s="2">
        <v>2</v>
      </c>
      <c r="H107" s="2">
        <v>1361</v>
      </c>
      <c r="I107" s="40">
        <f>VLOOKUP(D107,D$27:E168,2,FALSE)-VLOOKUP(TEXT(DATE(LEFT(D107,4),MID(D107,6,2),RIGHT(D107,2))-7,"aaaa/mm/dd"),D$27:E168,2,FALSE)</f>
        <v>35</v>
      </c>
      <c r="J107" s="41">
        <f>IFERROR(I107/VLOOKUP(TEXT(DATE(LEFT(D107,4),MID(D107,6,2),RIGHT(D107,2))-7,"aaaa/mm/dd"),D$27:E168,2,FALSE),1)</f>
        <v>3.1818181818181817</v>
      </c>
      <c r="K107" s="42">
        <f t="shared" si="1"/>
        <v>3.3798677443056577E-2</v>
      </c>
      <c r="L107" s="43" t="str" cm="1">
        <f t="array" ref="L107">RIGHT(IFERROR(LOOKUP(2,1/(E$28:E106&gt;=E107),D$28:D106),D107),8)</f>
        <v>21/07/02</v>
      </c>
      <c r="M107" s="44" cm="1">
        <f t="array" ref="M107">IFERROR(LOOKUP(2,1/(E$28:E106&gt;=E107),E$28:E106),E107)</f>
        <v>46</v>
      </c>
    </row>
    <row r="108" spans="4:14" x14ac:dyDescent="0.3">
      <c r="D108" s="12" t="s">
        <v>517</v>
      </c>
      <c r="E108" s="2">
        <v>46</v>
      </c>
      <c r="F108" s="2">
        <v>22</v>
      </c>
      <c r="G108" s="2">
        <v>2</v>
      </c>
      <c r="H108" s="2">
        <v>1468</v>
      </c>
      <c r="I108" s="40">
        <f>VLOOKUP(D108,D$27:E169,2,FALSE)-VLOOKUP(TEXT(DATE(LEFT(D108,4),MID(D108,6,2),RIGHT(D108,2))-7,"aaaa/mm/dd"),D$27:E169,2,FALSE)</f>
        <v>3</v>
      </c>
      <c r="J108" s="41">
        <f>IFERROR(I108/VLOOKUP(TEXT(DATE(LEFT(D108,4),MID(D108,6,2),RIGHT(D108,2))-7,"aaaa/mm/dd"),D$27:E169,2,FALSE),1)</f>
        <v>6.9767441860465115E-2</v>
      </c>
      <c r="K108" s="42">
        <f t="shared" si="1"/>
        <v>3.1335149863760216E-2</v>
      </c>
      <c r="L108" s="43" t="str" cm="1">
        <f t="array" ref="L108">RIGHT(IFERROR(LOOKUP(2,1/(E$28:E107&gt;=E108),D$28:D107),D108),8)</f>
        <v>21/07/03</v>
      </c>
      <c r="M108" s="44" cm="1">
        <f t="array" ref="M108">IFERROR(LOOKUP(2,1/(E$28:E107&gt;=E108),E$28:E107),E108)</f>
        <v>46</v>
      </c>
    </row>
    <row r="109" spans="4:14" x14ac:dyDescent="0.3">
      <c r="D109" s="12" t="s">
        <v>518</v>
      </c>
      <c r="E109" s="2">
        <v>36</v>
      </c>
      <c r="F109" s="2">
        <v>23</v>
      </c>
      <c r="G109" s="2">
        <v>2</v>
      </c>
      <c r="H109" s="2">
        <v>864</v>
      </c>
      <c r="I109" s="40">
        <f>VLOOKUP(D109,D$27:E170,2,FALSE)-VLOOKUP(TEXT(DATE(LEFT(D109,4),MID(D109,6,2),RIGHT(D109,2))-7,"aaaa/mm/dd"),D$27:E170,2,FALSE)</f>
        <v>11</v>
      </c>
      <c r="J109" s="41">
        <f>IFERROR(I109/VLOOKUP(TEXT(DATE(LEFT(D109,4),MID(D109,6,2),RIGHT(D109,2))-7,"aaaa/mm/dd"),D$27:E170,2,FALSE),1)</f>
        <v>0.44</v>
      </c>
      <c r="K109" s="42">
        <f t="shared" si="1"/>
        <v>4.1666666666666664E-2</v>
      </c>
      <c r="L109" s="43" t="str" cm="1">
        <f t="array" ref="L109">RIGHT(IFERROR(LOOKUP(2,1/(E$28:E108&gt;=E109),D$28:D108),D109),8)</f>
        <v>21/07/04</v>
      </c>
      <c r="M109" s="44" cm="1">
        <f t="array" ref="M109">IFERROR(LOOKUP(2,1/(E$28:E108&gt;=E109),E$28:E108),E109)</f>
        <v>46</v>
      </c>
    </row>
    <row r="110" spans="4:14" x14ac:dyDescent="0.3">
      <c r="D110" s="12" t="s">
        <v>519</v>
      </c>
      <c r="E110" s="2">
        <v>61</v>
      </c>
      <c r="F110" s="2">
        <v>20</v>
      </c>
      <c r="G110" s="2">
        <v>3</v>
      </c>
      <c r="H110" s="2">
        <v>1397</v>
      </c>
      <c r="I110" s="40">
        <f>VLOOKUP(D110,D$27:E171,2,FALSE)-VLOOKUP(TEXT(DATE(LEFT(D110,4),MID(D110,6,2),RIGHT(D110,2))-7,"aaaa/mm/dd"),D$27:E171,2,FALSE)</f>
        <v>27</v>
      </c>
      <c r="J110" s="41">
        <f>IFERROR(I110/VLOOKUP(TEXT(DATE(LEFT(D110,4),MID(D110,6,2),RIGHT(D110,2))-7,"aaaa/mm/dd"),D$27:E171,2,FALSE),1)</f>
        <v>0.79411764705882348</v>
      </c>
      <c r="K110" s="42">
        <f t="shared" si="1"/>
        <v>4.3664996420901936E-2</v>
      </c>
      <c r="L110" s="43" t="str" cm="1">
        <f t="array" ref="L110">RIGHT(IFERROR(LOOKUP(2,1/(E$28:E109&gt;=E110),D$28:D109),D110),8)</f>
        <v>21/06/30</v>
      </c>
      <c r="M110" s="44" cm="1">
        <f t="array" ref="M110">IFERROR(LOOKUP(2,1/(E$28:E109&gt;=E110),E$28:E109),E110)</f>
        <v>72</v>
      </c>
    </row>
    <row r="111" spans="4:14" x14ac:dyDescent="0.3">
      <c r="D111" s="12" t="s">
        <v>520</v>
      </c>
      <c r="E111" s="2">
        <v>86</v>
      </c>
      <c r="F111" s="2">
        <v>18</v>
      </c>
      <c r="G111" s="2">
        <v>2</v>
      </c>
      <c r="H111" s="2">
        <v>1247</v>
      </c>
      <c r="I111" s="40">
        <f>VLOOKUP(D111,D$27:E172,2,FALSE)-VLOOKUP(TEXT(DATE(LEFT(D111,4),MID(D111,6,2),RIGHT(D111,2))-7,"aaaa/mm/dd"),D$27:E172,2,FALSE)</f>
        <v>14</v>
      </c>
      <c r="J111" s="41">
        <f>IFERROR(I111/VLOOKUP(TEXT(DATE(LEFT(D111,4),MID(D111,6,2),RIGHT(D111,2))-7,"aaaa/mm/dd"),D$27:E172,2,FALSE),1)</f>
        <v>0.19444444444444445</v>
      </c>
      <c r="K111" s="42">
        <f t="shared" si="1"/>
        <v>6.8965517241379309E-2</v>
      </c>
      <c r="L111" s="43" t="str" cm="1">
        <f t="array" ref="L111">RIGHT(IFERROR(LOOKUP(2,1/(E$28:E110&gt;=E111),D$28:D110),D111),8)</f>
        <v>21/07/07</v>
      </c>
      <c r="M111" s="44" cm="1">
        <f t="array" ref="M111">IFERROR(LOOKUP(2,1/(E$28:E110&gt;=E111),E$28:E110),E111)</f>
        <v>86</v>
      </c>
    </row>
    <row r="112" spans="4:14" x14ac:dyDescent="0.3">
      <c r="D112" s="12" t="s">
        <v>521</v>
      </c>
      <c r="E112" s="2">
        <v>55</v>
      </c>
      <c r="F112" s="2">
        <v>18</v>
      </c>
      <c r="G112" s="2">
        <v>3</v>
      </c>
      <c r="H112" s="2">
        <v>1509</v>
      </c>
      <c r="I112" s="40">
        <f>VLOOKUP(D112,D$27:E173,2,FALSE)-VLOOKUP(TEXT(DATE(LEFT(D112,4),MID(D112,6,2),RIGHT(D112,2))-7,"aaaa/mm/dd"),D$27:E173,2,FALSE)</f>
        <v>-4</v>
      </c>
      <c r="J112" s="41">
        <f>IFERROR(I112/VLOOKUP(TEXT(DATE(LEFT(D112,4),MID(D112,6,2),RIGHT(D112,2))-7,"aaaa/mm/dd"),D$27:E173,2,FALSE),1)</f>
        <v>-6.7796610169491525E-2</v>
      </c>
      <c r="K112" s="42">
        <f t="shared" si="1"/>
        <v>3.6447978793903248E-2</v>
      </c>
      <c r="L112" s="43" t="str" cm="1">
        <f t="array" ref="L112">RIGHT(IFERROR(LOOKUP(2,1/(E$28:E111&gt;=E112),D$28:D111),D112),8)</f>
        <v>21/07/07</v>
      </c>
      <c r="M112" s="44" cm="1">
        <f t="array" ref="M112">IFERROR(LOOKUP(2,1/(E$28:E111&gt;=E112),E$28:E111),E112)</f>
        <v>86</v>
      </c>
    </row>
    <row r="113" spans="4:17" x14ac:dyDescent="0.3">
      <c r="D113" s="12" t="s">
        <v>522</v>
      </c>
      <c r="E113" s="2">
        <v>107</v>
      </c>
      <c r="F113" s="2">
        <v>15</v>
      </c>
      <c r="G113" s="2">
        <v>3</v>
      </c>
      <c r="H113" s="2">
        <v>2081</v>
      </c>
      <c r="I113" s="40">
        <f>VLOOKUP(D113,D$27:E174,2,FALSE)-VLOOKUP(TEXT(DATE(LEFT(D113,4),MID(D113,6,2),RIGHT(D113,2))-7,"aaaa/mm/dd"),D$27:E174,2,FALSE)</f>
        <v>61</v>
      </c>
      <c r="J113" s="41">
        <f>IFERROR(I113/VLOOKUP(TEXT(DATE(LEFT(D113,4),MID(D113,6,2),RIGHT(D113,2))-7,"aaaa/mm/dd"),D$27:E174,2,FALSE),1)</f>
        <v>1.326086956521739</v>
      </c>
      <c r="K113" s="42">
        <f t="shared" si="1"/>
        <v>5.1417587698222009E-2</v>
      </c>
      <c r="L113" s="43" t="str" cm="1">
        <f t="array" ref="L113">RIGHT(IFERROR(LOOKUP(2,1/(E$28:E112&gt;=E113),D$28:D112),D113),8)</f>
        <v>21/07/09</v>
      </c>
      <c r="M113" s="44" cm="1">
        <f t="array" ref="M113">IFERROR(LOOKUP(2,1/(E$28:E112&gt;=E113),E$28:E112),E113)</f>
        <v>107</v>
      </c>
    </row>
    <row r="114" spans="4:17" x14ac:dyDescent="0.3">
      <c r="D114" s="12" t="s">
        <v>523</v>
      </c>
      <c r="E114" s="2">
        <v>93</v>
      </c>
      <c r="F114" s="2">
        <v>19</v>
      </c>
      <c r="G114" s="2">
        <v>3</v>
      </c>
      <c r="H114" s="2">
        <v>2523</v>
      </c>
      <c r="I114" s="40">
        <f>VLOOKUP(D114,D$27:E175,2,FALSE)-VLOOKUP(TEXT(DATE(LEFT(D114,4),MID(D114,6,2),RIGHT(D114,2))-7,"aaaa/mm/dd"),D$27:E175,2,FALSE)</f>
        <v>47</v>
      </c>
      <c r="J114" s="41">
        <f>IFERROR(I114/VLOOKUP(TEXT(DATE(LEFT(D114,4),MID(D114,6,2),RIGHT(D114,2))-7,"aaaa/mm/dd"),D$27:E175,2,FALSE),1)</f>
        <v>1.0217391304347827</v>
      </c>
      <c r="K114" s="42">
        <f t="shared" si="1"/>
        <v>3.6860879904875146E-2</v>
      </c>
      <c r="L114" s="43" t="str" cm="1">
        <f t="array" ref="L114">RIGHT(IFERROR(LOOKUP(2,1/(E$28:E113&gt;=E114),D$28:D113),D114),8)</f>
        <v>21/07/09</v>
      </c>
      <c r="M114" s="44" cm="1">
        <f t="array" ref="M114">IFERROR(LOOKUP(2,1/(E$28:E113&gt;=E114),E$28:E113),E114)</f>
        <v>107</v>
      </c>
      <c r="P114">
        <f>VLOOKUP(TEXT(DATE(LEFT(D114,4),MID(D114,6,2),RIGHT(D114,2))-7,"aaaa/mm/dd"),D$27:E175,2,FALSE)</f>
        <v>46</v>
      </c>
      <c r="Q114" t="str">
        <f>TEXT(DATE(LEFT(D114,4),MID(D114,6,2),RIGHT(D114,2))-7,"aaaa/mm/dd")</f>
        <v>2021/07/03</v>
      </c>
    </row>
    <row r="115" spans="4:17" x14ac:dyDescent="0.3">
      <c r="D115" s="12" t="s">
        <v>524</v>
      </c>
      <c r="E115" s="2">
        <v>105</v>
      </c>
      <c r="F115" s="2">
        <v>18</v>
      </c>
      <c r="G115" s="2">
        <v>3</v>
      </c>
      <c r="H115" s="2">
        <v>1074</v>
      </c>
      <c r="I115" s="40">
        <f>VLOOKUP(D115,D$27:E176,2,FALSE)-VLOOKUP(TEXT(DATE(LEFT(D115,4),MID(D115,6,2),RIGHT(D115,2))-7,"aaaa/mm/dd"),D$27:E176,2,FALSE)</f>
        <v>59</v>
      </c>
      <c r="J115" s="41">
        <f>IFERROR(I115/VLOOKUP(TEXT(DATE(LEFT(D115,4),MID(D115,6,2),RIGHT(D115,2))-7,"aaaa/mm/dd"),D$27:E176,2,FALSE),1)</f>
        <v>1.2826086956521738</v>
      </c>
      <c r="K115" s="42">
        <f t="shared" si="1"/>
        <v>9.7765363128491614E-2</v>
      </c>
      <c r="L115" s="43" t="str" cm="1">
        <f t="array" ref="L115">RIGHT(IFERROR(LOOKUP(2,1/(E$28:E114&gt;=E115),D$28:D114),D115),8)</f>
        <v>21/07/09</v>
      </c>
      <c r="M115" s="44" cm="1">
        <f t="array" ref="M115">IFERROR(LOOKUP(2,1/(E$28:E114&gt;=E115),E$28:E114),E115)</f>
        <v>107</v>
      </c>
    </row>
    <row r="116" spans="4:17" x14ac:dyDescent="0.3">
      <c r="D116" s="12" t="s">
        <v>464</v>
      </c>
      <c r="E116" s="2">
        <v>3129</v>
      </c>
      <c r="F116" s="2">
        <v>2733</v>
      </c>
      <c r="G116" s="2">
        <v>568</v>
      </c>
      <c r="H116" s="2">
        <v>49243</v>
      </c>
      <c r="I116" s="40" t="e">
        <f>VLOOKUP(D116,D$27:E177,2,FALSE)-VLOOKUP(TEXT(DATE(LEFT(D116,4),MID(D116,6,2),RIGHT(D116,2))-7,"aaaa/mm/dd"),D$27:E177,2,FALSE)</f>
        <v>#VALUE!</v>
      </c>
      <c r="J116" s="41">
        <f>IFERROR(I116/VLOOKUP(TEXT(DATE(LEFT(D116,4),MID(D116,6,2),RIGHT(D116,2))-7,"aaaa/mm/dd"),D$27:E177,2,FALSE),1)</f>
        <v>1</v>
      </c>
      <c r="K116" s="42">
        <f t="shared" si="1"/>
        <v>6.3542026277846594E-2</v>
      </c>
      <c r="L116" s="43" t="str" cm="1">
        <f t="array" ref="L116">RIGHT(IFERROR(LOOKUP(2,1/(E$28:E115&gt;=E116),D$28:D115),D116),8)</f>
        <v xml:space="preserve"> general</v>
      </c>
      <c r="M116" s="47" cm="1">
        <f t="array" ref="M116">IFERROR(LOOKUP(2,1/(E$28:E115&gt;=E116),E$28:E115),E116)</f>
        <v>3129</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3129</v>
      </c>
    </row>
    <row r="118" spans="4:17" x14ac:dyDescent="0.3">
      <c r="J118" s="41">
        <f>IFERROR(I118/VLOOKUP(TEXT(DATE(LEFT(D118,4),MID(D118,6,2),RIGHT(D118,2))-7,"aaaa/mm/dd"),D$27:E179,2,FALSE),1)</f>
        <v>1</v>
      </c>
      <c r="K118" s="42" t="e">
        <f t="shared" ref="K103:K118" si="2">E118/H118</f>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3">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2"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431</v>
      </c>
      <c r="E27" t="s">
        <v>359</v>
      </c>
      <c r="F27" t="s">
        <v>360</v>
      </c>
      <c r="G27" t="s">
        <v>351</v>
      </c>
      <c r="H27" t="s">
        <v>361</v>
      </c>
      <c r="I27" s="31" t="s">
        <v>429</v>
      </c>
      <c r="J27" s="31" t="s">
        <v>428</v>
      </c>
      <c r="K27" s="32" t="s">
        <v>358</v>
      </c>
      <c r="L27" s="30" t="s">
        <v>425</v>
      </c>
      <c r="M27" s="31" t="s">
        <v>426</v>
      </c>
    </row>
    <row r="28" spans="4:13" x14ac:dyDescent="0.3">
      <c r="D28" s="13">
        <v>44300</v>
      </c>
      <c r="E28" s="2">
        <v>8</v>
      </c>
      <c r="F28" s="2">
        <v>9</v>
      </c>
      <c r="G28" s="2">
        <v>0</v>
      </c>
      <c r="H28" s="2">
        <v>610</v>
      </c>
      <c r="I28" s="2"/>
      <c r="J28" s="2"/>
      <c r="K28" s="2"/>
    </row>
    <row r="29" spans="4:13" x14ac:dyDescent="0.3">
      <c r="D29" s="13">
        <v>44301</v>
      </c>
      <c r="E29" s="2">
        <v>9</v>
      </c>
      <c r="F29" s="2">
        <v>8</v>
      </c>
      <c r="G29" s="2">
        <v>0</v>
      </c>
      <c r="H29" s="2">
        <v>511</v>
      </c>
      <c r="I29" s="2"/>
      <c r="J29" s="2"/>
      <c r="K29" s="2"/>
      <c r="L29" s="1" cm="1">
        <f t="array" ref="L29">IFERROR(LOOKUP(2,1/(E$28:E28&gt;=E29),D$28:D28),D29)</f>
        <v>44301</v>
      </c>
      <c r="M29" cm="1">
        <f t="array" ref="M29">IFERROR(LOOKUP(2,1/(E$28:E28&gt;=E29),E$28:E28),E29)</f>
        <v>9</v>
      </c>
    </row>
    <row r="30" spans="4:13" x14ac:dyDescent="0.3">
      <c r="D30" s="13">
        <v>44302</v>
      </c>
      <c r="E30" s="2">
        <v>9</v>
      </c>
      <c r="F30" s="2">
        <v>6</v>
      </c>
      <c r="G30" s="2">
        <v>0</v>
      </c>
      <c r="H30" s="2">
        <v>526</v>
      </c>
      <c r="I30" s="2"/>
      <c r="J30" s="2"/>
      <c r="K30" s="2"/>
      <c r="L30" s="1" cm="1">
        <f t="array" ref="L30">IFERROR(LOOKUP(2,1/(E$28:E29&gt;=E30),D$28:D29),D30)</f>
        <v>44301</v>
      </c>
      <c r="M30" cm="1">
        <f t="array" ref="M30">IFERROR(LOOKUP(2,1/(E$28:E29&gt;=E30),E$28:E29),E30)</f>
        <v>9</v>
      </c>
    </row>
    <row r="31" spans="4:13" x14ac:dyDescent="0.3">
      <c r="D31" s="13">
        <v>44303</v>
      </c>
      <c r="E31" s="2">
        <v>6</v>
      </c>
      <c r="F31" s="2">
        <v>8</v>
      </c>
      <c r="G31" s="2">
        <v>0</v>
      </c>
      <c r="H31" s="2">
        <v>441</v>
      </c>
      <c r="I31" s="2"/>
      <c r="J31" s="2"/>
      <c r="K31" s="2"/>
      <c r="L31" s="1" cm="1">
        <f t="array" ref="L31">IFERROR(LOOKUP(2,1/(E$28:E30&gt;=E31),D$28:D30),D31)</f>
        <v>44302</v>
      </c>
      <c r="M31" cm="1">
        <f t="array" ref="M31">IFERROR(LOOKUP(2,1/(E$28:E30&gt;=E31),E$28:E30),E31)</f>
        <v>9</v>
      </c>
    </row>
    <row r="32" spans="4:13" x14ac:dyDescent="0.3">
      <c r="D32" s="13">
        <v>44304</v>
      </c>
      <c r="E32" s="2">
        <v>6</v>
      </c>
      <c r="F32" s="2">
        <v>9</v>
      </c>
      <c r="G32" s="2">
        <v>1</v>
      </c>
      <c r="H32" s="2">
        <v>329</v>
      </c>
      <c r="I32" s="2"/>
      <c r="J32" s="2"/>
      <c r="K32" s="2"/>
      <c r="L32" s="1" cm="1">
        <f t="array" ref="L32">IFERROR(LOOKUP(2,1/(E$28:E31&gt;=E32),D$28:D31),D32)</f>
        <v>44303</v>
      </c>
      <c r="M32" cm="1">
        <f t="array" ref="M32">IFERROR(LOOKUP(2,1/(E$28:E31&gt;=E32),E$28:E31),E32)</f>
        <v>6</v>
      </c>
    </row>
    <row r="33" spans="4:13" x14ac:dyDescent="0.3">
      <c r="D33" s="13">
        <v>44305</v>
      </c>
      <c r="E33" s="2">
        <v>4</v>
      </c>
      <c r="F33" s="2">
        <v>10</v>
      </c>
      <c r="G33" s="2">
        <v>1</v>
      </c>
      <c r="H33" s="2">
        <v>220</v>
      </c>
      <c r="I33" s="2"/>
      <c r="J33" s="2"/>
      <c r="K33" s="2"/>
      <c r="L33" s="1" cm="1">
        <f t="array" ref="L33">IFERROR(LOOKUP(2,1/(E$28:E32&gt;=E33),D$28:D32),D33)</f>
        <v>44304</v>
      </c>
      <c r="M33" cm="1">
        <f t="array" ref="M33">IFERROR(LOOKUP(2,1/(E$28:E32&gt;=E33),E$28:E32),E33)</f>
        <v>6</v>
      </c>
    </row>
    <row r="34" spans="4:13" x14ac:dyDescent="0.3">
      <c r="D34" s="13">
        <v>44306</v>
      </c>
      <c r="E34" s="2">
        <v>4</v>
      </c>
      <c r="F34" s="2">
        <v>10</v>
      </c>
      <c r="G34" s="2">
        <v>1</v>
      </c>
      <c r="H34" s="2">
        <v>394</v>
      </c>
      <c r="I34" s="2"/>
      <c r="J34" s="2"/>
      <c r="K34" s="2"/>
      <c r="L34" s="1" cm="1">
        <f t="array" ref="L34">IFERROR(LOOKUP(2,1/(E$28:E33&gt;=E34),D$28:D33),D34)</f>
        <v>44305</v>
      </c>
      <c r="M34" cm="1">
        <f t="array" ref="M34">IFERROR(LOOKUP(2,1/(E$28:E33&gt;=E34),E$28:E33),E34)</f>
        <v>4</v>
      </c>
    </row>
    <row r="35" spans="4:13" x14ac:dyDescent="0.3">
      <c r="D35" s="13">
        <v>44307</v>
      </c>
      <c r="E35" s="2">
        <v>3</v>
      </c>
      <c r="F35" s="2">
        <v>9</v>
      </c>
      <c r="G35" s="2">
        <v>2</v>
      </c>
      <c r="H35" s="2">
        <v>349</v>
      </c>
      <c r="I35" s="2">
        <f>VLOOKUP(D35,D$27:E96,2,FALSE)-VLOOKUP(D35-7,D$27:E96,2,FALSE)</f>
        <v>-5</v>
      </c>
      <c r="J35" s="34">
        <f>IFERROR(I35/VLOOKUP(D35-7,D$27:E96,2,FALSE),1)</f>
        <v>-0.625</v>
      </c>
      <c r="K35" s="34">
        <f>E35/H35</f>
        <v>8.5959885386819486E-3</v>
      </c>
      <c r="L35" s="1" cm="1">
        <f t="array" ref="L35">IFERROR(LOOKUP(2,1/(E$28:E34&gt;=E35),D$28:D34),D35)</f>
        <v>44306</v>
      </c>
      <c r="M35" cm="1">
        <f t="array" ref="M35">IFERROR(LOOKUP(2,1/(E$28:E34&gt;=E35),E$28:E34),E35)</f>
        <v>4</v>
      </c>
    </row>
    <row r="36" spans="4:13" x14ac:dyDescent="0.3">
      <c r="D36" s="13">
        <v>44308</v>
      </c>
      <c r="E36" s="2">
        <v>10</v>
      </c>
      <c r="F36" s="2">
        <v>9</v>
      </c>
      <c r="G36" s="2">
        <v>2</v>
      </c>
      <c r="H36" s="2">
        <v>291</v>
      </c>
      <c r="I36" s="2">
        <f>VLOOKUP(D36,D$27:E97,2,FALSE)-VLOOKUP(D36-7,D$27:E97,2,FALSE)</f>
        <v>1</v>
      </c>
      <c r="J36" s="34">
        <f>IFERROR(I36/VLOOKUP(D36-7,D$27:E97,2,FALSE),1)</f>
        <v>0.1111111111111111</v>
      </c>
      <c r="K36" s="34">
        <f t="shared" ref="K36:K99" si="0">E36/H36</f>
        <v>3.4364261168384883E-2</v>
      </c>
      <c r="L36" s="1" cm="1">
        <f t="array" ref="L36">IFERROR(LOOKUP(2,1/(E$28:E35&gt;=E36),D$28:D35),D36)</f>
        <v>44308</v>
      </c>
      <c r="M36" cm="1">
        <f t="array" ref="M36">IFERROR(LOOKUP(2,1/(E$28:E35&gt;=E36),E$28:E35),E36)</f>
        <v>10</v>
      </c>
    </row>
    <row r="37" spans="4:13" x14ac:dyDescent="0.3">
      <c r="D37" s="13">
        <v>44309</v>
      </c>
      <c r="E37" s="2">
        <v>13</v>
      </c>
      <c r="F37" s="2">
        <v>9</v>
      </c>
      <c r="G37" s="2">
        <v>2</v>
      </c>
      <c r="H37" s="2">
        <v>327</v>
      </c>
      <c r="I37" s="2">
        <f>VLOOKUP(D37,D$27:E98,2,FALSE)-VLOOKUP(D37-7,D$27:E98,2,FALSE)</f>
        <v>4</v>
      </c>
      <c r="J37" s="34">
        <f>IFERROR(I37/VLOOKUP(D37-7,D$27:E98,2,FALSE),1)</f>
        <v>0.44444444444444442</v>
      </c>
      <c r="K37" s="34">
        <f t="shared" si="0"/>
        <v>3.9755351681957186E-2</v>
      </c>
      <c r="L37" s="1" cm="1">
        <f t="array" ref="L37">IFERROR(LOOKUP(2,1/(E$28:E36&gt;=E37),D$28:D36),D37)</f>
        <v>44309</v>
      </c>
      <c r="M37" cm="1">
        <f t="array" ref="M37">IFERROR(LOOKUP(2,1/(E$28:E36&gt;=E37),E$28:E36),E37)</f>
        <v>13</v>
      </c>
    </row>
    <row r="38" spans="4:13" x14ac:dyDescent="0.3">
      <c r="D38" s="13">
        <v>44310</v>
      </c>
      <c r="E38" s="2">
        <v>3</v>
      </c>
      <c r="F38" s="2">
        <v>11</v>
      </c>
      <c r="G38" s="2">
        <v>2</v>
      </c>
      <c r="H38" s="2">
        <v>315</v>
      </c>
      <c r="I38" s="2">
        <f>VLOOKUP(D38,D$27:E99,2,FALSE)-VLOOKUP(D38-7,D$27:E99,2,FALSE)</f>
        <v>-3</v>
      </c>
      <c r="J38" s="34">
        <f>IFERROR(I38/VLOOKUP(D38-7,D$27:E99,2,FALSE),1)</f>
        <v>-0.5</v>
      </c>
      <c r="K38" s="34">
        <f t="shared" si="0"/>
        <v>9.5238095238095247E-3</v>
      </c>
      <c r="L38" s="1" cm="1">
        <f t="array" ref="L38">IFERROR(LOOKUP(2,1/(E$28:E37&gt;=E38),D$28:D37),D38)</f>
        <v>44309</v>
      </c>
      <c r="M38" cm="1">
        <f t="array" ref="M38">IFERROR(LOOKUP(2,1/(E$28:E37&gt;=E38),E$28:E37),E38)</f>
        <v>13</v>
      </c>
    </row>
    <row r="39" spans="4:13" x14ac:dyDescent="0.3">
      <c r="D39" s="13">
        <v>44311</v>
      </c>
      <c r="E39" s="2">
        <v>5</v>
      </c>
      <c r="F39" s="2">
        <v>11</v>
      </c>
      <c r="G39" s="2">
        <v>2</v>
      </c>
      <c r="H39" s="2">
        <v>168</v>
      </c>
      <c r="I39" s="2">
        <f>VLOOKUP(D39,D$27:E100,2,FALSE)-VLOOKUP(D39-7,D$27:E100,2,FALSE)</f>
        <v>-1</v>
      </c>
      <c r="J39" s="34">
        <f>IFERROR(I39/VLOOKUP(D39-7,D$27:E100,2,FALSE),1)</f>
        <v>-0.16666666666666666</v>
      </c>
      <c r="K39" s="34">
        <f t="shared" si="0"/>
        <v>2.976190476190476E-2</v>
      </c>
      <c r="L39" s="1" cm="1">
        <f t="array" ref="L39">IFERROR(LOOKUP(2,1/(E$28:E38&gt;=E39),D$28:D38),D39)</f>
        <v>44309</v>
      </c>
      <c r="M39" cm="1">
        <f t="array" ref="M39">IFERROR(LOOKUP(2,1/(E$28:E38&gt;=E39),E$28:E38),E39)</f>
        <v>13</v>
      </c>
    </row>
    <row r="40" spans="4:13" x14ac:dyDescent="0.3">
      <c r="D40" s="13">
        <v>44312</v>
      </c>
      <c r="E40" s="2">
        <v>1</v>
      </c>
      <c r="F40" s="2">
        <v>11</v>
      </c>
      <c r="G40" s="2">
        <v>1</v>
      </c>
      <c r="H40" s="2">
        <v>293</v>
      </c>
      <c r="I40" s="2">
        <f>VLOOKUP(D40,D$27:E101,2,FALSE)-VLOOKUP(D40-7,D$27:E101,2,FALSE)</f>
        <v>-3</v>
      </c>
      <c r="J40" s="34">
        <f>IFERROR(I40/VLOOKUP(D40-7,D$27:E101,2,FALSE),1)</f>
        <v>-0.75</v>
      </c>
      <c r="K40" s="34">
        <f t="shared" si="0"/>
        <v>3.4129692832764505E-3</v>
      </c>
      <c r="L40" s="1" cm="1">
        <f t="array" ref="L40">IFERROR(LOOKUP(2,1/(E$28:E39&gt;=E40),D$28:D39),D40)</f>
        <v>44311</v>
      </c>
      <c r="M40" cm="1">
        <f t="array" ref="M40">IFERROR(LOOKUP(2,1/(E$28:E39&gt;=E40),E$28:E39),E40)</f>
        <v>5</v>
      </c>
    </row>
    <row r="41" spans="4:13" x14ac:dyDescent="0.3">
      <c r="D41" s="13">
        <v>44313</v>
      </c>
      <c r="E41" s="2">
        <v>3</v>
      </c>
      <c r="F41" s="2">
        <v>8</v>
      </c>
      <c r="G41" s="2">
        <v>2</v>
      </c>
      <c r="H41" s="2">
        <v>429</v>
      </c>
      <c r="I41" s="2">
        <f>VLOOKUP(D41,D$27:E102,2,FALSE)-VLOOKUP(D41-7,D$27:E102,2,FALSE)</f>
        <v>-1</v>
      </c>
      <c r="J41" s="34">
        <f>IFERROR(I41/VLOOKUP(D41-7,D$27:E102,2,FALSE),1)</f>
        <v>-0.25</v>
      </c>
      <c r="K41" s="34">
        <f t="shared" si="0"/>
        <v>6.993006993006993E-3</v>
      </c>
      <c r="L41" s="1" cm="1">
        <f t="array" ref="L41">IFERROR(LOOKUP(2,1/(E$28:E40&gt;=E41),D$28:D40),D41)</f>
        <v>44311</v>
      </c>
      <c r="M41" cm="1">
        <f t="array" ref="M41">IFERROR(LOOKUP(2,1/(E$28:E40&gt;=E41),E$28:E40),E41)</f>
        <v>5</v>
      </c>
    </row>
    <row r="42" spans="4:13" x14ac:dyDescent="0.3">
      <c r="D42" s="13">
        <v>44314</v>
      </c>
      <c r="E42" s="2">
        <v>8</v>
      </c>
      <c r="F42" s="2">
        <v>8</v>
      </c>
      <c r="G42" s="2">
        <v>2</v>
      </c>
      <c r="H42" s="2">
        <v>444</v>
      </c>
      <c r="I42" s="2">
        <f>VLOOKUP(D42,D$27:E103,2,FALSE)-VLOOKUP(D42-7,D$27:E103,2,FALSE)</f>
        <v>5</v>
      </c>
      <c r="J42" s="34">
        <f>IFERROR(I42/VLOOKUP(D42-7,D$27:E103,2,FALSE),1)</f>
        <v>1.6666666666666667</v>
      </c>
      <c r="K42" s="34">
        <f t="shared" si="0"/>
        <v>1.8018018018018018E-2</v>
      </c>
      <c r="L42" s="1" cm="1">
        <f t="array" ref="L42">IFERROR(LOOKUP(2,1/(E$28:E41&gt;=E42),D$28:D41),D42)</f>
        <v>44309</v>
      </c>
      <c r="M42" cm="1">
        <f t="array" ref="M42">IFERROR(LOOKUP(2,1/(E$28:E41&gt;=E42),E$28:E41),E42)</f>
        <v>13</v>
      </c>
    </row>
    <row r="43" spans="4:13" x14ac:dyDescent="0.3">
      <c r="D43" s="13">
        <v>44315</v>
      </c>
      <c r="E43" s="2">
        <v>5</v>
      </c>
      <c r="F43" s="2">
        <v>8</v>
      </c>
      <c r="G43" s="2">
        <v>2</v>
      </c>
      <c r="H43" s="2">
        <v>276</v>
      </c>
      <c r="I43" s="2">
        <f>VLOOKUP(D43,D$27:E104,2,FALSE)-VLOOKUP(D43-7,D$27:E104,2,FALSE)</f>
        <v>-5</v>
      </c>
      <c r="J43" s="34">
        <f>IFERROR(I43/VLOOKUP(D43-7,D$27:E104,2,FALSE),1)</f>
        <v>-0.5</v>
      </c>
      <c r="K43" s="34">
        <f t="shared" si="0"/>
        <v>1.8115942028985508E-2</v>
      </c>
      <c r="L43" s="1" cm="1">
        <f t="array" ref="L43">IFERROR(LOOKUP(2,1/(E$28:E42&gt;=E43),D$28:D42),D43)</f>
        <v>44314</v>
      </c>
      <c r="M43" cm="1">
        <f t="array" ref="M43">IFERROR(LOOKUP(2,1/(E$28:E42&gt;=E43),E$28:E42),E43)</f>
        <v>8</v>
      </c>
    </row>
    <row r="44" spans="4:13" x14ac:dyDescent="0.3">
      <c r="D44" s="13">
        <v>44316</v>
      </c>
      <c r="E44" s="2">
        <v>11</v>
      </c>
      <c r="F44" s="2">
        <v>7</v>
      </c>
      <c r="G44" s="2">
        <v>2</v>
      </c>
      <c r="H44" s="2">
        <v>415</v>
      </c>
      <c r="I44" s="2">
        <f>VLOOKUP(D44,D$27:E105,2,FALSE)-VLOOKUP(D44-7,D$27:E105,2,FALSE)</f>
        <v>-2</v>
      </c>
      <c r="J44" s="34">
        <f>IFERROR(I44/VLOOKUP(D44-7,D$27:E105,2,FALSE),1)</f>
        <v>-0.15384615384615385</v>
      </c>
      <c r="K44" s="34">
        <f t="shared" si="0"/>
        <v>2.6506024096385541E-2</v>
      </c>
      <c r="L44" s="1" cm="1">
        <f t="array" ref="L44">IFERROR(LOOKUP(2,1/(E$28:E43&gt;=E44),D$28:D43),D44)</f>
        <v>44309</v>
      </c>
      <c r="M44" cm="1">
        <f t="array" ref="M44">IFERROR(LOOKUP(2,1/(E$28:E43&gt;=E44),E$28:E43),E44)</f>
        <v>13</v>
      </c>
    </row>
    <row r="45" spans="4:13" x14ac:dyDescent="0.3">
      <c r="D45" s="13">
        <v>44317</v>
      </c>
      <c r="E45" s="2">
        <v>4</v>
      </c>
      <c r="F45" s="2">
        <v>8</v>
      </c>
      <c r="G45" s="2">
        <v>2</v>
      </c>
      <c r="H45" s="2">
        <v>182</v>
      </c>
      <c r="I45" s="2">
        <f>VLOOKUP(D45,D$27:E106,2,FALSE)-VLOOKUP(D45-7,D$27:E106,2,FALSE)</f>
        <v>1</v>
      </c>
      <c r="J45" s="34">
        <f>IFERROR(I45/VLOOKUP(D45-7,D$27:E106,2,FALSE),1)</f>
        <v>0.33333333333333331</v>
      </c>
      <c r="K45" s="34">
        <f t="shared" si="0"/>
        <v>2.197802197802198E-2</v>
      </c>
      <c r="L45" s="1" cm="1">
        <f t="array" ref="L45">IFERROR(LOOKUP(2,1/(E$28:E44&gt;=E45),D$28:D44),D45)</f>
        <v>44316</v>
      </c>
      <c r="M45" cm="1">
        <f t="array" ref="M45">IFERROR(LOOKUP(2,1/(E$28:E44&gt;=E45),E$28:E44),E45)</f>
        <v>11</v>
      </c>
    </row>
    <row r="46" spans="4:13" x14ac:dyDescent="0.3">
      <c r="D46" s="13">
        <v>44318</v>
      </c>
      <c r="E46" s="2">
        <v>2</v>
      </c>
      <c r="F46" s="2">
        <v>9</v>
      </c>
      <c r="G46" s="2">
        <v>2</v>
      </c>
      <c r="H46" s="2">
        <v>259</v>
      </c>
      <c r="I46" s="2">
        <f>VLOOKUP(D46,D$27:E107,2,FALSE)-VLOOKUP(D46-7,D$27:E107,2,FALSE)</f>
        <v>-3</v>
      </c>
      <c r="J46" s="34">
        <f>IFERROR(I46/VLOOKUP(D46-7,D$27:E107,2,FALSE),1)</f>
        <v>-0.6</v>
      </c>
      <c r="K46" s="34">
        <f t="shared" si="0"/>
        <v>7.7220077220077222E-3</v>
      </c>
      <c r="L46" s="1" cm="1">
        <f t="array" ref="L46">IFERROR(LOOKUP(2,1/(E$28:E45&gt;=E46),D$28:D45),D46)</f>
        <v>44317</v>
      </c>
      <c r="M46" cm="1">
        <f t="array" ref="M46">IFERROR(LOOKUP(2,1/(E$28:E45&gt;=E46),E$28:E45),E46)</f>
        <v>4</v>
      </c>
    </row>
    <row r="47" spans="4:13" x14ac:dyDescent="0.3">
      <c r="D47" s="13">
        <v>44319</v>
      </c>
      <c r="E47" s="2">
        <v>2</v>
      </c>
      <c r="F47" s="2">
        <v>7</v>
      </c>
      <c r="G47" s="2">
        <v>2</v>
      </c>
      <c r="H47" s="2">
        <v>311</v>
      </c>
      <c r="I47" s="2">
        <f>VLOOKUP(D47,D$27:E108,2,FALSE)-VLOOKUP(D47-7,D$27:E108,2,FALSE)</f>
        <v>1</v>
      </c>
      <c r="J47" s="34">
        <f>IFERROR(I47/VLOOKUP(D47-7,D$27:E108,2,FALSE),1)</f>
        <v>1</v>
      </c>
      <c r="K47" s="34">
        <f t="shared" si="0"/>
        <v>6.4308681672025723E-3</v>
      </c>
      <c r="L47" s="1" cm="1">
        <f t="array" ref="L47">IFERROR(LOOKUP(2,1/(E$28:E46&gt;=E47),D$28:D46),D47)</f>
        <v>44318</v>
      </c>
      <c r="M47" cm="1">
        <f t="array" ref="M47">IFERROR(LOOKUP(2,1/(E$28:E46&gt;=E47),E$28:E46),E47)</f>
        <v>2</v>
      </c>
    </row>
    <row r="48" spans="4:13" x14ac:dyDescent="0.3">
      <c r="D48" s="13">
        <v>44320</v>
      </c>
      <c r="E48" s="2">
        <v>5</v>
      </c>
      <c r="F48" s="2">
        <v>8</v>
      </c>
      <c r="G48" s="2">
        <v>2</v>
      </c>
      <c r="H48" s="2">
        <v>299</v>
      </c>
      <c r="I48" s="2">
        <f>VLOOKUP(D48,D$27:E109,2,FALSE)-VLOOKUP(D48-7,D$27:E109,2,FALSE)</f>
        <v>2</v>
      </c>
      <c r="J48" s="34">
        <f>IFERROR(I48/VLOOKUP(D48-7,D$27:E109,2,FALSE),1)</f>
        <v>0.66666666666666663</v>
      </c>
      <c r="K48" s="34">
        <f t="shared" si="0"/>
        <v>1.6722408026755852E-2</v>
      </c>
      <c r="L48" s="1" cm="1">
        <f t="array" ref="L48">IFERROR(LOOKUP(2,1/(E$28:E47&gt;=E48),D$28:D47),D48)</f>
        <v>44316</v>
      </c>
      <c r="M48" cm="1">
        <f t="array" ref="M48">IFERROR(LOOKUP(2,1/(E$28:E47&gt;=E48),E$28:E47),E48)</f>
        <v>11</v>
      </c>
    </row>
    <row r="49" spans="4:13" x14ac:dyDescent="0.3">
      <c r="D49" s="13">
        <v>44321</v>
      </c>
      <c r="E49" s="2">
        <v>3</v>
      </c>
      <c r="F49" s="2">
        <v>8</v>
      </c>
      <c r="G49" s="2">
        <v>2</v>
      </c>
      <c r="H49" s="2">
        <v>264</v>
      </c>
      <c r="I49" s="2">
        <f>VLOOKUP(D49,D$27:E110,2,FALSE)-VLOOKUP(D49-7,D$27:E110,2,FALSE)</f>
        <v>-5</v>
      </c>
      <c r="J49" s="34">
        <f>IFERROR(I49/VLOOKUP(D49-7,D$27:E110,2,FALSE),1)</f>
        <v>-0.625</v>
      </c>
      <c r="K49" s="34">
        <f t="shared" si="0"/>
        <v>1.1363636363636364E-2</v>
      </c>
      <c r="L49" s="1" cm="1">
        <f t="array" ref="L49">IFERROR(LOOKUP(2,1/(E$28:E48&gt;=E49),D$28:D48),D49)</f>
        <v>44320</v>
      </c>
      <c r="M49" cm="1">
        <f t="array" ref="M49">IFERROR(LOOKUP(2,1/(E$28:E48&gt;=E49),E$28:E48),E49)</f>
        <v>5</v>
      </c>
    </row>
    <row r="50" spans="4:13" x14ac:dyDescent="0.3">
      <c r="D50" s="13">
        <v>44322</v>
      </c>
      <c r="E50" s="2">
        <v>4</v>
      </c>
      <c r="F50" s="2">
        <v>8</v>
      </c>
      <c r="G50" s="2">
        <v>2</v>
      </c>
      <c r="H50" s="2">
        <v>334</v>
      </c>
      <c r="I50" s="2">
        <f>VLOOKUP(D50,D$27:E111,2,FALSE)-VLOOKUP(D50-7,D$27:E111,2,FALSE)</f>
        <v>-1</v>
      </c>
      <c r="J50" s="34">
        <f>IFERROR(I50/VLOOKUP(D50-7,D$27:E111,2,FALSE),1)</f>
        <v>-0.2</v>
      </c>
      <c r="K50" s="34">
        <f t="shared" si="0"/>
        <v>1.1976047904191617E-2</v>
      </c>
      <c r="L50" s="1" cm="1">
        <f t="array" ref="L50">IFERROR(LOOKUP(2,1/(E$28:E49&gt;=E50),D$28:D49),D50)</f>
        <v>44320</v>
      </c>
      <c r="M50" cm="1">
        <f t="array" ref="M50">IFERROR(LOOKUP(2,1/(E$28:E49&gt;=E50),E$28:E49),E50)</f>
        <v>5</v>
      </c>
    </row>
    <row r="51" spans="4:13" x14ac:dyDescent="0.3">
      <c r="D51" s="13">
        <v>44323</v>
      </c>
      <c r="E51" s="2">
        <v>9</v>
      </c>
      <c r="F51" s="2">
        <v>7</v>
      </c>
      <c r="G51" s="2">
        <v>2</v>
      </c>
      <c r="H51" s="2">
        <v>264</v>
      </c>
      <c r="I51" s="2">
        <f>VLOOKUP(D51,D$27:E112,2,FALSE)-VLOOKUP(D51-7,D$27:E112,2,FALSE)</f>
        <v>-2</v>
      </c>
      <c r="J51" s="34">
        <f>IFERROR(I51/VLOOKUP(D51-7,D$27:E112,2,FALSE),1)</f>
        <v>-0.18181818181818182</v>
      </c>
      <c r="K51" s="34">
        <f t="shared" si="0"/>
        <v>3.4090909090909088E-2</v>
      </c>
      <c r="L51" s="1" cm="1">
        <f t="array" ref="L51">IFERROR(LOOKUP(2,1/(E$28:E50&gt;=E51),D$28:D50),D51)</f>
        <v>44316</v>
      </c>
      <c r="M51" cm="1">
        <f t="array" ref="M51">IFERROR(LOOKUP(2,1/(E$28:E50&gt;=E51),E$28:E50),E51)</f>
        <v>11</v>
      </c>
    </row>
    <row r="52" spans="4:13" x14ac:dyDescent="0.3">
      <c r="D52" s="13">
        <v>44324</v>
      </c>
      <c r="E52" s="2">
        <v>2</v>
      </c>
      <c r="F52" s="2">
        <v>7</v>
      </c>
      <c r="G52" s="2">
        <v>2</v>
      </c>
      <c r="H52" s="2">
        <v>234</v>
      </c>
      <c r="I52" s="2">
        <f>VLOOKUP(D52,D$27:E113,2,FALSE)-VLOOKUP(D52-7,D$27:E113,2,FALSE)</f>
        <v>-2</v>
      </c>
      <c r="J52" s="34">
        <f>IFERROR(I52/VLOOKUP(D52-7,D$27:E113,2,FALSE),1)</f>
        <v>-0.5</v>
      </c>
      <c r="K52" s="34">
        <f t="shared" si="0"/>
        <v>8.5470085470085479E-3</v>
      </c>
      <c r="L52" s="1" cm="1">
        <f t="array" ref="L52">IFERROR(LOOKUP(2,1/(E$28:E51&gt;=E52),D$28:D51),D52)</f>
        <v>44323</v>
      </c>
      <c r="M52" cm="1">
        <f t="array" ref="M52">IFERROR(LOOKUP(2,1/(E$28:E51&gt;=E52),E$28:E51),E52)</f>
        <v>9</v>
      </c>
    </row>
    <row r="53" spans="4:13" x14ac:dyDescent="0.3">
      <c r="D53" s="13">
        <v>44325</v>
      </c>
      <c r="E53" s="2">
        <v>9</v>
      </c>
      <c r="F53" s="2">
        <v>7</v>
      </c>
      <c r="G53" s="2">
        <v>2</v>
      </c>
      <c r="H53" s="2">
        <v>198</v>
      </c>
      <c r="I53" s="2">
        <f>VLOOKUP(D53,D$27:E114,2,FALSE)-VLOOKUP(D53-7,D$27:E114,2,FALSE)</f>
        <v>7</v>
      </c>
      <c r="J53" s="34">
        <f>IFERROR(I53/VLOOKUP(D53-7,D$27:E114,2,FALSE),1)</f>
        <v>3.5</v>
      </c>
      <c r="K53" s="34">
        <f t="shared" si="0"/>
        <v>4.5454545454545456E-2</v>
      </c>
      <c r="L53" s="1" cm="1">
        <f t="array" ref="L53">IFERROR(LOOKUP(2,1/(E$28:E52&gt;=E53),D$28:D52),D53)</f>
        <v>44323</v>
      </c>
      <c r="M53" cm="1">
        <f t="array" ref="M53">IFERROR(LOOKUP(2,1/(E$28:E52&gt;=E53),E$28:E52),E53)</f>
        <v>9</v>
      </c>
    </row>
    <row r="54" spans="4:13" x14ac:dyDescent="0.3">
      <c r="D54" s="13">
        <v>44326</v>
      </c>
      <c r="E54" s="2">
        <v>4</v>
      </c>
      <c r="F54" s="2">
        <v>7</v>
      </c>
      <c r="G54" s="2">
        <v>1</v>
      </c>
      <c r="H54" s="2">
        <v>266</v>
      </c>
      <c r="I54" s="2">
        <f>VLOOKUP(D54,D$27:E115,2,FALSE)-VLOOKUP(D54-7,D$27:E115,2,FALSE)</f>
        <v>2</v>
      </c>
      <c r="J54" s="34">
        <f>IFERROR(I54/VLOOKUP(D54-7,D$27:E115,2,FALSE),1)</f>
        <v>1</v>
      </c>
      <c r="K54" s="34">
        <f t="shared" si="0"/>
        <v>1.5037593984962405E-2</v>
      </c>
      <c r="L54" s="1" cm="1">
        <f t="array" ref="L54">IFERROR(LOOKUP(2,1/(E$28:E53&gt;=E54),D$28:D53),D54)</f>
        <v>44325</v>
      </c>
      <c r="M54" cm="1">
        <f t="array" ref="M54">IFERROR(LOOKUP(2,1/(E$28:E53&gt;=E54),E$28:E53),E54)</f>
        <v>9</v>
      </c>
    </row>
    <row r="55" spans="4:13" x14ac:dyDescent="0.3">
      <c r="D55" s="13">
        <v>44328</v>
      </c>
      <c r="E55" s="2">
        <v>23</v>
      </c>
      <c r="F55" s="2">
        <v>2</v>
      </c>
      <c r="G55" s="2">
        <v>1</v>
      </c>
      <c r="H55" s="2">
        <v>1152</v>
      </c>
      <c r="I55" s="2">
        <f>VLOOKUP(D55,D$27:E116,2,FALSE)-VLOOKUP(D55-7,D$27:E116,2,FALSE)</f>
        <v>20</v>
      </c>
      <c r="J55" s="34">
        <f>IFERROR(I55/VLOOKUP(D55-7,D$27:E116,2,FALSE),1)</f>
        <v>6.666666666666667</v>
      </c>
      <c r="K55" s="34">
        <f t="shared" si="0"/>
        <v>1.9965277777777776E-2</v>
      </c>
      <c r="L55" s="1" cm="1">
        <f t="array" ref="L55">IFERROR(LOOKUP(2,1/(E$28:E54&gt;=E55),D$28:D54),D55)</f>
        <v>44328</v>
      </c>
      <c r="M55" cm="1">
        <f t="array" ref="M55">IFERROR(LOOKUP(2,1/(E$28:E54&gt;=E55),E$28:E54),E55)</f>
        <v>23</v>
      </c>
    </row>
    <row r="56" spans="4:13" x14ac:dyDescent="0.3">
      <c r="D56" s="13">
        <v>44329</v>
      </c>
      <c r="E56" s="2">
        <v>5</v>
      </c>
      <c r="F56" s="2">
        <v>4</v>
      </c>
      <c r="G56" s="2">
        <v>1</v>
      </c>
      <c r="H56" s="2">
        <v>466</v>
      </c>
      <c r="I56" s="2">
        <f>VLOOKUP(D56,D$27:E117,2,FALSE)-VLOOKUP(D56-7,D$27:E117,2,FALSE)</f>
        <v>1</v>
      </c>
      <c r="J56" s="34">
        <f>IFERROR(I56/VLOOKUP(D56-7,D$27:E117,2,FALSE),1)</f>
        <v>0.25</v>
      </c>
      <c r="K56" s="34">
        <f t="shared" si="0"/>
        <v>1.0729613733905579E-2</v>
      </c>
      <c r="L56" s="1" cm="1">
        <f t="array" ref="L56">IFERROR(LOOKUP(2,1/(E$28:E55&gt;=E56),D$28:D55),D56)</f>
        <v>44328</v>
      </c>
      <c r="M56" cm="1">
        <f t="array" ref="M56">IFERROR(LOOKUP(2,1/(E$28:E55&gt;=E56),E$28:E55),E56)</f>
        <v>23</v>
      </c>
    </row>
    <row r="57" spans="4:13" x14ac:dyDescent="0.3">
      <c r="D57" s="13">
        <v>44330</v>
      </c>
      <c r="E57" s="2">
        <v>3</v>
      </c>
      <c r="F57" s="2">
        <v>5</v>
      </c>
      <c r="G57" s="2">
        <v>1</v>
      </c>
      <c r="H57" s="2">
        <v>389</v>
      </c>
      <c r="I57" s="2">
        <f>VLOOKUP(D57,D$27:E118,2,FALSE)-VLOOKUP(D57-7,D$27:E118,2,FALSE)</f>
        <v>-6</v>
      </c>
      <c r="J57" s="34">
        <f>IFERROR(I57/VLOOKUP(D57-7,D$27:E118,2,FALSE),1)</f>
        <v>-0.66666666666666663</v>
      </c>
      <c r="K57" s="34">
        <f t="shared" si="0"/>
        <v>7.7120822622107968E-3</v>
      </c>
      <c r="L57" s="1" cm="1">
        <f t="array" ref="L57">IFERROR(LOOKUP(2,1/(E$28:E56&gt;=E57),D$28:D56),D57)</f>
        <v>44329</v>
      </c>
      <c r="M57" cm="1">
        <f t="array" ref="M57">IFERROR(LOOKUP(2,1/(E$28:E56&gt;=E57),E$28:E56),E57)</f>
        <v>5</v>
      </c>
    </row>
    <row r="58" spans="4:13" x14ac:dyDescent="0.3">
      <c r="D58" s="13">
        <v>44331</v>
      </c>
      <c r="E58" s="2">
        <v>7</v>
      </c>
      <c r="F58" s="2">
        <v>5</v>
      </c>
      <c r="G58" s="2">
        <v>1</v>
      </c>
      <c r="H58" s="2">
        <v>411</v>
      </c>
      <c r="I58" s="2">
        <f>VLOOKUP(D58,D$27:E119,2,FALSE)-VLOOKUP(D58-7,D$27:E119,2,FALSE)</f>
        <v>5</v>
      </c>
      <c r="J58" s="34">
        <f>IFERROR(I58/VLOOKUP(D58-7,D$27:E119,2,FALSE),1)</f>
        <v>2.5</v>
      </c>
      <c r="K58" s="34">
        <f t="shared" si="0"/>
        <v>1.7031630170316302E-2</v>
      </c>
      <c r="L58" s="1" cm="1">
        <f t="array" ref="L58">IFERROR(LOOKUP(2,1/(E$28:E57&gt;=E58),D$28:D57),D58)</f>
        <v>44328</v>
      </c>
      <c r="M58" cm="1">
        <f t="array" ref="M58">IFERROR(LOOKUP(2,1/(E$28:E57&gt;=E58),E$28:E57),E58)</f>
        <v>23</v>
      </c>
    </row>
    <row r="59" spans="4:13" x14ac:dyDescent="0.3">
      <c r="D59" s="13">
        <v>44332</v>
      </c>
      <c r="E59" s="2">
        <v>0</v>
      </c>
      <c r="F59" s="2">
        <v>3</v>
      </c>
      <c r="G59" s="2">
        <v>2</v>
      </c>
      <c r="H59" s="2">
        <v>170</v>
      </c>
      <c r="I59" s="2">
        <f>VLOOKUP(D59,D$27:E120,2,FALSE)-VLOOKUP(D59-7,D$27:E120,2,FALSE)</f>
        <v>-9</v>
      </c>
      <c r="J59" s="34">
        <f>IFERROR(I59/VLOOKUP(D59-7,D$27:E120,2,FALSE),1)</f>
        <v>-1</v>
      </c>
      <c r="K59" s="34">
        <f t="shared" si="0"/>
        <v>0</v>
      </c>
      <c r="L59" s="1" cm="1">
        <f t="array" ref="L59">IFERROR(LOOKUP(2,1/(E$28:E58&gt;=E59),D$28:D58),D59)</f>
        <v>44331</v>
      </c>
      <c r="M59" cm="1">
        <f t="array" ref="M59">IFERROR(LOOKUP(2,1/(E$28:E58&gt;=E59),E$28:E58),E59)</f>
        <v>7</v>
      </c>
    </row>
    <row r="60" spans="4:13" x14ac:dyDescent="0.3">
      <c r="D60" s="13">
        <v>44333</v>
      </c>
      <c r="E60" s="2">
        <v>3</v>
      </c>
      <c r="F60" s="2">
        <v>3</v>
      </c>
      <c r="G60" s="2">
        <v>2</v>
      </c>
      <c r="H60" s="2">
        <v>216</v>
      </c>
      <c r="I60" s="2">
        <f>VLOOKUP(D60,D$27:E121,2,FALSE)-VLOOKUP(D60-7,D$27:E121,2,FALSE)</f>
        <v>-1</v>
      </c>
      <c r="J60" s="34">
        <f>IFERROR(I60/VLOOKUP(D60-7,D$27:E121,2,FALSE),1)</f>
        <v>-0.25</v>
      </c>
      <c r="K60" s="34">
        <f t="shared" si="0"/>
        <v>1.3888888888888888E-2</v>
      </c>
      <c r="L60" s="1" cm="1">
        <f t="array" ref="L60">IFERROR(LOOKUP(2,1/(E$28:E59&gt;=E60),D$28:D59),D60)</f>
        <v>44331</v>
      </c>
      <c r="M60" cm="1">
        <f t="array" ref="M60">IFERROR(LOOKUP(2,1/(E$28:E59&gt;=E60),E$28:E59),E60)</f>
        <v>7</v>
      </c>
    </row>
    <row r="61" spans="4:13" x14ac:dyDescent="0.3">
      <c r="D61" s="13">
        <v>44334</v>
      </c>
      <c r="E61" s="2">
        <v>4</v>
      </c>
      <c r="F61" s="2">
        <v>2</v>
      </c>
      <c r="G61" s="2">
        <v>2</v>
      </c>
      <c r="H61" s="2">
        <v>285</v>
      </c>
      <c r="I61" s="2" t="e">
        <f>VLOOKUP(D61,D$27:E122,2,FALSE)-VLOOKUP(D61-7,D$27:E122,2,FALSE)</f>
        <v>#N/A</v>
      </c>
      <c r="J61" s="34">
        <f>IFERROR(I61/VLOOKUP(D61-7,D$27:E122,2,FALSE),1)</f>
        <v>1</v>
      </c>
      <c r="K61" s="34">
        <f t="shared" si="0"/>
        <v>1.4035087719298246E-2</v>
      </c>
      <c r="L61" s="1" cm="1">
        <f t="array" ref="L61">IFERROR(LOOKUP(2,1/(E$28:E60&gt;=E61),D$28:D60),D61)</f>
        <v>44331</v>
      </c>
      <c r="M61" cm="1">
        <f t="array" ref="M61">IFERROR(LOOKUP(2,1/(E$28:E60&gt;=E61),E$28:E60),E61)</f>
        <v>7</v>
      </c>
    </row>
    <row r="62" spans="4:13" x14ac:dyDescent="0.3">
      <c r="D62" s="13">
        <v>44335</v>
      </c>
      <c r="E62" s="2">
        <v>7</v>
      </c>
      <c r="F62" s="2">
        <v>3</v>
      </c>
      <c r="G62" s="2">
        <v>1</v>
      </c>
      <c r="H62" s="2">
        <v>311</v>
      </c>
      <c r="I62" s="2">
        <f>VLOOKUP(D62,D$27:E123,2,FALSE)-VLOOKUP(D62-7,D$27:E123,2,FALSE)</f>
        <v>-16</v>
      </c>
      <c r="J62" s="34">
        <f>IFERROR(I62/VLOOKUP(D62-7,D$27:E123,2,FALSE),1)</f>
        <v>-0.69565217391304346</v>
      </c>
      <c r="K62" s="34">
        <f t="shared" si="0"/>
        <v>2.2508038585209004E-2</v>
      </c>
      <c r="L62" s="1" cm="1">
        <f t="array" ref="L62">IFERROR(LOOKUP(2,1/(E$28:E61&gt;=E62),D$28:D61),D62)</f>
        <v>44331</v>
      </c>
      <c r="M62" cm="1">
        <f t="array" ref="M62">IFERROR(LOOKUP(2,1/(E$28:E61&gt;=E62),E$28:E61),E62)</f>
        <v>7</v>
      </c>
    </row>
    <row r="63" spans="4:13" x14ac:dyDescent="0.3">
      <c r="D63" s="13">
        <v>44336</v>
      </c>
      <c r="E63" s="2">
        <v>4</v>
      </c>
      <c r="F63" s="2">
        <v>5</v>
      </c>
      <c r="G63" s="2">
        <v>0</v>
      </c>
      <c r="H63" s="2">
        <v>243</v>
      </c>
      <c r="I63" s="2">
        <f>VLOOKUP(D63,D$27:E124,2,FALSE)-VLOOKUP(D63-7,D$27:E124,2,FALSE)</f>
        <v>-1</v>
      </c>
      <c r="J63" s="34">
        <f>IFERROR(I63/VLOOKUP(D63-7,D$27:E124,2,FALSE),1)</f>
        <v>-0.2</v>
      </c>
      <c r="K63" s="34">
        <f t="shared" si="0"/>
        <v>1.646090534979424E-2</v>
      </c>
      <c r="L63" s="1" cm="1">
        <f t="array" ref="L63">IFERROR(LOOKUP(2,1/(E$28:E62&gt;=E63),D$28:D62),D63)</f>
        <v>44335</v>
      </c>
      <c r="M63" cm="1">
        <f t="array" ref="M63">IFERROR(LOOKUP(2,1/(E$28:E62&gt;=E63),E$28:E62),E63)</f>
        <v>7</v>
      </c>
    </row>
    <row r="64" spans="4:13" x14ac:dyDescent="0.3">
      <c r="D64" s="13">
        <v>44337</v>
      </c>
      <c r="E64" s="2">
        <v>6</v>
      </c>
      <c r="F64" s="2">
        <v>2</v>
      </c>
      <c r="G64" s="2">
        <v>2</v>
      </c>
      <c r="H64" s="2">
        <v>284</v>
      </c>
      <c r="I64" s="2">
        <f>VLOOKUP(D64,D$27:E125,2,FALSE)-VLOOKUP(D64-7,D$27:E125,2,FALSE)</f>
        <v>3</v>
      </c>
      <c r="J64" s="34">
        <f>IFERROR(I64/VLOOKUP(D64-7,D$27:E125,2,FALSE),1)</f>
        <v>1</v>
      </c>
      <c r="K64" s="34">
        <f t="shared" si="0"/>
        <v>2.1126760563380281E-2</v>
      </c>
      <c r="L64" s="1" cm="1">
        <f t="array" ref="L64">IFERROR(LOOKUP(2,1/(E$28:E63&gt;=E64),D$28:D63),D64)</f>
        <v>44335</v>
      </c>
      <c r="M64" cm="1">
        <f t="array" ref="M64">IFERROR(LOOKUP(2,1/(E$28:E63&gt;=E64),E$28:E63),E64)</f>
        <v>7</v>
      </c>
    </row>
    <row r="65" spans="4:13" x14ac:dyDescent="0.3">
      <c r="D65" s="13">
        <v>44338</v>
      </c>
      <c r="E65" s="2">
        <v>3</v>
      </c>
      <c r="F65" s="2">
        <v>3</v>
      </c>
      <c r="G65" s="2">
        <v>2</v>
      </c>
      <c r="H65" s="2">
        <v>244</v>
      </c>
      <c r="I65" s="2">
        <f>VLOOKUP(D65,D$27:E126,2,FALSE)-VLOOKUP(D65-7,D$27:E126,2,FALSE)</f>
        <v>-4</v>
      </c>
      <c r="J65" s="34">
        <f>IFERROR(I65/VLOOKUP(D65-7,D$27:E126,2,FALSE),1)</f>
        <v>-0.5714285714285714</v>
      </c>
      <c r="K65" s="34">
        <f t="shared" si="0"/>
        <v>1.2295081967213115E-2</v>
      </c>
      <c r="L65" s="1" cm="1">
        <f t="array" ref="L65">IFERROR(LOOKUP(2,1/(E$28:E64&gt;=E65),D$28:D64),D65)</f>
        <v>44337</v>
      </c>
      <c r="M65" cm="1">
        <f t="array" ref="M65">IFERROR(LOOKUP(2,1/(E$28:E64&gt;=E65),E$28:E64),E65)</f>
        <v>6</v>
      </c>
    </row>
    <row r="66" spans="4:13" x14ac:dyDescent="0.3">
      <c r="D66" s="13">
        <v>44339</v>
      </c>
      <c r="E66" s="2">
        <v>6</v>
      </c>
      <c r="F66" s="2">
        <v>3</v>
      </c>
      <c r="G66" s="2">
        <v>2</v>
      </c>
      <c r="H66" s="2">
        <v>196</v>
      </c>
      <c r="I66" s="2">
        <f>VLOOKUP(D66,D$27:E127,2,FALSE)-VLOOKUP(D66-7,D$27:E127,2,FALSE)</f>
        <v>6</v>
      </c>
      <c r="J66" s="34">
        <f>IFERROR(I66/VLOOKUP(D66-7,D$27:E127,2,FALSE),1)</f>
        <v>1</v>
      </c>
      <c r="K66" s="34">
        <f t="shared" si="0"/>
        <v>3.0612244897959183E-2</v>
      </c>
      <c r="L66" s="1" cm="1">
        <f t="array" ref="L66">IFERROR(LOOKUP(2,1/(E$28:E65&gt;=E66),D$28:D65),D66)</f>
        <v>44337</v>
      </c>
      <c r="M66" cm="1">
        <f t="array" ref="M66">IFERROR(LOOKUP(2,1/(E$28:E65&gt;=E66),E$28:E65),E66)</f>
        <v>6</v>
      </c>
    </row>
    <row r="67" spans="4:13" x14ac:dyDescent="0.3">
      <c r="D67" s="13">
        <v>44340</v>
      </c>
      <c r="E67" s="2">
        <v>3</v>
      </c>
      <c r="F67" s="2">
        <v>4</v>
      </c>
      <c r="G67" s="2">
        <v>1</v>
      </c>
      <c r="H67" s="2">
        <v>274</v>
      </c>
      <c r="I67" s="2">
        <f>VLOOKUP(D67,D$27:E128,2,FALSE)-VLOOKUP(D67-7,D$27:E128,2,FALSE)</f>
        <v>0</v>
      </c>
      <c r="J67" s="34">
        <f>IFERROR(I67/VLOOKUP(D67-7,D$27:E128,2,FALSE),1)</f>
        <v>0</v>
      </c>
      <c r="K67" s="34">
        <f t="shared" si="0"/>
        <v>1.0948905109489052E-2</v>
      </c>
      <c r="L67" s="1" cm="1">
        <f t="array" ref="L67">IFERROR(LOOKUP(2,1/(E$28:E66&gt;=E67),D$28:D66),D67)</f>
        <v>44339</v>
      </c>
      <c r="M67" cm="1">
        <f t="array" ref="M67">IFERROR(LOOKUP(2,1/(E$28:E66&gt;=E67),E$28:E66),E67)</f>
        <v>6</v>
      </c>
    </row>
    <row r="68" spans="4:13" x14ac:dyDescent="0.3">
      <c r="D68" s="13">
        <v>44341</v>
      </c>
      <c r="E68" s="2">
        <v>9</v>
      </c>
      <c r="F68" s="2">
        <v>4</v>
      </c>
      <c r="G68" s="2">
        <v>3</v>
      </c>
      <c r="H68" s="2">
        <v>447</v>
      </c>
      <c r="I68" s="2">
        <f>VLOOKUP(D68,D$27:E129,2,FALSE)-VLOOKUP(D68-7,D$27:E129,2,FALSE)</f>
        <v>5</v>
      </c>
      <c r="J68" s="34">
        <f>IFERROR(I68/VLOOKUP(D68-7,D$27:E129,2,FALSE),1)</f>
        <v>1.25</v>
      </c>
      <c r="K68" s="34">
        <f t="shared" si="0"/>
        <v>2.0134228187919462E-2</v>
      </c>
      <c r="L68" s="1" cm="1">
        <f t="array" ref="L68">IFERROR(LOOKUP(2,1/(E$28:E67&gt;=E68),D$28:D67),D68)</f>
        <v>44328</v>
      </c>
      <c r="M68" cm="1">
        <f t="array" ref="M68">IFERROR(LOOKUP(2,1/(E$28:E67&gt;=E68),E$28:E67),E68)</f>
        <v>23</v>
      </c>
    </row>
    <row r="69" spans="4:13" x14ac:dyDescent="0.3">
      <c r="D69" s="13">
        <v>44342</v>
      </c>
      <c r="E69" s="2">
        <v>3</v>
      </c>
      <c r="F69" s="2">
        <v>4</v>
      </c>
      <c r="G69" s="2">
        <v>3</v>
      </c>
      <c r="H69" s="2">
        <v>425</v>
      </c>
      <c r="I69" s="2">
        <f>VLOOKUP(D69,D$27:E130,2,FALSE)-VLOOKUP(D69-7,D$27:E130,2,FALSE)</f>
        <v>-4</v>
      </c>
      <c r="J69" s="34">
        <f>IFERROR(I69/VLOOKUP(D69-7,D$27:E130,2,FALSE),1)</f>
        <v>-0.5714285714285714</v>
      </c>
      <c r="K69" s="34">
        <f t="shared" si="0"/>
        <v>7.058823529411765E-3</v>
      </c>
      <c r="L69" s="1" cm="1">
        <f t="array" ref="L69">IFERROR(LOOKUP(2,1/(E$28:E68&gt;=E69),D$28:D68),D69)</f>
        <v>44341</v>
      </c>
      <c r="M69" cm="1">
        <f t="array" ref="M69">IFERROR(LOOKUP(2,1/(E$28:E68&gt;=E69),E$28:E68),E69)</f>
        <v>9</v>
      </c>
    </row>
    <row r="70" spans="4:13" x14ac:dyDescent="0.3">
      <c r="D70" s="13">
        <v>44343</v>
      </c>
      <c r="E70" s="2">
        <v>10</v>
      </c>
      <c r="F70" s="2">
        <v>3</v>
      </c>
      <c r="G70" s="2">
        <v>2</v>
      </c>
      <c r="H70" s="2">
        <v>14752</v>
      </c>
      <c r="I70" s="2">
        <f>VLOOKUP(D70,D$27:E131,2,FALSE)-VLOOKUP(D70-7,D$27:E131,2,FALSE)</f>
        <v>6</v>
      </c>
      <c r="J70" s="34">
        <f>IFERROR(I70/VLOOKUP(D70-7,D$27:E131,2,FALSE),1)</f>
        <v>1.5</v>
      </c>
      <c r="K70" s="34">
        <f t="shared" si="0"/>
        <v>6.7787418655097613E-4</v>
      </c>
      <c r="L70" s="1" cm="1">
        <f t="array" ref="L70">IFERROR(LOOKUP(2,1/(E$28:E69&gt;=E70),D$28:D69),D70)</f>
        <v>44328</v>
      </c>
      <c r="M70" cm="1">
        <f t="array" ref="M70">IFERROR(LOOKUP(2,1/(E$28:E69&gt;=E70),E$28:E69),E70)</f>
        <v>23</v>
      </c>
    </row>
    <row r="71" spans="4:13" x14ac:dyDescent="0.3">
      <c r="D71" s="13">
        <v>44344</v>
      </c>
      <c r="E71" s="2">
        <v>7</v>
      </c>
      <c r="F71" s="2">
        <v>1</v>
      </c>
      <c r="G71" s="2">
        <v>2</v>
      </c>
      <c r="H71" s="2">
        <v>381</v>
      </c>
      <c r="I71" s="2">
        <f>VLOOKUP(D71,D$27:E132,2,FALSE)-VLOOKUP(D71-7,D$27:E132,2,FALSE)</f>
        <v>1</v>
      </c>
      <c r="J71" s="34">
        <f>IFERROR(I71/VLOOKUP(D71-7,D$27:E132,2,FALSE),1)</f>
        <v>0.16666666666666666</v>
      </c>
      <c r="K71" s="34">
        <f t="shared" si="0"/>
        <v>1.8372703412073491E-2</v>
      </c>
      <c r="L71" s="1" cm="1">
        <f t="array" ref="L71">IFERROR(LOOKUP(2,1/(E$28:E70&gt;=E71),D$28:D70),D71)</f>
        <v>44343</v>
      </c>
      <c r="M71" cm="1">
        <f t="array" ref="M71">IFERROR(LOOKUP(2,1/(E$28:E70&gt;=E71),E$28:E70),E71)</f>
        <v>10</v>
      </c>
    </row>
    <row r="72" spans="4:13" x14ac:dyDescent="0.3">
      <c r="D72" s="13">
        <v>44345</v>
      </c>
      <c r="E72" s="2">
        <v>10</v>
      </c>
      <c r="F72" s="2">
        <v>3</v>
      </c>
      <c r="G72" s="2">
        <v>1</v>
      </c>
      <c r="H72" s="2">
        <v>417</v>
      </c>
      <c r="I72" s="2">
        <f>VLOOKUP(D72,D$27:E133,2,FALSE)-VLOOKUP(D72-7,D$27:E133,2,FALSE)</f>
        <v>7</v>
      </c>
      <c r="J72" s="34">
        <f>IFERROR(I72/VLOOKUP(D72-7,D$27:E133,2,FALSE),1)</f>
        <v>2.3333333333333335</v>
      </c>
      <c r="K72" s="34">
        <f t="shared" si="0"/>
        <v>2.3980815347721823E-2</v>
      </c>
      <c r="L72" s="1" cm="1">
        <f t="array" ref="L72">IFERROR(LOOKUP(2,1/(E$28:E71&gt;=E72),D$28:D71),D72)</f>
        <v>44343</v>
      </c>
      <c r="M72" cm="1">
        <f t="array" ref="M72">IFERROR(LOOKUP(2,1/(E$28:E71&gt;=E72),E$28:E71),E72)</f>
        <v>10</v>
      </c>
    </row>
    <row r="73" spans="4:13" x14ac:dyDescent="0.3">
      <c r="D73" s="13">
        <v>44346</v>
      </c>
      <c r="E73" s="2">
        <v>6</v>
      </c>
      <c r="F73" s="2">
        <v>2</v>
      </c>
      <c r="G73" s="2">
        <v>2</v>
      </c>
      <c r="H73" s="2">
        <v>220</v>
      </c>
      <c r="I73" s="2">
        <f>VLOOKUP(D73,D$27:E134,2,FALSE)-VLOOKUP(D73-7,D$27:E134,2,FALSE)</f>
        <v>0</v>
      </c>
      <c r="J73" s="34">
        <f>IFERROR(I73/VLOOKUP(D73-7,D$27:E134,2,FALSE),1)</f>
        <v>0</v>
      </c>
      <c r="K73" s="34">
        <f t="shared" si="0"/>
        <v>2.7272727272727271E-2</v>
      </c>
      <c r="L73" s="1" cm="1">
        <f t="array" ref="L73">IFERROR(LOOKUP(2,1/(E$28:E72&gt;=E73),D$28:D72),D73)</f>
        <v>44345</v>
      </c>
      <c r="M73" cm="1">
        <f t="array" ref="M73">IFERROR(LOOKUP(2,1/(E$28:E72&gt;=E73),E$28:E72),E73)</f>
        <v>10</v>
      </c>
    </row>
    <row r="74" spans="4:13" x14ac:dyDescent="0.3">
      <c r="D74" s="13">
        <v>44347</v>
      </c>
      <c r="E74" s="2">
        <v>3</v>
      </c>
      <c r="F74" s="2">
        <v>5</v>
      </c>
      <c r="G74" s="2">
        <v>2</v>
      </c>
      <c r="H74" s="2">
        <v>246</v>
      </c>
      <c r="I74" s="2">
        <f>VLOOKUP(D74,D$27:E135,2,FALSE)-VLOOKUP(D74-7,D$27:E135,2,FALSE)</f>
        <v>0</v>
      </c>
      <c r="J74" s="34">
        <f>IFERROR(I74/VLOOKUP(D74-7,D$27:E135,2,FALSE),1)</f>
        <v>0</v>
      </c>
      <c r="K74" s="34">
        <f t="shared" si="0"/>
        <v>1.2195121951219513E-2</v>
      </c>
      <c r="L74" s="1" cm="1">
        <f t="array" ref="L74">IFERROR(LOOKUP(2,1/(E$28:E73&gt;=E74),D$28:D73),D74)</f>
        <v>44346</v>
      </c>
      <c r="M74" cm="1">
        <f t="array" ref="M74">IFERROR(LOOKUP(2,1/(E$28:E73&gt;=E74),E$28:E73),E74)</f>
        <v>6</v>
      </c>
    </row>
    <row r="75" spans="4:13" x14ac:dyDescent="0.3">
      <c r="D75" s="13">
        <v>44348</v>
      </c>
      <c r="E75" s="2">
        <v>10</v>
      </c>
      <c r="F75" s="2">
        <v>6</v>
      </c>
      <c r="G75" s="2">
        <v>2</v>
      </c>
      <c r="H75" s="2">
        <v>414</v>
      </c>
      <c r="I75" s="2">
        <f>VLOOKUP(D75,D$27:E136,2,FALSE)-VLOOKUP(D75-7,D$27:E136,2,FALSE)</f>
        <v>1</v>
      </c>
      <c r="J75" s="34">
        <f>IFERROR(I75/VLOOKUP(D75-7,D$27:E136,2,FALSE),1)</f>
        <v>0.1111111111111111</v>
      </c>
      <c r="K75" s="34">
        <f t="shared" si="0"/>
        <v>2.4154589371980676E-2</v>
      </c>
      <c r="L75" s="1" cm="1">
        <f t="array" ref="L75">IFERROR(LOOKUP(2,1/(E$28:E74&gt;=E75),D$28:D74),D75)</f>
        <v>44345</v>
      </c>
      <c r="M75" cm="1">
        <f t="array" ref="M75">IFERROR(LOOKUP(2,1/(E$28:E74&gt;=E75),E$28:E74),E75)</f>
        <v>10</v>
      </c>
    </row>
    <row r="76" spans="4:13" x14ac:dyDescent="0.3">
      <c r="D76" s="13">
        <v>44349</v>
      </c>
      <c r="E76" s="2">
        <v>18</v>
      </c>
      <c r="F76" s="2">
        <v>5</v>
      </c>
      <c r="G76" s="2">
        <v>2</v>
      </c>
      <c r="H76" s="2">
        <v>512</v>
      </c>
      <c r="I76" s="2">
        <f>VLOOKUP(D76,D$27:E137,2,FALSE)-VLOOKUP(D76-7,D$27:E137,2,FALSE)</f>
        <v>15</v>
      </c>
      <c r="J76" s="34">
        <f>IFERROR(I76/VLOOKUP(D76-7,D$27:E137,2,FALSE),1)</f>
        <v>5</v>
      </c>
      <c r="K76" s="34">
        <f t="shared" si="0"/>
        <v>3.515625E-2</v>
      </c>
      <c r="L76" s="1" cm="1">
        <f t="array" ref="L76">IFERROR(LOOKUP(2,1/(E$28:E75&gt;=E76),D$28:D75),D76)</f>
        <v>44328</v>
      </c>
      <c r="M76" cm="1">
        <f t="array" ref="M76">IFERROR(LOOKUP(2,1/(E$28:E75&gt;=E76),E$28:E75),E76)</f>
        <v>23</v>
      </c>
    </row>
    <row r="77" spans="4:13" x14ac:dyDescent="0.3">
      <c r="D77" s="13">
        <v>44350</v>
      </c>
      <c r="E77" s="2">
        <v>5</v>
      </c>
      <c r="F77" s="2">
        <v>7</v>
      </c>
      <c r="G77" s="2">
        <v>1</v>
      </c>
      <c r="H77" s="2">
        <v>1224</v>
      </c>
      <c r="I77" s="2">
        <f>VLOOKUP(D77,D$27:E138,2,FALSE)-VLOOKUP(D77-7,D$27:E138,2,FALSE)</f>
        <v>-5</v>
      </c>
      <c r="J77" s="34">
        <f>IFERROR(I77/VLOOKUP(D77-7,D$27:E138,2,FALSE),1)</f>
        <v>-0.5</v>
      </c>
      <c r="K77" s="34">
        <f t="shared" si="0"/>
        <v>4.0849673202614381E-3</v>
      </c>
      <c r="L77" s="1" cm="1">
        <f t="array" ref="L77">IFERROR(LOOKUP(2,1/(E$28:E76&gt;=E77),D$28:D76),D77)</f>
        <v>44349</v>
      </c>
      <c r="M77" cm="1">
        <f t="array" ref="M77">IFERROR(LOOKUP(2,1/(E$28:E76&gt;=E77),E$28:E76),E77)</f>
        <v>18</v>
      </c>
    </row>
    <row r="78" spans="4:13" x14ac:dyDescent="0.3">
      <c r="D78" s="13">
        <v>44351</v>
      </c>
      <c r="E78" s="2">
        <v>2</v>
      </c>
      <c r="F78" s="2">
        <v>6</v>
      </c>
      <c r="G78" s="2">
        <v>1</v>
      </c>
      <c r="H78" s="2">
        <v>197</v>
      </c>
      <c r="I78" s="2">
        <f>VLOOKUP(D78,D$27:E139,2,FALSE)-VLOOKUP(D78-7,D$27:E139,2,FALSE)</f>
        <v>-5</v>
      </c>
      <c r="J78" s="34">
        <f>IFERROR(I78/VLOOKUP(D78-7,D$27:E139,2,FALSE),1)</f>
        <v>-0.7142857142857143</v>
      </c>
      <c r="K78" s="34">
        <f t="shared" si="0"/>
        <v>1.015228426395939E-2</v>
      </c>
      <c r="L78" s="1" cm="1">
        <f t="array" ref="L78">IFERROR(LOOKUP(2,1/(E$28:E77&gt;=E78),D$28:D77),D78)</f>
        <v>44350</v>
      </c>
      <c r="M78" cm="1">
        <f t="array" ref="M78">IFERROR(LOOKUP(2,1/(E$28:E77&gt;=E78),E$28:E77),E78)</f>
        <v>5</v>
      </c>
    </row>
    <row r="79" spans="4:13" x14ac:dyDescent="0.3">
      <c r="D79" s="13">
        <v>44352</v>
      </c>
      <c r="E79" s="2">
        <v>2</v>
      </c>
      <c r="F79" s="2">
        <v>8</v>
      </c>
      <c r="G79" s="2">
        <v>1</v>
      </c>
      <c r="H79" s="2">
        <v>233</v>
      </c>
      <c r="I79" s="2">
        <f>VLOOKUP(D79,D$27:E140,2,FALSE)-VLOOKUP(D79-7,D$27:E140,2,FALSE)</f>
        <v>-8</v>
      </c>
      <c r="J79" s="34">
        <f>IFERROR(I79/VLOOKUP(D79-7,D$27:E140,2,FALSE),1)</f>
        <v>-0.8</v>
      </c>
      <c r="K79" s="34">
        <f t="shared" si="0"/>
        <v>8.5836909871244635E-3</v>
      </c>
      <c r="L79" s="1" cm="1">
        <f t="array" ref="L79">IFERROR(LOOKUP(2,1/(E$28:E78&gt;=E79),D$28:D78),D79)</f>
        <v>44351</v>
      </c>
      <c r="M79" cm="1">
        <f t="array" ref="M79">IFERROR(LOOKUP(2,1/(E$28:E78&gt;=E79),E$28:E78),E79)</f>
        <v>2</v>
      </c>
    </row>
    <row r="80" spans="4:13" x14ac:dyDescent="0.3">
      <c r="D80" s="13">
        <v>44353</v>
      </c>
      <c r="E80" s="2">
        <v>2</v>
      </c>
      <c r="F80" s="2">
        <v>8</v>
      </c>
      <c r="G80" s="2">
        <v>1</v>
      </c>
      <c r="H80" s="2">
        <v>160</v>
      </c>
      <c r="I80" s="2">
        <f>VLOOKUP(D80,D$27:E141,2,FALSE)-VLOOKUP(D80-7,D$27:E141,2,FALSE)</f>
        <v>-4</v>
      </c>
      <c r="J80" s="34">
        <f>IFERROR(I80/VLOOKUP(D80-7,D$27:E141,2,FALSE),1)</f>
        <v>-0.66666666666666663</v>
      </c>
      <c r="K80" s="34">
        <f t="shared" si="0"/>
        <v>1.2500000000000001E-2</v>
      </c>
      <c r="L80" s="1" cm="1">
        <f t="array" ref="L80">IFERROR(LOOKUP(2,1/(E$28:E79&gt;=E80),D$28:D79),D80)</f>
        <v>44352</v>
      </c>
      <c r="M80" cm="1">
        <f t="array" ref="M80">IFERROR(LOOKUP(2,1/(E$28:E79&gt;=E80),E$28:E79),E80)</f>
        <v>2</v>
      </c>
    </row>
    <row r="81" spans="4:13" x14ac:dyDescent="0.3">
      <c r="D81" s="13">
        <v>44354</v>
      </c>
      <c r="E81" s="2">
        <v>7</v>
      </c>
      <c r="F81" s="2">
        <v>8</v>
      </c>
      <c r="G81" s="2">
        <v>1</v>
      </c>
      <c r="H81" s="2">
        <v>174</v>
      </c>
      <c r="I81" s="2">
        <f>VLOOKUP(D81,D$27:E142,2,FALSE)-VLOOKUP(D81-7,D$27:E142,2,FALSE)</f>
        <v>4</v>
      </c>
      <c r="J81" s="34">
        <f>IFERROR(I81/VLOOKUP(D81-7,D$27:E142,2,FALSE),1)</f>
        <v>1.3333333333333333</v>
      </c>
      <c r="K81" s="34">
        <f t="shared" si="0"/>
        <v>4.0229885057471264E-2</v>
      </c>
      <c r="L81" s="1" cm="1">
        <f t="array" ref="L81">IFERROR(LOOKUP(2,1/(E$28:E80&gt;=E81),D$28:D80),D81)</f>
        <v>44349</v>
      </c>
      <c r="M81" cm="1">
        <f t="array" ref="M81">IFERROR(LOOKUP(2,1/(E$28:E80&gt;=E81),E$28:E80),E81)</f>
        <v>18</v>
      </c>
    </row>
    <row r="82" spans="4:13" x14ac:dyDescent="0.3">
      <c r="D82" s="13">
        <v>44355</v>
      </c>
      <c r="E82" s="2">
        <v>6</v>
      </c>
      <c r="F82" s="2">
        <v>6</v>
      </c>
      <c r="G82" s="2">
        <v>3</v>
      </c>
      <c r="H82" s="2">
        <v>514</v>
      </c>
      <c r="I82" s="2">
        <f>VLOOKUP(D82,D$27:E143,2,FALSE)-VLOOKUP(D82-7,D$27:E143,2,FALSE)</f>
        <v>-4</v>
      </c>
      <c r="J82" s="34">
        <f>IFERROR(I82/VLOOKUP(D82-7,D$27:E143,2,FALSE),1)</f>
        <v>-0.4</v>
      </c>
      <c r="K82" s="34">
        <f t="shared" si="0"/>
        <v>1.1673151750972763E-2</v>
      </c>
      <c r="L82" s="1" cm="1">
        <f t="array" ref="L82">IFERROR(LOOKUP(2,1/(E$28:E81&gt;=E82),D$28:D81),D82)</f>
        <v>44354</v>
      </c>
      <c r="M82" cm="1">
        <f t="array" ref="M82">IFERROR(LOOKUP(2,1/(E$28:E81&gt;=E82),E$28:E81),E82)</f>
        <v>7</v>
      </c>
    </row>
    <row r="83" spans="4:13" x14ac:dyDescent="0.3">
      <c r="D83" s="13">
        <v>44356</v>
      </c>
      <c r="E83" s="2">
        <v>6</v>
      </c>
      <c r="F83" s="2">
        <v>3</v>
      </c>
      <c r="G83" s="2">
        <v>3</v>
      </c>
      <c r="H83" s="2">
        <v>513</v>
      </c>
      <c r="I83" s="2">
        <f>VLOOKUP(D83,D$27:E144,2,FALSE)-VLOOKUP(D83-7,D$27:E144,2,FALSE)</f>
        <v>-12</v>
      </c>
      <c r="J83" s="34">
        <f>IFERROR(I83/VLOOKUP(D83-7,D$27:E144,2,FALSE),1)</f>
        <v>-0.66666666666666663</v>
      </c>
      <c r="K83" s="34">
        <f t="shared" si="0"/>
        <v>1.1695906432748537E-2</v>
      </c>
      <c r="L83" s="1" cm="1">
        <f t="array" ref="L83">IFERROR(LOOKUP(2,1/(E$28:E82&gt;=E83),D$28:D82),D83)</f>
        <v>44355</v>
      </c>
      <c r="M83" cm="1">
        <f t="array" ref="M83">IFERROR(LOOKUP(2,1/(E$28:E82&gt;=E83),E$28:E82),E83)</f>
        <v>6</v>
      </c>
    </row>
    <row r="84" spans="4:13" x14ac:dyDescent="0.3">
      <c r="D84" s="13">
        <v>44357</v>
      </c>
      <c r="E84" s="2">
        <v>16</v>
      </c>
      <c r="F84" s="2">
        <v>4</v>
      </c>
      <c r="G84" s="2">
        <v>3</v>
      </c>
      <c r="H84" s="2">
        <v>786</v>
      </c>
      <c r="I84" s="2">
        <f>VLOOKUP(D84,D$27:E145,2,FALSE)-VLOOKUP(D84-7,D$27:E145,2,FALSE)</f>
        <v>11</v>
      </c>
      <c r="J84" s="34">
        <f>IFERROR(I84/VLOOKUP(D84-7,D$27:E145,2,FALSE),1)</f>
        <v>2.2000000000000002</v>
      </c>
      <c r="K84" s="34">
        <f t="shared" si="0"/>
        <v>2.0356234096692113E-2</v>
      </c>
      <c r="L84" s="1" cm="1">
        <f t="array" ref="L84">IFERROR(LOOKUP(2,1/(E$28:E83&gt;=E84),D$28:D83),D84)</f>
        <v>44349</v>
      </c>
      <c r="M84" cm="1">
        <f t="array" ref="M84">IFERROR(LOOKUP(2,1/(E$28:E83&gt;=E84),E$28:E83),E84)</f>
        <v>18</v>
      </c>
    </row>
    <row r="85" spans="4:13" x14ac:dyDescent="0.3">
      <c r="D85" s="13">
        <v>44358</v>
      </c>
      <c r="E85" s="2">
        <v>6</v>
      </c>
      <c r="F85" s="2">
        <v>5</v>
      </c>
      <c r="G85" s="2">
        <v>3</v>
      </c>
      <c r="H85" s="2">
        <v>371</v>
      </c>
      <c r="I85" s="2">
        <f>VLOOKUP(D85,D$27:E146,2,FALSE)-VLOOKUP(D85-7,D$27:E146,2,FALSE)</f>
        <v>4</v>
      </c>
      <c r="J85" s="34">
        <f>IFERROR(I85/VLOOKUP(D85-7,D$27:E146,2,FALSE),1)</f>
        <v>2</v>
      </c>
      <c r="K85" s="34">
        <f t="shared" si="0"/>
        <v>1.6172506738544475E-2</v>
      </c>
      <c r="L85" s="1" cm="1">
        <f t="array" ref="L85">IFERROR(LOOKUP(2,1/(E$28:E84&gt;=E85),D$28:D84),D85)</f>
        <v>44357</v>
      </c>
      <c r="M85" cm="1">
        <f t="array" ref="M85">IFERROR(LOOKUP(2,1/(E$28:E84&gt;=E85),E$28:E84),E85)</f>
        <v>16</v>
      </c>
    </row>
    <row r="86" spans="4:13" x14ac:dyDescent="0.3">
      <c r="D86" s="13">
        <v>44359</v>
      </c>
      <c r="E86" s="2">
        <v>2</v>
      </c>
      <c r="F86" s="2">
        <v>5</v>
      </c>
      <c r="G86" s="2">
        <v>3</v>
      </c>
      <c r="H86" s="2">
        <v>538</v>
      </c>
      <c r="I86" s="2">
        <f>VLOOKUP(D86,D$27:E147,2,FALSE)-VLOOKUP(D86-7,D$27:E147,2,FALSE)</f>
        <v>0</v>
      </c>
      <c r="J86" s="34">
        <f>IFERROR(I86/VLOOKUP(D86-7,D$27:E147,2,FALSE),1)</f>
        <v>0</v>
      </c>
      <c r="K86" s="34">
        <f t="shared" si="0"/>
        <v>3.7174721189591076E-3</v>
      </c>
      <c r="L86" s="1" cm="1">
        <f t="array" ref="L86">IFERROR(LOOKUP(2,1/(E$28:E85&gt;=E86),D$28:D85),D86)</f>
        <v>44358</v>
      </c>
      <c r="M86" cm="1">
        <f t="array" ref="M86">IFERROR(LOOKUP(2,1/(E$28:E85&gt;=E86),E$28:E85),E86)</f>
        <v>6</v>
      </c>
    </row>
    <row r="87" spans="4:13" x14ac:dyDescent="0.3">
      <c r="D87" s="13">
        <v>44360</v>
      </c>
      <c r="E87" s="2">
        <v>0</v>
      </c>
      <c r="F87" s="2">
        <v>6</v>
      </c>
      <c r="G87" s="2">
        <v>3</v>
      </c>
      <c r="H87" s="2">
        <v>129</v>
      </c>
      <c r="I87" s="2">
        <f>VLOOKUP(D87,D$27:E148,2,FALSE)-VLOOKUP(D87-7,D$27:E148,2,FALSE)</f>
        <v>-2</v>
      </c>
      <c r="J87" s="34">
        <f>IFERROR(I87/VLOOKUP(D87-7,D$27:E148,2,FALSE),1)</f>
        <v>-1</v>
      </c>
      <c r="K87" s="34">
        <f t="shared" si="0"/>
        <v>0</v>
      </c>
      <c r="L87" s="1" cm="1">
        <f t="array" ref="L87">IFERROR(LOOKUP(2,1/(E$28:E86&gt;=E87),D$28:D86),D87)</f>
        <v>44359</v>
      </c>
      <c r="M87" cm="1">
        <f t="array" ref="M87">IFERROR(LOOKUP(2,1/(E$28:E86&gt;=E87),E$28:E86),E87)</f>
        <v>2</v>
      </c>
    </row>
    <row r="88" spans="4:13" x14ac:dyDescent="0.3">
      <c r="D88" s="13">
        <v>44361</v>
      </c>
      <c r="E88" s="2">
        <v>6</v>
      </c>
      <c r="F88" s="2">
        <v>6</v>
      </c>
      <c r="G88" s="2">
        <v>2</v>
      </c>
      <c r="H88" s="2">
        <v>166</v>
      </c>
      <c r="I88" s="2">
        <f>VLOOKUP(D88,D$27:E149,2,FALSE)-VLOOKUP(D88-7,D$27:E149,2,FALSE)</f>
        <v>-1</v>
      </c>
      <c r="J88" s="34">
        <f>IFERROR(I88/VLOOKUP(D88-7,D$27:E149,2,FALSE),1)</f>
        <v>-0.14285714285714285</v>
      </c>
      <c r="K88" s="34">
        <f t="shared" si="0"/>
        <v>3.614457831325301E-2</v>
      </c>
      <c r="L88" s="1" cm="1">
        <f t="array" ref="L88">IFERROR(LOOKUP(2,1/(E$28:E87&gt;=E88),D$28:D87),D88)</f>
        <v>44358</v>
      </c>
      <c r="M88" cm="1">
        <f t="array" ref="M88">IFERROR(LOOKUP(2,1/(E$28:E87&gt;=E88),E$28:E87),E88)</f>
        <v>6</v>
      </c>
    </row>
    <row r="89" spans="4:13" x14ac:dyDescent="0.3">
      <c r="D89" s="13">
        <v>44362</v>
      </c>
      <c r="E89" s="2">
        <v>6</v>
      </c>
      <c r="F89" s="2">
        <v>4</v>
      </c>
      <c r="G89" s="2">
        <v>3</v>
      </c>
      <c r="H89" s="2">
        <v>225</v>
      </c>
      <c r="I89" s="2">
        <f>VLOOKUP(D89,D$27:E150,2,FALSE)-VLOOKUP(D89-7,D$27:E150,2,FALSE)</f>
        <v>0</v>
      </c>
      <c r="J89" s="34">
        <f>IFERROR(I89/VLOOKUP(D89-7,D$27:E150,2,FALSE),1)</f>
        <v>0</v>
      </c>
      <c r="K89" s="34">
        <f t="shared" si="0"/>
        <v>2.6666666666666668E-2</v>
      </c>
      <c r="L89" s="1" cm="1">
        <f t="array" ref="L89">IFERROR(LOOKUP(2,1/(E$28:E88&gt;=E89),D$28:D88),D89)</f>
        <v>44361</v>
      </c>
      <c r="M89" cm="1">
        <f t="array" ref="M89">IFERROR(LOOKUP(2,1/(E$28:E88&gt;=E89),E$28:E88),E89)</f>
        <v>6</v>
      </c>
    </row>
    <row r="90" spans="4:13" x14ac:dyDescent="0.3">
      <c r="D90" s="13">
        <v>44363</v>
      </c>
      <c r="E90" s="2">
        <v>8</v>
      </c>
      <c r="F90" s="2">
        <v>4</v>
      </c>
      <c r="G90" s="2">
        <v>3</v>
      </c>
      <c r="H90" s="2">
        <v>230</v>
      </c>
      <c r="I90" s="2">
        <f>VLOOKUP(D90,D$27:E151,2,FALSE)-VLOOKUP(D90-7,D$27:E151,2,FALSE)</f>
        <v>2</v>
      </c>
      <c r="J90" s="34">
        <f>IFERROR(I90/VLOOKUP(D90-7,D$27:E151,2,FALSE),1)</f>
        <v>0.33333333333333331</v>
      </c>
      <c r="K90" s="34">
        <f t="shared" si="0"/>
        <v>3.4782608695652174E-2</v>
      </c>
      <c r="L90" s="1" cm="1">
        <f t="array" ref="L90">IFERROR(LOOKUP(2,1/(E$28:E89&gt;=E90),D$28:D89),D90)</f>
        <v>44357</v>
      </c>
      <c r="M90" cm="1">
        <f t="array" ref="M90">IFERROR(LOOKUP(2,1/(E$28:E89&gt;=E90),E$28:E89),E90)</f>
        <v>16</v>
      </c>
    </row>
    <row r="91" spans="4:13" x14ac:dyDescent="0.3">
      <c r="D91" s="13">
        <v>44364</v>
      </c>
      <c r="E91" s="2">
        <v>12</v>
      </c>
      <c r="F91" s="2">
        <v>4</v>
      </c>
      <c r="G91" s="2">
        <v>3</v>
      </c>
      <c r="H91" s="2">
        <v>1164</v>
      </c>
      <c r="I91" s="2">
        <f>VLOOKUP(D91,D$27:E152,2,FALSE)-VLOOKUP(D91-7,D$27:E152,2,FALSE)</f>
        <v>-4</v>
      </c>
      <c r="J91" s="34">
        <f>IFERROR(I91/VLOOKUP(D91-7,D$27:E152,2,FALSE),1)</f>
        <v>-0.25</v>
      </c>
      <c r="K91" s="34">
        <f t="shared" si="0"/>
        <v>1.0309278350515464E-2</v>
      </c>
      <c r="L91" s="1" cm="1">
        <f t="array" ref="L91">IFERROR(LOOKUP(2,1/(E$28:E90&gt;=E91),D$28:D90),D91)</f>
        <v>44357</v>
      </c>
      <c r="M91" cm="1">
        <f t="array" ref="M91">IFERROR(LOOKUP(2,1/(E$28:E90&gt;=E91),E$28:E90),E91)</f>
        <v>16</v>
      </c>
    </row>
    <row r="92" spans="4:13" x14ac:dyDescent="0.3">
      <c r="D92" s="13">
        <v>44365</v>
      </c>
      <c r="E92" s="2">
        <v>10</v>
      </c>
      <c r="F92" s="2">
        <v>5</v>
      </c>
      <c r="G92" s="2">
        <v>3</v>
      </c>
      <c r="H92" s="2">
        <v>407</v>
      </c>
      <c r="I92" s="2">
        <f>VLOOKUP(D92,D$27:E153,2,FALSE)-VLOOKUP(D92-7,D$27:E153,2,FALSE)</f>
        <v>4</v>
      </c>
      <c r="J92" s="34">
        <f>IFERROR(I92/VLOOKUP(D92-7,D$27:E153,2,FALSE),1)</f>
        <v>0.66666666666666663</v>
      </c>
      <c r="K92" s="34">
        <f t="shared" si="0"/>
        <v>2.4570024570024569E-2</v>
      </c>
      <c r="L92" s="1" cm="1">
        <f t="array" ref="L92">IFERROR(LOOKUP(2,1/(E$28:E91&gt;=E92),D$28:D91),D92)</f>
        <v>44364</v>
      </c>
      <c r="M92" cm="1">
        <f t="array" ref="M92">IFERROR(LOOKUP(2,1/(E$28:E91&gt;=E92),E$28:E91),E92)</f>
        <v>12</v>
      </c>
    </row>
    <row r="93" spans="4:13" x14ac:dyDescent="0.3">
      <c r="D93" s="13">
        <v>44366</v>
      </c>
      <c r="E93" s="2">
        <v>1</v>
      </c>
      <c r="F93" s="2">
        <v>6</v>
      </c>
      <c r="G93" s="2">
        <v>2</v>
      </c>
      <c r="H93" s="2">
        <v>137</v>
      </c>
      <c r="I93" s="2">
        <f>VLOOKUP(D93,D$27:E154,2,FALSE)-VLOOKUP(D93-7,D$27:E154,2,FALSE)</f>
        <v>-1</v>
      </c>
      <c r="J93" s="34">
        <f>IFERROR(I93/VLOOKUP(D93-7,D$27:E154,2,FALSE),1)</f>
        <v>-0.5</v>
      </c>
      <c r="K93" s="34">
        <f t="shared" si="0"/>
        <v>7.2992700729927005E-3</v>
      </c>
      <c r="L93" s="1" cm="1">
        <f t="array" ref="L93">IFERROR(LOOKUP(2,1/(E$28:E92&gt;=E93),D$28:D92),D93)</f>
        <v>44365</v>
      </c>
      <c r="M93" cm="1">
        <f t="array" ref="M93">IFERROR(LOOKUP(2,1/(E$28:E92&gt;=E93),E$28:E92),E93)</f>
        <v>10</v>
      </c>
    </row>
    <row r="94" spans="4:13" x14ac:dyDescent="0.3">
      <c r="D94" s="13">
        <v>44367</v>
      </c>
      <c r="E94" s="2">
        <v>3</v>
      </c>
      <c r="F94" s="2">
        <v>5</v>
      </c>
      <c r="G94" s="2">
        <v>3</v>
      </c>
      <c r="H94" s="2">
        <v>232</v>
      </c>
      <c r="I94" s="2">
        <f>VLOOKUP(D94,D$27:E155,2,FALSE)-VLOOKUP(D94-7,D$27:E155,2,FALSE)</f>
        <v>3</v>
      </c>
      <c r="J94" s="34">
        <f>IFERROR(I94/VLOOKUP(D94-7,D$27:E155,2,FALSE),1)</f>
        <v>1</v>
      </c>
      <c r="K94" s="34">
        <f t="shared" si="0"/>
        <v>1.2931034482758621E-2</v>
      </c>
      <c r="L94" s="1" cm="1">
        <f t="array" ref="L94">IFERROR(LOOKUP(2,1/(E$28:E93&gt;=E94),D$28:D93),D94)</f>
        <v>44365</v>
      </c>
      <c r="M94" cm="1">
        <f t="array" ref="M94">IFERROR(LOOKUP(2,1/(E$28:E93&gt;=E94),E$28:E93),E94)</f>
        <v>10</v>
      </c>
    </row>
    <row r="95" spans="4:13" x14ac:dyDescent="0.3">
      <c r="D95" s="13">
        <v>44368</v>
      </c>
      <c r="E95" s="2">
        <v>0</v>
      </c>
      <c r="F95" s="2">
        <v>4</v>
      </c>
      <c r="G95" s="2">
        <v>2</v>
      </c>
      <c r="H95" s="2">
        <v>185</v>
      </c>
      <c r="I95" s="2">
        <f>VLOOKUP(D95,D$27:E156,2,FALSE)-VLOOKUP(D95-7,D$27:E156,2,FALSE)</f>
        <v>-6</v>
      </c>
      <c r="J95" s="34">
        <f>IFERROR(I95/VLOOKUP(D95-7,D$27:E156,2,FALSE),1)</f>
        <v>-1</v>
      </c>
      <c r="K95" s="34">
        <f t="shared" si="0"/>
        <v>0</v>
      </c>
      <c r="L95" s="1" cm="1">
        <f t="array" ref="L95">IFERROR(LOOKUP(2,1/(E$28:E94&gt;=E95),D$28:D94),D95)</f>
        <v>44367</v>
      </c>
      <c r="M95" cm="1">
        <f t="array" ref="M95">IFERROR(LOOKUP(2,1/(E$28:E94&gt;=E95),E$28:E94),E95)</f>
        <v>3</v>
      </c>
    </row>
    <row r="96" spans="4:13" x14ac:dyDescent="0.3">
      <c r="D96" s="13">
        <v>44369</v>
      </c>
      <c r="E96" s="2">
        <v>0</v>
      </c>
      <c r="F96" s="2">
        <v>4</v>
      </c>
      <c r="G96" s="2">
        <v>2</v>
      </c>
      <c r="H96" s="2">
        <v>169</v>
      </c>
      <c r="I96" s="2">
        <f>VLOOKUP(D96,D$27:E157,2,FALSE)-VLOOKUP(D96-7,D$27:E157,2,FALSE)</f>
        <v>-6</v>
      </c>
      <c r="J96" s="34">
        <f>IFERROR(I96/VLOOKUP(D96-7,D$27:E157,2,FALSE),1)</f>
        <v>-1</v>
      </c>
      <c r="K96" s="34">
        <f t="shared" si="0"/>
        <v>0</v>
      </c>
      <c r="L96" s="1" cm="1">
        <f t="array" ref="L96">IFERROR(LOOKUP(2,1/(E$28:E95&gt;=E96),D$28:D95),D96)</f>
        <v>44368</v>
      </c>
      <c r="M96" cm="1">
        <f t="array" ref="M96">IFERROR(LOOKUP(2,1/(E$28:E95&gt;=E96),E$28:E95),E96)</f>
        <v>0</v>
      </c>
    </row>
    <row r="97" spans="4:13" x14ac:dyDescent="0.3">
      <c r="D97" s="13">
        <v>44370</v>
      </c>
      <c r="E97" s="2">
        <v>-2</v>
      </c>
      <c r="F97" s="2">
        <v>2</v>
      </c>
      <c r="G97" s="2">
        <v>1</v>
      </c>
      <c r="H97" s="2">
        <v>231</v>
      </c>
      <c r="I97" s="2">
        <f>VLOOKUP(D97,D$27:E158,2,FALSE)-VLOOKUP(D97-7,D$27:E158,2,FALSE)</f>
        <v>-10</v>
      </c>
      <c r="J97" s="34">
        <f>IFERROR(I97/VLOOKUP(D97-7,D$27:E158,2,FALSE),1)</f>
        <v>-1.25</v>
      </c>
      <c r="K97" s="34">
        <f t="shared" si="0"/>
        <v>-8.658008658008658E-3</v>
      </c>
      <c r="L97" s="1" cm="1">
        <f t="array" ref="L97">IFERROR(LOOKUP(2,1/(E$28:E96&gt;=E97),D$28:D96),D97)</f>
        <v>44369</v>
      </c>
      <c r="M97" cm="1">
        <f t="array" ref="M97">IFERROR(LOOKUP(2,1/(E$28:E96&gt;=E97),E$28:E96),E97)</f>
        <v>0</v>
      </c>
    </row>
    <row r="98" spans="4:13" x14ac:dyDescent="0.3">
      <c r="D98" s="13">
        <v>44371</v>
      </c>
      <c r="E98" s="2">
        <v>2</v>
      </c>
      <c r="F98" s="2">
        <v>0</v>
      </c>
      <c r="G98" s="2">
        <v>2</v>
      </c>
      <c r="H98" s="2">
        <v>236</v>
      </c>
      <c r="I98" s="2">
        <f>VLOOKUP(D98,D$27:E159,2,FALSE)-VLOOKUP(D98-7,D$27:E159,2,FALSE)</f>
        <v>-10</v>
      </c>
      <c r="J98" s="34">
        <f>IFERROR(I98/VLOOKUP(D98-7,D$27:E159,2,FALSE),1)</f>
        <v>-0.83333333333333337</v>
      </c>
      <c r="K98" s="34">
        <f t="shared" si="0"/>
        <v>8.4745762711864406E-3</v>
      </c>
      <c r="L98" s="1" cm="1">
        <f t="array" ref="L98">IFERROR(LOOKUP(2,1/(E$28:E97&gt;=E98),D$28:D97),D98)</f>
        <v>44367</v>
      </c>
      <c r="M98" cm="1">
        <f t="array" ref="M98">IFERROR(LOOKUP(2,1/(E$28:E97&gt;=E98),E$28:E97),E98)</f>
        <v>3</v>
      </c>
    </row>
    <row r="99" spans="4:13" x14ac:dyDescent="0.3">
      <c r="D99" s="13">
        <v>44372</v>
      </c>
      <c r="E99" s="2">
        <v>2</v>
      </c>
      <c r="F99" s="2">
        <v>0</v>
      </c>
      <c r="G99" s="2">
        <v>2</v>
      </c>
      <c r="H99" s="2">
        <v>150</v>
      </c>
      <c r="I99" s="2">
        <f>VLOOKUP(D99,D$27:E160,2,FALSE)-VLOOKUP(D99-7,D$27:E160,2,FALSE)</f>
        <v>-8</v>
      </c>
      <c r="J99" s="34">
        <f>IFERROR(I99/VLOOKUP(D99-7,D$27:E160,2,FALSE),1)</f>
        <v>-0.8</v>
      </c>
      <c r="K99" s="34">
        <f t="shared" si="0"/>
        <v>1.3333333333333334E-2</v>
      </c>
      <c r="L99" s="1" cm="1">
        <f t="array" ref="L99">IFERROR(LOOKUP(2,1/(E$28:E98&gt;=E99),D$28:D98),D99)</f>
        <v>44371</v>
      </c>
      <c r="M99" cm="1">
        <f t="array" ref="M99">IFERROR(LOOKUP(2,1/(E$28:E98&gt;=E99),E$28:E98),E99)</f>
        <v>2</v>
      </c>
    </row>
    <row r="100" spans="4:13" x14ac:dyDescent="0.3">
      <c r="D100" s="13">
        <v>44373</v>
      </c>
      <c r="E100" s="2">
        <v>5</v>
      </c>
      <c r="F100" s="2">
        <v>0</v>
      </c>
      <c r="G100" s="2">
        <v>2</v>
      </c>
      <c r="H100" s="2">
        <v>170</v>
      </c>
      <c r="I100" s="2">
        <f>VLOOKUP(D100,D$27:E161,2,FALSE)-VLOOKUP(D100-7,D$27:E161,2,FALSE)</f>
        <v>4</v>
      </c>
      <c r="J100" s="34">
        <f>IFERROR(I100/VLOOKUP(D100-7,D$27:E161,2,FALSE),1)</f>
        <v>4</v>
      </c>
      <c r="K100" s="34">
        <f t="shared" ref="K100:K116" si="1">E100/H100</f>
        <v>2.9411764705882353E-2</v>
      </c>
      <c r="L100" s="1" cm="1">
        <f t="array" ref="L100">IFERROR(LOOKUP(2,1/(E$28:E99&gt;=E100),D$28:D99),D100)</f>
        <v>44365</v>
      </c>
      <c r="M100" cm="1">
        <f t="array" ref="M100">IFERROR(LOOKUP(2,1/(E$28:E99&gt;=E100),E$28:E99),E100)</f>
        <v>10</v>
      </c>
    </row>
    <row r="101" spans="4:13" x14ac:dyDescent="0.3">
      <c r="D101" s="13">
        <v>44374</v>
      </c>
      <c r="E101" s="2">
        <v>7</v>
      </c>
      <c r="F101" s="2">
        <v>0</v>
      </c>
      <c r="G101" s="2">
        <v>2</v>
      </c>
      <c r="H101" s="2">
        <v>156</v>
      </c>
      <c r="I101" s="2">
        <f>VLOOKUP(D101,D$27:E162,2,FALSE)-VLOOKUP(D101-7,D$27:E162,2,FALSE)</f>
        <v>4</v>
      </c>
      <c r="J101" s="34">
        <f>IFERROR(I101/VLOOKUP(D101-7,D$27:E162,2,FALSE),1)</f>
        <v>1.3333333333333333</v>
      </c>
      <c r="K101" s="34">
        <f t="shared" si="1"/>
        <v>4.4871794871794872E-2</v>
      </c>
      <c r="L101" s="1" cm="1">
        <f t="array" ref="L101">IFERROR(LOOKUP(2,1/(E$28:E100&gt;=E101),D$28:D100),D101)</f>
        <v>44365</v>
      </c>
      <c r="M101" cm="1">
        <f t="array" ref="M101">IFERROR(LOOKUP(2,1/(E$28:E100&gt;=E101),E$28:E100),E101)</f>
        <v>10</v>
      </c>
    </row>
    <row r="102" spans="4:13" x14ac:dyDescent="0.3">
      <c r="D102" s="13">
        <v>44375</v>
      </c>
      <c r="E102" s="2">
        <v>4</v>
      </c>
      <c r="F102" s="2">
        <v>1</v>
      </c>
      <c r="G102" s="2">
        <v>1</v>
      </c>
      <c r="H102" s="2">
        <v>136</v>
      </c>
      <c r="I102" s="2">
        <f>VLOOKUP(D102,D$27:E163,2,FALSE)-VLOOKUP(D102-7,D$27:E163,2,FALSE)</f>
        <v>4</v>
      </c>
      <c r="J102" s="34">
        <f>IFERROR(I102/VLOOKUP(D102-7,D$27:E163,2,FALSE),1)</f>
        <v>1</v>
      </c>
      <c r="K102" s="34">
        <f t="shared" si="1"/>
        <v>2.9411764705882353E-2</v>
      </c>
      <c r="L102" s="1" cm="1">
        <f t="array" ref="L102">IFERROR(LOOKUP(2,1/(E$28:E101&gt;=E102),D$28:D101),D102)</f>
        <v>44374</v>
      </c>
      <c r="M102" cm="1">
        <f t="array" ref="M102">IFERROR(LOOKUP(2,1/(E$28:E101&gt;=E102),E$28:E101),E102)</f>
        <v>7</v>
      </c>
    </row>
    <row r="103" spans="4:13" x14ac:dyDescent="0.3">
      <c r="D103" s="13">
        <v>44376</v>
      </c>
      <c r="E103" s="2">
        <v>9</v>
      </c>
      <c r="F103" s="2">
        <v>1</v>
      </c>
      <c r="G103" s="2">
        <v>1</v>
      </c>
      <c r="H103" s="2">
        <v>237</v>
      </c>
      <c r="I103" s="2">
        <f>VLOOKUP(D103,D$27:E164,2,FALSE)-VLOOKUP(D103-7,D$27:E164,2,FALSE)</f>
        <v>9</v>
      </c>
      <c r="J103" s="34">
        <f>IFERROR(I103/VLOOKUP(D103-7,D$27:E164,2,FALSE),1)</f>
        <v>1</v>
      </c>
      <c r="K103" s="34">
        <f t="shared" si="1"/>
        <v>3.7974683544303799E-2</v>
      </c>
      <c r="L103" s="1" cm="1">
        <f t="array" ref="L103">IFERROR(LOOKUP(2,1/(E$28:E102&gt;=E103),D$28:D102),D103)</f>
        <v>44365</v>
      </c>
      <c r="M103" cm="1">
        <f t="array" ref="M103">IFERROR(LOOKUP(2,1/(E$28:E102&gt;=E103),E$28:E102),E103)</f>
        <v>10</v>
      </c>
    </row>
    <row r="104" spans="4:13" x14ac:dyDescent="0.3">
      <c r="D104" s="13">
        <v>44377</v>
      </c>
      <c r="E104" s="2">
        <v>11</v>
      </c>
      <c r="F104" s="2">
        <v>2</v>
      </c>
      <c r="G104" s="2">
        <v>1</v>
      </c>
      <c r="H104" s="2">
        <v>241</v>
      </c>
      <c r="I104" s="2">
        <f>VLOOKUP(D104,D$27:E165,2,FALSE)-VLOOKUP(D104-7,D$27:E165,2,FALSE)</f>
        <v>13</v>
      </c>
      <c r="J104" s="34">
        <f>IFERROR(I104/VLOOKUP(D104-7,D$27:E165,2,FALSE),1)</f>
        <v>-6.5</v>
      </c>
      <c r="K104" s="34">
        <f t="shared" si="1"/>
        <v>4.5643153526970952E-2</v>
      </c>
      <c r="L104" s="1" cm="1">
        <f t="array" ref="L104">IFERROR(LOOKUP(2,1/(E$28:E103&gt;=E104),D$28:D103),D104)</f>
        <v>44364</v>
      </c>
      <c r="M104" cm="1">
        <f t="array" ref="M104">IFERROR(LOOKUP(2,1/(E$28:E103&gt;=E104),E$28:E103),E104)</f>
        <v>12</v>
      </c>
    </row>
    <row r="105" spans="4:13" x14ac:dyDescent="0.3">
      <c r="D105" s="13">
        <v>44378</v>
      </c>
      <c r="E105" s="2">
        <v>12</v>
      </c>
      <c r="F105" s="2">
        <v>3</v>
      </c>
      <c r="G105" s="2">
        <v>0</v>
      </c>
      <c r="H105" s="2">
        <v>179</v>
      </c>
      <c r="I105" s="2">
        <f>VLOOKUP(D105,D$27:E166,2,FALSE)-VLOOKUP(D105-7,D$27:E166,2,FALSE)</f>
        <v>10</v>
      </c>
      <c r="J105" s="34">
        <f>IFERROR(I105/VLOOKUP(D105-7,D$27:E166,2,FALSE),1)</f>
        <v>5</v>
      </c>
      <c r="K105" s="34">
        <f t="shared" si="1"/>
        <v>6.7039106145251395E-2</v>
      </c>
      <c r="L105" s="1" cm="1">
        <f t="array" ref="L105">IFERROR(LOOKUP(2,1/(E$28:E104&gt;=E105),D$28:D104),D105)</f>
        <v>44364</v>
      </c>
      <c r="M105" cm="1">
        <f t="array" ref="M105">IFERROR(LOOKUP(2,1/(E$28:E104&gt;=E105),E$28:E104),E105)</f>
        <v>12</v>
      </c>
    </row>
    <row r="106" spans="4:13" x14ac:dyDescent="0.3">
      <c r="D106" s="13">
        <v>44379</v>
      </c>
      <c r="E106" s="2">
        <v>7</v>
      </c>
      <c r="F106" s="2">
        <v>2</v>
      </c>
      <c r="G106" s="2">
        <v>2</v>
      </c>
      <c r="H106" s="2">
        <v>181</v>
      </c>
      <c r="I106" s="2">
        <f>VLOOKUP(D106,D$27:E167,2,FALSE)-VLOOKUP(D106-7,D$27:E167,2,FALSE)</f>
        <v>5</v>
      </c>
      <c r="J106" s="34">
        <f>IFERROR(I106/VLOOKUP(D106-7,D$27:E167,2,FALSE),1)</f>
        <v>2.5</v>
      </c>
      <c r="K106" s="34">
        <f t="shared" si="1"/>
        <v>3.8674033149171269E-2</v>
      </c>
      <c r="L106" s="1" cm="1">
        <f t="array" ref="L106">IFERROR(LOOKUP(2,1/(E$28:E105&gt;=E106),D$28:D105),D106)</f>
        <v>44378</v>
      </c>
      <c r="M106" cm="1">
        <f t="array" ref="M106">IFERROR(LOOKUP(2,1/(E$28:E105&gt;=E106),E$28:E105),E106)</f>
        <v>12</v>
      </c>
    </row>
    <row r="107" spans="4:13" x14ac:dyDescent="0.3">
      <c r="D107" s="13">
        <v>44380</v>
      </c>
      <c r="E107" s="2">
        <v>15</v>
      </c>
      <c r="F107" s="2">
        <v>2</v>
      </c>
      <c r="G107" s="2">
        <v>2</v>
      </c>
      <c r="H107" s="2">
        <v>226</v>
      </c>
      <c r="I107" s="2">
        <f>VLOOKUP(D107,D$27:E168,2,FALSE)-VLOOKUP(D107-7,D$27:E168,2,FALSE)</f>
        <v>10</v>
      </c>
      <c r="J107" s="34">
        <f>IFERROR(I107/VLOOKUP(D107-7,D$27:E168,2,FALSE),1)</f>
        <v>2</v>
      </c>
      <c r="K107" s="34">
        <f t="shared" si="1"/>
        <v>6.637168141592921E-2</v>
      </c>
      <c r="L107" s="1" cm="1">
        <f t="array" ref="L107">IFERROR(LOOKUP(2,1/(E$28:E106&gt;=E107),D$28:D106),D107)</f>
        <v>44357</v>
      </c>
      <c r="M107" cm="1">
        <f t="array" ref="M107">IFERROR(LOOKUP(2,1/(E$28:E106&gt;=E107),E$28:E106),E107)</f>
        <v>16</v>
      </c>
    </row>
    <row r="108" spans="4:13" x14ac:dyDescent="0.3">
      <c r="D108" s="13">
        <v>44381</v>
      </c>
      <c r="E108" s="2">
        <v>2</v>
      </c>
      <c r="F108" s="2">
        <v>2</v>
      </c>
      <c r="G108" s="2">
        <v>2</v>
      </c>
      <c r="H108" s="2">
        <v>140</v>
      </c>
      <c r="I108" s="2">
        <f>VLOOKUP(D108,D$27:E169,2,FALSE)-VLOOKUP(D108-7,D$27:E169,2,FALSE)</f>
        <v>-5</v>
      </c>
      <c r="J108" s="34">
        <f>IFERROR(I108/VLOOKUP(D108-7,D$27:E169,2,FALSE),1)</f>
        <v>-0.7142857142857143</v>
      </c>
      <c r="K108" s="34">
        <f t="shared" si="1"/>
        <v>1.4285714285714285E-2</v>
      </c>
      <c r="L108" s="1" cm="1">
        <f t="array" ref="L108">IFERROR(LOOKUP(2,1/(E$28:E107&gt;=E108),D$28:D107),D108)</f>
        <v>44380</v>
      </c>
      <c r="M108" cm="1">
        <f t="array" ref="M108">IFERROR(LOOKUP(2,1/(E$28:E107&gt;=E108),E$28:E107),E108)</f>
        <v>15</v>
      </c>
    </row>
    <row r="109" spans="4:13" x14ac:dyDescent="0.3">
      <c r="D109" s="13">
        <v>44382</v>
      </c>
      <c r="E109" s="2">
        <v>21</v>
      </c>
      <c r="F109" s="2">
        <v>2</v>
      </c>
      <c r="G109" s="2">
        <v>2</v>
      </c>
      <c r="H109" s="2">
        <v>219</v>
      </c>
      <c r="I109" s="2">
        <f>VLOOKUP(D109,D$27:E170,2,FALSE)-VLOOKUP(D109-7,D$27:E170,2,FALSE)</f>
        <v>17</v>
      </c>
      <c r="J109" s="34">
        <f>IFERROR(I109/VLOOKUP(D109-7,D$27:E170,2,FALSE),1)</f>
        <v>4.25</v>
      </c>
      <c r="K109" s="34">
        <f t="shared" si="1"/>
        <v>9.5890410958904104E-2</v>
      </c>
      <c r="L109" s="1" cm="1">
        <f t="array" ref="L109">IFERROR(LOOKUP(2,1/(E$28:E108&gt;=E109),D$28:D108),D109)</f>
        <v>44328</v>
      </c>
      <c r="M109" cm="1">
        <f t="array" ref="M109">IFERROR(LOOKUP(2,1/(E$28:E108&gt;=E109),E$28:E108),E109)</f>
        <v>23</v>
      </c>
    </row>
    <row r="110" spans="4:13" x14ac:dyDescent="0.3">
      <c r="D110" s="13">
        <v>44383</v>
      </c>
      <c r="E110" s="2">
        <v>5</v>
      </c>
      <c r="F110" s="2">
        <v>2</v>
      </c>
      <c r="G110" s="2">
        <v>2</v>
      </c>
      <c r="H110" s="2">
        <v>266</v>
      </c>
      <c r="I110" s="2">
        <f>VLOOKUP(D110,D$27:E171,2,FALSE)-VLOOKUP(D110-7,D$27:E171,2,FALSE)</f>
        <v>-4</v>
      </c>
      <c r="J110" s="34">
        <f>IFERROR(I110/VLOOKUP(D110-7,D$27:E171,2,FALSE),1)</f>
        <v>-0.44444444444444442</v>
      </c>
      <c r="K110" s="34">
        <f t="shared" si="1"/>
        <v>1.8796992481203006E-2</v>
      </c>
      <c r="L110" s="1" cm="1">
        <f t="array" ref="L110">IFERROR(LOOKUP(2,1/(E$28:E109&gt;=E110),D$28:D109),D110)</f>
        <v>44382</v>
      </c>
      <c r="M110" cm="1">
        <f t="array" ref="M110">IFERROR(LOOKUP(2,1/(E$28:E109&gt;=E110),E$28:E109),E110)</f>
        <v>21</v>
      </c>
    </row>
    <row r="111" spans="4:13" x14ac:dyDescent="0.3">
      <c r="D111" s="13">
        <v>44384</v>
      </c>
      <c r="E111" s="2">
        <v>16</v>
      </c>
      <c r="F111" s="2">
        <v>4</v>
      </c>
      <c r="G111" s="2">
        <v>2</v>
      </c>
      <c r="H111" s="2">
        <v>318</v>
      </c>
      <c r="I111" s="2">
        <f>VLOOKUP(D111,D$27:E172,2,FALSE)-VLOOKUP(D111-7,D$27:E172,2,FALSE)</f>
        <v>5</v>
      </c>
      <c r="J111" s="34">
        <f>IFERROR(I111/VLOOKUP(D111-7,D$27:E172,2,FALSE),1)</f>
        <v>0.45454545454545453</v>
      </c>
      <c r="K111" s="34">
        <f t="shared" si="1"/>
        <v>5.0314465408805034E-2</v>
      </c>
      <c r="L111" s="1" cm="1">
        <f t="array" ref="L111">IFERROR(LOOKUP(2,1/(E$28:E110&gt;=E111),D$28:D110),D111)</f>
        <v>44382</v>
      </c>
      <c r="M111" cm="1">
        <f t="array" ref="M111">IFERROR(LOOKUP(2,1/(E$28:E110&gt;=E111),E$28:E110),E111)</f>
        <v>21</v>
      </c>
    </row>
    <row r="112" spans="4:13" x14ac:dyDescent="0.3">
      <c r="D112" s="13">
        <v>44385</v>
      </c>
      <c r="E112" s="2">
        <v>20</v>
      </c>
      <c r="F112" s="2">
        <v>5</v>
      </c>
      <c r="G112" s="2">
        <v>2</v>
      </c>
      <c r="H112" s="2">
        <v>695</v>
      </c>
      <c r="I112" s="2">
        <f>VLOOKUP(D112,D$27:E173,2,FALSE)-VLOOKUP(D112-7,D$27:E173,2,FALSE)</f>
        <v>8</v>
      </c>
      <c r="J112" s="34">
        <f>IFERROR(I112/VLOOKUP(D112-7,D$27:E173,2,FALSE),1)</f>
        <v>0.66666666666666663</v>
      </c>
      <c r="K112" s="34">
        <f t="shared" si="1"/>
        <v>2.8776978417266189E-2</v>
      </c>
      <c r="L112" s="1" cm="1">
        <f t="array" ref="L112">IFERROR(LOOKUP(2,1/(E$28:E111&gt;=E112),D$28:D111),D112)</f>
        <v>44382</v>
      </c>
      <c r="M112" cm="1">
        <f t="array" ref="M112">IFERROR(LOOKUP(2,1/(E$28:E111&gt;=E112),E$28:E111),E112)</f>
        <v>21</v>
      </c>
    </row>
    <row r="113" spans="4:13" x14ac:dyDescent="0.3">
      <c r="D113" s="13">
        <v>44386</v>
      </c>
      <c r="E113" s="2">
        <v>24</v>
      </c>
      <c r="F113" s="2">
        <v>4</v>
      </c>
      <c r="G113" s="2">
        <v>4</v>
      </c>
      <c r="H113" s="2">
        <v>836</v>
      </c>
      <c r="I113" s="2">
        <f>VLOOKUP(D113,D$27:E174,2,FALSE)-VLOOKUP(D113-7,D$27:E174,2,FALSE)</f>
        <v>17</v>
      </c>
      <c r="J113" s="34">
        <f>IFERROR(I113/VLOOKUP(D113-7,D$27:E174,2,FALSE),1)</f>
        <v>2.4285714285714284</v>
      </c>
      <c r="K113" s="34">
        <f t="shared" si="1"/>
        <v>2.8708133971291867E-2</v>
      </c>
      <c r="L113" s="1" cm="1">
        <f t="array" ref="L113">IFERROR(LOOKUP(2,1/(E$28:E112&gt;=E113),D$28:D112),D113)</f>
        <v>44386</v>
      </c>
      <c r="M113" cm="1">
        <f t="array" ref="M113">IFERROR(LOOKUP(2,1/(E$28:E112&gt;=E113),E$28:E112),E113)</f>
        <v>24</v>
      </c>
    </row>
    <row r="114" spans="4:13" x14ac:dyDescent="0.3">
      <c r="D114" s="13">
        <v>44387</v>
      </c>
      <c r="E114" s="2">
        <v>20</v>
      </c>
      <c r="F114" s="2">
        <v>5</v>
      </c>
      <c r="G114" s="2">
        <v>3</v>
      </c>
      <c r="H114" s="2">
        <v>232</v>
      </c>
      <c r="I114" s="2">
        <f>VLOOKUP(D114,D$27:E175,2,FALSE)-VLOOKUP(D114-7,D$27:E175,2,FALSE)</f>
        <v>5</v>
      </c>
      <c r="J114" s="34">
        <f>IFERROR(I114/VLOOKUP(D114-7,D$27:E175,2,FALSE),1)</f>
        <v>0.33333333333333331</v>
      </c>
      <c r="K114" s="34">
        <f t="shared" si="1"/>
        <v>8.6206896551724144E-2</v>
      </c>
      <c r="L114" s="1" cm="1">
        <f t="array" ref="L114">IFERROR(LOOKUP(2,1/(E$28:E113&gt;=E114),D$28:D113),D114)</f>
        <v>44386</v>
      </c>
      <c r="M114" cm="1">
        <f t="array" ref="M114">IFERROR(LOOKUP(2,1/(E$28:E113&gt;=E114),E$28:E113),E114)</f>
        <v>24</v>
      </c>
    </row>
    <row r="115" spans="4:13" x14ac:dyDescent="0.3">
      <c r="D115" s="13">
        <v>44388</v>
      </c>
      <c r="E115" s="2">
        <v>19</v>
      </c>
      <c r="F115" s="2">
        <v>5</v>
      </c>
      <c r="G115" s="2">
        <v>3</v>
      </c>
      <c r="H115" s="2">
        <v>269</v>
      </c>
      <c r="I115" s="2">
        <f>VLOOKUP(D115,D$27:E176,2,FALSE)-VLOOKUP(D115-7,D$27:E176,2,FALSE)</f>
        <v>17</v>
      </c>
      <c r="J115" s="34">
        <f>IFERROR(I115/VLOOKUP(D115-7,D$27:E176,2,FALSE),1)</f>
        <v>8.5</v>
      </c>
      <c r="K115" s="34">
        <f t="shared" si="1"/>
        <v>7.0631970260223054E-2</v>
      </c>
      <c r="L115" s="1" cm="1">
        <f t="array" ref="L115">IFERROR(LOOKUP(2,1/(E$28:E114&gt;=E115),D$28:D114),D115)</f>
        <v>44387</v>
      </c>
      <c r="M115" cm="1">
        <f t="array" ref="M115">IFERROR(LOOKUP(2,1/(E$28:E114&gt;=E115),E$28:E114),E115)</f>
        <v>20</v>
      </c>
    </row>
    <row r="116" spans="4:13" x14ac:dyDescent="0.3">
      <c r="D116" s="12" t="s">
        <v>464</v>
      </c>
      <c r="E116" s="2">
        <v>601</v>
      </c>
      <c r="F116" s="2">
        <v>454</v>
      </c>
      <c r="G116" s="2">
        <v>160</v>
      </c>
      <c r="H116" s="2">
        <v>44276</v>
      </c>
      <c r="I116" s="2" t="e">
        <f>VLOOKUP(D116,D$27:E177,2,FALSE)-VLOOKUP(D116-7,D$27:E177,2,FALSE)</f>
        <v>#VALUE!</v>
      </c>
      <c r="J116" s="34">
        <f>IFERROR(I116/VLOOKUP(D116-7,D$27:E177,2,FALSE),1)</f>
        <v>1</v>
      </c>
      <c r="K116" s="34">
        <f t="shared" si="1"/>
        <v>1.3573945252507002E-2</v>
      </c>
      <c r="L116" s="1" t="str" cm="1">
        <f t="array" ref="L116">IFERROR(LOOKUP(2,1/(E$28:E115&gt;=E116),D$28:D115),D116)</f>
        <v>Total general</v>
      </c>
      <c r="M116" cm="1">
        <f t="array" ref="M116">IFERROR(LOOKUP(2,1/(E$28:E115&gt;=E116),E$28:E115),E116)</f>
        <v>601</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429</v>
      </c>
      <c r="J27" s="31" t="s">
        <v>428</v>
      </c>
      <c r="K27" s="31" t="s">
        <v>358</v>
      </c>
      <c r="L27" s="30" t="s">
        <v>425</v>
      </c>
      <c r="M27" s="31" t="s">
        <v>426</v>
      </c>
    </row>
    <row r="28" spans="4:13" x14ac:dyDescent="0.3">
      <c r="D28" s="13">
        <v>44300</v>
      </c>
      <c r="E28" s="2">
        <v>14</v>
      </c>
      <c r="F28" s="2">
        <v>8</v>
      </c>
      <c r="G28" s="2">
        <v>3</v>
      </c>
      <c r="H28" s="2">
        <v>1350</v>
      </c>
      <c r="I28" s="2"/>
      <c r="J28" s="2"/>
      <c r="K28" s="2"/>
    </row>
    <row r="29" spans="4:13" x14ac:dyDescent="0.3">
      <c r="D29" s="13">
        <v>44301</v>
      </c>
      <c r="E29" s="2">
        <v>15</v>
      </c>
      <c r="F29" s="2">
        <v>8</v>
      </c>
      <c r="G29" s="2">
        <v>3</v>
      </c>
      <c r="H29" s="2">
        <v>1249</v>
      </c>
      <c r="I29" s="2"/>
      <c r="J29" s="2"/>
      <c r="K29" s="2"/>
      <c r="L29" s="1" cm="1">
        <f t="array" ref="L29">IFERROR(LOOKUP(2,1/(E$28:E28&gt;=E29),D$28:D28),D29)</f>
        <v>44301</v>
      </c>
      <c r="M29" cm="1">
        <f t="array" ref="M29">IFERROR(LOOKUP(2,1/(E$28:E28&gt;=E29),E$28:E28),E29)</f>
        <v>15</v>
      </c>
    </row>
    <row r="30" spans="4:13" x14ac:dyDescent="0.3">
      <c r="D30" s="13">
        <v>44302</v>
      </c>
      <c r="E30" s="2">
        <v>26</v>
      </c>
      <c r="F30" s="2">
        <v>7</v>
      </c>
      <c r="G30" s="2">
        <v>3</v>
      </c>
      <c r="H30" s="2">
        <v>820</v>
      </c>
      <c r="I30" s="2"/>
      <c r="J30" s="2"/>
      <c r="K30" s="2"/>
      <c r="L30" s="1" cm="1">
        <f t="array" ref="L30">IFERROR(LOOKUP(2,1/(E$28:E29&gt;=E30),D$28:D29),D30)</f>
        <v>44302</v>
      </c>
      <c r="M30" cm="1">
        <f t="array" ref="M30">IFERROR(LOOKUP(2,1/(E$28:E29&gt;=E30),E$28:E29),E30)</f>
        <v>26</v>
      </c>
    </row>
    <row r="31" spans="4:13" x14ac:dyDescent="0.3">
      <c r="D31" s="13">
        <v>44303</v>
      </c>
      <c r="E31" s="2">
        <v>13</v>
      </c>
      <c r="F31" s="2">
        <v>7</v>
      </c>
      <c r="G31" s="2">
        <v>3</v>
      </c>
      <c r="H31" s="2">
        <v>533</v>
      </c>
      <c r="I31" s="2"/>
      <c r="J31" s="2"/>
      <c r="K31" s="2"/>
      <c r="L31" s="1" cm="1">
        <f t="array" ref="L31">IFERROR(LOOKUP(2,1/(E$28:E30&gt;=E31),D$28:D30),D31)</f>
        <v>44302</v>
      </c>
      <c r="M31" cm="1">
        <f t="array" ref="M31">IFERROR(LOOKUP(2,1/(E$28:E30&gt;=E31),E$28:E30),E31)</f>
        <v>26</v>
      </c>
    </row>
    <row r="32" spans="4:13" x14ac:dyDescent="0.3">
      <c r="D32" s="13">
        <v>44304</v>
      </c>
      <c r="E32" s="2">
        <v>16</v>
      </c>
      <c r="F32" s="2">
        <v>8</v>
      </c>
      <c r="G32" s="2">
        <v>3</v>
      </c>
      <c r="H32" s="2">
        <v>873</v>
      </c>
      <c r="I32" s="2"/>
      <c r="J32" s="2"/>
      <c r="K32" s="2"/>
      <c r="L32" s="1" cm="1">
        <f t="array" ref="L32">IFERROR(LOOKUP(2,1/(E$28:E31&gt;=E32),D$28:D31),D32)</f>
        <v>44302</v>
      </c>
      <c r="M32" cm="1">
        <f t="array" ref="M32">IFERROR(LOOKUP(2,1/(E$28:E31&gt;=E32),E$28:E31),E32)</f>
        <v>26</v>
      </c>
    </row>
    <row r="33" spans="4:13" x14ac:dyDescent="0.3">
      <c r="D33" s="13">
        <v>44305</v>
      </c>
      <c r="E33" s="2">
        <v>8</v>
      </c>
      <c r="F33" s="2">
        <v>8</v>
      </c>
      <c r="G33" s="2">
        <v>4</v>
      </c>
      <c r="H33" s="2">
        <v>805</v>
      </c>
      <c r="I33" s="2"/>
      <c r="J33" s="2"/>
      <c r="K33" s="2"/>
      <c r="L33" s="1" cm="1">
        <f t="array" ref="L33">IFERROR(LOOKUP(2,1/(E$28:E32&gt;=E33),D$28:D32),D33)</f>
        <v>44304</v>
      </c>
      <c r="M33" cm="1">
        <f t="array" ref="M33">IFERROR(LOOKUP(2,1/(E$28:E32&gt;=E33),E$28:E32),E33)</f>
        <v>16</v>
      </c>
    </row>
    <row r="34" spans="4:13" x14ac:dyDescent="0.3">
      <c r="D34" s="13">
        <v>44306</v>
      </c>
      <c r="E34" s="2">
        <v>19</v>
      </c>
      <c r="F34" s="2">
        <v>7</v>
      </c>
      <c r="G34" s="2">
        <v>4</v>
      </c>
      <c r="H34" s="2">
        <v>1039</v>
      </c>
      <c r="I34" s="2"/>
      <c r="J34" s="2"/>
      <c r="K34" s="2"/>
      <c r="L34" s="1" cm="1">
        <f t="array" ref="L34">IFERROR(LOOKUP(2,1/(E$28:E33&gt;=E34),D$28:D33),D34)</f>
        <v>44302</v>
      </c>
      <c r="M34" cm="1">
        <f t="array" ref="M34">IFERROR(LOOKUP(2,1/(E$28:E33&gt;=E34),E$28:E33),E34)</f>
        <v>26</v>
      </c>
    </row>
    <row r="35" spans="4:13" x14ac:dyDescent="0.3">
      <c r="D35" s="13">
        <v>44307</v>
      </c>
      <c r="E35" s="2">
        <v>9</v>
      </c>
      <c r="F35" s="2">
        <v>9</v>
      </c>
      <c r="G35" s="2">
        <v>4</v>
      </c>
      <c r="H35" s="2">
        <v>838</v>
      </c>
      <c r="I35" s="48">
        <f>VLOOKUP(D35,D$27:E96,2,FALSE)-VLOOKUP(D35-7,D$27:E96,2,FALSE)</f>
        <v>-5</v>
      </c>
      <c r="J35" s="37">
        <f>IFERROR(I35/VLOOKUP(D35-7,D$27:E96,2,FALSE),1)</f>
        <v>-0.35714285714285715</v>
      </c>
      <c r="K35" s="34">
        <f>E35/H35</f>
        <v>1.0739856801909307E-2</v>
      </c>
      <c r="L35" s="49" cm="1">
        <f t="array" ref="L35">IFERROR(LOOKUP(2,1/(E$28:E34&gt;=E35),D$28:D34),D35)</f>
        <v>44306</v>
      </c>
      <c r="M35" s="39" cm="1">
        <f t="array" ref="M35">IFERROR(LOOKUP(2,1/(E$28:E34&gt;=E35),E$28:E34),E35)</f>
        <v>19</v>
      </c>
    </row>
    <row r="36" spans="4:13" x14ac:dyDescent="0.3">
      <c r="D36" s="13">
        <v>44308</v>
      </c>
      <c r="E36" s="2">
        <v>15</v>
      </c>
      <c r="F36" s="2">
        <v>8</v>
      </c>
      <c r="G36" s="2">
        <v>4</v>
      </c>
      <c r="H36" s="2">
        <v>1005</v>
      </c>
      <c r="I36" s="50">
        <f>VLOOKUP(D36,D$27:E97,2,FALSE)-VLOOKUP(D36-7,D$27:E97,2,FALSE)</f>
        <v>0</v>
      </c>
      <c r="J36" s="42">
        <f>IFERROR(I36/VLOOKUP(D36-7,D$27:E97,2,FALSE),1)</f>
        <v>0</v>
      </c>
      <c r="K36" s="34">
        <f t="shared" ref="K36:K99" si="0">E36/H36</f>
        <v>1.4925373134328358E-2</v>
      </c>
      <c r="L36" s="51" cm="1">
        <f t="array" ref="L36">IFERROR(LOOKUP(2,1/(E$28:E35&gt;=E36),D$28:D35),D36)</f>
        <v>44306</v>
      </c>
      <c r="M36" s="44" cm="1">
        <f t="array" ref="M36">IFERROR(LOOKUP(2,1/(E$28:E35&gt;=E36),E$28:E35),E36)</f>
        <v>19</v>
      </c>
    </row>
    <row r="37" spans="4:13" x14ac:dyDescent="0.3">
      <c r="D37" s="13">
        <v>44309</v>
      </c>
      <c r="E37" s="2">
        <v>15</v>
      </c>
      <c r="F37" s="2">
        <v>7</v>
      </c>
      <c r="G37" s="2">
        <v>4</v>
      </c>
      <c r="H37" s="2">
        <v>921</v>
      </c>
      <c r="I37" s="50">
        <f>VLOOKUP(D37,D$27:E98,2,FALSE)-VLOOKUP(D37-7,D$27:E98,2,FALSE)</f>
        <v>-11</v>
      </c>
      <c r="J37" s="42">
        <f>IFERROR(I37/VLOOKUP(D37-7,D$27:E98,2,FALSE),1)</f>
        <v>-0.42307692307692307</v>
      </c>
      <c r="K37" s="34">
        <f t="shared" si="0"/>
        <v>1.6286644951140065E-2</v>
      </c>
      <c r="L37" s="51" cm="1">
        <f t="array" ref="L37">IFERROR(LOOKUP(2,1/(E$28:E36&gt;=E37),D$28:D36),D37)</f>
        <v>44308</v>
      </c>
      <c r="M37" s="44" cm="1">
        <f t="array" ref="M37">IFERROR(LOOKUP(2,1/(E$28:E36&gt;=E37),E$28:E36),E37)</f>
        <v>15</v>
      </c>
    </row>
    <row r="38" spans="4:13" x14ac:dyDescent="0.3">
      <c r="D38" s="13">
        <v>44310</v>
      </c>
      <c r="E38" s="2">
        <v>13</v>
      </c>
      <c r="F38" s="2">
        <v>9</v>
      </c>
      <c r="G38" s="2">
        <v>4</v>
      </c>
      <c r="H38" s="2">
        <v>901</v>
      </c>
      <c r="I38" s="50">
        <f>VLOOKUP(D38,D$27:E99,2,FALSE)-VLOOKUP(D38-7,D$27:E99,2,FALSE)</f>
        <v>0</v>
      </c>
      <c r="J38" s="42">
        <f>IFERROR(I38/VLOOKUP(D38-7,D$27:E99,2,FALSE),1)</f>
        <v>0</v>
      </c>
      <c r="K38" s="34">
        <f t="shared" si="0"/>
        <v>1.4428412874583796E-2</v>
      </c>
      <c r="L38" s="51" cm="1">
        <f t="array" ref="L38">IFERROR(LOOKUP(2,1/(E$28:E37&gt;=E38),D$28:D37),D38)</f>
        <v>44309</v>
      </c>
      <c r="M38" s="44" cm="1">
        <f t="array" ref="M38">IFERROR(LOOKUP(2,1/(E$28:E37&gt;=E38),E$28:E37),E38)</f>
        <v>15</v>
      </c>
    </row>
    <row r="39" spans="4:13" x14ac:dyDescent="0.3">
      <c r="D39" s="13">
        <v>44311</v>
      </c>
      <c r="E39" s="2">
        <v>10</v>
      </c>
      <c r="F39" s="2">
        <v>11</v>
      </c>
      <c r="G39" s="2">
        <v>4</v>
      </c>
      <c r="H39" s="2">
        <v>540</v>
      </c>
      <c r="I39" s="50">
        <f>VLOOKUP(D39,D$27:E100,2,FALSE)-VLOOKUP(D39-7,D$27:E100,2,FALSE)</f>
        <v>-6</v>
      </c>
      <c r="J39" s="42">
        <f>IFERROR(I39/VLOOKUP(D39-7,D$27:E100,2,FALSE),1)</f>
        <v>-0.375</v>
      </c>
      <c r="K39" s="34">
        <f t="shared" si="0"/>
        <v>1.8518518518518517E-2</v>
      </c>
      <c r="L39" s="51" cm="1">
        <f t="array" ref="L39">IFERROR(LOOKUP(2,1/(E$28:E38&gt;=E39),D$28:D38),D39)</f>
        <v>44310</v>
      </c>
      <c r="M39" s="44" cm="1">
        <f t="array" ref="M39">IFERROR(LOOKUP(2,1/(E$28:E38&gt;=E39),E$28:E38),E39)</f>
        <v>13</v>
      </c>
    </row>
    <row r="40" spans="4:13" x14ac:dyDescent="0.3">
      <c r="D40" s="13">
        <v>44312</v>
      </c>
      <c r="E40" s="2">
        <v>14</v>
      </c>
      <c r="F40" s="2">
        <v>12</v>
      </c>
      <c r="G40" s="2">
        <v>4</v>
      </c>
      <c r="H40" s="2">
        <v>729</v>
      </c>
      <c r="I40" s="50">
        <f>VLOOKUP(D40,D$27:E101,2,FALSE)-VLOOKUP(D40-7,D$27:E101,2,FALSE)</f>
        <v>6</v>
      </c>
      <c r="J40" s="42">
        <f>IFERROR(I40/VLOOKUP(D40-7,D$27:E101,2,FALSE),1)</f>
        <v>0.75</v>
      </c>
      <c r="K40" s="34">
        <f t="shared" si="0"/>
        <v>1.9204389574759947E-2</v>
      </c>
      <c r="L40" s="51" cm="1">
        <f t="array" ref="L40">IFERROR(LOOKUP(2,1/(E$28:E39&gt;=E40),D$28:D39),D40)</f>
        <v>44309</v>
      </c>
      <c r="M40" s="44" cm="1">
        <f t="array" ref="M40">IFERROR(LOOKUP(2,1/(E$28:E39&gt;=E40),E$28:E39),E40)</f>
        <v>15</v>
      </c>
    </row>
    <row r="41" spans="4:13" x14ac:dyDescent="0.3">
      <c r="D41" s="13">
        <v>44313</v>
      </c>
      <c r="E41" s="2">
        <v>20</v>
      </c>
      <c r="F41" s="2">
        <v>11</v>
      </c>
      <c r="G41" s="2">
        <v>4</v>
      </c>
      <c r="H41" s="2">
        <v>969</v>
      </c>
      <c r="I41" s="50">
        <f>VLOOKUP(D41,D$27:E102,2,FALSE)-VLOOKUP(D41-7,D$27:E102,2,FALSE)</f>
        <v>1</v>
      </c>
      <c r="J41" s="42">
        <f>IFERROR(I41/VLOOKUP(D41-7,D$27:E102,2,FALSE),1)</f>
        <v>5.2631578947368418E-2</v>
      </c>
      <c r="K41" s="34">
        <f t="shared" si="0"/>
        <v>2.063983488132095E-2</v>
      </c>
      <c r="L41" s="51" cm="1">
        <f t="array" ref="L41">IFERROR(LOOKUP(2,1/(E$28:E40&gt;=E41),D$28:D40),D41)</f>
        <v>44302</v>
      </c>
      <c r="M41" s="44" cm="1">
        <f t="array" ref="M41">IFERROR(LOOKUP(2,1/(E$28:E40&gt;=E41),E$28:E40),E41)</f>
        <v>26</v>
      </c>
    </row>
    <row r="42" spans="4:13" x14ac:dyDescent="0.3">
      <c r="D42" s="13">
        <v>44314</v>
      </c>
      <c r="E42" s="2">
        <v>21</v>
      </c>
      <c r="F42" s="2">
        <v>11</v>
      </c>
      <c r="G42" s="2">
        <v>4</v>
      </c>
      <c r="H42" s="2">
        <v>1037</v>
      </c>
      <c r="I42" s="50">
        <f>VLOOKUP(D42,D$27:E103,2,FALSE)-VLOOKUP(D42-7,D$27:E103,2,FALSE)</f>
        <v>12</v>
      </c>
      <c r="J42" s="42">
        <f>IFERROR(I42/VLOOKUP(D42-7,D$27:E103,2,FALSE),1)</f>
        <v>1.3333333333333333</v>
      </c>
      <c r="K42" s="34">
        <f t="shared" si="0"/>
        <v>2.0250723240115717E-2</v>
      </c>
      <c r="L42" s="51" cm="1">
        <f t="array" ref="L42">IFERROR(LOOKUP(2,1/(E$28:E41&gt;=E42),D$28:D41),D42)</f>
        <v>44302</v>
      </c>
      <c r="M42" s="44" cm="1">
        <f t="array" ref="M42">IFERROR(LOOKUP(2,1/(E$28:E41&gt;=E42),E$28:E41),E42)</f>
        <v>26</v>
      </c>
    </row>
    <row r="43" spans="4:13" x14ac:dyDescent="0.3">
      <c r="D43" s="13">
        <v>44315</v>
      </c>
      <c r="E43" s="2">
        <v>23</v>
      </c>
      <c r="F43" s="2">
        <v>15</v>
      </c>
      <c r="G43" s="2">
        <v>4</v>
      </c>
      <c r="H43" s="2">
        <v>1334</v>
      </c>
      <c r="I43" s="50">
        <f>VLOOKUP(D43,D$27:E104,2,FALSE)-VLOOKUP(D43-7,D$27:E104,2,FALSE)</f>
        <v>8</v>
      </c>
      <c r="J43" s="42">
        <f>IFERROR(I43/VLOOKUP(D43-7,D$27:E104,2,FALSE),1)</f>
        <v>0.53333333333333333</v>
      </c>
      <c r="K43" s="34">
        <f t="shared" si="0"/>
        <v>1.7241379310344827E-2</v>
      </c>
      <c r="L43" s="51" cm="1">
        <f t="array" ref="L43">IFERROR(LOOKUP(2,1/(E$28:E42&gt;=E43),D$28:D42),D43)</f>
        <v>44302</v>
      </c>
      <c r="M43" s="44" cm="1">
        <f t="array" ref="M43">IFERROR(LOOKUP(2,1/(E$28:E42&gt;=E43),E$28:E42),E43)</f>
        <v>26</v>
      </c>
    </row>
    <row r="44" spans="4:13" x14ac:dyDescent="0.3">
      <c r="D44" s="13">
        <v>44316</v>
      </c>
      <c r="E44" s="2">
        <v>18</v>
      </c>
      <c r="F44" s="2">
        <v>15</v>
      </c>
      <c r="G44" s="2">
        <v>4</v>
      </c>
      <c r="H44" s="2">
        <v>1165</v>
      </c>
      <c r="I44" s="50">
        <f>VLOOKUP(D44,D$27:E105,2,FALSE)-VLOOKUP(D44-7,D$27:E105,2,FALSE)</f>
        <v>3</v>
      </c>
      <c r="J44" s="42">
        <f>IFERROR(I44/VLOOKUP(D44-7,D$27:E105,2,FALSE),1)</f>
        <v>0.2</v>
      </c>
      <c r="K44" s="34">
        <f t="shared" si="0"/>
        <v>1.5450643776824034E-2</v>
      </c>
      <c r="L44" s="51" cm="1">
        <f t="array" ref="L44">IFERROR(LOOKUP(2,1/(E$28:E43&gt;=E44),D$28:D43),D44)</f>
        <v>44315</v>
      </c>
      <c r="M44" s="44" cm="1">
        <f t="array" ref="M44">IFERROR(LOOKUP(2,1/(E$28:E43&gt;=E44),E$28:E43),E44)</f>
        <v>23</v>
      </c>
    </row>
    <row r="45" spans="4:13" x14ac:dyDescent="0.3">
      <c r="D45" s="13">
        <v>44317</v>
      </c>
      <c r="E45" s="2">
        <v>11</v>
      </c>
      <c r="F45" s="2">
        <v>13</v>
      </c>
      <c r="G45" s="2">
        <v>4</v>
      </c>
      <c r="H45" s="2">
        <v>878</v>
      </c>
      <c r="I45" s="50">
        <f>VLOOKUP(D45,D$27:E106,2,FALSE)-VLOOKUP(D45-7,D$27:E106,2,FALSE)</f>
        <v>-2</v>
      </c>
      <c r="J45" s="42">
        <f>IFERROR(I45/VLOOKUP(D45-7,D$27:E106,2,FALSE),1)</f>
        <v>-0.15384615384615385</v>
      </c>
      <c r="K45" s="34">
        <f t="shared" si="0"/>
        <v>1.2528473804100227E-2</v>
      </c>
      <c r="L45" s="51" cm="1">
        <f t="array" ref="L45">IFERROR(LOOKUP(2,1/(E$28:E44&gt;=E45),D$28:D44),D45)</f>
        <v>44316</v>
      </c>
      <c r="M45" s="44" cm="1">
        <f t="array" ref="M45">IFERROR(LOOKUP(2,1/(E$28:E44&gt;=E45),E$28:E44),E45)</f>
        <v>18</v>
      </c>
    </row>
    <row r="46" spans="4:13" x14ac:dyDescent="0.3">
      <c r="D46" s="13">
        <v>44318</v>
      </c>
      <c r="E46" s="2">
        <v>2</v>
      </c>
      <c r="F46" s="2">
        <v>12</v>
      </c>
      <c r="G46" s="2">
        <v>4</v>
      </c>
      <c r="H46" s="2">
        <v>524</v>
      </c>
      <c r="I46" s="50">
        <f>VLOOKUP(D46,D$27:E107,2,FALSE)-VLOOKUP(D46-7,D$27:E107,2,FALSE)</f>
        <v>-8</v>
      </c>
      <c r="J46" s="42">
        <f>IFERROR(I46/VLOOKUP(D46-7,D$27:E107,2,FALSE),1)</f>
        <v>-0.8</v>
      </c>
      <c r="K46" s="34">
        <f t="shared" si="0"/>
        <v>3.8167938931297708E-3</v>
      </c>
      <c r="L46" s="51" cm="1">
        <f t="array" ref="L46">IFERROR(LOOKUP(2,1/(E$28:E45&gt;=E46),D$28:D45),D46)</f>
        <v>44317</v>
      </c>
      <c r="M46" s="44" cm="1">
        <f t="array" ref="M46">IFERROR(LOOKUP(2,1/(E$28:E45&gt;=E46),E$28:E45),E46)</f>
        <v>11</v>
      </c>
    </row>
    <row r="47" spans="4:13" x14ac:dyDescent="0.3">
      <c r="D47" s="13">
        <v>44319</v>
      </c>
      <c r="E47" s="2">
        <v>14</v>
      </c>
      <c r="F47" s="2">
        <v>10</v>
      </c>
      <c r="G47" s="2">
        <v>3</v>
      </c>
      <c r="H47" s="2">
        <v>747</v>
      </c>
      <c r="I47" s="50">
        <f>VLOOKUP(D47,D$27:E108,2,FALSE)-VLOOKUP(D47-7,D$27:E108,2,FALSE)</f>
        <v>0</v>
      </c>
      <c r="J47" s="42">
        <f>IFERROR(I47/VLOOKUP(D47-7,D$27:E108,2,FALSE),1)</f>
        <v>0</v>
      </c>
      <c r="K47" s="34">
        <f t="shared" si="0"/>
        <v>1.8741633199464525E-2</v>
      </c>
      <c r="L47" s="51" cm="1">
        <f t="array" ref="L47">IFERROR(LOOKUP(2,1/(E$28:E46&gt;=E47),D$28:D46),D47)</f>
        <v>44316</v>
      </c>
      <c r="M47" s="44" cm="1">
        <f t="array" ref="M47">IFERROR(LOOKUP(2,1/(E$28:E46&gt;=E47),E$28:E46),E47)</f>
        <v>18</v>
      </c>
    </row>
    <row r="48" spans="4:13" x14ac:dyDescent="0.3">
      <c r="D48" s="13">
        <v>44320</v>
      </c>
      <c r="E48" s="2">
        <v>15</v>
      </c>
      <c r="F48" s="2">
        <v>7</v>
      </c>
      <c r="G48" s="2">
        <v>3</v>
      </c>
      <c r="H48" s="2">
        <v>1128</v>
      </c>
      <c r="I48" s="50">
        <f>VLOOKUP(D48,D$27:E109,2,FALSE)-VLOOKUP(D48-7,D$27:E109,2,FALSE)</f>
        <v>-5</v>
      </c>
      <c r="J48" s="42">
        <f>IFERROR(I48/VLOOKUP(D48-7,D$27:E109,2,FALSE),1)</f>
        <v>-0.25</v>
      </c>
      <c r="K48" s="34">
        <f t="shared" si="0"/>
        <v>1.3297872340425532E-2</v>
      </c>
      <c r="L48" s="51" cm="1">
        <f t="array" ref="L48">IFERROR(LOOKUP(2,1/(E$28:E47&gt;=E48),D$28:D47),D48)</f>
        <v>44316</v>
      </c>
      <c r="M48" s="44" cm="1">
        <f t="array" ref="M48">IFERROR(LOOKUP(2,1/(E$28:E47&gt;=E48),E$28:E47),E48)</f>
        <v>18</v>
      </c>
    </row>
    <row r="49" spans="4:13" x14ac:dyDescent="0.3">
      <c r="D49" s="13">
        <v>44321</v>
      </c>
      <c r="E49" s="2">
        <v>8</v>
      </c>
      <c r="F49" s="2">
        <v>5</v>
      </c>
      <c r="G49" s="2">
        <v>2</v>
      </c>
      <c r="H49" s="2">
        <v>734</v>
      </c>
      <c r="I49" s="50">
        <f>VLOOKUP(D49,D$27:E110,2,FALSE)-VLOOKUP(D49-7,D$27:E110,2,FALSE)</f>
        <v>-13</v>
      </c>
      <c r="J49" s="42">
        <f>IFERROR(I49/VLOOKUP(D49-7,D$27:E110,2,FALSE),1)</f>
        <v>-0.61904761904761907</v>
      </c>
      <c r="K49" s="34">
        <f t="shared" si="0"/>
        <v>1.0899182561307902E-2</v>
      </c>
      <c r="L49" s="51" cm="1">
        <f t="array" ref="L49">IFERROR(LOOKUP(2,1/(E$28:E48&gt;=E49),D$28:D48),D49)</f>
        <v>44320</v>
      </c>
      <c r="M49" s="44" cm="1">
        <f t="array" ref="M49">IFERROR(LOOKUP(2,1/(E$28:E48&gt;=E49),E$28:E48),E49)</f>
        <v>15</v>
      </c>
    </row>
    <row r="50" spans="4:13" x14ac:dyDescent="0.3">
      <c r="D50" s="13">
        <v>44322</v>
      </c>
      <c r="E50" s="2">
        <v>10</v>
      </c>
      <c r="F50" s="2">
        <v>5</v>
      </c>
      <c r="G50" s="2">
        <v>1</v>
      </c>
      <c r="H50" s="2">
        <v>926</v>
      </c>
      <c r="I50" s="50">
        <f>VLOOKUP(D50,D$27:E111,2,FALSE)-VLOOKUP(D50-7,D$27:E111,2,FALSE)</f>
        <v>-13</v>
      </c>
      <c r="J50" s="42">
        <f>IFERROR(I50/VLOOKUP(D50-7,D$27:E111,2,FALSE),1)</f>
        <v>-0.56521739130434778</v>
      </c>
      <c r="K50" s="34">
        <f t="shared" si="0"/>
        <v>1.079913606911447E-2</v>
      </c>
      <c r="L50" s="51" cm="1">
        <f t="array" ref="L50">IFERROR(LOOKUP(2,1/(E$28:E49&gt;=E50),D$28:D49),D50)</f>
        <v>44320</v>
      </c>
      <c r="M50" s="44" cm="1">
        <f t="array" ref="M50">IFERROR(LOOKUP(2,1/(E$28:E49&gt;=E50),E$28:E49),E50)</f>
        <v>15</v>
      </c>
    </row>
    <row r="51" spans="4:13" x14ac:dyDescent="0.3">
      <c r="D51" s="13">
        <v>44323</v>
      </c>
      <c r="E51" s="2">
        <v>15</v>
      </c>
      <c r="F51" s="2">
        <v>6</v>
      </c>
      <c r="G51" s="2">
        <v>1</v>
      </c>
      <c r="H51" s="2">
        <v>827</v>
      </c>
      <c r="I51" s="50">
        <f>VLOOKUP(D51,D$27:E112,2,FALSE)-VLOOKUP(D51-7,D$27:E112,2,FALSE)</f>
        <v>-3</v>
      </c>
      <c r="J51" s="42">
        <f>IFERROR(I51/VLOOKUP(D51-7,D$27:E112,2,FALSE),1)</f>
        <v>-0.16666666666666666</v>
      </c>
      <c r="K51" s="34">
        <f t="shared" si="0"/>
        <v>1.8137847642079808E-2</v>
      </c>
      <c r="L51" s="51" cm="1">
        <f t="array" ref="L51">IFERROR(LOOKUP(2,1/(E$28:E50&gt;=E51),D$28:D50),D51)</f>
        <v>44320</v>
      </c>
      <c r="M51" s="44" cm="1">
        <f t="array" ref="M51">IFERROR(LOOKUP(2,1/(E$28:E50&gt;=E51),E$28:E50),E51)</f>
        <v>15</v>
      </c>
    </row>
    <row r="52" spans="4:13" x14ac:dyDescent="0.3">
      <c r="D52" s="13">
        <v>44324</v>
      </c>
      <c r="E52" s="2">
        <v>13</v>
      </c>
      <c r="F52" s="2">
        <v>7</v>
      </c>
      <c r="G52" s="2">
        <v>1</v>
      </c>
      <c r="H52" s="2">
        <v>989</v>
      </c>
      <c r="I52" s="50">
        <f>VLOOKUP(D52,D$27:E113,2,FALSE)-VLOOKUP(D52-7,D$27:E113,2,FALSE)</f>
        <v>2</v>
      </c>
      <c r="J52" s="42">
        <f>IFERROR(I52/VLOOKUP(D52-7,D$27:E113,2,FALSE),1)</f>
        <v>0.18181818181818182</v>
      </c>
      <c r="K52" s="34">
        <f t="shared" si="0"/>
        <v>1.314459049544995E-2</v>
      </c>
      <c r="L52" s="51" cm="1">
        <f t="array" ref="L52">IFERROR(LOOKUP(2,1/(E$28:E51&gt;=E52),D$28:D51),D52)</f>
        <v>44323</v>
      </c>
      <c r="M52" s="44" cm="1">
        <f t="array" ref="M52">IFERROR(LOOKUP(2,1/(E$28:E51&gt;=E52),E$28:E51),E52)</f>
        <v>15</v>
      </c>
    </row>
    <row r="53" spans="4:13" x14ac:dyDescent="0.3">
      <c r="D53" s="13">
        <v>44325</v>
      </c>
      <c r="E53" s="2">
        <v>9</v>
      </c>
      <c r="F53" s="2">
        <v>9</v>
      </c>
      <c r="G53" s="2">
        <v>1</v>
      </c>
      <c r="H53" s="2">
        <v>1209</v>
      </c>
      <c r="I53" s="50">
        <f>VLOOKUP(D53,D$27:E114,2,FALSE)-VLOOKUP(D53-7,D$27:E114,2,FALSE)</f>
        <v>7</v>
      </c>
      <c r="J53" s="42">
        <f>IFERROR(I53/VLOOKUP(D53-7,D$27:E114,2,FALSE),1)</f>
        <v>3.5</v>
      </c>
      <c r="K53" s="34">
        <f t="shared" si="0"/>
        <v>7.4441687344913151E-3</v>
      </c>
      <c r="L53" s="51" cm="1">
        <f t="array" ref="L53">IFERROR(LOOKUP(2,1/(E$28:E52&gt;=E53),D$28:D52),D53)</f>
        <v>44324</v>
      </c>
      <c r="M53" s="44" cm="1">
        <f t="array" ref="M53">IFERROR(LOOKUP(2,1/(E$28:E52&gt;=E53),E$28:E52),E53)</f>
        <v>13</v>
      </c>
    </row>
    <row r="54" spans="4:13" x14ac:dyDescent="0.3">
      <c r="D54" s="13">
        <v>44326</v>
      </c>
      <c r="E54" s="2">
        <v>13</v>
      </c>
      <c r="F54" s="2">
        <v>7</v>
      </c>
      <c r="G54" s="2">
        <v>1</v>
      </c>
      <c r="H54" s="2">
        <v>733</v>
      </c>
      <c r="I54" s="50">
        <f>VLOOKUP(D54,D$27:E115,2,FALSE)-VLOOKUP(D54-7,D$27:E115,2,FALSE)</f>
        <v>-1</v>
      </c>
      <c r="J54" s="42">
        <f>IFERROR(I54/VLOOKUP(D54-7,D$27:E115,2,FALSE),1)</f>
        <v>-7.1428571428571425E-2</v>
      </c>
      <c r="K54" s="34">
        <f t="shared" si="0"/>
        <v>1.7735334242837655E-2</v>
      </c>
      <c r="L54" s="51" cm="1">
        <f t="array" ref="L54">IFERROR(LOOKUP(2,1/(E$28:E53&gt;=E54),D$28:D53),D54)</f>
        <v>44324</v>
      </c>
      <c r="M54" s="44" cm="1">
        <f t="array" ref="M54">IFERROR(LOOKUP(2,1/(E$28:E53&gt;=E54),E$28:E53),E54)</f>
        <v>13</v>
      </c>
    </row>
    <row r="55" spans="4:13" x14ac:dyDescent="0.3">
      <c r="D55" s="13">
        <v>44328</v>
      </c>
      <c r="E55" s="2">
        <v>19</v>
      </c>
      <c r="F55" s="2">
        <v>6</v>
      </c>
      <c r="G55" s="2">
        <v>2</v>
      </c>
      <c r="H55" s="2">
        <v>1416</v>
      </c>
      <c r="I55" s="50">
        <f>VLOOKUP(D55,D$27:E116,2,FALSE)-VLOOKUP(D55-7,D$27:E116,2,FALSE)</f>
        <v>11</v>
      </c>
      <c r="J55" s="42">
        <f>IFERROR(I55/VLOOKUP(D55-7,D$27:E116,2,FALSE),1)</f>
        <v>1.375</v>
      </c>
      <c r="K55" s="34">
        <f t="shared" si="0"/>
        <v>1.3418079096045197E-2</v>
      </c>
      <c r="L55" s="51" cm="1">
        <f t="array" ref="L55">IFERROR(LOOKUP(2,1/(E$28:E54&gt;=E55),D$28:D54),D55)</f>
        <v>44315</v>
      </c>
      <c r="M55" s="44" cm="1">
        <f t="array" ref="M55">IFERROR(LOOKUP(2,1/(E$28:E54&gt;=E55),E$28:E54),E55)</f>
        <v>23</v>
      </c>
    </row>
    <row r="56" spans="4:13" x14ac:dyDescent="0.3">
      <c r="D56" s="13">
        <v>44329</v>
      </c>
      <c r="E56" s="2">
        <v>14</v>
      </c>
      <c r="F56" s="2">
        <v>9</v>
      </c>
      <c r="G56" s="2">
        <v>2</v>
      </c>
      <c r="H56" s="2">
        <v>764</v>
      </c>
      <c r="I56" s="50">
        <f>VLOOKUP(D56,D$27:E117,2,FALSE)-VLOOKUP(D56-7,D$27:E117,2,FALSE)</f>
        <v>4</v>
      </c>
      <c r="J56" s="42">
        <f>IFERROR(I56/VLOOKUP(D56-7,D$27:E117,2,FALSE),1)</f>
        <v>0.4</v>
      </c>
      <c r="K56" s="34">
        <f t="shared" si="0"/>
        <v>1.832460732984293E-2</v>
      </c>
      <c r="L56" s="51" cm="1">
        <f t="array" ref="L56">IFERROR(LOOKUP(2,1/(E$28:E55&gt;=E56),D$28:D55),D56)</f>
        <v>44328</v>
      </c>
      <c r="M56" s="44" cm="1">
        <f t="array" ref="M56">IFERROR(LOOKUP(2,1/(E$28:E55&gt;=E56),E$28:E55),E56)</f>
        <v>19</v>
      </c>
    </row>
    <row r="57" spans="4:13" x14ac:dyDescent="0.3">
      <c r="D57" s="13">
        <v>44330</v>
      </c>
      <c r="E57" s="2">
        <v>11</v>
      </c>
      <c r="F57" s="2">
        <v>8</v>
      </c>
      <c r="G57" s="2">
        <v>2</v>
      </c>
      <c r="H57" s="2">
        <v>1018</v>
      </c>
      <c r="I57" s="50">
        <f>VLOOKUP(D57,D$27:E118,2,FALSE)-VLOOKUP(D57-7,D$27:E118,2,FALSE)</f>
        <v>-4</v>
      </c>
      <c r="J57" s="42">
        <f>IFERROR(I57/VLOOKUP(D57-7,D$27:E118,2,FALSE),1)</f>
        <v>-0.26666666666666666</v>
      </c>
      <c r="K57" s="34">
        <f t="shared" si="0"/>
        <v>1.0805500982318271E-2</v>
      </c>
      <c r="L57" s="51" cm="1">
        <f t="array" ref="L57">IFERROR(LOOKUP(2,1/(E$28:E56&gt;=E57),D$28:D56),D57)</f>
        <v>44329</v>
      </c>
      <c r="M57" s="44" cm="1">
        <f t="array" ref="M57">IFERROR(LOOKUP(2,1/(E$28:E56&gt;=E57),E$28:E56),E57)</f>
        <v>14</v>
      </c>
    </row>
    <row r="58" spans="4:13" x14ac:dyDescent="0.3">
      <c r="D58" s="13">
        <v>44331</v>
      </c>
      <c r="E58" s="2">
        <v>10</v>
      </c>
      <c r="F58" s="2">
        <v>8</v>
      </c>
      <c r="G58" s="2">
        <v>2</v>
      </c>
      <c r="H58" s="2">
        <v>799</v>
      </c>
      <c r="I58" s="50">
        <f>VLOOKUP(D58,D$27:E119,2,FALSE)-VLOOKUP(D58-7,D$27:E119,2,FALSE)</f>
        <v>-3</v>
      </c>
      <c r="J58" s="42">
        <f>IFERROR(I58/VLOOKUP(D58-7,D$27:E119,2,FALSE),1)</f>
        <v>-0.23076923076923078</v>
      </c>
      <c r="K58" s="34">
        <f t="shared" si="0"/>
        <v>1.2515644555694618E-2</v>
      </c>
      <c r="L58" s="51" cm="1">
        <f t="array" ref="L58">IFERROR(LOOKUP(2,1/(E$28:E57&gt;=E58),D$28:D57),D58)</f>
        <v>44330</v>
      </c>
      <c r="M58" s="44" cm="1">
        <f t="array" ref="M58">IFERROR(LOOKUP(2,1/(E$28:E57&gt;=E58),E$28:E57),E58)</f>
        <v>11</v>
      </c>
    </row>
    <row r="59" spans="4:13" x14ac:dyDescent="0.3">
      <c r="D59" s="13">
        <v>44332</v>
      </c>
      <c r="E59" s="2">
        <v>5</v>
      </c>
      <c r="F59" s="2">
        <v>8</v>
      </c>
      <c r="G59" s="2">
        <v>2</v>
      </c>
      <c r="H59" s="2">
        <v>369</v>
      </c>
      <c r="I59" s="50">
        <f>VLOOKUP(D59,D$27:E120,2,FALSE)-VLOOKUP(D59-7,D$27:E120,2,FALSE)</f>
        <v>-4</v>
      </c>
      <c r="J59" s="42">
        <f>IFERROR(I59/VLOOKUP(D59-7,D$27:E120,2,FALSE),1)</f>
        <v>-0.44444444444444442</v>
      </c>
      <c r="K59" s="34">
        <f t="shared" si="0"/>
        <v>1.3550135501355014E-2</v>
      </c>
      <c r="L59" s="51" cm="1">
        <f t="array" ref="L59">IFERROR(LOOKUP(2,1/(E$28:E58&gt;=E59),D$28:D58),D59)</f>
        <v>44331</v>
      </c>
      <c r="M59" s="44" cm="1">
        <f t="array" ref="M59">IFERROR(LOOKUP(2,1/(E$28:E58&gt;=E59),E$28:E58),E59)</f>
        <v>10</v>
      </c>
    </row>
    <row r="60" spans="4:13" x14ac:dyDescent="0.3">
      <c r="D60" s="13">
        <v>44333</v>
      </c>
      <c r="E60" s="2">
        <v>7</v>
      </c>
      <c r="F60" s="2">
        <v>7</v>
      </c>
      <c r="G60" s="2">
        <v>2</v>
      </c>
      <c r="H60" s="2">
        <v>523</v>
      </c>
      <c r="I60" s="50">
        <f>VLOOKUP(D60,D$27:E121,2,FALSE)-VLOOKUP(D60-7,D$27:E121,2,FALSE)</f>
        <v>-6</v>
      </c>
      <c r="J60" s="42">
        <f>IFERROR(I60/VLOOKUP(D60-7,D$27:E121,2,FALSE),1)</f>
        <v>-0.46153846153846156</v>
      </c>
      <c r="K60" s="34">
        <f t="shared" si="0"/>
        <v>1.338432122370937E-2</v>
      </c>
      <c r="L60" s="51" cm="1">
        <f t="array" ref="L60">IFERROR(LOOKUP(2,1/(E$28:E59&gt;=E60),D$28:D59),D60)</f>
        <v>44331</v>
      </c>
      <c r="M60" s="44" cm="1">
        <f t="array" ref="M60">IFERROR(LOOKUP(2,1/(E$28:E59&gt;=E60),E$28:E59),E60)</f>
        <v>10</v>
      </c>
    </row>
    <row r="61" spans="4:13" x14ac:dyDescent="0.3">
      <c r="D61" s="13">
        <v>44334</v>
      </c>
      <c r="E61" s="2">
        <v>15</v>
      </c>
      <c r="F61" s="2">
        <v>9</v>
      </c>
      <c r="G61" s="2">
        <v>1</v>
      </c>
      <c r="H61" s="2">
        <v>738</v>
      </c>
      <c r="I61" s="50" t="e">
        <f>VLOOKUP(D61,D$27:E122,2,FALSE)-VLOOKUP(D61-7,D$27:E122,2,FALSE)</f>
        <v>#N/A</v>
      </c>
      <c r="J61" s="42">
        <f>IFERROR(I61/VLOOKUP(D61-7,D$27:E122,2,FALSE),1)</f>
        <v>1</v>
      </c>
      <c r="K61" s="34">
        <f t="shared" si="0"/>
        <v>2.032520325203252E-2</v>
      </c>
      <c r="L61" s="51" cm="1">
        <f t="array" ref="L61">IFERROR(LOOKUP(2,1/(E$28:E60&gt;=E61),D$28:D60),D61)</f>
        <v>44328</v>
      </c>
      <c r="M61" s="44" cm="1">
        <f t="array" ref="M61">IFERROR(LOOKUP(2,1/(E$28:E60&gt;=E61),E$28:E60),E61)</f>
        <v>19</v>
      </c>
    </row>
    <row r="62" spans="4:13" x14ac:dyDescent="0.3">
      <c r="D62" s="13">
        <v>44335</v>
      </c>
      <c r="E62" s="2">
        <v>11</v>
      </c>
      <c r="F62" s="2">
        <v>8</v>
      </c>
      <c r="G62" s="2">
        <v>1</v>
      </c>
      <c r="H62" s="2">
        <v>776</v>
      </c>
      <c r="I62" s="50">
        <f>VLOOKUP(D62,D$27:E123,2,FALSE)-VLOOKUP(D62-7,D$27:E123,2,FALSE)</f>
        <v>-8</v>
      </c>
      <c r="J62" s="42">
        <f>IFERROR(I62/VLOOKUP(D62-7,D$27:E123,2,FALSE),1)</f>
        <v>-0.42105263157894735</v>
      </c>
      <c r="K62" s="34">
        <f t="shared" si="0"/>
        <v>1.4175257731958763E-2</v>
      </c>
      <c r="L62" s="51" cm="1">
        <f t="array" ref="L62">IFERROR(LOOKUP(2,1/(E$28:E61&gt;=E62),D$28:D61),D62)</f>
        <v>44334</v>
      </c>
      <c r="M62" s="44" cm="1">
        <f t="array" ref="M62">IFERROR(LOOKUP(2,1/(E$28:E61&gt;=E62),E$28:E61),E62)</f>
        <v>15</v>
      </c>
    </row>
    <row r="63" spans="4:13" x14ac:dyDescent="0.3">
      <c r="D63" s="13">
        <v>44336</v>
      </c>
      <c r="E63" s="2">
        <v>30</v>
      </c>
      <c r="F63" s="2">
        <v>6</v>
      </c>
      <c r="G63" s="2">
        <v>1</v>
      </c>
      <c r="H63" s="2">
        <v>982</v>
      </c>
      <c r="I63" s="50">
        <f>VLOOKUP(D63,D$27:E124,2,FALSE)-VLOOKUP(D63-7,D$27:E124,2,FALSE)</f>
        <v>16</v>
      </c>
      <c r="J63" s="42">
        <f>IFERROR(I63/VLOOKUP(D63-7,D$27:E124,2,FALSE),1)</f>
        <v>1.1428571428571428</v>
      </c>
      <c r="K63" s="34">
        <f t="shared" si="0"/>
        <v>3.0549898167006109E-2</v>
      </c>
      <c r="L63" s="51" cm="1">
        <f t="array" ref="L63">IFERROR(LOOKUP(2,1/(E$28:E62&gt;=E63),D$28:D62),D63)</f>
        <v>44336</v>
      </c>
      <c r="M63" s="44" cm="1">
        <f t="array" ref="M63">IFERROR(LOOKUP(2,1/(E$28:E62&gt;=E63),E$28:E62),E63)</f>
        <v>30</v>
      </c>
    </row>
    <row r="64" spans="4:13" x14ac:dyDescent="0.3">
      <c r="D64" s="13">
        <v>44337</v>
      </c>
      <c r="E64" s="2">
        <v>23</v>
      </c>
      <c r="F64" s="2">
        <v>7</v>
      </c>
      <c r="G64" s="2">
        <v>1</v>
      </c>
      <c r="H64" s="2">
        <v>1129</v>
      </c>
      <c r="I64" s="50">
        <f>VLOOKUP(D64,D$27:E125,2,FALSE)-VLOOKUP(D64-7,D$27:E125,2,FALSE)</f>
        <v>12</v>
      </c>
      <c r="J64" s="42">
        <f>IFERROR(I64/VLOOKUP(D64-7,D$27:E125,2,FALSE),1)</f>
        <v>1.0909090909090908</v>
      </c>
      <c r="K64" s="34">
        <f t="shared" si="0"/>
        <v>2.0372010628875111E-2</v>
      </c>
      <c r="L64" s="51" cm="1">
        <f t="array" ref="L64">IFERROR(LOOKUP(2,1/(E$28:E63&gt;=E64),D$28:D63),D64)</f>
        <v>44336</v>
      </c>
      <c r="M64" s="44" cm="1">
        <f t="array" ref="M64">IFERROR(LOOKUP(2,1/(E$28:E63&gt;=E64),E$28:E63),E64)</f>
        <v>30</v>
      </c>
    </row>
    <row r="65" spans="4:13" x14ac:dyDescent="0.3">
      <c r="D65" s="13">
        <v>44338</v>
      </c>
      <c r="E65" s="2">
        <v>26</v>
      </c>
      <c r="F65" s="2">
        <v>8</v>
      </c>
      <c r="G65" s="2">
        <v>1</v>
      </c>
      <c r="H65" s="2">
        <v>699</v>
      </c>
      <c r="I65" s="50">
        <f>VLOOKUP(D65,D$27:E126,2,FALSE)-VLOOKUP(D65-7,D$27:E126,2,FALSE)</f>
        <v>16</v>
      </c>
      <c r="J65" s="42">
        <f>IFERROR(I65/VLOOKUP(D65-7,D$27:E126,2,FALSE),1)</f>
        <v>1.6</v>
      </c>
      <c r="K65" s="34">
        <f t="shared" si="0"/>
        <v>3.7195994277539342E-2</v>
      </c>
      <c r="L65" s="51" cm="1">
        <f t="array" ref="L65">IFERROR(LOOKUP(2,1/(E$28:E64&gt;=E65),D$28:D64),D65)</f>
        <v>44336</v>
      </c>
      <c r="M65" s="44" cm="1">
        <f t="array" ref="M65">IFERROR(LOOKUP(2,1/(E$28:E64&gt;=E65),E$28:E64),E65)</f>
        <v>30</v>
      </c>
    </row>
    <row r="66" spans="4:13" x14ac:dyDescent="0.3">
      <c r="D66" s="13">
        <v>44339</v>
      </c>
      <c r="E66" s="2">
        <v>18</v>
      </c>
      <c r="F66" s="2">
        <v>10</v>
      </c>
      <c r="G66" s="2">
        <v>1</v>
      </c>
      <c r="H66" s="2">
        <v>471</v>
      </c>
      <c r="I66" s="50">
        <f>VLOOKUP(D66,D$27:E127,2,FALSE)-VLOOKUP(D66-7,D$27:E127,2,FALSE)</f>
        <v>13</v>
      </c>
      <c r="J66" s="42">
        <f>IFERROR(I66/VLOOKUP(D66-7,D$27:E127,2,FALSE),1)</f>
        <v>2.6</v>
      </c>
      <c r="K66" s="34">
        <f t="shared" si="0"/>
        <v>3.8216560509554139E-2</v>
      </c>
      <c r="L66" s="51" cm="1">
        <f t="array" ref="L66">IFERROR(LOOKUP(2,1/(E$28:E65&gt;=E66),D$28:D65),D66)</f>
        <v>44338</v>
      </c>
      <c r="M66" s="44" cm="1">
        <f t="array" ref="M66">IFERROR(LOOKUP(2,1/(E$28:E65&gt;=E66),E$28:E65),E66)</f>
        <v>26</v>
      </c>
    </row>
    <row r="67" spans="4:13" x14ac:dyDescent="0.3">
      <c r="D67" s="13">
        <v>44340</v>
      </c>
      <c r="E67" s="2">
        <v>13</v>
      </c>
      <c r="F67" s="2">
        <v>10</v>
      </c>
      <c r="G67" s="2">
        <v>1</v>
      </c>
      <c r="H67" s="2">
        <v>703</v>
      </c>
      <c r="I67" s="50">
        <f>VLOOKUP(D67,D$27:E128,2,FALSE)-VLOOKUP(D67-7,D$27:E128,2,FALSE)</f>
        <v>6</v>
      </c>
      <c r="J67" s="42">
        <f>IFERROR(I67/VLOOKUP(D67-7,D$27:E128,2,FALSE),1)</f>
        <v>0.8571428571428571</v>
      </c>
      <c r="K67" s="34">
        <f t="shared" si="0"/>
        <v>1.849217638691323E-2</v>
      </c>
      <c r="L67" s="51" cm="1">
        <f t="array" ref="L67">IFERROR(LOOKUP(2,1/(E$28:E66&gt;=E67),D$28:D66),D67)</f>
        <v>44339</v>
      </c>
      <c r="M67" s="44" cm="1">
        <f t="array" ref="M67">IFERROR(LOOKUP(2,1/(E$28:E66&gt;=E67),E$28:E66),E67)</f>
        <v>18</v>
      </c>
    </row>
    <row r="68" spans="4:13" x14ac:dyDescent="0.3">
      <c r="D68" s="13">
        <v>44341</v>
      </c>
      <c r="E68" s="2">
        <v>11</v>
      </c>
      <c r="F68" s="2">
        <v>11</v>
      </c>
      <c r="G68" s="2">
        <v>1</v>
      </c>
      <c r="H68" s="2">
        <v>895</v>
      </c>
      <c r="I68" s="50">
        <f>VLOOKUP(D68,D$27:E129,2,FALSE)-VLOOKUP(D68-7,D$27:E129,2,FALSE)</f>
        <v>-4</v>
      </c>
      <c r="J68" s="42">
        <f>IFERROR(I68/VLOOKUP(D68-7,D$27:E129,2,FALSE),1)</f>
        <v>-0.26666666666666666</v>
      </c>
      <c r="K68" s="34">
        <f t="shared" si="0"/>
        <v>1.2290502793296089E-2</v>
      </c>
      <c r="L68" s="51" cm="1">
        <f t="array" ref="L68">IFERROR(LOOKUP(2,1/(E$28:E67&gt;=E68),D$28:D67),D68)</f>
        <v>44340</v>
      </c>
      <c r="M68" s="44" cm="1">
        <f t="array" ref="M68">IFERROR(LOOKUP(2,1/(E$28:E67&gt;=E68),E$28:E67),E68)</f>
        <v>13</v>
      </c>
    </row>
    <row r="69" spans="4:13" x14ac:dyDescent="0.3">
      <c r="D69" s="13">
        <v>44342</v>
      </c>
      <c r="E69" s="2">
        <v>14</v>
      </c>
      <c r="F69" s="2">
        <v>11</v>
      </c>
      <c r="G69" s="2">
        <v>2</v>
      </c>
      <c r="H69" s="2">
        <v>1120</v>
      </c>
      <c r="I69" s="50">
        <f>VLOOKUP(D69,D$27:E130,2,FALSE)-VLOOKUP(D69-7,D$27:E130,2,FALSE)</f>
        <v>3</v>
      </c>
      <c r="J69" s="42">
        <f>IFERROR(I69/VLOOKUP(D69-7,D$27:E130,2,FALSE),1)</f>
        <v>0.27272727272727271</v>
      </c>
      <c r="K69" s="34">
        <f t="shared" si="0"/>
        <v>1.2500000000000001E-2</v>
      </c>
      <c r="L69" s="51" cm="1">
        <f t="array" ref="L69">IFERROR(LOOKUP(2,1/(E$28:E68&gt;=E69),D$28:D68),D69)</f>
        <v>44339</v>
      </c>
      <c r="M69" s="44" cm="1">
        <f t="array" ref="M69">IFERROR(LOOKUP(2,1/(E$28:E68&gt;=E69),E$28:E68),E69)</f>
        <v>18</v>
      </c>
    </row>
    <row r="70" spans="4:13" x14ac:dyDescent="0.3">
      <c r="D70" s="13">
        <v>44343</v>
      </c>
      <c r="E70" s="2">
        <v>21</v>
      </c>
      <c r="F70" s="2">
        <v>11</v>
      </c>
      <c r="G70" s="2">
        <v>2</v>
      </c>
      <c r="H70" s="2">
        <v>20730</v>
      </c>
      <c r="I70" s="50">
        <f>VLOOKUP(D70,D$27:E131,2,FALSE)-VLOOKUP(D70-7,D$27:E131,2,FALSE)</f>
        <v>-9</v>
      </c>
      <c r="J70" s="42">
        <f>IFERROR(I70/VLOOKUP(D70-7,D$27:E131,2,FALSE),1)</f>
        <v>-0.3</v>
      </c>
      <c r="K70" s="34">
        <f t="shared" si="0"/>
        <v>1.0130246020260492E-3</v>
      </c>
      <c r="L70" s="51" cm="1">
        <f t="array" ref="L70">IFERROR(LOOKUP(2,1/(E$28:E69&gt;=E70),D$28:D69),D70)</f>
        <v>44338</v>
      </c>
      <c r="M70" s="44" cm="1">
        <f t="array" ref="M70">IFERROR(LOOKUP(2,1/(E$28:E69&gt;=E70),E$28:E69),E70)</f>
        <v>26</v>
      </c>
    </row>
    <row r="71" spans="4:13" x14ac:dyDescent="0.3">
      <c r="D71" s="13">
        <v>44344</v>
      </c>
      <c r="E71" s="2">
        <v>15</v>
      </c>
      <c r="F71" s="2">
        <v>9</v>
      </c>
      <c r="G71" s="2">
        <v>3</v>
      </c>
      <c r="H71" s="2">
        <v>1061</v>
      </c>
      <c r="I71" s="50">
        <f>VLOOKUP(D71,D$27:E132,2,FALSE)-VLOOKUP(D71-7,D$27:E132,2,FALSE)</f>
        <v>-8</v>
      </c>
      <c r="J71" s="42">
        <f>IFERROR(I71/VLOOKUP(D71-7,D$27:E132,2,FALSE),1)</f>
        <v>-0.34782608695652173</v>
      </c>
      <c r="K71" s="34">
        <f t="shared" si="0"/>
        <v>1.413760603204524E-2</v>
      </c>
      <c r="L71" s="51" cm="1">
        <f t="array" ref="L71">IFERROR(LOOKUP(2,1/(E$28:E70&gt;=E71),D$28:D70),D71)</f>
        <v>44343</v>
      </c>
      <c r="M71" s="44" cm="1">
        <f t="array" ref="M71">IFERROR(LOOKUP(2,1/(E$28:E70&gt;=E71),E$28:E70),E71)</f>
        <v>21</v>
      </c>
    </row>
    <row r="72" spans="4:13" x14ac:dyDescent="0.3">
      <c r="D72" s="13">
        <v>44345</v>
      </c>
      <c r="E72" s="2">
        <v>18</v>
      </c>
      <c r="F72" s="2">
        <v>9</v>
      </c>
      <c r="G72" s="2">
        <v>3</v>
      </c>
      <c r="H72" s="2">
        <v>1061</v>
      </c>
      <c r="I72" s="50">
        <f>VLOOKUP(D72,D$27:E133,2,FALSE)-VLOOKUP(D72-7,D$27:E133,2,FALSE)</f>
        <v>-8</v>
      </c>
      <c r="J72" s="42">
        <f>IFERROR(I72/VLOOKUP(D72-7,D$27:E133,2,FALSE),1)</f>
        <v>-0.30769230769230771</v>
      </c>
      <c r="K72" s="34">
        <f t="shared" si="0"/>
        <v>1.6965127238454288E-2</v>
      </c>
      <c r="L72" s="51" cm="1">
        <f t="array" ref="L72">IFERROR(LOOKUP(2,1/(E$28:E71&gt;=E72),D$28:D71),D72)</f>
        <v>44343</v>
      </c>
      <c r="M72" s="44" cm="1">
        <f t="array" ref="M72">IFERROR(LOOKUP(2,1/(E$28:E71&gt;=E72),E$28:E71),E72)</f>
        <v>21</v>
      </c>
    </row>
    <row r="73" spans="4:13" x14ac:dyDescent="0.3">
      <c r="D73" s="13">
        <v>44346</v>
      </c>
      <c r="E73" s="2">
        <v>16</v>
      </c>
      <c r="F73" s="2">
        <v>12</v>
      </c>
      <c r="G73" s="2">
        <v>3</v>
      </c>
      <c r="H73" s="2">
        <v>488</v>
      </c>
      <c r="I73" s="50">
        <f>VLOOKUP(D73,D$27:E134,2,FALSE)-VLOOKUP(D73-7,D$27:E134,2,FALSE)</f>
        <v>-2</v>
      </c>
      <c r="J73" s="42">
        <f>IFERROR(I73/VLOOKUP(D73-7,D$27:E134,2,FALSE),1)</f>
        <v>-0.1111111111111111</v>
      </c>
      <c r="K73" s="34">
        <f t="shared" si="0"/>
        <v>3.2786885245901641E-2</v>
      </c>
      <c r="L73" s="51" cm="1">
        <f t="array" ref="L73">IFERROR(LOOKUP(2,1/(E$28:E72&gt;=E73),D$28:D72),D73)</f>
        <v>44345</v>
      </c>
      <c r="M73" s="44" cm="1">
        <f t="array" ref="M73">IFERROR(LOOKUP(2,1/(E$28:E72&gt;=E73),E$28:E72),E73)</f>
        <v>18</v>
      </c>
    </row>
    <row r="74" spans="4:13" x14ac:dyDescent="0.3">
      <c r="D74" s="13">
        <v>44347</v>
      </c>
      <c r="E74" s="2">
        <v>17</v>
      </c>
      <c r="F74" s="2">
        <v>9</v>
      </c>
      <c r="G74" s="2">
        <v>2</v>
      </c>
      <c r="H74" s="2">
        <v>565</v>
      </c>
      <c r="I74" s="50">
        <f>VLOOKUP(D74,D$27:E135,2,FALSE)-VLOOKUP(D74-7,D$27:E135,2,FALSE)</f>
        <v>4</v>
      </c>
      <c r="J74" s="42">
        <f>IFERROR(I74/VLOOKUP(D74-7,D$27:E135,2,FALSE),1)</f>
        <v>0.30769230769230771</v>
      </c>
      <c r="K74" s="34">
        <f t="shared" si="0"/>
        <v>3.0088495575221239E-2</v>
      </c>
      <c r="L74" s="51" cm="1">
        <f t="array" ref="L74">IFERROR(LOOKUP(2,1/(E$28:E73&gt;=E74),D$28:D73),D74)</f>
        <v>44345</v>
      </c>
      <c r="M74" s="44" cm="1">
        <f t="array" ref="M74">IFERROR(LOOKUP(2,1/(E$28:E73&gt;=E74),E$28:E73),E74)</f>
        <v>18</v>
      </c>
    </row>
    <row r="75" spans="4:13" x14ac:dyDescent="0.3">
      <c r="D75" s="13">
        <v>44348</v>
      </c>
      <c r="E75" s="2">
        <v>12</v>
      </c>
      <c r="F75" s="2">
        <v>11</v>
      </c>
      <c r="G75" s="2">
        <v>1</v>
      </c>
      <c r="H75" s="2">
        <v>922</v>
      </c>
      <c r="I75" s="50">
        <f>VLOOKUP(D75,D$27:E136,2,FALSE)-VLOOKUP(D75-7,D$27:E136,2,FALSE)</f>
        <v>1</v>
      </c>
      <c r="J75" s="42">
        <f>IFERROR(I75/VLOOKUP(D75-7,D$27:E136,2,FALSE),1)</f>
        <v>9.0909090909090912E-2</v>
      </c>
      <c r="K75" s="34">
        <f t="shared" si="0"/>
        <v>1.3015184381778741E-2</v>
      </c>
      <c r="L75" s="51" cm="1">
        <f t="array" ref="L75">IFERROR(LOOKUP(2,1/(E$28:E74&gt;=E75),D$28:D74),D75)</f>
        <v>44347</v>
      </c>
      <c r="M75" s="44" cm="1">
        <f t="array" ref="M75">IFERROR(LOOKUP(2,1/(E$28:E74&gt;=E75),E$28:E74),E75)</f>
        <v>17</v>
      </c>
    </row>
    <row r="76" spans="4:13" x14ac:dyDescent="0.3">
      <c r="D76" s="13">
        <v>44349</v>
      </c>
      <c r="E76" s="2">
        <v>15</v>
      </c>
      <c r="F76" s="2">
        <v>10</v>
      </c>
      <c r="G76" s="2">
        <v>2</v>
      </c>
      <c r="H76" s="2">
        <v>1707</v>
      </c>
      <c r="I76" s="50">
        <f>VLOOKUP(D76,D$27:E137,2,FALSE)-VLOOKUP(D76-7,D$27:E137,2,FALSE)</f>
        <v>1</v>
      </c>
      <c r="J76" s="42">
        <f>IFERROR(I76/VLOOKUP(D76-7,D$27:E137,2,FALSE),1)</f>
        <v>7.1428571428571425E-2</v>
      </c>
      <c r="K76" s="34">
        <f t="shared" si="0"/>
        <v>8.7873462214411256E-3</v>
      </c>
      <c r="L76" s="51" cm="1">
        <f t="array" ref="L76">IFERROR(LOOKUP(2,1/(E$28:E75&gt;=E76),D$28:D75),D76)</f>
        <v>44347</v>
      </c>
      <c r="M76" s="44" cm="1">
        <f t="array" ref="M76">IFERROR(LOOKUP(2,1/(E$28:E75&gt;=E76),E$28:E75),E76)</f>
        <v>17</v>
      </c>
    </row>
    <row r="77" spans="4:13" x14ac:dyDescent="0.3">
      <c r="D77" s="13">
        <v>44350</v>
      </c>
      <c r="E77" s="2">
        <v>7</v>
      </c>
      <c r="F77" s="2">
        <v>8</v>
      </c>
      <c r="G77" s="2">
        <v>2</v>
      </c>
      <c r="H77" s="2">
        <v>1865</v>
      </c>
      <c r="I77" s="50">
        <f>VLOOKUP(D77,D$27:E138,2,FALSE)-VLOOKUP(D77-7,D$27:E138,2,FALSE)</f>
        <v>-14</v>
      </c>
      <c r="J77" s="42">
        <f>IFERROR(I77/VLOOKUP(D77-7,D$27:E138,2,FALSE),1)</f>
        <v>-0.66666666666666663</v>
      </c>
      <c r="K77" s="34">
        <f t="shared" si="0"/>
        <v>3.7533512064343165E-3</v>
      </c>
      <c r="L77" s="51" cm="1">
        <f t="array" ref="L77">IFERROR(LOOKUP(2,1/(E$28:E76&gt;=E77),D$28:D76),D77)</f>
        <v>44349</v>
      </c>
      <c r="M77" s="44" cm="1">
        <f t="array" ref="M77">IFERROR(LOOKUP(2,1/(E$28:E76&gt;=E77),E$28:E76),E77)</f>
        <v>15</v>
      </c>
    </row>
    <row r="78" spans="4:13" x14ac:dyDescent="0.3">
      <c r="D78" s="13">
        <v>44351</v>
      </c>
      <c r="E78" s="2">
        <v>19</v>
      </c>
      <c r="F78" s="2">
        <v>8</v>
      </c>
      <c r="G78" s="2">
        <v>2</v>
      </c>
      <c r="H78" s="2">
        <v>1585</v>
      </c>
      <c r="I78" s="50">
        <f>VLOOKUP(D78,D$27:E139,2,FALSE)-VLOOKUP(D78-7,D$27:E139,2,FALSE)</f>
        <v>4</v>
      </c>
      <c r="J78" s="42">
        <f>IFERROR(I78/VLOOKUP(D78-7,D$27:E139,2,FALSE),1)</f>
        <v>0.26666666666666666</v>
      </c>
      <c r="K78" s="34">
        <f t="shared" si="0"/>
        <v>1.1987381703470032E-2</v>
      </c>
      <c r="L78" s="51" cm="1">
        <f t="array" ref="L78">IFERROR(LOOKUP(2,1/(E$28:E77&gt;=E78),D$28:D77),D78)</f>
        <v>44343</v>
      </c>
      <c r="M78" s="44" cm="1">
        <f t="array" ref="M78">IFERROR(LOOKUP(2,1/(E$28:E77&gt;=E78),E$28:E77),E78)</f>
        <v>21</v>
      </c>
    </row>
    <row r="79" spans="4:13" x14ac:dyDescent="0.3">
      <c r="D79" s="13">
        <v>44352</v>
      </c>
      <c r="E79" s="2">
        <v>14</v>
      </c>
      <c r="F79" s="2">
        <v>6</v>
      </c>
      <c r="G79" s="2">
        <v>2</v>
      </c>
      <c r="H79" s="2">
        <v>498</v>
      </c>
      <c r="I79" s="50">
        <f>VLOOKUP(D79,D$27:E140,2,FALSE)-VLOOKUP(D79-7,D$27:E140,2,FALSE)</f>
        <v>-4</v>
      </c>
      <c r="J79" s="42">
        <f>IFERROR(I79/VLOOKUP(D79-7,D$27:E140,2,FALSE),1)</f>
        <v>-0.22222222222222221</v>
      </c>
      <c r="K79" s="34">
        <f t="shared" si="0"/>
        <v>2.8112449799196786E-2</v>
      </c>
      <c r="L79" s="51" cm="1">
        <f t="array" ref="L79">IFERROR(LOOKUP(2,1/(E$28:E78&gt;=E79),D$28:D78),D79)</f>
        <v>44351</v>
      </c>
      <c r="M79" s="44" cm="1">
        <f t="array" ref="M79">IFERROR(LOOKUP(2,1/(E$28:E78&gt;=E79),E$28:E78),E79)</f>
        <v>19</v>
      </c>
    </row>
    <row r="80" spans="4:13" x14ac:dyDescent="0.3">
      <c r="D80" s="13">
        <v>44353</v>
      </c>
      <c r="E80" s="2">
        <v>7</v>
      </c>
      <c r="F80" s="2">
        <v>6</v>
      </c>
      <c r="G80" s="2">
        <v>2</v>
      </c>
      <c r="H80" s="2">
        <v>245</v>
      </c>
      <c r="I80" s="50">
        <f>VLOOKUP(D80,D$27:E141,2,FALSE)-VLOOKUP(D80-7,D$27:E141,2,FALSE)</f>
        <v>-9</v>
      </c>
      <c r="J80" s="42">
        <f>IFERROR(I80/VLOOKUP(D80-7,D$27:E141,2,FALSE),1)</f>
        <v>-0.5625</v>
      </c>
      <c r="K80" s="34">
        <f t="shared" si="0"/>
        <v>2.8571428571428571E-2</v>
      </c>
      <c r="L80" s="51" cm="1">
        <f t="array" ref="L80">IFERROR(LOOKUP(2,1/(E$28:E79&gt;=E80),D$28:D79),D80)</f>
        <v>44352</v>
      </c>
      <c r="M80" s="44" cm="1">
        <f t="array" ref="M80">IFERROR(LOOKUP(2,1/(E$28:E79&gt;=E80),E$28:E79),E80)</f>
        <v>14</v>
      </c>
    </row>
    <row r="81" spans="4:13" x14ac:dyDescent="0.3">
      <c r="D81" s="13">
        <v>44354</v>
      </c>
      <c r="E81" s="2">
        <v>7</v>
      </c>
      <c r="F81" s="2">
        <v>6</v>
      </c>
      <c r="G81" s="2">
        <v>2</v>
      </c>
      <c r="H81" s="2">
        <v>481</v>
      </c>
      <c r="I81" s="50">
        <f>VLOOKUP(D81,D$27:E142,2,FALSE)-VLOOKUP(D81-7,D$27:E142,2,FALSE)</f>
        <v>-10</v>
      </c>
      <c r="J81" s="42">
        <f>IFERROR(I81/VLOOKUP(D81-7,D$27:E142,2,FALSE),1)</f>
        <v>-0.58823529411764708</v>
      </c>
      <c r="K81" s="34">
        <f t="shared" si="0"/>
        <v>1.4553014553014554E-2</v>
      </c>
      <c r="L81" s="51" cm="1">
        <f t="array" ref="L81">IFERROR(LOOKUP(2,1/(E$28:E80&gt;=E81),D$28:D80),D81)</f>
        <v>44353</v>
      </c>
      <c r="M81" s="44" cm="1">
        <f t="array" ref="M81">IFERROR(LOOKUP(2,1/(E$28:E80&gt;=E81),E$28:E80),E81)</f>
        <v>7</v>
      </c>
    </row>
    <row r="82" spans="4:13" x14ac:dyDescent="0.3">
      <c r="D82" s="13">
        <v>44355</v>
      </c>
      <c r="E82" s="2">
        <v>7</v>
      </c>
      <c r="F82" s="2">
        <v>4</v>
      </c>
      <c r="G82" s="2">
        <v>2</v>
      </c>
      <c r="H82" s="2">
        <v>828</v>
      </c>
      <c r="I82" s="50">
        <f>VLOOKUP(D82,D$27:E143,2,FALSE)-VLOOKUP(D82-7,D$27:E143,2,FALSE)</f>
        <v>-5</v>
      </c>
      <c r="J82" s="42">
        <f>IFERROR(I82/VLOOKUP(D82-7,D$27:E143,2,FALSE),1)</f>
        <v>-0.41666666666666669</v>
      </c>
      <c r="K82" s="34">
        <f t="shared" si="0"/>
        <v>8.4541062801932361E-3</v>
      </c>
      <c r="L82" s="51" cm="1">
        <f t="array" ref="L82">IFERROR(LOOKUP(2,1/(E$28:E81&gt;=E82),D$28:D81),D82)</f>
        <v>44354</v>
      </c>
      <c r="M82" s="44" cm="1">
        <f t="array" ref="M82">IFERROR(LOOKUP(2,1/(E$28:E81&gt;=E82),E$28:E81),E82)</f>
        <v>7</v>
      </c>
    </row>
    <row r="83" spans="4:13" x14ac:dyDescent="0.3">
      <c r="D83" s="13">
        <v>44356</v>
      </c>
      <c r="E83" s="2">
        <v>12</v>
      </c>
      <c r="F83" s="2">
        <v>5</v>
      </c>
      <c r="G83" s="2">
        <v>2</v>
      </c>
      <c r="H83" s="2">
        <v>646</v>
      </c>
      <c r="I83" s="50">
        <f>VLOOKUP(D83,D$27:E144,2,FALSE)-VLOOKUP(D83-7,D$27:E144,2,FALSE)</f>
        <v>-3</v>
      </c>
      <c r="J83" s="42">
        <f>IFERROR(I83/VLOOKUP(D83-7,D$27:E144,2,FALSE),1)</f>
        <v>-0.2</v>
      </c>
      <c r="K83" s="34">
        <f t="shared" si="0"/>
        <v>1.8575851393188854E-2</v>
      </c>
      <c r="L83" s="51" cm="1">
        <f t="array" ref="L83">IFERROR(LOOKUP(2,1/(E$28:E82&gt;=E83),D$28:D82),D83)</f>
        <v>44352</v>
      </c>
      <c r="M83" s="44" cm="1">
        <f t="array" ref="M83">IFERROR(LOOKUP(2,1/(E$28:E82&gt;=E83),E$28:E82),E83)</f>
        <v>14</v>
      </c>
    </row>
    <row r="84" spans="4:13" x14ac:dyDescent="0.3">
      <c r="D84" s="13">
        <v>44357</v>
      </c>
      <c r="E84" s="2">
        <v>10</v>
      </c>
      <c r="F84" s="2">
        <v>5</v>
      </c>
      <c r="G84" s="2">
        <v>2</v>
      </c>
      <c r="H84" s="2">
        <v>547</v>
      </c>
      <c r="I84" s="50">
        <f>VLOOKUP(D84,D$27:E145,2,FALSE)-VLOOKUP(D84-7,D$27:E145,2,FALSE)</f>
        <v>3</v>
      </c>
      <c r="J84" s="42">
        <f>IFERROR(I84/VLOOKUP(D84-7,D$27:E145,2,FALSE),1)</f>
        <v>0.42857142857142855</v>
      </c>
      <c r="K84" s="34">
        <f t="shared" si="0"/>
        <v>1.8281535648994516E-2</v>
      </c>
      <c r="L84" s="51" cm="1">
        <f t="array" ref="L84">IFERROR(LOOKUP(2,1/(E$28:E83&gt;=E84),D$28:D83),D84)</f>
        <v>44356</v>
      </c>
      <c r="M84" s="44" cm="1">
        <f t="array" ref="M84">IFERROR(LOOKUP(2,1/(E$28:E83&gt;=E84),E$28:E83),E84)</f>
        <v>12</v>
      </c>
    </row>
    <row r="85" spans="4:13" x14ac:dyDescent="0.3">
      <c r="D85" s="13">
        <v>44358</v>
      </c>
      <c r="E85" s="2">
        <v>19</v>
      </c>
      <c r="F85" s="2">
        <v>2</v>
      </c>
      <c r="G85" s="2">
        <v>2</v>
      </c>
      <c r="H85" s="2">
        <v>515</v>
      </c>
      <c r="I85" s="50">
        <f>VLOOKUP(D85,D$27:E146,2,FALSE)-VLOOKUP(D85-7,D$27:E146,2,FALSE)</f>
        <v>0</v>
      </c>
      <c r="J85" s="42">
        <f>IFERROR(I85/VLOOKUP(D85-7,D$27:E146,2,FALSE),1)</f>
        <v>0</v>
      </c>
      <c r="K85" s="34">
        <f t="shared" si="0"/>
        <v>3.6893203883495145E-2</v>
      </c>
      <c r="L85" s="51" cm="1">
        <f t="array" ref="L85">IFERROR(LOOKUP(2,1/(E$28:E84&gt;=E85),D$28:D84),D85)</f>
        <v>44351</v>
      </c>
      <c r="M85" s="44" cm="1">
        <f t="array" ref="M85">IFERROR(LOOKUP(2,1/(E$28:E84&gt;=E85),E$28:E84),E85)</f>
        <v>19</v>
      </c>
    </row>
    <row r="86" spans="4:13" x14ac:dyDescent="0.3">
      <c r="D86" s="13">
        <v>44359</v>
      </c>
      <c r="E86" s="2">
        <v>16</v>
      </c>
      <c r="F86" s="2">
        <v>0</v>
      </c>
      <c r="G86" s="2">
        <v>0</v>
      </c>
      <c r="H86" s="2">
        <v>412</v>
      </c>
      <c r="I86" s="50">
        <f>VLOOKUP(D86,D$27:E147,2,FALSE)-VLOOKUP(D86-7,D$27:E147,2,FALSE)</f>
        <v>2</v>
      </c>
      <c r="J86" s="42">
        <f>IFERROR(I86/VLOOKUP(D86-7,D$27:E147,2,FALSE),1)</f>
        <v>0.14285714285714285</v>
      </c>
      <c r="K86" s="34">
        <f t="shared" si="0"/>
        <v>3.8834951456310676E-2</v>
      </c>
      <c r="L86" s="51" cm="1">
        <f t="array" ref="L86">IFERROR(LOOKUP(2,1/(E$28:E85&gt;=E86),D$28:D85),D86)</f>
        <v>44358</v>
      </c>
      <c r="M86" s="44" cm="1">
        <f t="array" ref="M86">IFERROR(LOOKUP(2,1/(E$28:E85&gt;=E86),E$28:E85),E86)</f>
        <v>19</v>
      </c>
    </row>
    <row r="87" spans="4:13" x14ac:dyDescent="0.3">
      <c r="D87" s="13">
        <v>44360</v>
      </c>
      <c r="E87" s="2">
        <v>4</v>
      </c>
      <c r="F87" s="2">
        <v>4</v>
      </c>
      <c r="G87" s="2">
        <v>2</v>
      </c>
      <c r="H87" s="2">
        <v>394</v>
      </c>
      <c r="I87" s="50">
        <f>VLOOKUP(D87,D$27:E148,2,FALSE)-VLOOKUP(D87-7,D$27:E148,2,FALSE)</f>
        <v>-3</v>
      </c>
      <c r="J87" s="42">
        <f>IFERROR(I87/VLOOKUP(D87-7,D$27:E148,2,FALSE),1)</f>
        <v>-0.42857142857142855</v>
      </c>
      <c r="K87" s="34">
        <f t="shared" si="0"/>
        <v>1.015228426395939E-2</v>
      </c>
      <c r="L87" s="51" cm="1">
        <f t="array" ref="L87">IFERROR(LOOKUP(2,1/(E$28:E86&gt;=E87),D$28:D86),D87)</f>
        <v>44359</v>
      </c>
      <c r="M87" s="44" cm="1">
        <f t="array" ref="M87">IFERROR(LOOKUP(2,1/(E$28:E86&gt;=E87),E$28:E86),E87)</f>
        <v>16</v>
      </c>
    </row>
    <row r="88" spans="4:13" x14ac:dyDescent="0.3">
      <c r="D88" s="13">
        <v>44361</v>
      </c>
      <c r="E88" s="2">
        <v>3</v>
      </c>
      <c r="F88" s="2">
        <v>4</v>
      </c>
      <c r="G88" s="2">
        <v>1</v>
      </c>
      <c r="H88" s="2">
        <v>429</v>
      </c>
      <c r="I88" s="50">
        <f>VLOOKUP(D88,D$27:E149,2,FALSE)-VLOOKUP(D88-7,D$27:E149,2,FALSE)</f>
        <v>-4</v>
      </c>
      <c r="J88" s="42">
        <f>IFERROR(I88/VLOOKUP(D88-7,D$27:E149,2,FALSE),1)</f>
        <v>-0.5714285714285714</v>
      </c>
      <c r="K88" s="34">
        <f t="shared" si="0"/>
        <v>6.993006993006993E-3</v>
      </c>
      <c r="L88" s="51" cm="1">
        <f t="array" ref="L88">IFERROR(LOOKUP(2,1/(E$28:E87&gt;=E88),D$28:D87),D88)</f>
        <v>44360</v>
      </c>
      <c r="M88" s="44" cm="1">
        <f t="array" ref="M88">IFERROR(LOOKUP(2,1/(E$28:E87&gt;=E88),E$28:E87),E88)</f>
        <v>4</v>
      </c>
    </row>
    <row r="89" spans="4:13" x14ac:dyDescent="0.3">
      <c r="D89" s="13">
        <v>44362</v>
      </c>
      <c r="E89" s="2">
        <v>5</v>
      </c>
      <c r="F89" s="2">
        <v>4</v>
      </c>
      <c r="G89" s="2">
        <v>1</v>
      </c>
      <c r="H89" s="2">
        <v>408</v>
      </c>
      <c r="I89" s="50">
        <f>VLOOKUP(D89,D$27:E150,2,FALSE)-VLOOKUP(D89-7,D$27:E150,2,FALSE)</f>
        <v>-2</v>
      </c>
      <c r="J89" s="42">
        <f>IFERROR(I89/VLOOKUP(D89-7,D$27:E150,2,FALSE),1)</f>
        <v>-0.2857142857142857</v>
      </c>
      <c r="K89" s="34">
        <f t="shared" si="0"/>
        <v>1.2254901960784314E-2</v>
      </c>
      <c r="L89" s="51" cm="1">
        <f t="array" ref="L89">IFERROR(LOOKUP(2,1/(E$28:E88&gt;=E89),D$28:D88),D89)</f>
        <v>44359</v>
      </c>
      <c r="M89" s="44" cm="1">
        <f t="array" ref="M89">IFERROR(LOOKUP(2,1/(E$28:E88&gt;=E89),E$28:E88),E89)</f>
        <v>16</v>
      </c>
    </row>
    <row r="90" spans="4:13" x14ac:dyDescent="0.3">
      <c r="D90" s="13">
        <v>44363</v>
      </c>
      <c r="E90" s="2">
        <v>18</v>
      </c>
      <c r="F90" s="2">
        <v>2</v>
      </c>
      <c r="G90" s="2">
        <v>1</v>
      </c>
      <c r="H90" s="2">
        <v>1558</v>
      </c>
      <c r="I90" s="50">
        <f>VLOOKUP(D90,D$27:E151,2,FALSE)-VLOOKUP(D90-7,D$27:E151,2,FALSE)</f>
        <v>6</v>
      </c>
      <c r="J90" s="42">
        <f>IFERROR(I90/VLOOKUP(D90-7,D$27:E151,2,FALSE),1)</f>
        <v>0.5</v>
      </c>
      <c r="K90" s="34">
        <f t="shared" si="0"/>
        <v>1.1553273427471117E-2</v>
      </c>
      <c r="L90" s="51" cm="1">
        <f t="array" ref="L90">IFERROR(LOOKUP(2,1/(E$28:E89&gt;=E90),D$28:D89),D90)</f>
        <v>44358</v>
      </c>
      <c r="M90" s="44" cm="1">
        <f t="array" ref="M90">IFERROR(LOOKUP(2,1/(E$28:E89&gt;=E90),E$28:E89),E90)</f>
        <v>19</v>
      </c>
    </row>
    <row r="91" spans="4:13" x14ac:dyDescent="0.3">
      <c r="D91" s="13">
        <v>44364</v>
      </c>
      <c r="E91" s="2">
        <v>13</v>
      </c>
      <c r="F91" s="2">
        <v>2</v>
      </c>
      <c r="G91" s="2">
        <v>1</v>
      </c>
      <c r="H91" s="2">
        <v>1240</v>
      </c>
      <c r="I91" s="50">
        <f>VLOOKUP(D91,D$27:E152,2,FALSE)-VLOOKUP(D91-7,D$27:E152,2,FALSE)</f>
        <v>3</v>
      </c>
      <c r="J91" s="42">
        <f>IFERROR(I91/VLOOKUP(D91-7,D$27:E152,2,FALSE),1)</f>
        <v>0.3</v>
      </c>
      <c r="K91" s="34">
        <f t="shared" si="0"/>
        <v>1.0483870967741936E-2</v>
      </c>
      <c r="L91" s="51" cm="1">
        <f t="array" ref="L91">IFERROR(LOOKUP(2,1/(E$28:E90&gt;=E91),D$28:D90),D91)</f>
        <v>44363</v>
      </c>
      <c r="M91" s="44" cm="1">
        <f t="array" ref="M91">IFERROR(LOOKUP(2,1/(E$28:E90&gt;=E91),E$28:E90),E91)</f>
        <v>18</v>
      </c>
    </row>
    <row r="92" spans="4:13" x14ac:dyDescent="0.3">
      <c r="D92" s="13">
        <v>44365</v>
      </c>
      <c r="E92" s="2">
        <v>4</v>
      </c>
      <c r="F92" s="2">
        <v>2</v>
      </c>
      <c r="G92" s="2">
        <v>1</v>
      </c>
      <c r="H92" s="2">
        <v>972</v>
      </c>
      <c r="I92" s="50">
        <f>VLOOKUP(D92,D$27:E153,2,FALSE)-VLOOKUP(D92-7,D$27:E153,2,FALSE)</f>
        <v>-15</v>
      </c>
      <c r="J92" s="42">
        <f>IFERROR(I92/VLOOKUP(D92-7,D$27:E153,2,FALSE),1)</f>
        <v>-0.78947368421052633</v>
      </c>
      <c r="K92" s="34">
        <f t="shared" si="0"/>
        <v>4.11522633744856E-3</v>
      </c>
      <c r="L92" s="51" cm="1">
        <f t="array" ref="L92">IFERROR(LOOKUP(2,1/(E$28:E91&gt;=E92),D$28:D91),D92)</f>
        <v>44364</v>
      </c>
      <c r="M92" s="44" cm="1">
        <f t="array" ref="M92">IFERROR(LOOKUP(2,1/(E$28:E91&gt;=E92),E$28:E91),E92)</f>
        <v>13</v>
      </c>
    </row>
    <row r="93" spans="4:13" x14ac:dyDescent="0.3">
      <c r="D93" s="13">
        <v>44366</v>
      </c>
      <c r="E93" s="2">
        <v>7</v>
      </c>
      <c r="F93" s="2">
        <v>3</v>
      </c>
      <c r="G93" s="2">
        <v>1</v>
      </c>
      <c r="H93" s="2">
        <v>514</v>
      </c>
      <c r="I93" s="50">
        <f>VLOOKUP(D93,D$27:E154,2,FALSE)-VLOOKUP(D93-7,D$27:E154,2,FALSE)</f>
        <v>-9</v>
      </c>
      <c r="J93" s="42">
        <f>IFERROR(I93/VLOOKUP(D93-7,D$27:E154,2,FALSE),1)</f>
        <v>-0.5625</v>
      </c>
      <c r="K93" s="34">
        <f t="shared" si="0"/>
        <v>1.3618677042801557E-2</v>
      </c>
      <c r="L93" s="51" cm="1">
        <f t="array" ref="L93">IFERROR(LOOKUP(2,1/(E$28:E92&gt;=E93),D$28:D92),D93)</f>
        <v>44364</v>
      </c>
      <c r="M93" s="44" cm="1">
        <f t="array" ref="M93">IFERROR(LOOKUP(2,1/(E$28:E92&gt;=E93),E$28:E92),E93)</f>
        <v>13</v>
      </c>
    </row>
    <row r="94" spans="4:13" x14ac:dyDescent="0.3">
      <c r="D94" s="13">
        <v>44367</v>
      </c>
      <c r="E94" s="2">
        <v>9</v>
      </c>
      <c r="F94" s="2">
        <v>3</v>
      </c>
      <c r="G94" s="2">
        <v>1</v>
      </c>
      <c r="H94" s="2">
        <v>481</v>
      </c>
      <c r="I94" s="50">
        <f>VLOOKUP(D94,D$27:E155,2,FALSE)-VLOOKUP(D94-7,D$27:E155,2,FALSE)</f>
        <v>5</v>
      </c>
      <c r="J94" s="42">
        <f>IFERROR(I94/VLOOKUP(D94-7,D$27:E155,2,FALSE),1)</f>
        <v>1.25</v>
      </c>
      <c r="K94" s="34">
        <f t="shared" si="0"/>
        <v>1.8711018711018712E-2</v>
      </c>
      <c r="L94" s="51" cm="1">
        <f t="array" ref="L94">IFERROR(LOOKUP(2,1/(E$28:E93&gt;=E94),D$28:D93),D94)</f>
        <v>44364</v>
      </c>
      <c r="M94" s="44" cm="1">
        <f t="array" ref="M94">IFERROR(LOOKUP(2,1/(E$28:E93&gt;=E94),E$28:E93),E94)</f>
        <v>13</v>
      </c>
    </row>
    <row r="95" spans="4:13" x14ac:dyDescent="0.3">
      <c r="D95" s="13">
        <v>44368</v>
      </c>
      <c r="E95" s="2">
        <v>16</v>
      </c>
      <c r="F95" s="2">
        <v>4</v>
      </c>
      <c r="G95" s="2">
        <v>1</v>
      </c>
      <c r="H95" s="2">
        <v>394</v>
      </c>
      <c r="I95" s="50">
        <f>VLOOKUP(D95,D$27:E156,2,FALSE)-VLOOKUP(D95-7,D$27:E156,2,FALSE)</f>
        <v>13</v>
      </c>
      <c r="J95" s="42">
        <f>IFERROR(I95/VLOOKUP(D95-7,D$27:E156,2,FALSE),1)</f>
        <v>4.333333333333333</v>
      </c>
      <c r="K95" s="34">
        <f t="shared" si="0"/>
        <v>4.060913705583756E-2</v>
      </c>
      <c r="L95" s="51" cm="1">
        <f t="array" ref="L95">IFERROR(LOOKUP(2,1/(E$28:E94&gt;=E95),D$28:D94),D95)</f>
        <v>44363</v>
      </c>
      <c r="M95" s="44" cm="1">
        <f t="array" ref="M95">IFERROR(LOOKUP(2,1/(E$28:E94&gt;=E95),E$28:E94),E95)</f>
        <v>18</v>
      </c>
    </row>
    <row r="96" spans="4:13" x14ac:dyDescent="0.3">
      <c r="D96" s="13">
        <v>44369</v>
      </c>
      <c r="E96" s="2">
        <v>7</v>
      </c>
      <c r="F96" s="2">
        <v>4</v>
      </c>
      <c r="G96" s="2">
        <v>1</v>
      </c>
      <c r="H96" s="2">
        <v>561</v>
      </c>
      <c r="I96" s="50">
        <f>VLOOKUP(D96,D$27:E157,2,FALSE)-VLOOKUP(D96-7,D$27:E157,2,FALSE)</f>
        <v>2</v>
      </c>
      <c r="J96" s="42">
        <f>IFERROR(I96/VLOOKUP(D96-7,D$27:E157,2,FALSE),1)</f>
        <v>0.4</v>
      </c>
      <c r="K96" s="34">
        <f t="shared" si="0"/>
        <v>1.2477718360071301E-2</v>
      </c>
      <c r="L96" s="51" cm="1">
        <f t="array" ref="L96">IFERROR(LOOKUP(2,1/(E$28:E95&gt;=E96),D$28:D95),D96)</f>
        <v>44368</v>
      </c>
      <c r="M96" s="44" cm="1">
        <f t="array" ref="M96">IFERROR(LOOKUP(2,1/(E$28:E95&gt;=E96),E$28:E95),E96)</f>
        <v>16</v>
      </c>
    </row>
    <row r="97" spans="4:13" x14ac:dyDescent="0.3">
      <c r="D97" s="13">
        <v>44370</v>
      </c>
      <c r="E97" s="2">
        <v>15</v>
      </c>
      <c r="F97" s="2">
        <v>2</v>
      </c>
      <c r="G97" s="2">
        <v>1</v>
      </c>
      <c r="H97" s="2">
        <v>521</v>
      </c>
      <c r="I97" s="50">
        <f>VLOOKUP(D97,D$27:E158,2,FALSE)-VLOOKUP(D97-7,D$27:E158,2,FALSE)</f>
        <v>-3</v>
      </c>
      <c r="J97" s="42">
        <f>IFERROR(I97/VLOOKUP(D97-7,D$27:E158,2,FALSE),1)</f>
        <v>-0.16666666666666666</v>
      </c>
      <c r="K97" s="34">
        <f t="shared" si="0"/>
        <v>2.8790786948176585E-2</v>
      </c>
      <c r="L97" s="51" cm="1">
        <f t="array" ref="L97">IFERROR(LOOKUP(2,1/(E$28:E96&gt;=E97),D$28:D96),D97)</f>
        <v>44368</v>
      </c>
      <c r="M97" s="44" cm="1">
        <f t="array" ref="M97">IFERROR(LOOKUP(2,1/(E$28:E96&gt;=E97),E$28:E96),E97)</f>
        <v>16</v>
      </c>
    </row>
    <row r="98" spans="4:13" x14ac:dyDescent="0.3">
      <c r="D98" s="13">
        <v>44371</v>
      </c>
      <c r="E98" s="2">
        <v>27</v>
      </c>
      <c r="F98" s="2">
        <v>2</v>
      </c>
      <c r="G98" s="2">
        <v>1</v>
      </c>
      <c r="H98" s="2">
        <v>396</v>
      </c>
      <c r="I98" s="50">
        <f>VLOOKUP(D98,D$27:E159,2,FALSE)-VLOOKUP(D98-7,D$27:E159,2,FALSE)</f>
        <v>14</v>
      </c>
      <c r="J98" s="42">
        <f>IFERROR(I98/VLOOKUP(D98-7,D$27:E159,2,FALSE),1)</f>
        <v>1.0769230769230769</v>
      </c>
      <c r="K98" s="34">
        <f t="shared" si="0"/>
        <v>6.8181818181818177E-2</v>
      </c>
      <c r="L98" s="51" cm="1">
        <f t="array" ref="L98">IFERROR(LOOKUP(2,1/(E$28:E97&gt;=E98),D$28:D97),D98)</f>
        <v>44336</v>
      </c>
      <c r="M98" s="44" cm="1">
        <f t="array" ref="M98">IFERROR(LOOKUP(2,1/(E$28:E97&gt;=E98),E$28:E97),E98)</f>
        <v>30</v>
      </c>
    </row>
    <row r="99" spans="4:13" x14ac:dyDescent="0.3">
      <c r="D99" s="13">
        <v>44372</v>
      </c>
      <c r="E99" s="2">
        <v>19</v>
      </c>
      <c r="F99" s="2">
        <v>3</v>
      </c>
      <c r="G99" s="2">
        <v>1</v>
      </c>
      <c r="H99" s="2">
        <v>527</v>
      </c>
      <c r="I99" s="50">
        <f>VLOOKUP(D99,D$27:E160,2,FALSE)-VLOOKUP(D99-7,D$27:E160,2,FALSE)</f>
        <v>15</v>
      </c>
      <c r="J99" s="42">
        <f>IFERROR(I99/VLOOKUP(D99-7,D$27:E160,2,FALSE),1)</f>
        <v>3.75</v>
      </c>
      <c r="K99" s="34">
        <f t="shared" si="0"/>
        <v>3.6053130929791274E-2</v>
      </c>
      <c r="L99" s="51" cm="1">
        <f t="array" ref="L99">IFERROR(LOOKUP(2,1/(E$28:E98&gt;=E99),D$28:D98),D99)</f>
        <v>44371</v>
      </c>
      <c r="M99" s="44" cm="1">
        <f t="array" ref="M99">IFERROR(LOOKUP(2,1/(E$28:E98&gt;=E99),E$28:E98),E99)</f>
        <v>27</v>
      </c>
    </row>
    <row r="100" spans="4:13" x14ac:dyDescent="0.3">
      <c r="D100" s="13">
        <v>44373</v>
      </c>
      <c r="E100" s="2">
        <v>16</v>
      </c>
      <c r="F100" s="2">
        <v>4</v>
      </c>
      <c r="G100" s="2">
        <v>1</v>
      </c>
      <c r="H100" s="2">
        <v>434</v>
      </c>
      <c r="I100" s="50">
        <f>VLOOKUP(D100,D$27:E161,2,FALSE)-VLOOKUP(D100-7,D$27:E161,2,FALSE)</f>
        <v>9</v>
      </c>
      <c r="J100" s="42">
        <f>IFERROR(I100/VLOOKUP(D100-7,D$27:E161,2,FALSE),1)</f>
        <v>1.2857142857142858</v>
      </c>
      <c r="K100" s="34">
        <f t="shared" ref="K100:K117" si="1">E100/H100</f>
        <v>3.6866359447004608E-2</v>
      </c>
      <c r="L100" s="51" cm="1">
        <f t="array" ref="L100">IFERROR(LOOKUP(2,1/(E$28:E99&gt;=E100),D$28:D99),D100)</f>
        <v>44372</v>
      </c>
      <c r="M100" s="44" cm="1">
        <f t="array" ref="M100">IFERROR(LOOKUP(2,1/(E$28:E99&gt;=E100),E$28:E99),E100)</f>
        <v>19</v>
      </c>
    </row>
    <row r="101" spans="4:13" x14ac:dyDescent="0.3">
      <c r="D101" s="13">
        <v>44374</v>
      </c>
      <c r="E101" s="2">
        <v>13</v>
      </c>
      <c r="F101" s="2">
        <v>2</v>
      </c>
      <c r="G101" s="2">
        <v>2</v>
      </c>
      <c r="H101" s="2">
        <v>445</v>
      </c>
      <c r="I101" s="50">
        <f>VLOOKUP(D101,D$27:E162,2,FALSE)-VLOOKUP(D101-7,D$27:E162,2,FALSE)</f>
        <v>4</v>
      </c>
      <c r="J101" s="42">
        <f>IFERROR(I101/VLOOKUP(D101-7,D$27:E162,2,FALSE),1)</f>
        <v>0.44444444444444442</v>
      </c>
      <c r="K101" s="34">
        <f t="shared" si="1"/>
        <v>2.9213483146067417E-2</v>
      </c>
      <c r="L101" s="51" cm="1">
        <f t="array" ref="L101">IFERROR(LOOKUP(2,1/(E$28:E100&gt;=E101),D$28:D100),D101)</f>
        <v>44373</v>
      </c>
      <c r="M101" s="44" cm="1">
        <f t="array" ref="M101">IFERROR(LOOKUP(2,1/(E$28:E100&gt;=E101),E$28:E100),E101)</f>
        <v>16</v>
      </c>
    </row>
    <row r="102" spans="4:13" x14ac:dyDescent="0.3">
      <c r="D102" s="13">
        <v>44375</v>
      </c>
      <c r="E102" s="2">
        <v>10</v>
      </c>
      <c r="F102" s="2">
        <v>2</v>
      </c>
      <c r="G102" s="2">
        <v>2</v>
      </c>
      <c r="H102" s="2">
        <v>304</v>
      </c>
      <c r="I102" s="50">
        <f>VLOOKUP(D102,D$27:E163,2,FALSE)-VLOOKUP(D102-7,D$27:E163,2,FALSE)</f>
        <v>-6</v>
      </c>
      <c r="J102" s="42">
        <f>IFERROR(I102/VLOOKUP(D102-7,D$27:E163,2,FALSE),1)</f>
        <v>-0.375</v>
      </c>
      <c r="K102" s="34">
        <f t="shared" si="1"/>
        <v>3.2894736842105261E-2</v>
      </c>
      <c r="L102" s="51" cm="1">
        <f t="array" ref="L102">IFERROR(LOOKUP(2,1/(E$28:E101&gt;=E102),D$28:D101),D102)</f>
        <v>44374</v>
      </c>
      <c r="M102" s="44" cm="1">
        <f t="array" ref="M102">IFERROR(LOOKUP(2,1/(E$28:E101&gt;=E102),E$28:E101),E102)</f>
        <v>13</v>
      </c>
    </row>
    <row r="103" spans="4:13" x14ac:dyDescent="0.3">
      <c r="D103" s="13">
        <v>44376</v>
      </c>
      <c r="E103" s="2">
        <v>20</v>
      </c>
      <c r="F103" s="2">
        <v>3</v>
      </c>
      <c r="G103" s="2">
        <v>2</v>
      </c>
      <c r="H103" s="2">
        <v>1187</v>
      </c>
      <c r="I103" s="50">
        <f>VLOOKUP(D103,D$27:E164,2,FALSE)-VLOOKUP(D103-7,D$27:E164,2,FALSE)</f>
        <v>13</v>
      </c>
      <c r="J103" s="42">
        <f>IFERROR(I103/VLOOKUP(D103-7,D$27:E164,2,FALSE),1)</f>
        <v>1.8571428571428572</v>
      </c>
      <c r="K103" s="34">
        <f t="shared" si="1"/>
        <v>1.6849199663016005E-2</v>
      </c>
      <c r="L103" s="51" cm="1">
        <f t="array" ref="L103">IFERROR(LOOKUP(2,1/(E$28:E102&gt;=E103),D$28:D102),D103)</f>
        <v>44371</v>
      </c>
      <c r="M103" s="44" cm="1">
        <f t="array" ref="M103">IFERROR(LOOKUP(2,1/(E$28:E102&gt;=E103),E$28:E102),E103)</f>
        <v>27</v>
      </c>
    </row>
    <row r="104" spans="4:13" x14ac:dyDescent="0.3">
      <c r="D104" s="13">
        <v>44377</v>
      </c>
      <c r="E104" s="2">
        <v>23</v>
      </c>
      <c r="F104" s="2">
        <v>3</v>
      </c>
      <c r="G104" s="2">
        <v>2</v>
      </c>
      <c r="H104" s="2">
        <v>700</v>
      </c>
      <c r="I104" s="50">
        <f>VLOOKUP(D104,D$27:E165,2,FALSE)-VLOOKUP(D104-7,D$27:E165,2,FALSE)</f>
        <v>8</v>
      </c>
      <c r="J104" s="42">
        <f>IFERROR(I104/VLOOKUP(D104-7,D$27:E165,2,FALSE),1)</f>
        <v>0.53333333333333333</v>
      </c>
      <c r="K104" s="34">
        <f t="shared" si="1"/>
        <v>3.2857142857142856E-2</v>
      </c>
      <c r="L104" s="51" cm="1">
        <f t="array" ref="L104">IFERROR(LOOKUP(2,1/(E$28:E103&gt;=E104),D$28:D103),D104)</f>
        <v>44371</v>
      </c>
      <c r="M104" s="44" cm="1">
        <f t="array" ref="M104">IFERROR(LOOKUP(2,1/(E$28:E103&gt;=E104),E$28:E103),E104)</f>
        <v>27</v>
      </c>
    </row>
    <row r="105" spans="4:13" x14ac:dyDescent="0.3">
      <c r="D105" s="13">
        <v>44378</v>
      </c>
      <c r="E105" s="2">
        <v>26</v>
      </c>
      <c r="F105" s="2">
        <v>3</v>
      </c>
      <c r="G105" s="2">
        <v>2</v>
      </c>
      <c r="H105" s="2">
        <v>546</v>
      </c>
      <c r="I105" s="50">
        <f>VLOOKUP(D105,D$27:E166,2,FALSE)-VLOOKUP(D105-7,D$27:E166,2,FALSE)</f>
        <v>-1</v>
      </c>
      <c r="J105" s="42">
        <f>IFERROR(I105/VLOOKUP(D105-7,D$27:E166,2,FALSE),1)</f>
        <v>-3.7037037037037035E-2</v>
      </c>
      <c r="K105" s="34">
        <f t="shared" si="1"/>
        <v>4.7619047619047616E-2</v>
      </c>
      <c r="L105" s="51" cm="1">
        <f t="array" ref="L105">IFERROR(LOOKUP(2,1/(E$28:E104&gt;=E105),D$28:D104),D105)</f>
        <v>44371</v>
      </c>
      <c r="M105" s="44" cm="1">
        <f t="array" ref="M105">IFERROR(LOOKUP(2,1/(E$28:E104&gt;=E105),E$28:E104),E105)</f>
        <v>27</v>
      </c>
    </row>
    <row r="106" spans="4:13" x14ac:dyDescent="0.3">
      <c r="D106" s="13">
        <v>44379</v>
      </c>
      <c r="E106" s="2">
        <v>14</v>
      </c>
      <c r="F106" s="2">
        <v>2</v>
      </c>
      <c r="G106" s="2">
        <v>1</v>
      </c>
      <c r="H106" s="2">
        <v>475</v>
      </c>
      <c r="I106" s="50">
        <f>VLOOKUP(D106,D$27:E167,2,FALSE)-VLOOKUP(D106-7,D$27:E167,2,FALSE)</f>
        <v>-5</v>
      </c>
      <c r="J106" s="42">
        <f>IFERROR(I106/VLOOKUP(D106-7,D$27:E167,2,FALSE),1)</f>
        <v>-0.26315789473684209</v>
      </c>
      <c r="K106" s="34">
        <f t="shared" si="1"/>
        <v>2.9473684210526315E-2</v>
      </c>
      <c r="L106" s="51" cm="1">
        <f t="array" ref="L106">IFERROR(LOOKUP(2,1/(E$28:E105&gt;=E106),D$28:D105),D106)</f>
        <v>44378</v>
      </c>
      <c r="M106" s="44" cm="1">
        <f t="array" ref="M106">IFERROR(LOOKUP(2,1/(E$28:E105&gt;=E106),E$28:E105),E106)</f>
        <v>26</v>
      </c>
    </row>
    <row r="107" spans="4:13" x14ac:dyDescent="0.3">
      <c r="D107" s="13">
        <v>44380</v>
      </c>
      <c r="E107" s="2">
        <v>16</v>
      </c>
      <c r="F107" s="2">
        <v>2</v>
      </c>
      <c r="G107" s="2">
        <v>1</v>
      </c>
      <c r="H107" s="2">
        <v>387</v>
      </c>
      <c r="I107" s="50">
        <f>VLOOKUP(D107,D$27:E168,2,FALSE)-VLOOKUP(D107-7,D$27:E168,2,FALSE)</f>
        <v>0</v>
      </c>
      <c r="J107" s="42">
        <f>IFERROR(I107/VLOOKUP(D107-7,D$27:E168,2,FALSE),1)</f>
        <v>0</v>
      </c>
      <c r="K107" s="34">
        <f t="shared" si="1"/>
        <v>4.1343669250645997E-2</v>
      </c>
      <c r="L107" s="51" cm="1">
        <f t="array" ref="L107">IFERROR(LOOKUP(2,1/(E$28:E106&gt;=E107),D$28:D106),D107)</f>
        <v>44378</v>
      </c>
      <c r="M107" s="44" cm="1">
        <f t="array" ref="M107">IFERROR(LOOKUP(2,1/(E$28:E106&gt;=E107),E$28:E106),E107)</f>
        <v>26</v>
      </c>
    </row>
    <row r="108" spans="4:13" x14ac:dyDescent="0.3">
      <c r="D108" s="13">
        <v>44381</v>
      </c>
      <c r="E108" s="2">
        <v>34</v>
      </c>
      <c r="F108" s="2">
        <v>3</v>
      </c>
      <c r="G108" s="2">
        <v>1</v>
      </c>
      <c r="H108" s="2">
        <v>666</v>
      </c>
      <c r="I108" s="50">
        <f>VLOOKUP(D108,D$27:E169,2,FALSE)-VLOOKUP(D108-7,D$27:E169,2,FALSE)</f>
        <v>21</v>
      </c>
      <c r="J108" s="42">
        <f>IFERROR(I108/VLOOKUP(D108-7,D$27:E169,2,FALSE),1)</f>
        <v>1.6153846153846154</v>
      </c>
      <c r="K108" s="34">
        <f t="shared" si="1"/>
        <v>5.1051051051051052E-2</v>
      </c>
      <c r="L108" s="51" cm="1">
        <f t="array" ref="L108">IFERROR(LOOKUP(2,1/(E$28:E107&gt;=E108),D$28:D107),D108)</f>
        <v>44381</v>
      </c>
      <c r="M108" s="44" cm="1">
        <f t="array" ref="M108">IFERROR(LOOKUP(2,1/(E$28:E107&gt;=E108),E$28:E107),E108)</f>
        <v>34</v>
      </c>
    </row>
    <row r="109" spans="4:13" x14ac:dyDescent="0.3">
      <c r="D109" s="13">
        <v>44382</v>
      </c>
      <c r="E109" s="2">
        <v>27</v>
      </c>
      <c r="F109" s="2">
        <v>3</v>
      </c>
      <c r="G109" s="2">
        <v>1</v>
      </c>
      <c r="H109" s="2">
        <v>537</v>
      </c>
      <c r="I109" s="50">
        <f>VLOOKUP(D109,D$27:E170,2,FALSE)-VLOOKUP(D109-7,D$27:E170,2,FALSE)</f>
        <v>17</v>
      </c>
      <c r="J109" s="42">
        <f>IFERROR(I109/VLOOKUP(D109-7,D$27:E170,2,FALSE),1)</f>
        <v>1.7</v>
      </c>
      <c r="K109" s="34">
        <f t="shared" si="1"/>
        <v>5.027932960893855E-2</v>
      </c>
      <c r="L109" s="51" cm="1">
        <f t="array" ref="L109">IFERROR(LOOKUP(2,1/(E$28:E108&gt;=E109),D$28:D108),D109)</f>
        <v>44381</v>
      </c>
      <c r="M109" s="44" cm="1">
        <f t="array" ref="M109">IFERROR(LOOKUP(2,1/(E$28:E108&gt;=E109),E$28:E108),E109)</f>
        <v>34</v>
      </c>
    </row>
    <row r="110" spans="4:13" x14ac:dyDescent="0.3">
      <c r="D110" s="13">
        <v>44383</v>
      </c>
      <c r="E110" s="2">
        <v>44</v>
      </c>
      <c r="F110" s="2">
        <v>3</v>
      </c>
      <c r="G110" s="2">
        <v>1</v>
      </c>
      <c r="H110" s="2">
        <v>524</v>
      </c>
      <c r="I110" s="50">
        <f>VLOOKUP(D110,D$27:E171,2,FALSE)-VLOOKUP(D110-7,D$27:E171,2,FALSE)</f>
        <v>24</v>
      </c>
      <c r="J110" s="42">
        <f>IFERROR(I110/VLOOKUP(D110-7,D$27:E171,2,FALSE),1)</f>
        <v>1.2</v>
      </c>
      <c r="K110" s="34">
        <f t="shared" si="1"/>
        <v>8.3969465648854963E-2</v>
      </c>
      <c r="L110" s="51" cm="1">
        <f t="array" ref="L110">IFERROR(LOOKUP(2,1/(E$28:E109&gt;=E110),D$28:D109),D110)</f>
        <v>44383</v>
      </c>
      <c r="M110" s="44" cm="1">
        <f t="array" ref="M110">IFERROR(LOOKUP(2,1/(E$28:E109&gt;=E110),E$28:E109),E110)</f>
        <v>44</v>
      </c>
    </row>
    <row r="111" spans="4:13" x14ac:dyDescent="0.3">
      <c r="D111" s="13">
        <v>44384</v>
      </c>
      <c r="E111" s="2">
        <v>46</v>
      </c>
      <c r="F111" s="2">
        <v>4</v>
      </c>
      <c r="G111" s="2">
        <v>1</v>
      </c>
      <c r="H111" s="2">
        <v>961</v>
      </c>
      <c r="I111" s="50">
        <f>VLOOKUP(D111,D$27:E172,2,FALSE)-VLOOKUP(D111-7,D$27:E172,2,FALSE)</f>
        <v>23</v>
      </c>
      <c r="J111" s="42">
        <f>IFERROR(I111/VLOOKUP(D111-7,D$27:E172,2,FALSE),1)</f>
        <v>1</v>
      </c>
      <c r="K111" s="34">
        <f t="shared" si="1"/>
        <v>4.7866805411030174E-2</v>
      </c>
      <c r="L111" s="51" cm="1">
        <f t="array" ref="L111">IFERROR(LOOKUP(2,1/(E$28:E110&gt;=E111),D$28:D110),D111)</f>
        <v>44384</v>
      </c>
      <c r="M111" s="44" cm="1">
        <f t="array" ref="M111">IFERROR(LOOKUP(2,1/(E$28:E110&gt;=E111),E$28:E110),E111)</f>
        <v>46</v>
      </c>
    </row>
    <row r="112" spans="4:13" x14ac:dyDescent="0.3">
      <c r="D112" s="13">
        <v>44385</v>
      </c>
      <c r="E112" s="2">
        <v>61</v>
      </c>
      <c r="F112" s="2">
        <v>4</v>
      </c>
      <c r="G112" s="2">
        <v>1</v>
      </c>
      <c r="H112" s="2">
        <v>1499</v>
      </c>
      <c r="I112" s="50">
        <f>VLOOKUP(D112,D$27:E173,2,FALSE)-VLOOKUP(D112-7,D$27:E173,2,FALSE)</f>
        <v>35</v>
      </c>
      <c r="J112" s="42">
        <f>IFERROR(I112/VLOOKUP(D112-7,D$27:E173,2,FALSE),1)</f>
        <v>1.3461538461538463</v>
      </c>
      <c r="K112" s="34">
        <f t="shared" si="1"/>
        <v>4.0693795863909275E-2</v>
      </c>
      <c r="L112" s="51" cm="1">
        <f t="array" ref="L112">IFERROR(LOOKUP(2,1/(E$28:E111&gt;=E112),D$28:D111),D112)</f>
        <v>44385</v>
      </c>
      <c r="M112" s="44" cm="1">
        <f t="array" ref="M112">IFERROR(LOOKUP(2,1/(E$28:E111&gt;=E112),E$28:E111),E112)</f>
        <v>61</v>
      </c>
    </row>
    <row r="113" spans="4:13" x14ac:dyDescent="0.3">
      <c r="D113" s="13">
        <v>44386</v>
      </c>
      <c r="E113" s="2">
        <v>54</v>
      </c>
      <c r="F113" s="2">
        <v>5</v>
      </c>
      <c r="G113" s="2">
        <v>1</v>
      </c>
      <c r="H113" s="2">
        <v>1390</v>
      </c>
      <c r="I113" s="50">
        <f>VLOOKUP(D113,D$27:E174,2,FALSE)-VLOOKUP(D113-7,D$27:E174,2,FALSE)</f>
        <v>40</v>
      </c>
      <c r="J113" s="42">
        <f>IFERROR(I113/VLOOKUP(D113-7,D$27:E174,2,FALSE),1)</f>
        <v>2.8571428571428572</v>
      </c>
      <c r="K113" s="34">
        <f t="shared" si="1"/>
        <v>3.884892086330935E-2</v>
      </c>
      <c r="L113" s="51" cm="1">
        <f t="array" ref="L113">IFERROR(LOOKUP(2,1/(E$28:E112&gt;=E113),D$28:D112),D113)</f>
        <v>44385</v>
      </c>
      <c r="M113" s="44" cm="1">
        <f t="array" ref="M113">IFERROR(LOOKUP(2,1/(E$28:E112&gt;=E113),E$28:E112),E113)</f>
        <v>61</v>
      </c>
    </row>
    <row r="114" spans="4:13" x14ac:dyDescent="0.3">
      <c r="D114" s="13">
        <v>44387</v>
      </c>
      <c r="E114" s="2">
        <v>46</v>
      </c>
      <c r="F114" s="2">
        <v>5</v>
      </c>
      <c r="G114" s="2">
        <v>1</v>
      </c>
      <c r="H114" s="2">
        <v>1093</v>
      </c>
      <c r="I114" s="50">
        <f>VLOOKUP(D114,D$27:E175,2,FALSE)-VLOOKUP(D114-7,D$27:E175,2,FALSE)</f>
        <v>30</v>
      </c>
      <c r="J114" s="42">
        <f>IFERROR(I114/VLOOKUP(D114-7,D$27:E175,2,FALSE),1)</f>
        <v>1.875</v>
      </c>
      <c r="K114" s="34">
        <f t="shared" si="1"/>
        <v>4.2086001829826164E-2</v>
      </c>
      <c r="L114" s="51" cm="1">
        <f t="array" ref="L114">IFERROR(LOOKUP(2,1/(E$28:E113&gt;=E114),D$28:D113),D114)</f>
        <v>44386</v>
      </c>
      <c r="M114" s="44" cm="1">
        <f t="array" ref="M114">IFERROR(LOOKUP(2,1/(E$28:E113&gt;=E114),E$28:E113),E114)</f>
        <v>54</v>
      </c>
    </row>
    <row r="115" spans="4:13" x14ac:dyDescent="0.3">
      <c r="D115" s="13">
        <v>44388</v>
      </c>
      <c r="E115" s="2">
        <v>33</v>
      </c>
      <c r="F115" s="2">
        <v>5</v>
      </c>
      <c r="G115" s="2">
        <v>1</v>
      </c>
      <c r="H115" s="2">
        <v>563</v>
      </c>
      <c r="I115" s="50">
        <f>VLOOKUP(D115,D$27:E176,2,FALSE)-VLOOKUP(D115-7,D$27:E176,2,FALSE)</f>
        <v>-1</v>
      </c>
      <c r="J115" s="42">
        <f>IFERROR(I115/VLOOKUP(D115-7,D$27:E176,2,FALSE),1)</f>
        <v>-2.9411764705882353E-2</v>
      </c>
      <c r="K115" s="34">
        <f t="shared" si="1"/>
        <v>5.8614564831261103E-2</v>
      </c>
      <c r="L115" s="51" cm="1">
        <f t="array" ref="L115">IFERROR(LOOKUP(2,1/(E$28:E114&gt;=E115),D$28:D114),D115)</f>
        <v>44387</v>
      </c>
      <c r="M115" s="44" cm="1">
        <f t="array" ref="M115">IFERROR(LOOKUP(2,1/(E$28:E114&gt;=E115),E$28:E114),E115)</f>
        <v>46</v>
      </c>
    </row>
    <row r="116" spans="4:13" x14ac:dyDescent="0.3">
      <c r="D116" s="12" t="s">
        <v>464</v>
      </c>
      <c r="E116" s="2">
        <v>1468</v>
      </c>
      <c r="F116" s="2">
        <v>581</v>
      </c>
      <c r="G116" s="2">
        <v>175</v>
      </c>
      <c r="H116" s="2">
        <v>91467</v>
      </c>
      <c r="I116" s="52" t="e">
        <f>VLOOKUP(D116,D$27:E177,2,FALSE)-VLOOKUP(D116-7,D$27:E177,2,FALSE)</f>
        <v>#VALUE!</v>
      </c>
      <c r="J116" s="46">
        <f>IFERROR(I116/VLOOKUP(D116-7,D$27:E177,2,FALSE),1)</f>
        <v>1</v>
      </c>
      <c r="K116" s="34">
        <f t="shared" si="1"/>
        <v>1.6049504192768977E-2</v>
      </c>
      <c r="L116" s="53" t="str" cm="1">
        <f t="array" ref="L116">IFERROR(LOOKUP(2,1/(E$28:E115&gt;=E116),D$28:D115),D116)</f>
        <v>Total general</v>
      </c>
      <c r="M116" s="47" cm="1">
        <f t="array" ref="M116">IFERROR(LOOKUP(2,1/(E$28:E115&gt;=E116),E$28:E115),E116)</f>
        <v>1468</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abSelected="1"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429</v>
      </c>
      <c r="J27" s="31" t="s">
        <v>428</v>
      </c>
      <c r="K27" s="31" t="s">
        <v>358</v>
      </c>
      <c r="L27" s="30" t="s">
        <v>425</v>
      </c>
      <c r="M27" s="31" t="s">
        <v>426</v>
      </c>
    </row>
    <row r="28" spans="4:13" x14ac:dyDescent="0.3">
      <c r="D28" s="13">
        <v>44300</v>
      </c>
      <c r="E28" s="2">
        <v>28</v>
      </c>
      <c r="F28" s="2">
        <v>15</v>
      </c>
      <c r="G28" s="2">
        <v>3</v>
      </c>
      <c r="H28" s="2">
        <v>849</v>
      </c>
      <c r="I28" s="2"/>
      <c r="J28" s="2"/>
      <c r="K28" s="2"/>
      <c r="L28" s="35"/>
      <c r="M28" s="39"/>
    </row>
    <row r="29" spans="4:13" x14ac:dyDescent="0.3">
      <c r="D29" s="13">
        <v>44301</v>
      </c>
      <c r="E29" s="2">
        <v>23</v>
      </c>
      <c r="F29" s="2">
        <v>16</v>
      </c>
      <c r="G29" s="2">
        <v>5</v>
      </c>
      <c r="H29" s="2">
        <v>737</v>
      </c>
      <c r="I29" s="2"/>
      <c r="J29" s="2"/>
      <c r="K29" s="2"/>
      <c r="L29" s="55" cm="1">
        <f t="array" ref="L29">IFERROR(LOOKUP(2,1/(E$28:E28&gt;=E29),D$28:D28),D29)</f>
        <v>44300</v>
      </c>
      <c r="M29" s="44" cm="1">
        <f t="array" ref="M29">IFERROR(LOOKUP(2,1/(E$28:E28&gt;=E29),E$28:E28),E29)</f>
        <v>28</v>
      </c>
    </row>
    <row r="30" spans="4:13" x14ac:dyDescent="0.3">
      <c r="D30" s="13">
        <v>44302</v>
      </c>
      <c r="E30" s="2">
        <v>15</v>
      </c>
      <c r="F30" s="2">
        <v>14</v>
      </c>
      <c r="G30" s="2">
        <v>6</v>
      </c>
      <c r="H30" s="2">
        <v>843</v>
      </c>
      <c r="I30" s="2"/>
      <c r="J30" s="2"/>
      <c r="K30" s="2"/>
      <c r="L30" s="55" cm="1">
        <f t="array" ref="L30">IFERROR(LOOKUP(2,1/(E$28:E29&gt;=E30),D$28:D29),D30)</f>
        <v>44301</v>
      </c>
      <c r="M30" s="44" cm="1">
        <f t="array" ref="M30">IFERROR(LOOKUP(2,1/(E$28:E29&gt;=E30),E$28:E29),E30)</f>
        <v>23</v>
      </c>
    </row>
    <row r="31" spans="4:13" x14ac:dyDescent="0.3">
      <c r="D31" s="13">
        <v>44303</v>
      </c>
      <c r="E31" s="2">
        <v>6</v>
      </c>
      <c r="F31" s="2">
        <v>14</v>
      </c>
      <c r="G31" s="2">
        <v>6</v>
      </c>
      <c r="H31" s="2">
        <v>716</v>
      </c>
      <c r="I31" s="2"/>
      <c r="J31" s="2"/>
      <c r="K31" s="2"/>
      <c r="L31" s="55" cm="1">
        <f t="array" ref="L31">IFERROR(LOOKUP(2,1/(E$28:E30&gt;=E31),D$28:D30),D31)</f>
        <v>44302</v>
      </c>
      <c r="M31" s="44" cm="1">
        <f t="array" ref="M31">IFERROR(LOOKUP(2,1/(E$28:E30&gt;=E31),E$28:E30),E31)</f>
        <v>15</v>
      </c>
    </row>
    <row r="32" spans="4:13" x14ac:dyDescent="0.3">
      <c r="D32" s="13">
        <v>44304</v>
      </c>
      <c r="E32" s="2">
        <v>12</v>
      </c>
      <c r="F32" s="2">
        <v>15</v>
      </c>
      <c r="G32" s="2">
        <v>6</v>
      </c>
      <c r="H32" s="2">
        <v>2457</v>
      </c>
      <c r="I32" s="2"/>
      <c r="J32" s="2"/>
      <c r="K32" s="2"/>
      <c r="L32" s="55" cm="1">
        <f t="array" ref="L32">IFERROR(LOOKUP(2,1/(E$28:E31&gt;=E32),D$28:D31),D32)</f>
        <v>44302</v>
      </c>
      <c r="M32" s="44" cm="1">
        <f t="array" ref="M32">IFERROR(LOOKUP(2,1/(E$28:E31&gt;=E32),E$28:E31),E32)</f>
        <v>15</v>
      </c>
    </row>
    <row r="33" spans="4:13" x14ac:dyDescent="0.3">
      <c r="D33" s="13">
        <v>44305</v>
      </c>
      <c r="E33" s="2">
        <v>17</v>
      </c>
      <c r="F33" s="2">
        <v>14</v>
      </c>
      <c r="G33" s="2">
        <v>7</v>
      </c>
      <c r="H33" s="2">
        <v>994</v>
      </c>
      <c r="I33" s="2"/>
      <c r="J33" s="2"/>
      <c r="K33" s="2"/>
      <c r="L33" s="55" cm="1">
        <f t="array" ref="L33">IFERROR(LOOKUP(2,1/(E$28:E32&gt;=E33),D$28:D32),D33)</f>
        <v>44301</v>
      </c>
      <c r="M33" s="44" cm="1">
        <f t="array" ref="M33">IFERROR(LOOKUP(2,1/(E$28:E32&gt;=E33),E$28:E32),E33)</f>
        <v>23</v>
      </c>
    </row>
    <row r="34" spans="4:13" x14ac:dyDescent="0.3">
      <c r="D34" s="13">
        <v>44306</v>
      </c>
      <c r="E34" s="2">
        <v>21</v>
      </c>
      <c r="F34" s="2">
        <v>18</v>
      </c>
      <c r="G34" s="2">
        <v>8</v>
      </c>
      <c r="H34" s="2">
        <v>1229</v>
      </c>
      <c r="I34" s="2"/>
      <c r="J34" s="2"/>
      <c r="K34" s="2"/>
      <c r="L34" s="55" cm="1">
        <f t="array" ref="L34">IFERROR(LOOKUP(2,1/(E$28:E33&gt;=E34),D$28:D33),D34)</f>
        <v>44301</v>
      </c>
      <c r="M34" s="44" cm="1">
        <f t="array" ref="M34">IFERROR(LOOKUP(2,1/(E$28:E33&gt;=E34),E$28:E33),E34)</f>
        <v>23</v>
      </c>
    </row>
    <row r="35" spans="4:13" x14ac:dyDescent="0.3">
      <c r="D35" s="13">
        <v>44307</v>
      </c>
      <c r="E35" s="2">
        <v>25</v>
      </c>
      <c r="F35" s="2">
        <v>16</v>
      </c>
      <c r="G35" s="2">
        <v>9</v>
      </c>
      <c r="H35" s="2">
        <v>921</v>
      </c>
      <c r="I35" s="48">
        <f>VLOOKUP(D35,D$27:E96,2,FALSE)-VLOOKUP(D35-7,D$27:E96,2,FALSE)</f>
        <v>-3</v>
      </c>
      <c r="J35" s="37">
        <f>IFERROR(I35/VLOOKUP(D35-7,D$27:E96,2,FALSE),1)</f>
        <v>-0.10714285714285714</v>
      </c>
      <c r="K35" s="54">
        <f>E35/H35</f>
        <v>2.714440825190011E-2</v>
      </c>
      <c r="L35" s="55" cm="1">
        <f t="array" ref="L35">IFERROR(LOOKUP(2,1/(E$28:E34&gt;=E35),D$28:D34),D35)</f>
        <v>44300</v>
      </c>
      <c r="M35" s="44" cm="1">
        <f t="array" ref="M35">IFERROR(LOOKUP(2,1/(E$28:E34&gt;=E35),E$28:E34),E35)</f>
        <v>28</v>
      </c>
    </row>
    <row r="36" spans="4:13" x14ac:dyDescent="0.3">
      <c r="D36" s="13">
        <v>44308</v>
      </c>
      <c r="E36" s="2">
        <v>18</v>
      </c>
      <c r="F36" s="2">
        <v>17</v>
      </c>
      <c r="G36" s="2">
        <v>10</v>
      </c>
      <c r="H36" s="2">
        <v>844</v>
      </c>
      <c r="I36" s="48">
        <f>VLOOKUP(D36,D$27:E97,2,FALSE)-VLOOKUP(D36-7,D$27:E97,2,FALSE)</f>
        <v>-5</v>
      </c>
      <c r="J36" s="37">
        <f>IFERROR(I36/VLOOKUP(D36-7,D$27:E97,2,FALSE),1)</f>
        <v>-0.21739130434782608</v>
      </c>
      <c r="K36" s="54">
        <f t="shared" ref="K36:K99" si="0">E36/H36</f>
        <v>2.132701421800948E-2</v>
      </c>
      <c r="L36" s="55" cm="1">
        <f t="array" ref="L36">IFERROR(LOOKUP(2,1/(E$28:E35&gt;=E36),D$28:D35),D36)</f>
        <v>44307</v>
      </c>
      <c r="M36" s="44" cm="1">
        <f t="array" ref="M36">IFERROR(LOOKUP(2,1/(E$28:E35&gt;=E36),E$28:E35),E36)</f>
        <v>25</v>
      </c>
    </row>
    <row r="37" spans="4:13" x14ac:dyDescent="0.3">
      <c r="D37" s="13">
        <v>44309</v>
      </c>
      <c r="E37" s="2">
        <v>18</v>
      </c>
      <c r="F37" s="2">
        <v>17</v>
      </c>
      <c r="G37" s="2">
        <v>10</v>
      </c>
      <c r="H37" s="2">
        <v>927</v>
      </c>
      <c r="I37" s="48">
        <f>VLOOKUP(D37,D$27:E98,2,FALSE)-VLOOKUP(D37-7,D$27:E98,2,FALSE)</f>
        <v>3</v>
      </c>
      <c r="J37" s="37">
        <f>IFERROR(I37/VLOOKUP(D37-7,D$27:E98,2,FALSE),1)</f>
        <v>0.2</v>
      </c>
      <c r="K37" s="54">
        <f t="shared" si="0"/>
        <v>1.9417475728155338E-2</v>
      </c>
      <c r="L37" s="55" cm="1">
        <f t="array" ref="L37">IFERROR(LOOKUP(2,1/(E$28:E36&gt;=E37),D$28:D36),D37)</f>
        <v>44308</v>
      </c>
      <c r="M37" s="44" cm="1">
        <f t="array" ref="M37">IFERROR(LOOKUP(2,1/(E$28:E36&gt;=E37),E$28:E36),E37)</f>
        <v>18</v>
      </c>
    </row>
    <row r="38" spans="4:13" x14ac:dyDescent="0.3">
      <c r="D38" s="13">
        <v>44310</v>
      </c>
      <c r="E38" s="2">
        <v>18</v>
      </c>
      <c r="F38" s="2">
        <v>18</v>
      </c>
      <c r="G38" s="2">
        <v>11</v>
      </c>
      <c r="H38" s="2">
        <v>1263</v>
      </c>
      <c r="I38" s="48">
        <f>VLOOKUP(D38,D$27:E99,2,FALSE)-VLOOKUP(D38-7,D$27:E99,2,FALSE)</f>
        <v>12</v>
      </c>
      <c r="J38" s="37">
        <f>IFERROR(I38/VLOOKUP(D38-7,D$27:E99,2,FALSE),1)</f>
        <v>2</v>
      </c>
      <c r="K38" s="54">
        <f t="shared" si="0"/>
        <v>1.4251781472684086E-2</v>
      </c>
      <c r="L38" s="55" cm="1">
        <f t="array" ref="L38">IFERROR(LOOKUP(2,1/(E$28:E37&gt;=E38),D$28:D37),D38)</f>
        <v>44309</v>
      </c>
      <c r="M38" s="44" cm="1">
        <f t="array" ref="M38">IFERROR(LOOKUP(2,1/(E$28:E37&gt;=E38),E$28:E37),E38)</f>
        <v>18</v>
      </c>
    </row>
    <row r="39" spans="4:13" x14ac:dyDescent="0.3">
      <c r="D39" s="13">
        <v>44311</v>
      </c>
      <c r="E39" s="2">
        <v>14</v>
      </c>
      <c r="F39" s="2">
        <v>20</v>
      </c>
      <c r="G39" s="2">
        <v>9</v>
      </c>
      <c r="H39" s="2">
        <v>1803</v>
      </c>
      <c r="I39" s="48">
        <f>VLOOKUP(D39,D$27:E100,2,FALSE)-VLOOKUP(D39-7,D$27:E100,2,FALSE)</f>
        <v>2</v>
      </c>
      <c r="J39" s="37">
        <f>IFERROR(I39/VLOOKUP(D39-7,D$27:E100,2,FALSE),1)</f>
        <v>0.16666666666666666</v>
      </c>
      <c r="K39" s="54">
        <f t="shared" si="0"/>
        <v>7.7648363838047699E-3</v>
      </c>
      <c r="L39" s="55" cm="1">
        <f t="array" ref="L39">IFERROR(LOOKUP(2,1/(E$28:E38&gt;=E39),D$28:D38),D39)</f>
        <v>44310</v>
      </c>
      <c r="M39" s="44" cm="1">
        <f t="array" ref="M39">IFERROR(LOOKUP(2,1/(E$28:E38&gt;=E39),E$28:E38),E39)</f>
        <v>18</v>
      </c>
    </row>
    <row r="40" spans="4:13" x14ac:dyDescent="0.3">
      <c r="D40" s="13">
        <v>44312</v>
      </c>
      <c r="E40" s="2">
        <v>15</v>
      </c>
      <c r="F40" s="2">
        <v>23</v>
      </c>
      <c r="G40" s="2">
        <v>9</v>
      </c>
      <c r="H40" s="2">
        <v>987</v>
      </c>
      <c r="I40" s="48">
        <f>VLOOKUP(D40,D$27:E101,2,FALSE)-VLOOKUP(D40-7,D$27:E101,2,FALSE)</f>
        <v>-2</v>
      </c>
      <c r="J40" s="37">
        <f>IFERROR(I40/VLOOKUP(D40-7,D$27:E101,2,FALSE),1)</f>
        <v>-0.11764705882352941</v>
      </c>
      <c r="K40" s="54">
        <f t="shared" si="0"/>
        <v>1.5197568389057751E-2</v>
      </c>
      <c r="L40" s="55" cm="1">
        <f t="array" ref="L40">IFERROR(LOOKUP(2,1/(E$28:E39&gt;=E40),D$28:D39),D40)</f>
        <v>44310</v>
      </c>
      <c r="M40" s="44" cm="1">
        <f t="array" ref="M40">IFERROR(LOOKUP(2,1/(E$28:E39&gt;=E40),E$28:E39),E40)</f>
        <v>18</v>
      </c>
    </row>
    <row r="41" spans="4:13" x14ac:dyDescent="0.3">
      <c r="D41" s="13">
        <v>44313</v>
      </c>
      <c r="E41" s="2">
        <v>13</v>
      </c>
      <c r="F41" s="2">
        <v>19</v>
      </c>
      <c r="G41" s="2">
        <v>10</v>
      </c>
      <c r="H41" s="2">
        <v>743</v>
      </c>
      <c r="I41" s="48">
        <f>VLOOKUP(D41,D$27:E102,2,FALSE)-VLOOKUP(D41-7,D$27:E102,2,FALSE)</f>
        <v>-8</v>
      </c>
      <c r="J41" s="37">
        <f>IFERROR(I41/VLOOKUP(D41-7,D$27:E102,2,FALSE),1)</f>
        <v>-0.38095238095238093</v>
      </c>
      <c r="K41" s="54">
        <f t="shared" si="0"/>
        <v>1.7496635262449527E-2</v>
      </c>
      <c r="L41" s="55" cm="1">
        <f t="array" ref="L41">IFERROR(LOOKUP(2,1/(E$28:E40&gt;=E41),D$28:D40),D41)</f>
        <v>44312</v>
      </c>
      <c r="M41" s="44" cm="1">
        <f t="array" ref="M41">IFERROR(LOOKUP(2,1/(E$28:E40&gt;=E41),E$28:E40),E41)</f>
        <v>15</v>
      </c>
    </row>
    <row r="42" spans="4:13" x14ac:dyDescent="0.3">
      <c r="D42" s="13">
        <v>44314</v>
      </c>
      <c r="E42" s="2">
        <v>27</v>
      </c>
      <c r="F42" s="2">
        <v>20</v>
      </c>
      <c r="G42" s="2">
        <v>11</v>
      </c>
      <c r="H42" s="2">
        <v>795</v>
      </c>
      <c r="I42" s="48">
        <f>VLOOKUP(D42,D$27:E103,2,FALSE)-VLOOKUP(D42-7,D$27:E103,2,FALSE)</f>
        <v>2</v>
      </c>
      <c r="J42" s="37">
        <f>IFERROR(I42/VLOOKUP(D42-7,D$27:E103,2,FALSE),1)</f>
        <v>0.08</v>
      </c>
      <c r="K42" s="54">
        <f t="shared" si="0"/>
        <v>3.3962264150943396E-2</v>
      </c>
      <c r="L42" s="55" cm="1">
        <f t="array" ref="L42">IFERROR(LOOKUP(2,1/(E$28:E41&gt;=E42),D$28:D41),D42)</f>
        <v>44300</v>
      </c>
      <c r="M42" s="44" cm="1">
        <f t="array" ref="M42">IFERROR(LOOKUP(2,1/(E$28:E41&gt;=E42),E$28:E41),E42)</f>
        <v>28</v>
      </c>
    </row>
    <row r="43" spans="4:13" x14ac:dyDescent="0.3">
      <c r="D43" s="13">
        <v>44315</v>
      </c>
      <c r="E43" s="2">
        <v>26</v>
      </c>
      <c r="F43" s="2">
        <v>18</v>
      </c>
      <c r="G43" s="2">
        <v>11</v>
      </c>
      <c r="H43" s="2">
        <v>1097</v>
      </c>
      <c r="I43" s="48">
        <f>VLOOKUP(D43,D$27:E104,2,FALSE)-VLOOKUP(D43-7,D$27:E104,2,FALSE)</f>
        <v>8</v>
      </c>
      <c r="J43" s="37">
        <f>IFERROR(I43/VLOOKUP(D43-7,D$27:E104,2,FALSE),1)</f>
        <v>0.44444444444444442</v>
      </c>
      <c r="K43" s="54">
        <f t="shared" si="0"/>
        <v>2.3701002734731084E-2</v>
      </c>
      <c r="L43" s="55" cm="1">
        <f t="array" ref="L43">IFERROR(LOOKUP(2,1/(E$28:E42&gt;=E43),D$28:D42),D43)</f>
        <v>44314</v>
      </c>
      <c r="M43" s="44" cm="1">
        <f t="array" ref="M43">IFERROR(LOOKUP(2,1/(E$28:E42&gt;=E43),E$28:E42),E43)</f>
        <v>27</v>
      </c>
    </row>
    <row r="44" spans="4:13" x14ac:dyDescent="0.3">
      <c r="D44" s="13">
        <v>44316</v>
      </c>
      <c r="E44" s="2">
        <v>19</v>
      </c>
      <c r="F44" s="2">
        <v>16</v>
      </c>
      <c r="G44" s="2">
        <v>10</v>
      </c>
      <c r="H44" s="2">
        <v>1210</v>
      </c>
      <c r="I44" s="48">
        <f>VLOOKUP(D44,D$27:E105,2,FALSE)-VLOOKUP(D44-7,D$27:E105,2,FALSE)</f>
        <v>1</v>
      </c>
      <c r="J44" s="37">
        <f>IFERROR(I44/VLOOKUP(D44-7,D$27:E105,2,FALSE),1)</f>
        <v>5.5555555555555552E-2</v>
      </c>
      <c r="K44" s="54">
        <f t="shared" si="0"/>
        <v>1.5702479338842976E-2</v>
      </c>
      <c r="L44" s="55" cm="1">
        <f t="array" ref="L44">IFERROR(LOOKUP(2,1/(E$28:E43&gt;=E44),D$28:D43),D44)</f>
        <v>44315</v>
      </c>
      <c r="M44" s="44" cm="1">
        <f t="array" ref="M44">IFERROR(LOOKUP(2,1/(E$28:E43&gt;=E44),E$28:E43),E44)</f>
        <v>26</v>
      </c>
    </row>
    <row r="45" spans="4:13" x14ac:dyDescent="0.3">
      <c r="D45" s="13">
        <v>44317</v>
      </c>
      <c r="E45" s="2">
        <v>12</v>
      </c>
      <c r="F45" s="2">
        <v>16</v>
      </c>
      <c r="G45" s="2">
        <v>12</v>
      </c>
      <c r="H45" s="2">
        <v>1127</v>
      </c>
      <c r="I45" s="48">
        <f>VLOOKUP(D45,D$27:E106,2,FALSE)-VLOOKUP(D45-7,D$27:E106,2,FALSE)</f>
        <v>-6</v>
      </c>
      <c r="J45" s="37">
        <f>IFERROR(I45/VLOOKUP(D45-7,D$27:E106,2,FALSE),1)</f>
        <v>-0.33333333333333331</v>
      </c>
      <c r="K45" s="54">
        <f t="shared" si="0"/>
        <v>1.064773735581189E-2</v>
      </c>
      <c r="L45" s="55" cm="1">
        <f t="array" ref="L45">IFERROR(LOOKUP(2,1/(E$28:E44&gt;=E45),D$28:D44),D45)</f>
        <v>44316</v>
      </c>
      <c r="M45" s="44" cm="1">
        <f t="array" ref="M45">IFERROR(LOOKUP(2,1/(E$28:E44&gt;=E45),E$28:E44),E45)</f>
        <v>19</v>
      </c>
    </row>
    <row r="46" spans="4:13" x14ac:dyDescent="0.3">
      <c r="D46" s="13">
        <v>44318</v>
      </c>
      <c r="E46" s="2">
        <v>7</v>
      </c>
      <c r="F46" s="2">
        <v>18</v>
      </c>
      <c r="G46" s="2">
        <v>9</v>
      </c>
      <c r="H46" s="2">
        <v>2318</v>
      </c>
      <c r="I46" s="48">
        <f>VLOOKUP(D46,D$27:E107,2,FALSE)-VLOOKUP(D46-7,D$27:E107,2,FALSE)</f>
        <v>-7</v>
      </c>
      <c r="J46" s="37">
        <f>IFERROR(I46/VLOOKUP(D46-7,D$27:E107,2,FALSE),1)</f>
        <v>-0.5</v>
      </c>
      <c r="K46" s="54">
        <f t="shared" si="0"/>
        <v>3.0198446937014668E-3</v>
      </c>
      <c r="L46" s="55" cm="1">
        <f t="array" ref="L46">IFERROR(LOOKUP(2,1/(E$28:E45&gt;=E46),D$28:D45),D46)</f>
        <v>44317</v>
      </c>
      <c r="M46" s="44" cm="1">
        <f t="array" ref="M46">IFERROR(LOOKUP(2,1/(E$28:E45&gt;=E46),E$28:E45),E46)</f>
        <v>12</v>
      </c>
    </row>
    <row r="47" spans="4:13" x14ac:dyDescent="0.3">
      <c r="D47" s="13">
        <v>44319</v>
      </c>
      <c r="E47" s="2">
        <v>10</v>
      </c>
      <c r="F47" s="2">
        <v>18</v>
      </c>
      <c r="G47" s="2">
        <v>7</v>
      </c>
      <c r="H47" s="2">
        <v>851</v>
      </c>
      <c r="I47" s="48">
        <f>VLOOKUP(D47,D$27:E108,2,FALSE)-VLOOKUP(D47-7,D$27:E108,2,FALSE)</f>
        <v>-5</v>
      </c>
      <c r="J47" s="37">
        <f>IFERROR(I47/VLOOKUP(D47-7,D$27:E108,2,FALSE),1)</f>
        <v>-0.33333333333333331</v>
      </c>
      <c r="K47" s="54">
        <f t="shared" si="0"/>
        <v>1.1750881316098707E-2</v>
      </c>
      <c r="L47" s="55" cm="1">
        <f t="array" ref="L47">IFERROR(LOOKUP(2,1/(E$28:E46&gt;=E47),D$28:D46),D47)</f>
        <v>44317</v>
      </c>
      <c r="M47" s="44" cm="1">
        <f t="array" ref="M47">IFERROR(LOOKUP(2,1/(E$28:E46&gt;=E47),E$28:E46),E47)</f>
        <v>12</v>
      </c>
    </row>
    <row r="48" spans="4:13" x14ac:dyDescent="0.3">
      <c r="D48" s="13">
        <v>44320</v>
      </c>
      <c r="E48" s="2">
        <v>28</v>
      </c>
      <c r="F48" s="2">
        <v>17</v>
      </c>
      <c r="G48" s="2">
        <v>8</v>
      </c>
      <c r="H48" s="2">
        <v>1229</v>
      </c>
      <c r="I48" s="48">
        <f>VLOOKUP(D48,D$27:E109,2,FALSE)-VLOOKUP(D48-7,D$27:E109,2,FALSE)</f>
        <v>15</v>
      </c>
      <c r="J48" s="37">
        <f>IFERROR(I48/VLOOKUP(D48-7,D$27:E109,2,FALSE),1)</f>
        <v>1.1538461538461537</v>
      </c>
      <c r="K48" s="54">
        <f t="shared" si="0"/>
        <v>2.2782750203417412E-2</v>
      </c>
      <c r="L48" s="55" cm="1">
        <f t="array" ref="L48">IFERROR(LOOKUP(2,1/(E$28:E47&gt;=E48),D$28:D47),D48)</f>
        <v>44300</v>
      </c>
      <c r="M48" s="44" cm="1">
        <f t="array" ref="M48">IFERROR(LOOKUP(2,1/(E$28:E47&gt;=E48),E$28:E47),E48)</f>
        <v>28</v>
      </c>
    </row>
    <row r="49" spans="4:13" x14ac:dyDescent="0.3">
      <c r="D49" s="13">
        <v>44321</v>
      </c>
      <c r="E49" s="2">
        <v>15</v>
      </c>
      <c r="F49" s="2">
        <v>15</v>
      </c>
      <c r="G49" s="2">
        <v>7</v>
      </c>
      <c r="H49" s="2">
        <v>731</v>
      </c>
      <c r="I49" s="48">
        <f>VLOOKUP(D49,D$27:E110,2,FALSE)-VLOOKUP(D49-7,D$27:E110,2,FALSE)</f>
        <v>-12</v>
      </c>
      <c r="J49" s="37">
        <f>IFERROR(I49/VLOOKUP(D49-7,D$27:E110,2,FALSE),1)</f>
        <v>-0.44444444444444442</v>
      </c>
      <c r="K49" s="54">
        <f t="shared" si="0"/>
        <v>2.0519835841313269E-2</v>
      </c>
      <c r="L49" s="55" cm="1">
        <f t="array" ref="L49">IFERROR(LOOKUP(2,1/(E$28:E48&gt;=E49),D$28:D48),D49)</f>
        <v>44320</v>
      </c>
      <c r="M49" s="44" cm="1">
        <f t="array" ref="M49">IFERROR(LOOKUP(2,1/(E$28:E48&gt;=E49),E$28:E48),E49)</f>
        <v>28</v>
      </c>
    </row>
    <row r="50" spans="4:13" x14ac:dyDescent="0.3">
      <c r="D50" s="13">
        <v>44322</v>
      </c>
      <c r="E50" s="2">
        <v>20</v>
      </c>
      <c r="F50" s="2">
        <v>12</v>
      </c>
      <c r="G50" s="2">
        <v>7</v>
      </c>
      <c r="H50" s="2">
        <v>828</v>
      </c>
      <c r="I50" s="48">
        <f>VLOOKUP(D50,D$27:E111,2,FALSE)-VLOOKUP(D50-7,D$27:E111,2,FALSE)</f>
        <v>-6</v>
      </c>
      <c r="J50" s="37">
        <f>IFERROR(I50/VLOOKUP(D50-7,D$27:E111,2,FALSE),1)</f>
        <v>-0.23076923076923078</v>
      </c>
      <c r="K50" s="54">
        <f t="shared" si="0"/>
        <v>2.4154589371980676E-2</v>
      </c>
      <c r="L50" s="55" cm="1">
        <f t="array" ref="L50">IFERROR(LOOKUP(2,1/(E$28:E49&gt;=E50),D$28:D49),D50)</f>
        <v>44320</v>
      </c>
      <c r="M50" s="44" cm="1">
        <f t="array" ref="M50">IFERROR(LOOKUP(2,1/(E$28:E49&gt;=E50),E$28:E49),E50)</f>
        <v>28</v>
      </c>
    </row>
    <row r="51" spans="4:13" x14ac:dyDescent="0.3">
      <c r="D51" s="13">
        <v>44323</v>
      </c>
      <c r="E51" s="2">
        <v>10</v>
      </c>
      <c r="F51" s="2">
        <v>13</v>
      </c>
      <c r="G51" s="2">
        <v>5</v>
      </c>
      <c r="H51" s="2">
        <v>1270</v>
      </c>
      <c r="I51" s="48">
        <f>VLOOKUP(D51,D$27:E112,2,FALSE)-VLOOKUP(D51-7,D$27:E112,2,FALSE)</f>
        <v>-9</v>
      </c>
      <c r="J51" s="37">
        <f>IFERROR(I51/VLOOKUP(D51-7,D$27:E112,2,FALSE),1)</f>
        <v>-0.47368421052631576</v>
      </c>
      <c r="K51" s="54">
        <f t="shared" si="0"/>
        <v>7.874015748031496E-3</v>
      </c>
      <c r="L51" s="55" cm="1">
        <f t="array" ref="L51">IFERROR(LOOKUP(2,1/(E$28:E50&gt;=E51),D$28:D50),D51)</f>
        <v>44322</v>
      </c>
      <c r="M51" s="44" cm="1">
        <f t="array" ref="M51">IFERROR(LOOKUP(2,1/(E$28:E50&gt;=E51),E$28:E50),E51)</f>
        <v>20</v>
      </c>
    </row>
    <row r="52" spans="4:13" x14ac:dyDescent="0.3">
      <c r="D52" s="13">
        <v>44324</v>
      </c>
      <c r="E52" s="2">
        <v>14</v>
      </c>
      <c r="F52" s="2">
        <v>13</v>
      </c>
      <c r="G52" s="2">
        <v>5</v>
      </c>
      <c r="H52" s="2">
        <v>707</v>
      </c>
      <c r="I52" s="48">
        <f>VLOOKUP(D52,D$27:E113,2,FALSE)-VLOOKUP(D52-7,D$27:E113,2,FALSE)</f>
        <v>2</v>
      </c>
      <c r="J52" s="37">
        <f>IFERROR(I52/VLOOKUP(D52-7,D$27:E113,2,FALSE),1)</f>
        <v>0.16666666666666666</v>
      </c>
      <c r="K52" s="54">
        <f t="shared" si="0"/>
        <v>1.9801980198019802E-2</v>
      </c>
      <c r="L52" s="55" cm="1">
        <f t="array" ref="L52">IFERROR(LOOKUP(2,1/(E$28:E51&gt;=E52),D$28:D51),D52)</f>
        <v>44322</v>
      </c>
      <c r="M52" s="44" cm="1">
        <f t="array" ref="M52">IFERROR(LOOKUP(2,1/(E$28:E51&gt;=E52),E$28:E51),E52)</f>
        <v>20</v>
      </c>
    </row>
    <row r="53" spans="4:13" x14ac:dyDescent="0.3">
      <c r="D53" s="13">
        <v>44325</v>
      </c>
      <c r="E53" s="2">
        <v>6</v>
      </c>
      <c r="F53" s="2">
        <v>15</v>
      </c>
      <c r="G53" s="2">
        <v>5</v>
      </c>
      <c r="H53" s="2">
        <v>1960</v>
      </c>
      <c r="I53" s="48">
        <f>VLOOKUP(D53,D$27:E114,2,FALSE)-VLOOKUP(D53-7,D$27:E114,2,FALSE)</f>
        <v>-1</v>
      </c>
      <c r="J53" s="37">
        <f>IFERROR(I53/VLOOKUP(D53-7,D$27:E114,2,FALSE),1)</f>
        <v>-0.14285714285714285</v>
      </c>
      <c r="K53" s="54">
        <f t="shared" si="0"/>
        <v>3.0612244897959182E-3</v>
      </c>
      <c r="L53" s="55" cm="1">
        <f t="array" ref="L53">IFERROR(LOOKUP(2,1/(E$28:E52&gt;=E53),D$28:D52),D53)</f>
        <v>44324</v>
      </c>
      <c r="M53" s="44" cm="1">
        <f t="array" ref="M53">IFERROR(LOOKUP(2,1/(E$28:E52&gt;=E53),E$28:E52),E53)</f>
        <v>14</v>
      </c>
    </row>
    <row r="54" spans="4:13" x14ac:dyDescent="0.3">
      <c r="D54" s="13">
        <v>44326</v>
      </c>
      <c r="E54" s="2">
        <v>9</v>
      </c>
      <c r="F54" s="2">
        <v>13</v>
      </c>
      <c r="G54" s="2">
        <v>3</v>
      </c>
      <c r="H54" s="2">
        <v>824</v>
      </c>
      <c r="I54" s="48">
        <f>VLOOKUP(D54,D$27:E115,2,FALSE)-VLOOKUP(D54-7,D$27:E115,2,FALSE)</f>
        <v>-1</v>
      </c>
      <c r="J54" s="37">
        <f>IFERROR(I54/VLOOKUP(D54-7,D$27:E115,2,FALSE),1)</f>
        <v>-0.1</v>
      </c>
      <c r="K54" s="54">
        <f t="shared" si="0"/>
        <v>1.0922330097087379E-2</v>
      </c>
      <c r="L54" s="55" cm="1">
        <f t="array" ref="L54">IFERROR(LOOKUP(2,1/(E$28:E53&gt;=E54),D$28:D53),D54)</f>
        <v>44324</v>
      </c>
      <c r="M54" s="44" cm="1">
        <f t="array" ref="M54">IFERROR(LOOKUP(2,1/(E$28:E53&gt;=E54),E$28:E53),E54)</f>
        <v>14</v>
      </c>
    </row>
    <row r="55" spans="4:13" x14ac:dyDescent="0.3">
      <c r="D55" s="13">
        <v>44328</v>
      </c>
      <c r="E55" s="2">
        <v>24</v>
      </c>
      <c r="F55" s="2">
        <v>11</v>
      </c>
      <c r="G55" s="2">
        <v>3</v>
      </c>
      <c r="H55" s="2">
        <v>1513</v>
      </c>
      <c r="I55" s="48">
        <f>VLOOKUP(D55,D$27:E116,2,FALSE)-VLOOKUP(D55-7,D$27:E116,2,FALSE)</f>
        <v>9</v>
      </c>
      <c r="J55" s="37">
        <f>IFERROR(I55/VLOOKUP(D55-7,D$27:E116,2,FALSE),1)</f>
        <v>0.6</v>
      </c>
      <c r="K55" s="54">
        <f t="shared" si="0"/>
        <v>1.5862524785194978E-2</v>
      </c>
      <c r="L55" s="55" cm="1">
        <f t="array" ref="L55">IFERROR(LOOKUP(2,1/(E$28:E54&gt;=E55),D$28:D54),D55)</f>
        <v>44320</v>
      </c>
      <c r="M55" s="44" cm="1">
        <f t="array" ref="M55">IFERROR(LOOKUP(2,1/(E$28:E54&gt;=E55),E$28:E54),E55)</f>
        <v>28</v>
      </c>
    </row>
    <row r="56" spans="4:13" x14ac:dyDescent="0.3">
      <c r="D56" s="13">
        <v>44329</v>
      </c>
      <c r="E56" s="2">
        <v>12</v>
      </c>
      <c r="F56" s="2">
        <v>10</v>
      </c>
      <c r="G56" s="2">
        <v>2</v>
      </c>
      <c r="H56" s="2">
        <v>819</v>
      </c>
      <c r="I56" s="48">
        <f>VLOOKUP(D56,D$27:E117,2,FALSE)-VLOOKUP(D56-7,D$27:E117,2,FALSE)</f>
        <v>-8</v>
      </c>
      <c r="J56" s="37">
        <f>IFERROR(I56/VLOOKUP(D56-7,D$27:E117,2,FALSE),1)</f>
        <v>-0.4</v>
      </c>
      <c r="K56" s="54">
        <f t="shared" si="0"/>
        <v>1.4652014652014652E-2</v>
      </c>
      <c r="L56" s="55" cm="1">
        <f t="array" ref="L56">IFERROR(LOOKUP(2,1/(E$28:E55&gt;=E56),D$28:D55),D56)</f>
        <v>44328</v>
      </c>
      <c r="M56" s="44" cm="1">
        <f t="array" ref="M56">IFERROR(LOOKUP(2,1/(E$28:E55&gt;=E56),E$28:E55),E56)</f>
        <v>24</v>
      </c>
    </row>
    <row r="57" spans="4:13" x14ac:dyDescent="0.3">
      <c r="D57" s="13">
        <v>44330</v>
      </c>
      <c r="E57" s="2">
        <v>15</v>
      </c>
      <c r="F57" s="2">
        <v>10</v>
      </c>
      <c r="G57" s="2">
        <v>2</v>
      </c>
      <c r="H57" s="2">
        <v>805</v>
      </c>
      <c r="I57" s="48">
        <f>VLOOKUP(D57,D$27:E118,2,FALSE)-VLOOKUP(D57-7,D$27:E118,2,FALSE)</f>
        <v>5</v>
      </c>
      <c r="J57" s="37">
        <f>IFERROR(I57/VLOOKUP(D57-7,D$27:E118,2,FALSE),1)</f>
        <v>0.5</v>
      </c>
      <c r="K57" s="54">
        <f t="shared" si="0"/>
        <v>1.8633540372670808E-2</v>
      </c>
      <c r="L57" s="55" cm="1">
        <f t="array" ref="L57">IFERROR(LOOKUP(2,1/(E$28:E56&gt;=E57),D$28:D56),D57)</f>
        <v>44328</v>
      </c>
      <c r="M57" s="44" cm="1">
        <f t="array" ref="M57">IFERROR(LOOKUP(2,1/(E$28:E56&gt;=E57),E$28:E56),E57)</f>
        <v>24</v>
      </c>
    </row>
    <row r="58" spans="4:13" x14ac:dyDescent="0.3">
      <c r="D58" s="13">
        <v>44331</v>
      </c>
      <c r="E58" s="2">
        <v>16</v>
      </c>
      <c r="F58" s="2">
        <v>12</v>
      </c>
      <c r="G58" s="2">
        <v>2</v>
      </c>
      <c r="H58" s="2">
        <v>878</v>
      </c>
      <c r="I58" s="48">
        <f>VLOOKUP(D58,D$27:E119,2,FALSE)-VLOOKUP(D58-7,D$27:E119,2,FALSE)</f>
        <v>2</v>
      </c>
      <c r="J58" s="37">
        <f>IFERROR(I58/VLOOKUP(D58-7,D$27:E119,2,FALSE),1)</f>
        <v>0.14285714285714285</v>
      </c>
      <c r="K58" s="54">
        <f t="shared" si="0"/>
        <v>1.8223234624145785E-2</v>
      </c>
      <c r="L58" s="55" cm="1">
        <f t="array" ref="L58">IFERROR(LOOKUP(2,1/(E$28:E57&gt;=E58),D$28:D57),D58)</f>
        <v>44328</v>
      </c>
      <c r="M58" s="44" cm="1">
        <f t="array" ref="M58">IFERROR(LOOKUP(2,1/(E$28:E57&gt;=E58),E$28:E57),E58)</f>
        <v>24</v>
      </c>
    </row>
    <row r="59" spans="4:13" x14ac:dyDescent="0.3">
      <c r="D59" s="13">
        <v>44332</v>
      </c>
      <c r="E59" s="2">
        <v>19</v>
      </c>
      <c r="F59" s="2">
        <v>14</v>
      </c>
      <c r="G59" s="2">
        <v>2</v>
      </c>
      <c r="H59" s="2">
        <v>961</v>
      </c>
      <c r="I59" s="48">
        <f>VLOOKUP(D59,D$27:E120,2,FALSE)-VLOOKUP(D59-7,D$27:E120,2,FALSE)</f>
        <v>13</v>
      </c>
      <c r="J59" s="37">
        <f>IFERROR(I59/VLOOKUP(D59-7,D$27:E120,2,FALSE),1)</f>
        <v>2.1666666666666665</v>
      </c>
      <c r="K59" s="54">
        <f t="shared" si="0"/>
        <v>1.9771071800208116E-2</v>
      </c>
      <c r="L59" s="55" cm="1">
        <f t="array" ref="L59">IFERROR(LOOKUP(2,1/(E$28:E58&gt;=E59),D$28:D58),D59)</f>
        <v>44328</v>
      </c>
      <c r="M59" s="44" cm="1">
        <f t="array" ref="M59">IFERROR(LOOKUP(2,1/(E$28:E58&gt;=E59),E$28:E58),E59)</f>
        <v>24</v>
      </c>
    </row>
    <row r="60" spans="4:13" x14ac:dyDescent="0.3">
      <c r="D60" s="13">
        <v>44333</v>
      </c>
      <c r="E60" s="2">
        <v>6</v>
      </c>
      <c r="F60" s="2">
        <v>13</v>
      </c>
      <c r="G60" s="2">
        <v>1</v>
      </c>
      <c r="H60" s="2">
        <v>725</v>
      </c>
      <c r="I60" s="48">
        <f>VLOOKUP(D60,D$27:E121,2,FALSE)-VLOOKUP(D60-7,D$27:E121,2,FALSE)</f>
        <v>-3</v>
      </c>
      <c r="J60" s="37">
        <f>IFERROR(I60/VLOOKUP(D60-7,D$27:E121,2,FALSE),1)</f>
        <v>-0.33333333333333331</v>
      </c>
      <c r="K60" s="54">
        <f t="shared" si="0"/>
        <v>8.2758620689655175E-3</v>
      </c>
      <c r="L60" s="55" cm="1">
        <f t="array" ref="L60">IFERROR(LOOKUP(2,1/(E$28:E59&gt;=E60),D$28:D59),D60)</f>
        <v>44332</v>
      </c>
      <c r="M60" s="44" cm="1">
        <f t="array" ref="M60">IFERROR(LOOKUP(2,1/(E$28:E59&gt;=E60),E$28:E59),E60)</f>
        <v>19</v>
      </c>
    </row>
    <row r="61" spans="4:13" x14ac:dyDescent="0.3">
      <c r="D61" s="13">
        <v>44334</v>
      </c>
      <c r="E61" s="2">
        <v>12</v>
      </c>
      <c r="F61" s="2">
        <v>10</v>
      </c>
      <c r="G61" s="2">
        <v>3</v>
      </c>
      <c r="H61" s="2">
        <v>756</v>
      </c>
      <c r="I61" s="48" t="e">
        <f>VLOOKUP(D61,D$27:E122,2,FALSE)-VLOOKUP(D61-7,D$27:E122,2,FALSE)</f>
        <v>#N/A</v>
      </c>
      <c r="J61" s="37">
        <f>IFERROR(I61/VLOOKUP(D61-7,D$27:E122,2,FALSE),1)</f>
        <v>1</v>
      </c>
      <c r="K61" s="54">
        <f t="shared" si="0"/>
        <v>1.5873015873015872E-2</v>
      </c>
      <c r="L61" s="55" cm="1">
        <f t="array" ref="L61">IFERROR(LOOKUP(2,1/(E$28:E60&gt;=E61),D$28:D60),D61)</f>
        <v>44332</v>
      </c>
      <c r="M61" s="44" cm="1">
        <f t="array" ref="M61">IFERROR(LOOKUP(2,1/(E$28:E60&gt;=E61),E$28:E60),E61)</f>
        <v>19</v>
      </c>
    </row>
    <row r="62" spans="4:13" x14ac:dyDescent="0.3">
      <c r="D62" s="13">
        <v>44335</v>
      </c>
      <c r="E62" s="2">
        <v>18</v>
      </c>
      <c r="F62" s="2">
        <v>10</v>
      </c>
      <c r="G62" s="2">
        <v>3</v>
      </c>
      <c r="H62" s="2">
        <v>784</v>
      </c>
      <c r="I62" s="48">
        <f>VLOOKUP(D62,D$27:E123,2,FALSE)-VLOOKUP(D62-7,D$27:E123,2,FALSE)</f>
        <v>-6</v>
      </c>
      <c r="J62" s="37">
        <f>IFERROR(I62/VLOOKUP(D62-7,D$27:E123,2,FALSE),1)</f>
        <v>-0.25</v>
      </c>
      <c r="K62" s="54">
        <f t="shared" si="0"/>
        <v>2.2959183673469389E-2</v>
      </c>
      <c r="L62" s="55" cm="1">
        <f t="array" ref="L62">IFERROR(LOOKUP(2,1/(E$28:E61&gt;=E62),D$28:D61),D62)</f>
        <v>44332</v>
      </c>
      <c r="M62" s="44" cm="1">
        <f t="array" ref="M62">IFERROR(LOOKUP(2,1/(E$28:E61&gt;=E62),E$28:E61),E62)</f>
        <v>19</v>
      </c>
    </row>
    <row r="63" spans="4:13" x14ac:dyDescent="0.3">
      <c r="D63" s="13">
        <v>44336</v>
      </c>
      <c r="E63" s="2">
        <v>14</v>
      </c>
      <c r="F63" s="2">
        <v>8</v>
      </c>
      <c r="G63" s="2">
        <v>3</v>
      </c>
      <c r="H63" s="2">
        <v>861</v>
      </c>
      <c r="I63" s="48">
        <f>VLOOKUP(D63,D$27:E124,2,FALSE)-VLOOKUP(D63-7,D$27:E124,2,FALSE)</f>
        <v>2</v>
      </c>
      <c r="J63" s="37">
        <f>IFERROR(I63/VLOOKUP(D63-7,D$27:E124,2,FALSE),1)</f>
        <v>0.16666666666666666</v>
      </c>
      <c r="K63" s="54">
        <f t="shared" si="0"/>
        <v>1.6260162601626018E-2</v>
      </c>
      <c r="L63" s="55" cm="1">
        <f t="array" ref="L63">IFERROR(LOOKUP(2,1/(E$28:E62&gt;=E63),D$28:D62),D63)</f>
        <v>44335</v>
      </c>
      <c r="M63" s="44" cm="1">
        <f t="array" ref="M63">IFERROR(LOOKUP(2,1/(E$28:E62&gt;=E63),E$28:E62),E63)</f>
        <v>18</v>
      </c>
    </row>
    <row r="64" spans="4:13" x14ac:dyDescent="0.3">
      <c r="D64" s="13">
        <v>44337</v>
      </c>
      <c r="E64" s="2">
        <v>7</v>
      </c>
      <c r="F64" s="2">
        <v>7</v>
      </c>
      <c r="G64" s="2">
        <v>4</v>
      </c>
      <c r="H64" s="2">
        <v>927</v>
      </c>
      <c r="I64" s="48">
        <f>VLOOKUP(D64,D$27:E125,2,FALSE)-VLOOKUP(D64-7,D$27:E125,2,FALSE)</f>
        <v>-8</v>
      </c>
      <c r="J64" s="37">
        <f>IFERROR(I64/VLOOKUP(D64-7,D$27:E125,2,FALSE),1)</f>
        <v>-0.53333333333333333</v>
      </c>
      <c r="K64" s="54">
        <f t="shared" si="0"/>
        <v>7.551240560949299E-3</v>
      </c>
      <c r="L64" s="55" cm="1">
        <f t="array" ref="L64">IFERROR(LOOKUP(2,1/(E$28:E63&gt;=E64),D$28:D63),D64)</f>
        <v>44336</v>
      </c>
      <c r="M64" s="44" cm="1">
        <f t="array" ref="M64">IFERROR(LOOKUP(2,1/(E$28:E63&gt;=E64),E$28:E63),E64)</f>
        <v>14</v>
      </c>
    </row>
    <row r="65" spans="4:13" x14ac:dyDescent="0.3">
      <c r="D65" s="13">
        <v>44338</v>
      </c>
      <c r="E65" s="2">
        <v>8</v>
      </c>
      <c r="F65" s="2">
        <v>7</v>
      </c>
      <c r="G65" s="2">
        <v>4</v>
      </c>
      <c r="H65" s="2">
        <v>646</v>
      </c>
      <c r="I65" s="48">
        <f>VLOOKUP(D65,D$27:E126,2,FALSE)-VLOOKUP(D65-7,D$27:E126,2,FALSE)</f>
        <v>-8</v>
      </c>
      <c r="J65" s="37">
        <f>IFERROR(I65/VLOOKUP(D65-7,D$27:E126,2,FALSE),1)</f>
        <v>-0.5</v>
      </c>
      <c r="K65" s="54">
        <f t="shared" si="0"/>
        <v>1.238390092879257E-2</v>
      </c>
      <c r="L65" s="55" cm="1">
        <f t="array" ref="L65">IFERROR(LOOKUP(2,1/(E$28:E64&gt;=E65),D$28:D64),D65)</f>
        <v>44336</v>
      </c>
      <c r="M65" s="44" cm="1">
        <f t="array" ref="M65">IFERROR(LOOKUP(2,1/(E$28:E64&gt;=E65),E$28:E64),E65)</f>
        <v>14</v>
      </c>
    </row>
    <row r="66" spans="4:13" x14ac:dyDescent="0.3">
      <c r="D66" s="13">
        <v>44339</v>
      </c>
      <c r="E66" s="2">
        <v>12</v>
      </c>
      <c r="F66" s="2">
        <v>7</v>
      </c>
      <c r="G66" s="2">
        <v>4</v>
      </c>
      <c r="H66" s="2">
        <v>529</v>
      </c>
      <c r="I66" s="48">
        <f>VLOOKUP(D66,D$27:E127,2,FALSE)-VLOOKUP(D66-7,D$27:E127,2,FALSE)</f>
        <v>-7</v>
      </c>
      <c r="J66" s="37">
        <f>IFERROR(I66/VLOOKUP(D66-7,D$27:E127,2,FALSE),1)</f>
        <v>-0.36842105263157893</v>
      </c>
      <c r="K66" s="54">
        <f t="shared" si="0"/>
        <v>2.2684310018903593E-2</v>
      </c>
      <c r="L66" s="55" cm="1">
        <f t="array" ref="L66">IFERROR(LOOKUP(2,1/(E$28:E65&gt;=E66),D$28:D65),D66)</f>
        <v>44336</v>
      </c>
      <c r="M66" s="44" cm="1">
        <f t="array" ref="M66">IFERROR(LOOKUP(2,1/(E$28:E65&gt;=E66),E$28:E65),E66)</f>
        <v>14</v>
      </c>
    </row>
    <row r="67" spans="4:13" x14ac:dyDescent="0.3">
      <c r="D67" s="13">
        <v>44340</v>
      </c>
      <c r="E67" s="2">
        <v>5</v>
      </c>
      <c r="F67" s="2">
        <v>8</v>
      </c>
      <c r="G67" s="2">
        <v>5</v>
      </c>
      <c r="H67" s="2">
        <v>743</v>
      </c>
      <c r="I67" s="48">
        <f>VLOOKUP(D67,D$27:E128,2,FALSE)-VLOOKUP(D67-7,D$27:E128,2,FALSE)</f>
        <v>-1</v>
      </c>
      <c r="J67" s="37">
        <f>IFERROR(I67/VLOOKUP(D67-7,D$27:E128,2,FALSE),1)</f>
        <v>-0.16666666666666666</v>
      </c>
      <c r="K67" s="54">
        <f t="shared" si="0"/>
        <v>6.7294751009421266E-3</v>
      </c>
      <c r="L67" s="55" cm="1">
        <f t="array" ref="L67">IFERROR(LOOKUP(2,1/(E$28:E66&gt;=E67),D$28:D66),D67)</f>
        <v>44339</v>
      </c>
      <c r="M67" s="44" cm="1">
        <f t="array" ref="M67">IFERROR(LOOKUP(2,1/(E$28:E66&gt;=E67),E$28:E66),E67)</f>
        <v>12</v>
      </c>
    </row>
    <row r="68" spans="4:13" x14ac:dyDescent="0.3">
      <c r="D68" s="13">
        <v>44341</v>
      </c>
      <c r="E68" s="2">
        <v>10</v>
      </c>
      <c r="F68" s="2">
        <v>8</v>
      </c>
      <c r="G68" s="2">
        <v>5</v>
      </c>
      <c r="H68" s="2">
        <v>898</v>
      </c>
      <c r="I68" s="48">
        <f>VLOOKUP(D68,D$27:E129,2,FALSE)-VLOOKUP(D68-7,D$27:E129,2,FALSE)</f>
        <v>-2</v>
      </c>
      <c r="J68" s="37">
        <f>IFERROR(I68/VLOOKUP(D68-7,D$27:E129,2,FALSE),1)</f>
        <v>-0.16666666666666666</v>
      </c>
      <c r="K68" s="54">
        <f t="shared" si="0"/>
        <v>1.1135857461024499E-2</v>
      </c>
      <c r="L68" s="55" cm="1">
        <f t="array" ref="L68">IFERROR(LOOKUP(2,1/(E$28:E67&gt;=E68),D$28:D67),D68)</f>
        <v>44339</v>
      </c>
      <c r="M68" s="44" cm="1">
        <f t="array" ref="M68">IFERROR(LOOKUP(2,1/(E$28:E67&gt;=E68),E$28:E67),E68)</f>
        <v>12</v>
      </c>
    </row>
    <row r="69" spans="4:13" x14ac:dyDescent="0.3">
      <c r="D69" s="13">
        <v>44342</v>
      </c>
      <c r="E69" s="2">
        <v>11</v>
      </c>
      <c r="F69" s="2">
        <v>6</v>
      </c>
      <c r="G69" s="2">
        <v>6</v>
      </c>
      <c r="H69" s="2">
        <v>612</v>
      </c>
      <c r="I69" s="48">
        <f>VLOOKUP(D69,D$27:E130,2,FALSE)-VLOOKUP(D69-7,D$27:E130,2,FALSE)</f>
        <v>-7</v>
      </c>
      <c r="J69" s="37">
        <f>IFERROR(I69/VLOOKUP(D69-7,D$27:E130,2,FALSE),1)</f>
        <v>-0.3888888888888889</v>
      </c>
      <c r="K69" s="54">
        <f t="shared" si="0"/>
        <v>1.7973856209150325E-2</v>
      </c>
      <c r="L69" s="55" cm="1">
        <f t="array" ref="L69">IFERROR(LOOKUP(2,1/(E$28:E68&gt;=E69),D$28:D68),D69)</f>
        <v>44339</v>
      </c>
      <c r="M69" s="44" cm="1">
        <f t="array" ref="M69">IFERROR(LOOKUP(2,1/(E$28:E68&gt;=E69),E$28:E68),E69)</f>
        <v>12</v>
      </c>
    </row>
    <row r="70" spans="4:13" x14ac:dyDescent="0.3">
      <c r="D70" s="13">
        <v>44343</v>
      </c>
      <c r="E70" s="2">
        <v>17</v>
      </c>
      <c r="F70" s="2">
        <v>4</v>
      </c>
      <c r="G70" s="2">
        <v>6</v>
      </c>
      <c r="H70" s="2">
        <v>-6049</v>
      </c>
      <c r="I70" s="48">
        <f>VLOOKUP(D70,D$27:E131,2,FALSE)-VLOOKUP(D70-7,D$27:E131,2,FALSE)</f>
        <v>3</v>
      </c>
      <c r="J70" s="37">
        <f>IFERROR(I70/VLOOKUP(D70-7,D$27:E131,2,FALSE),1)</f>
        <v>0.21428571428571427</v>
      </c>
      <c r="K70" s="54">
        <f t="shared" si="0"/>
        <v>-2.8103818813026947E-3</v>
      </c>
      <c r="L70" s="55" cm="1">
        <f t="array" ref="L70">IFERROR(LOOKUP(2,1/(E$28:E69&gt;=E70),D$28:D69),D70)</f>
        <v>44335</v>
      </c>
      <c r="M70" s="44" cm="1">
        <f t="array" ref="M70">IFERROR(LOOKUP(2,1/(E$28:E69&gt;=E70),E$28:E69),E70)</f>
        <v>18</v>
      </c>
    </row>
    <row r="71" spans="4:13" x14ac:dyDescent="0.3">
      <c r="D71" s="13">
        <v>44344</v>
      </c>
      <c r="E71" s="2">
        <v>8</v>
      </c>
      <c r="F71" s="2">
        <v>5</v>
      </c>
      <c r="G71" s="2">
        <v>6</v>
      </c>
      <c r="H71" s="2">
        <v>506</v>
      </c>
      <c r="I71" s="48">
        <f>VLOOKUP(D71,D$27:E132,2,FALSE)-VLOOKUP(D71-7,D$27:E132,2,FALSE)</f>
        <v>1</v>
      </c>
      <c r="J71" s="37">
        <f>IFERROR(I71/VLOOKUP(D71-7,D$27:E132,2,FALSE),1)</f>
        <v>0.14285714285714285</v>
      </c>
      <c r="K71" s="54">
        <f t="shared" si="0"/>
        <v>1.5810276679841896E-2</v>
      </c>
      <c r="L71" s="55" cm="1">
        <f t="array" ref="L71">IFERROR(LOOKUP(2,1/(E$28:E70&gt;=E71),D$28:D70),D71)</f>
        <v>44343</v>
      </c>
      <c r="M71" s="44" cm="1">
        <f t="array" ref="M71">IFERROR(LOOKUP(2,1/(E$28:E70&gt;=E71),E$28:E70),E71)</f>
        <v>17</v>
      </c>
    </row>
    <row r="72" spans="4:13" x14ac:dyDescent="0.3">
      <c r="D72" s="13">
        <v>44345</v>
      </c>
      <c r="E72" s="2">
        <v>5</v>
      </c>
      <c r="F72" s="2">
        <v>6</v>
      </c>
      <c r="G72" s="2">
        <v>6</v>
      </c>
      <c r="H72" s="2">
        <v>573</v>
      </c>
      <c r="I72" s="48">
        <f>VLOOKUP(D72,D$27:E133,2,FALSE)-VLOOKUP(D72-7,D$27:E133,2,FALSE)</f>
        <v>-3</v>
      </c>
      <c r="J72" s="37">
        <f>IFERROR(I72/VLOOKUP(D72-7,D$27:E133,2,FALSE),1)</f>
        <v>-0.375</v>
      </c>
      <c r="K72" s="54">
        <f t="shared" si="0"/>
        <v>8.7260034904013961E-3</v>
      </c>
      <c r="L72" s="55" cm="1">
        <f t="array" ref="L72">IFERROR(LOOKUP(2,1/(E$28:E71&gt;=E72),D$28:D71),D72)</f>
        <v>44344</v>
      </c>
      <c r="M72" s="44" cm="1">
        <f t="array" ref="M72">IFERROR(LOOKUP(2,1/(E$28:E71&gt;=E72),E$28:E71),E72)</f>
        <v>8</v>
      </c>
    </row>
    <row r="73" spans="4:13" x14ac:dyDescent="0.3">
      <c r="D73" s="13">
        <v>44346</v>
      </c>
      <c r="E73" s="2">
        <v>5</v>
      </c>
      <c r="F73" s="2">
        <v>7</v>
      </c>
      <c r="G73" s="2">
        <v>6</v>
      </c>
      <c r="H73" s="2">
        <v>321</v>
      </c>
      <c r="I73" s="48">
        <f>VLOOKUP(D73,D$27:E134,2,FALSE)-VLOOKUP(D73-7,D$27:E134,2,FALSE)</f>
        <v>-7</v>
      </c>
      <c r="J73" s="37">
        <f>IFERROR(I73/VLOOKUP(D73-7,D$27:E134,2,FALSE),1)</f>
        <v>-0.58333333333333337</v>
      </c>
      <c r="K73" s="54">
        <f t="shared" si="0"/>
        <v>1.5576323987538941E-2</v>
      </c>
      <c r="L73" s="55" cm="1">
        <f t="array" ref="L73">IFERROR(LOOKUP(2,1/(E$28:E72&gt;=E73),D$28:D72),D73)</f>
        <v>44345</v>
      </c>
      <c r="M73" s="44" cm="1">
        <f t="array" ref="M73">IFERROR(LOOKUP(2,1/(E$28:E72&gt;=E73),E$28:E72),E73)</f>
        <v>5</v>
      </c>
    </row>
    <row r="74" spans="4:13" x14ac:dyDescent="0.3">
      <c r="D74" s="13">
        <v>44347</v>
      </c>
      <c r="E74" s="2">
        <v>12</v>
      </c>
      <c r="F74" s="2">
        <v>7</v>
      </c>
      <c r="G74" s="2">
        <v>4</v>
      </c>
      <c r="H74" s="2">
        <v>352</v>
      </c>
      <c r="I74" s="48">
        <f>VLOOKUP(D74,D$27:E135,2,FALSE)-VLOOKUP(D74-7,D$27:E135,2,FALSE)</f>
        <v>7</v>
      </c>
      <c r="J74" s="37">
        <f>IFERROR(I74/VLOOKUP(D74-7,D$27:E135,2,FALSE),1)</f>
        <v>1.4</v>
      </c>
      <c r="K74" s="54">
        <f t="shared" si="0"/>
        <v>3.4090909090909088E-2</v>
      </c>
      <c r="L74" s="55" cm="1">
        <f t="array" ref="L74">IFERROR(LOOKUP(2,1/(E$28:E73&gt;=E74),D$28:D73),D74)</f>
        <v>44343</v>
      </c>
      <c r="M74" s="44" cm="1">
        <f t="array" ref="M74">IFERROR(LOOKUP(2,1/(E$28:E73&gt;=E74),E$28:E73),E74)</f>
        <v>17</v>
      </c>
    </row>
    <row r="75" spans="4:13" x14ac:dyDescent="0.3">
      <c r="D75" s="13">
        <v>44348</v>
      </c>
      <c r="E75" s="2">
        <v>9</v>
      </c>
      <c r="F75" s="2">
        <v>7</v>
      </c>
      <c r="G75" s="2">
        <v>3</v>
      </c>
      <c r="H75" s="2">
        <v>516</v>
      </c>
      <c r="I75" s="48">
        <f>VLOOKUP(D75,D$27:E136,2,FALSE)-VLOOKUP(D75-7,D$27:E136,2,FALSE)</f>
        <v>-1</v>
      </c>
      <c r="J75" s="37">
        <f>IFERROR(I75/VLOOKUP(D75-7,D$27:E136,2,FALSE),1)</f>
        <v>-0.1</v>
      </c>
      <c r="K75" s="54">
        <f t="shared" si="0"/>
        <v>1.7441860465116279E-2</v>
      </c>
      <c r="L75" s="55" cm="1">
        <f t="array" ref="L75">IFERROR(LOOKUP(2,1/(E$28:E74&gt;=E75),D$28:D74),D75)</f>
        <v>44347</v>
      </c>
      <c r="M75" s="44" cm="1">
        <f t="array" ref="M75">IFERROR(LOOKUP(2,1/(E$28:E74&gt;=E75),E$28:E74),E75)</f>
        <v>12</v>
      </c>
    </row>
    <row r="76" spans="4:13" x14ac:dyDescent="0.3">
      <c r="D76" s="13">
        <v>44349</v>
      </c>
      <c r="E76" s="2">
        <v>12</v>
      </c>
      <c r="F76" s="2">
        <v>6</v>
      </c>
      <c r="G76" s="2">
        <v>3</v>
      </c>
      <c r="H76" s="2">
        <v>2791</v>
      </c>
      <c r="I76" s="48">
        <f>VLOOKUP(D76,D$27:E137,2,FALSE)-VLOOKUP(D76-7,D$27:E137,2,FALSE)</f>
        <v>1</v>
      </c>
      <c r="J76" s="37">
        <f>IFERROR(I76/VLOOKUP(D76-7,D$27:E137,2,FALSE),1)</f>
        <v>9.0909090909090912E-2</v>
      </c>
      <c r="K76" s="54">
        <f t="shared" si="0"/>
        <v>4.2995342171264781E-3</v>
      </c>
      <c r="L76" s="55" cm="1">
        <f t="array" ref="L76">IFERROR(LOOKUP(2,1/(E$28:E75&gt;=E76),D$28:D75),D76)</f>
        <v>44347</v>
      </c>
      <c r="M76" s="44" cm="1">
        <f t="array" ref="M76">IFERROR(LOOKUP(2,1/(E$28:E75&gt;=E76),E$28:E75),E76)</f>
        <v>12</v>
      </c>
    </row>
    <row r="77" spans="4:13" x14ac:dyDescent="0.3">
      <c r="D77" s="13">
        <v>44350</v>
      </c>
      <c r="E77" s="2">
        <v>18</v>
      </c>
      <c r="F77" s="2">
        <v>7</v>
      </c>
      <c r="G77" s="2">
        <v>1</v>
      </c>
      <c r="H77" s="2">
        <v>641</v>
      </c>
      <c r="I77" s="48">
        <f>VLOOKUP(D77,D$27:E138,2,FALSE)-VLOOKUP(D77-7,D$27:E138,2,FALSE)</f>
        <v>1</v>
      </c>
      <c r="J77" s="37">
        <f>IFERROR(I77/VLOOKUP(D77-7,D$27:E138,2,FALSE),1)</f>
        <v>5.8823529411764705E-2</v>
      </c>
      <c r="K77" s="54">
        <f t="shared" si="0"/>
        <v>2.8081123244929798E-2</v>
      </c>
      <c r="L77" s="55" cm="1">
        <f t="array" ref="L77">IFERROR(LOOKUP(2,1/(E$28:E76&gt;=E77),D$28:D76),D77)</f>
        <v>44335</v>
      </c>
      <c r="M77" s="44" cm="1">
        <f t="array" ref="M77">IFERROR(LOOKUP(2,1/(E$28:E76&gt;=E77),E$28:E76),E77)</f>
        <v>18</v>
      </c>
    </row>
    <row r="78" spans="4:13" x14ac:dyDescent="0.3">
      <c r="D78" s="13">
        <v>44351</v>
      </c>
      <c r="E78" s="2">
        <v>9</v>
      </c>
      <c r="F78" s="2">
        <v>7</v>
      </c>
      <c r="G78" s="2">
        <v>0</v>
      </c>
      <c r="H78" s="2">
        <v>912</v>
      </c>
      <c r="I78" s="48">
        <f>VLOOKUP(D78,D$27:E139,2,FALSE)-VLOOKUP(D78-7,D$27:E139,2,FALSE)</f>
        <v>1</v>
      </c>
      <c r="J78" s="37">
        <f>IFERROR(I78/VLOOKUP(D78-7,D$27:E139,2,FALSE),1)</f>
        <v>0.125</v>
      </c>
      <c r="K78" s="54">
        <f t="shared" si="0"/>
        <v>9.8684210526315784E-3</v>
      </c>
      <c r="L78" s="55" cm="1">
        <f t="array" ref="L78">IFERROR(LOOKUP(2,1/(E$28:E77&gt;=E78),D$28:D77),D78)</f>
        <v>44350</v>
      </c>
      <c r="M78" s="44" cm="1">
        <f t="array" ref="M78">IFERROR(LOOKUP(2,1/(E$28:E77&gt;=E78),E$28:E77),E78)</f>
        <v>18</v>
      </c>
    </row>
    <row r="79" spans="4:13" x14ac:dyDescent="0.3">
      <c r="D79" s="13">
        <v>44352</v>
      </c>
      <c r="E79" s="2">
        <v>11</v>
      </c>
      <c r="F79" s="2">
        <v>7</v>
      </c>
      <c r="G79" s="2">
        <v>0</v>
      </c>
      <c r="H79" s="2">
        <v>469</v>
      </c>
      <c r="I79" s="48">
        <f>VLOOKUP(D79,D$27:E140,2,FALSE)-VLOOKUP(D79-7,D$27:E140,2,FALSE)</f>
        <v>6</v>
      </c>
      <c r="J79" s="37">
        <f>IFERROR(I79/VLOOKUP(D79-7,D$27:E140,2,FALSE),1)</f>
        <v>1.2</v>
      </c>
      <c r="K79" s="54">
        <f t="shared" si="0"/>
        <v>2.3454157782515993E-2</v>
      </c>
      <c r="L79" s="55" cm="1">
        <f t="array" ref="L79">IFERROR(LOOKUP(2,1/(E$28:E78&gt;=E79),D$28:D78),D79)</f>
        <v>44350</v>
      </c>
      <c r="M79" s="44" cm="1">
        <f t="array" ref="M79">IFERROR(LOOKUP(2,1/(E$28:E78&gt;=E79),E$28:E78),E79)</f>
        <v>18</v>
      </c>
    </row>
    <row r="80" spans="4:13" x14ac:dyDescent="0.3">
      <c r="D80" s="13">
        <v>44353</v>
      </c>
      <c r="E80" s="2">
        <v>9</v>
      </c>
      <c r="F80" s="2">
        <v>7</v>
      </c>
      <c r="G80" s="2">
        <v>0</v>
      </c>
      <c r="H80" s="2">
        <v>429</v>
      </c>
      <c r="I80" s="48">
        <f>VLOOKUP(D80,D$27:E141,2,FALSE)-VLOOKUP(D80-7,D$27:E141,2,FALSE)</f>
        <v>4</v>
      </c>
      <c r="J80" s="37">
        <f>IFERROR(I80/VLOOKUP(D80-7,D$27:E141,2,FALSE),1)</f>
        <v>0.8</v>
      </c>
      <c r="K80" s="54">
        <f t="shared" si="0"/>
        <v>2.097902097902098E-2</v>
      </c>
      <c r="L80" s="55" cm="1">
        <f t="array" ref="L80">IFERROR(LOOKUP(2,1/(E$28:E79&gt;=E80),D$28:D79),D80)</f>
        <v>44352</v>
      </c>
      <c r="M80" s="44" cm="1">
        <f t="array" ref="M80">IFERROR(LOOKUP(2,1/(E$28:E79&gt;=E80),E$28:E79),E80)</f>
        <v>11</v>
      </c>
    </row>
    <row r="81" spans="4:13" x14ac:dyDescent="0.3">
      <c r="D81" s="13">
        <v>44354</v>
      </c>
      <c r="E81" s="2">
        <v>8</v>
      </c>
      <c r="F81" s="2">
        <v>7</v>
      </c>
      <c r="G81" s="2">
        <v>1</v>
      </c>
      <c r="H81" s="2">
        <v>386</v>
      </c>
      <c r="I81" s="48">
        <f>VLOOKUP(D81,D$27:E142,2,FALSE)-VLOOKUP(D81-7,D$27:E142,2,FALSE)</f>
        <v>-4</v>
      </c>
      <c r="J81" s="37">
        <f>IFERROR(I81/VLOOKUP(D81-7,D$27:E142,2,FALSE),1)</f>
        <v>-0.33333333333333331</v>
      </c>
      <c r="K81" s="54">
        <f t="shared" si="0"/>
        <v>2.072538860103627E-2</v>
      </c>
      <c r="L81" s="55" cm="1">
        <f t="array" ref="L81">IFERROR(LOOKUP(2,1/(E$28:E80&gt;=E81),D$28:D80),D81)</f>
        <v>44353</v>
      </c>
      <c r="M81" s="44" cm="1">
        <f t="array" ref="M81">IFERROR(LOOKUP(2,1/(E$28:E80&gt;=E81),E$28:E80),E81)</f>
        <v>9</v>
      </c>
    </row>
    <row r="82" spans="4:13" x14ac:dyDescent="0.3">
      <c r="D82" s="13">
        <v>44355</v>
      </c>
      <c r="E82" s="2">
        <v>9</v>
      </c>
      <c r="F82" s="2">
        <v>4</v>
      </c>
      <c r="G82" s="2">
        <v>1</v>
      </c>
      <c r="H82" s="2">
        <v>483</v>
      </c>
      <c r="I82" s="48">
        <f>VLOOKUP(D82,D$27:E143,2,FALSE)-VLOOKUP(D82-7,D$27:E143,2,FALSE)</f>
        <v>0</v>
      </c>
      <c r="J82" s="37">
        <f>IFERROR(I82/VLOOKUP(D82-7,D$27:E143,2,FALSE),1)</f>
        <v>0</v>
      </c>
      <c r="K82" s="54">
        <f t="shared" si="0"/>
        <v>1.8633540372670808E-2</v>
      </c>
      <c r="L82" s="55" cm="1">
        <f t="array" ref="L82">IFERROR(LOOKUP(2,1/(E$28:E81&gt;=E82),D$28:D81),D82)</f>
        <v>44353</v>
      </c>
      <c r="M82" s="44" cm="1">
        <f t="array" ref="M82">IFERROR(LOOKUP(2,1/(E$28:E81&gt;=E82),E$28:E81),E82)</f>
        <v>9</v>
      </c>
    </row>
    <row r="83" spans="4:13" x14ac:dyDescent="0.3">
      <c r="D83" s="13">
        <v>44356</v>
      </c>
      <c r="E83" s="2">
        <v>7</v>
      </c>
      <c r="F83" s="2">
        <v>5</v>
      </c>
      <c r="G83" s="2">
        <v>1</v>
      </c>
      <c r="H83" s="2">
        <v>542</v>
      </c>
      <c r="I83" s="48">
        <f>VLOOKUP(D83,D$27:E144,2,FALSE)-VLOOKUP(D83-7,D$27:E144,2,FALSE)</f>
        <v>-5</v>
      </c>
      <c r="J83" s="37">
        <f>IFERROR(I83/VLOOKUP(D83-7,D$27:E144,2,FALSE),1)</f>
        <v>-0.41666666666666669</v>
      </c>
      <c r="K83" s="54">
        <f t="shared" si="0"/>
        <v>1.2915129151291513E-2</v>
      </c>
      <c r="L83" s="55" cm="1">
        <f t="array" ref="L83">IFERROR(LOOKUP(2,1/(E$28:E82&gt;=E83),D$28:D82),D83)</f>
        <v>44355</v>
      </c>
      <c r="M83" s="44" cm="1">
        <f t="array" ref="M83">IFERROR(LOOKUP(2,1/(E$28:E82&gt;=E83),E$28:E82),E83)</f>
        <v>9</v>
      </c>
    </row>
    <row r="84" spans="4:13" x14ac:dyDescent="0.3">
      <c r="D84" s="13">
        <v>44357</v>
      </c>
      <c r="E84" s="2">
        <v>5</v>
      </c>
      <c r="F84" s="2">
        <v>7</v>
      </c>
      <c r="G84" s="2">
        <v>0</v>
      </c>
      <c r="H84" s="2">
        <v>446</v>
      </c>
      <c r="I84" s="48">
        <f>VLOOKUP(D84,D$27:E145,2,FALSE)-VLOOKUP(D84-7,D$27:E145,2,FALSE)</f>
        <v>-13</v>
      </c>
      <c r="J84" s="37">
        <f>IFERROR(I84/VLOOKUP(D84-7,D$27:E145,2,FALSE),1)</f>
        <v>-0.72222222222222221</v>
      </c>
      <c r="K84" s="54">
        <f t="shared" si="0"/>
        <v>1.1210762331838564E-2</v>
      </c>
      <c r="L84" s="55" cm="1">
        <f t="array" ref="L84">IFERROR(LOOKUP(2,1/(E$28:E83&gt;=E84),D$28:D83),D84)</f>
        <v>44356</v>
      </c>
      <c r="M84" s="44" cm="1">
        <f t="array" ref="M84">IFERROR(LOOKUP(2,1/(E$28:E83&gt;=E84),E$28:E83),E84)</f>
        <v>7</v>
      </c>
    </row>
    <row r="85" spans="4:13" x14ac:dyDescent="0.3">
      <c r="D85" s="13">
        <v>44358</v>
      </c>
      <c r="E85" s="2">
        <v>13</v>
      </c>
      <c r="F85" s="2">
        <v>6</v>
      </c>
      <c r="G85" s="2">
        <v>0</v>
      </c>
      <c r="H85" s="2">
        <v>440</v>
      </c>
      <c r="I85" s="48">
        <f>VLOOKUP(D85,D$27:E146,2,FALSE)-VLOOKUP(D85-7,D$27:E146,2,FALSE)</f>
        <v>4</v>
      </c>
      <c r="J85" s="37">
        <f>IFERROR(I85/VLOOKUP(D85-7,D$27:E146,2,FALSE),1)</f>
        <v>0.44444444444444442</v>
      </c>
      <c r="K85" s="54">
        <f t="shared" si="0"/>
        <v>2.9545454545454545E-2</v>
      </c>
      <c r="L85" s="55" cm="1">
        <f t="array" ref="L85">IFERROR(LOOKUP(2,1/(E$28:E84&gt;=E85),D$28:D84),D85)</f>
        <v>44350</v>
      </c>
      <c r="M85" s="44" cm="1">
        <f t="array" ref="M85">IFERROR(LOOKUP(2,1/(E$28:E84&gt;=E85),E$28:E84),E85)</f>
        <v>18</v>
      </c>
    </row>
    <row r="86" spans="4:13" x14ac:dyDescent="0.3">
      <c r="D86" s="13">
        <v>44359</v>
      </c>
      <c r="E86" s="2">
        <v>10</v>
      </c>
      <c r="F86" s="2">
        <v>4</v>
      </c>
      <c r="G86" s="2">
        <v>1</v>
      </c>
      <c r="H86" s="2">
        <v>677</v>
      </c>
      <c r="I86" s="48">
        <f>VLOOKUP(D86,D$27:E147,2,FALSE)-VLOOKUP(D86-7,D$27:E147,2,FALSE)</f>
        <v>-1</v>
      </c>
      <c r="J86" s="37">
        <f>IFERROR(I86/VLOOKUP(D86-7,D$27:E147,2,FALSE),1)</f>
        <v>-9.0909090909090912E-2</v>
      </c>
      <c r="K86" s="54">
        <f t="shared" si="0"/>
        <v>1.4771048744460856E-2</v>
      </c>
      <c r="L86" s="55" cm="1">
        <f t="array" ref="L86">IFERROR(LOOKUP(2,1/(E$28:E85&gt;=E86),D$28:D85),D86)</f>
        <v>44358</v>
      </c>
      <c r="M86" s="44" cm="1">
        <f t="array" ref="M86">IFERROR(LOOKUP(2,1/(E$28:E85&gt;=E86),E$28:E85),E86)</f>
        <v>13</v>
      </c>
    </row>
    <row r="87" spans="4:13" x14ac:dyDescent="0.3">
      <c r="D87" s="13">
        <v>44360</v>
      </c>
      <c r="E87" s="2">
        <v>9</v>
      </c>
      <c r="F87" s="2">
        <v>3</v>
      </c>
      <c r="G87" s="2">
        <v>1</v>
      </c>
      <c r="H87" s="2">
        <v>444</v>
      </c>
      <c r="I87" s="48">
        <f>VLOOKUP(D87,D$27:E148,2,FALSE)-VLOOKUP(D87-7,D$27:E148,2,FALSE)</f>
        <v>0</v>
      </c>
      <c r="J87" s="37">
        <f>IFERROR(I87/VLOOKUP(D87-7,D$27:E148,2,FALSE),1)</f>
        <v>0</v>
      </c>
      <c r="K87" s="54">
        <f t="shared" si="0"/>
        <v>2.0270270270270271E-2</v>
      </c>
      <c r="L87" s="55" cm="1">
        <f t="array" ref="L87">IFERROR(LOOKUP(2,1/(E$28:E86&gt;=E87),D$28:D86),D87)</f>
        <v>44359</v>
      </c>
      <c r="M87" s="44" cm="1">
        <f t="array" ref="M87">IFERROR(LOOKUP(2,1/(E$28:E86&gt;=E87),E$28:E86),E87)</f>
        <v>10</v>
      </c>
    </row>
    <row r="88" spans="4:13" x14ac:dyDescent="0.3">
      <c r="D88" s="13">
        <v>44361</v>
      </c>
      <c r="E88" s="2">
        <v>12</v>
      </c>
      <c r="F88" s="2">
        <v>3</v>
      </c>
      <c r="G88" s="2">
        <v>1</v>
      </c>
      <c r="H88" s="2">
        <v>187</v>
      </c>
      <c r="I88" s="48">
        <f>VLOOKUP(D88,D$27:E149,2,FALSE)-VLOOKUP(D88-7,D$27:E149,2,FALSE)</f>
        <v>4</v>
      </c>
      <c r="J88" s="37">
        <f>IFERROR(I88/VLOOKUP(D88-7,D$27:E149,2,FALSE),1)</f>
        <v>0.5</v>
      </c>
      <c r="K88" s="54">
        <f t="shared" si="0"/>
        <v>6.4171122994652413E-2</v>
      </c>
      <c r="L88" s="55" cm="1">
        <f t="array" ref="L88">IFERROR(LOOKUP(2,1/(E$28:E87&gt;=E88),D$28:D87),D88)</f>
        <v>44358</v>
      </c>
      <c r="M88" s="44" cm="1">
        <f t="array" ref="M88">IFERROR(LOOKUP(2,1/(E$28:E87&gt;=E88),E$28:E87),E88)</f>
        <v>13</v>
      </c>
    </row>
    <row r="89" spans="4:13" x14ac:dyDescent="0.3">
      <c r="D89" s="13">
        <v>44362</v>
      </c>
      <c r="E89" s="2">
        <v>6</v>
      </c>
      <c r="F89" s="2">
        <v>3</v>
      </c>
      <c r="G89" s="2">
        <v>1</v>
      </c>
      <c r="H89" s="2">
        <v>566</v>
      </c>
      <c r="I89" s="48">
        <f>VLOOKUP(D89,D$27:E150,2,FALSE)-VLOOKUP(D89-7,D$27:E150,2,FALSE)</f>
        <v>-3</v>
      </c>
      <c r="J89" s="37">
        <f>IFERROR(I89/VLOOKUP(D89-7,D$27:E150,2,FALSE),1)</f>
        <v>-0.33333333333333331</v>
      </c>
      <c r="K89" s="54">
        <f t="shared" si="0"/>
        <v>1.0600706713780919E-2</v>
      </c>
      <c r="L89" s="55" cm="1">
        <f t="array" ref="L89">IFERROR(LOOKUP(2,1/(E$28:E88&gt;=E89),D$28:D88),D89)</f>
        <v>44361</v>
      </c>
      <c r="M89" s="44" cm="1">
        <f t="array" ref="M89">IFERROR(LOOKUP(2,1/(E$28:E88&gt;=E89),E$28:E88),E89)</f>
        <v>12</v>
      </c>
    </row>
    <row r="90" spans="4:13" x14ac:dyDescent="0.3">
      <c r="D90" s="13">
        <v>44363</v>
      </c>
      <c r="E90" s="2">
        <v>25</v>
      </c>
      <c r="F90" s="2">
        <v>3</v>
      </c>
      <c r="G90" s="2">
        <v>1</v>
      </c>
      <c r="H90" s="2">
        <v>2771</v>
      </c>
      <c r="I90" s="48">
        <f>VLOOKUP(D90,D$27:E151,2,FALSE)-VLOOKUP(D90-7,D$27:E151,2,FALSE)</f>
        <v>18</v>
      </c>
      <c r="J90" s="37">
        <f>IFERROR(I90/VLOOKUP(D90-7,D$27:E151,2,FALSE),1)</f>
        <v>2.5714285714285716</v>
      </c>
      <c r="K90" s="54">
        <f t="shared" si="0"/>
        <v>9.0220137134608448E-3</v>
      </c>
      <c r="L90" s="55" cm="1">
        <f t="array" ref="L90">IFERROR(LOOKUP(2,1/(E$28:E89&gt;=E90),D$28:D89),D90)</f>
        <v>44320</v>
      </c>
      <c r="M90" s="44" cm="1">
        <f t="array" ref="M90">IFERROR(LOOKUP(2,1/(E$28:E89&gt;=E90),E$28:E89),E90)</f>
        <v>28</v>
      </c>
    </row>
    <row r="91" spans="4:13" x14ac:dyDescent="0.3">
      <c r="D91" s="13">
        <v>44364</v>
      </c>
      <c r="E91" s="2">
        <v>8</v>
      </c>
      <c r="F91" s="2">
        <v>2</v>
      </c>
      <c r="G91" s="2">
        <v>1</v>
      </c>
      <c r="H91" s="2">
        <v>332</v>
      </c>
      <c r="I91" s="48">
        <f>VLOOKUP(D91,D$27:E152,2,FALSE)-VLOOKUP(D91-7,D$27:E152,2,FALSE)</f>
        <v>3</v>
      </c>
      <c r="J91" s="37">
        <f>IFERROR(I91/VLOOKUP(D91-7,D$27:E152,2,FALSE),1)</f>
        <v>0.6</v>
      </c>
      <c r="K91" s="54">
        <f t="shared" si="0"/>
        <v>2.4096385542168676E-2</v>
      </c>
      <c r="L91" s="55" cm="1">
        <f t="array" ref="L91">IFERROR(LOOKUP(2,1/(E$28:E90&gt;=E91),D$28:D90),D91)</f>
        <v>44363</v>
      </c>
      <c r="M91" s="44" cm="1">
        <f t="array" ref="M91">IFERROR(LOOKUP(2,1/(E$28:E90&gt;=E91),E$28:E90),E91)</f>
        <v>25</v>
      </c>
    </row>
    <row r="92" spans="4:13" x14ac:dyDescent="0.3">
      <c r="D92" s="13">
        <v>44365</v>
      </c>
      <c r="E92" s="2">
        <v>9</v>
      </c>
      <c r="F92" s="2">
        <v>3</v>
      </c>
      <c r="G92" s="2">
        <v>1</v>
      </c>
      <c r="H92" s="2">
        <v>466</v>
      </c>
      <c r="I92" s="48">
        <f>VLOOKUP(D92,D$27:E153,2,FALSE)-VLOOKUP(D92-7,D$27:E153,2,FALSE)</f>
        <v>-4</v>
      </c>
      <c r="J92" s="37">
        <f>IFERROR(I92/VLOOKUP(D92-7,D$27:E153,2,FALSE),1)</f>
        <v>-0.30769230769230771</v>
      </c>
      <c r="K92" s="54">
        <f t="shared" si="0"/>
        <v>1.9313304721030045E-2</v>
      </c>
      <c r="L92" s="55" cm="1">
        <f t="array" ref="L92">IFERROR(LOOKUP(2,1/(E$28:E91&gt;=E92),D$28:D91),D92)</f>
        <v>44363</v>
      </c>
      <c r="M92" s="44" cm="1">
        <f t="array" ref="M92">IFERROR(LOOKUP(2,1/(E$28:E91&gt;=E92),E$28:E91),E92)</f>
        <v>25</v>
      </c>
    </row>
    <row r="93" spans="4:13" x14ac:dyDescent="0.3">
      <c r="D93" s="13">
        <v>44366</v>
      </c>
      <c r="E93" s="2">
        <v>6</v>
      </c>
      <c r="F93" s="2">
        <v>3</v>
      </c>
      <c r="G93" s="2">
        <v>1</v>
      </c>
      <c r="H93" s="2">
        <v>478</v>
      </c>
      <c r="I93" s="48">
        <f>VLOOKUP(D93,D$27:E154,2,FALSE)-VLOOKUP(D93-7,D$27:E154,2,FALSE)</f>
        <v>-4</v>
      </c>
      <c r="J93" s="37">
        <f>IFERROR(I93/VLOOKUP(D93-7,D$27:E154,2,FALSE),1)</f>
        <v>-0.4</v>
      </c>
      <c r="K93" s="54">
        <f t="shared" si="0"/>
        <v>1.2552301255230125E-2</v>
      </c>
      <c r="L93" s="55" cm="1">
        <f t="array" ref="L93">IFERROR(LOOKUP(2,1/(E$28:E92&gt;=E93),D$28:D92),D93)</f>
        <v>44365</v>
      </c>
      <c r="M93" s="44" cm="1">
        <f t="array" ref="M93">IFERROR(LOOKUP(2,1/(E$28:E92&gt;=E93),E$28:E92),E93)</f>
        <v>9</v>
      </c>
    </row>
    <row r="94" spans="4:13" x14ac:dyDescent="0.3">
      <c r="D94" s="13">
        <v>44367</v>
      </c>
      <c r="E94" s="2">
        <v>8</v>
      </c>
      <c r="F94" s="2">
        <v>2</v>
      </c>
      <c r="G94" s="2">
        <v>1</v>
      </c>
      <c r="H94" s="2">
        <v>209</v>
      </c>
      <c r="I94" s="48">
        <f>VLOOKUP(D94,D$27:E155,2,FALSE)-VLOOKUP(D94-7,D$27:E155,2,FALSE)</f>
        <v>-1</v>
      </c>
      <c r="J94" s="37">
        <f>IFERROR(I94/VLOOKUP(D94-7,D$27:E155,2,FALSE),1)</f>
        <v>-0.1111111111111111</v>
      </c>
      <c r="K94" s="54">
        <f t="shared" si="0"/>
        <v>3.8277511961722487E-2</v>
      </c>
      <c r="L94" s="55" cm="1">
        <f t="array" ref="L94">IFERROR(LOOKUP(2,1/(E$28:E93&gt;=E94),D$28:D93),D94)</f>
        <v>44365</v>
      </c>
      <c r="M94" s="44" cm="1">
        <f t="array" ref="M94">IFERROR(LOOKUP(2,1/(E$28:E93&gt;=E94),E$28:E93),E94)</f>
        <v>9</v>
      </c>
    </row>
    <row r="95" spans="4:13" x14ac:dyDescent="0.3">
      <c r="D95" s="13">
        <v>44368</v>
      </c>
      <c r="E95" s="2">
        <v>6</v>
      </c>
      <c r="F95" s="2">
        <v>1</v>
      </c>
      <c r="G95" s="2">
        <v>1</v>
      </c>
      <c r="H95" s="2">
        <v>399</v>
      </c>
      <c r="I95" s="48">
        <f>VLOOKUP(D95,D$27:E156,2,FALSE)-VLOOKUP(D95-7,D$27:E156,2,FALSE)</f>
        <v>-6</v>
      </c>
      <c r="J95" s="37">
        <f>IFERROR(I95/VLOOKUP(D95-7,D$27:E156,2,FALSE),1)</f>
        <v>-0.5</v>
      </c>
      <c r="K95" s="54">
        <f t="shared" si="0"/>
        <v>1.5037593984962405E-2</v>
      </c>
      <c r="L95" s="55" cm="1">
        <f t="array" ref="L95">IFERROR(LOOKUP(2,1/(E$28:E94&gt;=E95),D$28:D94),D95)</f>
        <v>44367</v>
      </c>
      <c r="M95" s="44" cm="1">
        <f t="array" ref="M95">IFERROR(LOOKUP(2,1/(E$28:E94&gt;=E95),E$28:E94),E95)</f>
        <v>8</v>
      </c>
    </row>
    <row r="96" spans="4:13" x14ac:dyDescent="0.3">
      <c r="D96" s="13">
        <v>44369</v>
      </c>
      <c r="E96" s="2">
        <v>6</v>
      </c>
      <c r="F96" s="2">
        <v>1</v>
      </c>
      <c r="G96" s="2">
        <v>1</v>
      </c>
      <c r="H96" s="2">
        <v>365</v>
      </c>
      <c r="I96" s="48">
        <f>VLOOKUP(D96,D$27:E157,2,FALSE)-VLOOKUP(D96-7,D$27:E157,2,FALSE)</f>
        <v>0</v>
      </c>
      <c r="J96" s="37">
        <f>IFERROR(I96/VLOOKUP(D96-7,D$27:E157,2,FALSE),1)</f>
        <v>0</v>
      </c>
      <c r="K96" s="54">
        <f t="shared" si="0"/>
        <v>1.643835616438356E-2</v>
      </c>
      <c r="L96" s="55" cm="1">
        <f t="array" ref="L96">IFERROR(LOOKUP(2,1/(E$28:E95&gt;=E96),D$28:D95),D96)</f>
        <v>44368</v>
      </c>
      <c r="M96" s="44" cm="1">
        <f t="array" ref="M96">IFERROR(LOOKUP(2,1/(E$28:E95&gt;=E96),E$28:E95),E96)</f>
        <v>6</v>
      </c>
    </row>
    <row r="97" spans="4:13" x14ac:dyDescent="0.3">
      <c r="D97" s="13">
        <v>44370</v>
      </c>
      <c r="E97" s="2">
        <v>21</v>
      </c>
      <c r="F97" s="2">
        <v>2</v>
      </c>
      <c r="G97" s="2">
        <v>1</v>
      </c>
      <c r="H97" s="2">
        <v>582</v>
      </c>
      <c r="I97" s="48">
        <f>VLOOKUP(D97,D$27:E158,2,FALSE)-VLOOKUP(D97-7,D$27:E158,2,FALSE)</f>
        <v>-4</v>
      </c>
      <c r="J97" s="37">
        <f>IFERROR(I97/VLOOKUP(D97-7,D$27:E158,2,FALSE),1)</f>
        <v>-0.16</v>
      </c>
      <c r="K97" s="54">
        <f t="shared" si="0"/>
        <v>3.608247422680412E-2</v>
      </c>
      <c r="L97" s="55" cm="1">
        <f t="array" ref="L97">IFERROR(LOOKUP(2,1/(E$28:E96&gt;=E97),D$28:D96),D97)</f>
        <v>44363</v>
      </c>
      <c r="M97" s="44" cm="1">
        <f t="array" ref="M97">IFERROR(LOOKUP(2,1/(E$28:E96&gt;=E97),E$28:E96),E97)</f>
        <v>25</v>
      </c>
    </row>
    <row r="98" spans="4:13" x14ac:dyDescent="0.3">
      <c r="D98" s="13">
        <v>44371</v>
      </c>
      <c r="E98" s="2">
        <v>8</v>
      </c>
      <c r="F98" s="2">
        <v>3</v>
      </c>
      <c r="G98" s="2">
        <v>1</v>
      </c>
      <c r="H98" s="2">
        <v>296</v>
      </c>
      <c r="I98" s="48">
        <f>VLOOKUP(D98,D$27:E159,2,FALSE)-VLOOKUP(D98-7,D$27:E159,2,FALSE)</f>
        <v>0</v>
      </c>
      <c r="J98" s="37">
        <f>IFERROR(I98/VLOOKUP(D98-7,D$27:E159,2,FALSE),1)</f>
        <v>0</v>
      </c>
      <c r="K98" s="54">
        <f t="shared" si="0"/>
        <v>2.7027027027027029E-2</v>
      </c>
      <c r="L98" s="55" cm="1">
        <f t="array" ref="L98">IFERROR(LOOKUP(2,1/(E$28:E97&gt;=E98),D$28:D97),D98)</f>
        <v>44370</v>
      </c>
      <c r="M98" s="44" cm="1">
        <f t="array" ref="M98">IFERROR(LOOKUP(2,1/(E$28:E97&gt;=E98),E$28:E97),E98)</f>
        <v>21</v>
      </c>
    </row>
    <row r="99" spans="4:13" x14ac:dyDescent="0.3">
      <c r="D99" s="13">
        <v>44372</v>
      </c>
      <c r="E99" s="2">
        <v>15</v>
      </c>
      <c r="F99" s="2">
        <v>4</v>
      </c>
      <c r="G99" s="2">
        <v>1</v>
      </c>
      <c r="H99" s="2">
        <v>398</v>
      </c>
      <c r="I99" s="48">
        <f>VLOOKUP(D99,D$27:E160,2,FALSE)-VLOOKUP(D99-7,D$27:E160,2,FALSE)</f>
        <v>6</v>
      </c>
      <c r="J99" s="37">
        <f>IFERROR(I99/VLOOKUP(D99-7,D$27:E160,2,FALSE),1)</f>
        <v>0.66666666666666663</v>
      </c>
      <c r="K99" s="54">
        <f t="shared" si="0"/>
        <v>3.7688442211055273E-2</v>
      </c>
      <c r="L99" s="55" cm="1">
        <f t="array" ref="L99">IFERROR(LOOKUP(2,1/(E$28:E98&gt;=E99),D$28:D98),D99)</f>
        <v>44370</v>
      </c>
      <c r="M99" s="44" cm="1">
        <f t="array" ref="M99">IFERROR(LOOKUP(2,1/(E$28:E98&gt;=E99),E$28:E98),E99)</f>
        <v>21</v>
      </c>
    </row>
    <row r="100" spans="4:13" x14ac:dyDescent="0.3">
      <c r="D100" s="13">
        <v>44373</v>
      </c>
      <c r="E100" s="2">
        <v>14</v>
      </c>
      <c r="F100" s="2">
        <v>5</v>
      </c>
      <c r="G100" s="2">
        <v>1</v>
      </c>
      <c r="H100" s="2">
        <v>468</v>
      </c>
      <c r="I100" s="48">
        <f>VLOOKUP(D100,D$27:E161,2,FALSE)-VLOOKUP(D100-7,D$27:E161,2,FALSE)</f>
        <v>8</v>
      </c>
      <c r="J100" s="37">
        <f>IFERROR(I100/VLOOKUP(D100-7,D$27:E161,2,FALSE),1)</f>
        <v>1.3333333333333333</v>
      </c>
      <c r="K100" s="54">
        <f t="shared" ref="K100:K117" si="1">E100/H100</f>
        <v>2.9914529914529916E-2</v>
      </c>
      <c r="L100" s="55" cm="1">
        <f t="array" ref="L100">IFERROR(LOOKUP(2,1/(E$28:E99&gt;=E100),D$28:D99),D100)</f>
        <v>44372</v>
      </c>
      <c r="M100" s="44" cm="1">
        <f t="array" ref="M100">IFERROR(LOOKUP(2,1/(E$28:E99&gt;=E100),E$28:E99),E100)</f>
        <v>15</v>
      </c>
    </row>
    <row r="101" spans="4:13" x14ac:dyDescent="0.3">
      <c r="D101" s="13">
        <v>44374</v>
      </c>
      <c r="E101" s="2">
        <v>9</v>
      </c>
      <c r="F101" s="2">
        <v>5</v>
      </c>
      <c r="G101" s="2">
        <v>1</v>
      </c>
      <c r="H101" s="2">
        <v>320</v>
      </c>
      <c r="I101" s="48">
        <f>VLOOKUP(D101,D$27:E162,2,FALSE)-VLOOKUP(D101-7,D$27:E162,2,FALSE)</f>
        <v>1</v>
      </c>
      <c r="J101" s="37">
        <f>IFERROR(I101/VLOOKUP(D101-7,D$27:E162,2,FALSE),1)</f>
        <v>0.125</v>
      </c>
      <c r="K101" s="54">
        <f t="shared" si="1"/>
        <v>2.8125000000000001E-2</v>
      </c>
      <c r="L101" s="55" cm="1">
        <f t="array" ref="L101">IFERROR(LOOKUP(2,1/(E$28:E100&gt;=E101),D$28:D100),D101)</f>
        <v>44373</v>
      </c>
      <c r="M101" s="44" cm="1">
        <f t="array" ref="M101">IFERROR(LOOKUP(2,1/(E$28:E100&gt;=E101),E$28:E100),E101)</f>
        <v>14</v>
      </c>
    </row>
    <row r="102" spans="4:13" x14ac:dyDescent="0.3">
      <c r="D102" s="13">
        <v>44375</v>
      </c>
      <c r="E102" s="2">
        <v>8</v>
      </c>
      <c r="F102" s="2">
        <v>4</v>
      </c>
      <c r="G102" s="2">
        <v>1</v>
      </c>
      <c r="H102" s="2">
        <v>235</v>
      </c>
      <c r="I102" s="48">
        <f>VLOOKUP(D102,D$27:E163,2,FALSE)-VLOOKUP(D102-7,D$27:E163,2,FALSE)</f>
        <v>2</v>
      </c>
      <c r="J102" s="37">
        <f>IFERROR(I102/VLOOKUP(D102-7,D$27:E163,2,FALSE),1)</f>
        <v>0.33333333333333331</v>
      </c>
      <c r="K102" s="54">
        <f t="shared" si="1"/>
        <v>3.4042553191489362E-2</v>
      </c>
      <c r="L102" s="55" cm="1">
        <f t="array" ref="L102">IFERROR(LOOKUP(2,1/(E$28:E101&gt;=E102),D$28:D101),D102)</f>
        <v>44374</v>
      </c>
      <c r="M102" s="44" cm="1">
        <f t="array" ref="M102">IFERROR(LOOKUP(2,1/(E$28:E101&gt;=E102),E$28:E101),E102)</f>
        <v>9</v>
      </c>
    </row>
    <row r="103" spans="4:13" x14ac:dyDescent="0.3">
      <c r="D103" s="13">
        <v>44376</v>
      </c>
      <c r="E103" s="2">
        <v>15</v>
      </c>
      <c r="F103" s="2">
        <v>5</v>
      </c>
      <c r="G103" s="2">
        <v>0</v>
      </c>
      <c r="H103" s="2">
        <v>534</v>
      </c>
      <c r="I103" s="48">
        <f>VLOOKUP(D103,D$27:E164,2,FALSE)-VLOOKUP(D103-7,D$27:E164,2,FALSE)</f>
        <v>9</v>
      </c>
      <c r="J103" s="37">
        <f>IFERROR(I103/VLOOKUP(D103-7,D$27:E164,2,FALSE),1)</f>
        <v>1.5</v>
      </c>
      <c r="K103" s="54">
        <f t="shared" si="1"/>
        <v>2.8089887640449437E-2</v>
      </c>
      <c r="L103" s="55" cm="1">
        <f t="array" ref="L103">IFERROR(LOOKUP(2,1/(E$28:E102&gt;=E103),D$28:D102),D103)</f>
        <v>44372</v>
      </c>
      <c r="M103" s="44" cm="1">
        <f t="array" ref="M103">IFERROR(LOOKUP(2,1/(E$28:E102&gt;=E103),E$28:E102),E103)</f>
        <v>15</v>
      </c>
    </row>
    <row r="104" spans="4:13" x14ac:dyDescent="0.3">
      <c r="D104" s="13">
        <v>44377</v>
      </c>
      <c r="E104" s="2">
        <v>43</v>
      </c>
      <c r="F104" s="2">
        <v>5</v>
      </c>
      <c r="G104" s="2">
        <v>0</v>
      </c>
      <c r="H104" s="2">
        <v>504</v>
      </c>
      <c r="I104" s="48">
        <f>VLOOKUP(D104,D$27:E165,2,FALSE)-VLOOKUP(D104-7,D$27:E165,2,FALSE)</f>
        <v>22</v>
      </c>
      <c r="J104" s="37">
        <f>IFERROR(I104/VLOOKUP(D104-7,D$27:E165,2,FALSE),1)</f>
        <v>1.0476190476190477</v>
      </c>
      <c r="K104" s="54">
        <f t="shared" si="1"/>
        <v>8.531746031746032E-2</v>
      </c>
      <c r="L104" s="55" cm="1">
        <f t="array" ref="L104">IFERROR(LOOKUP(2,1/(E$28:E103&gt;=E104),D$28:D103),D104)</f>
        <v>44377</v>
      </c>
      <c r="M104" s="44" cm="1">
        <f t="array" ref="M104">IFERROR(LOOKUP(2,1/(E$28:E103&gt;=E104),E$28:E103),E104)</f>
        <v>43</v>
      </c>
    </row>
    <row r="105" spans="4:13" x14ac:dyDescent="0.3">
      <c r="D105" s="13">
        <v>44378</v>
      </c>
      <c r="E105" s="2">
        <v>43</v>
      </c>
      <c r="F105" s="2">
        <v>6</v>
      </c>
      <c r="G105" s="2">
        <v>0</v>
      </c>
      <c r="H105" s="2">
        <v>447</v>
      </c>
      <c r="I105" s="48">
        <f>VLOOKUP(D105,D$27:E166,2,FALSE)-VLOOKUP(D105-7,D$27:E166,2,FALSE)</f>
        <v>35</v>
      </c>
      <c r="J105" s="37">
        <f>IFERROR(I105/VLOOKUP(D105-7,D$27:E166,2,FALSE),1)</f>
        <v>4.375</v>
      </c>
      <c r="K105" s="54">
        <f t="shared" si="1"/>
        <v>9.6196868008948541E-2</v>
      </c>
      <c r="L105" s="55" cm="1">
        <f t="array" ref="L105">IFERROR(LOOKUP(2,1/(E$28:E104&gt;=E105),D$28:D104),D105)</f>
        <v>44377</v>
      </c>
      <c r="M105" s="44" cm="1">
        <f t="array" ref="M105">IFERROR(LOOKUP(2,1/(E$28:E104&gt;=E105),E$28:E104),E105)</f>
        <v>43</v>
      </c>
    </row>
    <row r="106" spans="4:13" x14ac:dyDescent="0.3">
      <c r="D106" s="13">
        <v>44379</v>
      </c>
      <c r="E106" s="2">
        <v>32</v>
      </c>
      <c r="F106" s="2">
        <v>6</v>
      </c>
      <c r="G106" s="2">
        <v>0</v>
      </c>
      <c r="H106" s="2">
        <v>405</v>
      </c>
      <c r="I106" s="48">
        <f>VLOOKUP(D106,D$27:E167,2,FALSE)-VLOOKUP(D106-7,D$27:E167,2,FALSE)</f>
        <v>17</v>
      </c>
      <c r="J106" s="37">
        <f>IFERROR(I106/VLOOKUP(D106-7,D$27:E167,2,FALSE),1)</f>
        <v>1.1333333333333333</v>
      </c>
      <c r="K106" s="54">
        <f t="shared" si="1"/>
        <v>7.9012345679012344E-2</v>
      </c>
      <c r="L106" s="55" cm="1">
        <f t="array" ref="L106">IFERROR(LOOKUP(2,1/(E$28:E105&gt;=E106),D$28:D105),D106)</f>
        <v>44378</v>
      </c>
      <c r="M106" s="44" cm="1">
        <f t="array" ref="M106">IFERROR(LOOKUP(2,1/(E$28:E105&gt;=E106),E$28:E105),E106)</f>
        <v>43</v>
      </c>
    </row>
    <row r="107" spans="4:13" x14ac:dyDescent="0.3">
      <c r="D107" s="13">
        <v>44380</v>
      </c>
      <c r="E107" s="2">
        <v>37</v>
      </c>
      <c r="F107" s="2">
        <v>6</v>
      </c>
      <c r="G107" s="2">
        <v>0</v>
      </c>
      <c r="H107" s="2">
        <v>507</v>
      </c>
      <c r="I107" s="48">
        <f>VLOOKUP(D107,D$27:E168,2,FALSE)-VLOOKUP(D107-7,D$27:E168,2,FALSE)</f>
        <v>23</v>
      </c>
      <c r="J107" s="37">
        <f>IFERROR(I107/VLOOKUP(D107-7,D$27:E168,2,FALSE),1)</f>
        <v>1.6428571428571428</v>
      </c>
      <c r="K107" s="54">
        <f t="shared" si="1"/>
        <v>7.2978303747534515E-2</v>
      </c>
      <c r="L107" s="55" cm="1">
        <f t="array" ref="L107">IFERROR(LOOKUP(2,1/(E$28:E106&gt;=E107),D$28:D106),D107)</f>
        <v>44378</v>
      </c>
      <c r="M107" s="44" cm="1">
        <f t="array" ref="M107">IFERROR(LOOKUP(2,1/(E$28:E106&gt;=E107),E$28:E106),E107)</f>
        <v>43</v>
      </c>
    </row>
    <row r="108" spans="4:13" x14ac:dyDescent="0.3">
      <c r="D108" s="13">
        <v>44381</v>
      </c>
      <c r="E108" s="2">
        <v>34</v>
      </c>
      <c r="F108" s="2">
        <v>7</v>
      </c>
      <c r="G108" s="2">
        <v>0</v>
      </c>
      <c r="H108" s="2">
        <v>322</v>
      </c>
      <c r="I108" s="48">
        <f>VLOOKUP(D108,D$27:E169,2,FALSE)-VLOOKUP(D108-7,D$27:E169,2,FALSE)</f>
        <v>25</v>
      </c>
      <c r="J108" s="37">
        <f>IFERROR(I108/VLOOKUP(D108-7,D$27:E169,2,FALSE),1)</f>
        <v>2.7777777777777777</v>
      </c>
      <c r="K108" s="54">
        <f t="shared" si="1"/>
        <v>0.10559006211180125</v>
      </c>
      <c r="L108" s="55" cm="1">
        <f t="array" ref="L108">IFERROR(LOOKUP(2,1/(E$28:E107&gt;=E108),D$28:D107),D108)</f>
        <v>44380</v>
      </c>
      <c r="M108" s="44" cm="1">
        <f t="array" ref="M108">IFERROR(LOOKUP(2,1/(E$28:E107&gt;=E108),E$28:E107),E108)</f>
        <v>37</v>
      </c>
    </row>
    <row r="109" spans="4:13" x14ac:dyDescent="0.3">
      <c r="D109" s="13">
        <v>44382</v>
      </c>
      <c r="E109" s="2">
        <v>34</v>
      </c>
      <c r="F109" s="2">
        <v>4</v>
      </c>
      <c r="G109" s="2">
        <v>0</v>
      </c>
      <c r="H109" s="2">
        <v>503</v>
      </c>
      <c r="I109" s="48">
        <f>VLOOKUP(D109,D$27:E170,2,FALSE)-VLOOKUP(D109-7,D$27:E170,2,FALSE)</f>
        <v>26</v>
      </c>
      <c r="J109" s="37">
        <f>IFERROR(I109/VLOOKUP(D109-7,D$27:E170,2,FALSE),1)</f>
        <v>3.25</v>
      </c>
      <c r="K109" s="54">
        <f t="shared" si="1"/>
        <v>6.7594433399602388E-2</v>
      </c>
      <c r="L109" s="55" cm="1">
        <f t="array" ref="L109">IFERROR(LOOKUP(2,1/(E$28:E108&gt;=E109),D$28:D108),D109)</f>
        <v>44381</v>
      </c>
      <c r="M109" s="44" cm="1">
        <f t="array" ref="M109">IFERROR(LOOKUP(2,1/(E$28:E108&gt;=E109),E$28:E108),E109)</f>
        <v>34</v>
      </c>
    </row>
    <row r="110" spans="4:13" x14ac:dyDescent="0.3">
      <c r="D110" s="13">
        <v>44383</v>
      </c>
      <c r="E110" s="2">
        <v>71</v>
      </c>
      <c r="F110" s="2">
        <v>3</v>
      </c>
      <c r="G110" s="2">
        <v>0</v>
      </c>
      <c r="H110" s="2">
        <v>662</v>
      </c>
      <c r="I110" s="48">
        <f>VLOOKUP(D110,D$27:E171,2,FALSE)-VLOOKUP(D110-7,D$27:E171,2,FALSE)</f>
        <v>56</v>
      </c>
      <c r="J110" s="37">
        <f>IFERROR(I110/VLOOKUP(D110-7,D$27:E171,2,FALSE),1)</f>
        <v>3.7333333333333334</v>
      </c>
      <c r="K110" s="54">
        <f t="shared" si="1"/>
        <v>0.10725075528700906</v>
      </c>
      <c r="L110" s="55" cm="1">
        <f t="array" ref="L110">IFERROR(LOOKUP(2,1/(E$28:E109&gt;=E110),D$28:D109),D110)</f>
        <v>44383</v>
      </c>
      <c r="M110" s="44" cm="1">
        <f t="array" ref="M110">IFERROR(LOOKUP(2,1/(E$28:E109&gt;=E110),E$28:E109),E110)</f>
        <v>71</v>
      </c>
    </row>
    <row r="111" spans="4:13" x14ac:dyDescent="0.3">
      <c r="D111" s="13">
        <v>44384</v>
      </c>
      <c r="E111" s="2">
        <v>90</v>
      </c>
      <c r="F111" s="2">
        <v>4</v>
      </c>
      <c r="G111" s="2">
        <v>0</v>
      </c>
      <c r="H111" s="2">
        <v>2560</v>
      </c>
      <c r="I111" s="48">
        <f>VLOOKUP(D111,D$27:E172,2,FALSE)-VLOOKUP(D111-7,D$27:E172,2,FALSE)</f>
        <v>47</v>
      </c>
      <c r="J111" s="37">
        <f>IFERROR(I111/VLOOKUP(D111-7,D$27:E172,2,FALSE),1)</f>
        <v>1.0930232558139534</v>
      </c>
      <c r="K111" s="54">
        <f t="shared" si="1"/>
        <v>3.515625E-2</v>
      </c>
      <c r="L111" s="55" cm="1">
        <f t="array" ref="L111">IFERROR(LOOKUP(2,1/(E$28:E110&gt;=E111),D$28:D110),D111)</f>
        <v>44384</v>
      </c>
      <c r="M111" s="44" cm="1">
        <f t="array" ref="M111">IFERROR(LOOKUP(2,1/(E$28:E110&gt;=E111),E$28:E110),E111)</f>
        <v>90</v>
      </c>
    </row>
    <row r="112" spans="4:13" x14ac:dyDescent="0.3">
      <c r="D112" s="13">
        <v>44385</v>
      </c>
      <c r="E112" s="2">
        <v>141</v>
      </c>
      <c r="F112" s="2">
        <v>7</v>
      </c>
      <c r="G112" s="2">
        <v>0</v>
      </c>
      <c r="H112" s="2">
        <v>752</v>
      </c>
      <c r="I112" s="48">
        <f>VLOOKUP(D112,D$27:E173,2,FALSE)-VLOOKUP(D112-7,D$27:E173,2,FALSE)</f>
        <v>98</v>
      </c>
      <c r="J112" s="37">
        <f>IFERROR(I112/VLOOKUP(D112-7,D$27:E173,2,FALSE),1)</f>
        <v>2.2790697674418605</v>
      </c>
      <c r="K112" s="54">
        <f t="shared" si="1"/>
        <v>0.1875</v>
      </c>
      <c r="L112" s="55" cm="1">
        <f t="array" ref="L112">IFERROR(LOOKUP(2,1/(E$28:E111&gt;=E112),D$28:D111),D112)</f>
        <v>44385</v>
      </c>
      <c r="M112" s="44" cm="1">
        <f t="array" ref="M112">IFERROR(LOOKUP(2,1/(E$28:E111&gt;=E112),E$28:E111),E112)</f>
        <v>141</v>
      </c>
    </row>
    <row r="113" spans="4:13" x14ac:dyDescent="0.3">
      <c r="D113" s="13">
        <v>44386</v>
      </c>
      <c r="E113" s="2">
        <v>128</v>
      </c>
      <c r="F113" s="2">
        <v>7</v>
      </c>
      <c r="G113" s="2">
        <v>0</v>
      </c>
      <c r="H113" s="2">
        <v>1106</v>
      </c>
      <c r="I113" s="48">
        <f>VLOOKUP(D113,D$27:E174,2,FALSE)-VLOOKUP(D113-7,D$27:E174,2,FALSE)</f>
        <v>96</v>
      </c>
      <c r="J113" s="37">
        <f>IFERROR(I113/VLOOKUP(D113-7,D$27:E174,2,FALSE),1)</f>
        <v>3</v>
      </c>
      <c r="K113" s="54">
        <f t="shared" si="1"/>
        <v>0.11573236889692586</v>
      </c>
      <c r="L113" s="55" cm="1">
        <f t="array" ref="L113">IFERROR(LOOKUP(2,1/(E$28:E112&gt;=E113),D$28:D112),D113)</f>
        <v>44385</v>
      </c>
      <c r="M113" s="44" cm="1">
        <f t="array" ref="M113">IFERROR(LOOKUP(2,1/(E$28:E112&gt;=E113),E$28:E112),E113)</f>
        <v>141</v>
      </c>
    </row>
    <row r="114" spans="4:13" x14ac:dyDescent="0.3">
      <c r="D114" s="13">
        <v>44387</v>
      </c>
      <c r="E114" s="2">
        <v>110</v>
      </c>
      <c r="F114" s="2">
        <v>9</v>
      </c>
      <c r="G114" s="2">
        <v>0</v>
      </c>
      <c r="H114" s="2">
        <v>963</v>
      </c>
      <c r="I114" s="48">
        <f>VLOOKUP(D114,D$27:E175,2,FALSE)-VLOOKUP(D114-7,D$27:E175,2,FALSE)</f>
        <v>73</v>
      </c>
      <c r="J114" s="37">
        <f>IFERROR(I114/VLOOKUP(D114-7,D$27:E175,2,FALSE),1)</f>
        <v>1.972972972972973</v>
      </c>
      <c r="K114" s="54">
        <f t="shared" si="1"/>
        <v>0.11422637590861889</v>
      </c>
      <c r="L114" s="55" cm="1">
        <f t="array" ref="L114">IFERROR(LOOKUP(2,1/(E$28:E113&gt;=E114),D$28:D113),D114)</f>
        <v>44386</v>
      </c>
      <c r="M114" s="44" cm="1">
        <f t="array" ref="M114">IFERROR(LOOKUP(2,1/(E$28:E113&gt;=E114),E$28:E113),E114)</f>
        <v>128</v>
      </c>
    </row>
    <row r="115" spans="4:13" x14ac:dyDescent="0.3">
      <c r="D115" s="13">
        <v>44388</v>
      </c>
      <c r="E115" s="2">
        <v>186</v>
      </c>
      <c r="F115" s="2">
        <v>10</v>
      </c>
      <c r="G115" s="2">
        <v>0</v>
      </c>
      <c r="H115" s="2">
        <v>932</v>
      </c>
      <c r="I115" s="48">
        <f>VLOOKUP(D115,D$27:E176,2,FALSE)-VLOOKUP(D115-7,D$27:E176,2,FALSE)</f>
        <v>152</v>
      </c>
      <c r="J115" s="37">
        <f>IFERROR(I115/VLOOKUP(D115-7,D$27:E176,2,FALSE),1)</f>
        <v>4.4705882352941178</v>
      </c>
      <c r="K115" s="54">
        <f t="shared" si="1"/>
        <v>0.19957081545064378</v>
      </c>
      <c r="L115" s="55" cm="1">
        <f t="array" ref="L115">IFERROR(LOOKUP(2,1/(E$28:E114&gt;=E115),D$28:D114),D115)</f>
        <v>44388</v>
      </c>
      <c r="M115" s="44" cm="1">
        <f t="array" ref="M115">IFERROR(LOOKUP(2,1/(E$28:E114&gt;=E115),E$28:E114),E115)</f>
        <v>186</v>
      </c>
    </row>
    <row r="116" spans="4:13" x14ac:dyDescent="0.3">
      <c r="D116" s="12" t="s">
        <v>464</v>
      </c>
      <c r="E116" s="2">
        <v>1936</v>
      </c>
      <c r="F116" s="2">
        <v>810</v>
      </c>
      <c r="G116" s="2">
        <v>313</v>
      </c>
      <c r="H116" s="2">
        <v>65865</v>
      </c>
      <c r="I116" s="48" t="e">
        <f>VLOOKUP(D116,D$27:E177,2,FALSE)-VLOOKUP(D116-7,D$27:E177,2,FALSE)</f>
        <v>#VALUE!</v>
      </c>
      <c r="J116" s="37">
        <f>IFERROR(I116/VLOOKUP(D116-7,D$27:E177,2,FALSE),1)</f>
        <v>1</v>
      </c>
      <c r="K116" s="54">
        <f t="shared" si="1"/>
        <v>2.9393456312153649E-2</v>
      </c>
      <c r="L116" s="55" t="str" cm="1">
        <f t="array" ref="L116">IFERROR(LOOKUP(2,1/(E$28:E115&gt;=E116),D$28:D115),D116)</f>
        <v>Total general</v>
      </c>
      <c r="M116" s="44" cm="1">
        <f t="array" ref="M116">IFERROR(LOOKUP(2,1/(E$28:E115&gt;=E116),E$28:E115),E116)</f>
        <v>1936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429</v>
      </c>
      <c r="J27" s="31" t="s">
        <v>428</v>
      </c>
      <c r="K27" s="31" t="s">
        <v>358</v>
      </c>
      <c r="L27" s="30" t="s">
        <v>425</v>
      </c>
      <c r="M27" s="31" t="s">
        <v>426</v>
      </c>
    </row>
    <row r="28" spans="4:13" x14ac:dyDescent="0.3">
      <c r="D28" s="13">
        <v>44300</v>
      </c>
      <c r="E28" s="2">
        <v>24</v>
      </c>
      <c r="F28" s="2">
        <v>22</v>
      </c>
      <c r="G28" s="2">
        <v>4</v>
      </c>
      <c r="H28" s="2">
        <v>1748</v>
      </c>
      <c r="I28" s="2"/>
      <c r="J28" s="2"/>
      <c r="K28" s="2"/>
    </row>
    <row r="29" spans="4:13" x14ac:dyDescent="0.3">
      <c r="D29" s="13">
        <v>44301</v>
      </c>
      <c r="E29" s="2">
        <v>47</v>
      </c>
      <c r="F29" s="2">
        <v>21</v>
      </c>
      <c r="G29" s="2">
        <v>4</v>
      </c>
      <c r="H29" s="2">
        <v>1718</v>
      </c>
      <c r="I29" s="2"/>
      <c r="J29" s="2"/>
      <c r="K29" s="2"/>
      <c r="L29" s="1" cm="1">
        <f t="array" ref="L29">IFERROR(LOOKUP(2,1/(E$28:E28&gt;=E29),D$28:D28),D29)</f>
        <v>44301</v>
      </c>
      <c r="M29" cm="1">
        <f t="array" ref="M29">IFERROR(LOOKUP(2,1/(E$28:E28&gt;=E29),E$28:E28),E29)</f>
        <v>47</v>
      </c>
    </row>
    <row r="30" spans="4:13" x14ac:dyDescent="0.3">
      <c r="D30" s="13">
        <v>44302</v>
      </c>
      <c r="E30" s="2">
        <v>32</v>
      </c>
      <c r="F30" s="2">
        <v>23</v>
      </c>
      <c r="G30" s="2">
        <v>6</v>
      </c>
      <c r="H30" s="2">
        <v>1301</v>
      </c>
      <c r="I30" s="2"/>
      <c r="J30" s="2"/>
      <c r="K30" s="2"/>
      <c r="L30" s="1" cm="1">
        <f t="array" ref="L30">IFERROR(LOOKUP(2,1/(E$28:E29&gt;=E30),D$28:D29),D30)</f>
        <v>44301</v>
      </c>
      <c r="M30" cm="1">
        <f t="array" ref="M30">IFERROR(LOOKUP(2,1/(E$28:E29&gt;=E30),E$28:E29),E30)</f>
        <v>47</v>
      </c>
    </row>
    <row r="31" spans="4:13" x14ac:dyDescent="0.3">
      <c r="D31" s="13">
        <v>44303</v>
      </c>
      <c r="E31" s="2">
        <v>27</v>
      </c>
      <c r="F31" s="2">
        <v>26</v>
      </c>
      <c r="G31" s="2">
        <v>5</v>
      </c>
      <c r="H31" s="2">
        <v>1548</v>
      </c>
      <c r="I31" s="2"/>
      <c r="J31" s="2"/>
      <c r="K31" s="2"/>
      <c r="L31" s="1" cm="1">
        <f t="array" ref="L31">IFERROR(LOOKUP(2,1/(E$28:E30&gt;=E31),D$28:D30),D31)</f>
        <v>44302</v>
      </c>
      <c r="M31" cm="1">
        <f t="array" ref="M31">IFERROR(LOOKUP(2,1/(E$28:E30&gt;=E31),E$28:E30),E31)</f>
        <v>32</v>
      </c>
    </row>
    <row r="32" spans="4:13" x14ac:dyDescent="0.3">
      <c r="D32" s="13">
        <v>44304</v>
      </c>
      <c r="E32" s="2">
        <v>34</v>
      </c>
      <c r="F32" s="2">
        <v>27</v>
      </c>
      <c r="G32" s="2">
        <v>5</v>
      </c>
      <c r="H32" s="2">
        <v>1511</v>
      </c>
      <c r="I32" s="2"/>
      <c r="J32" s="2"/>
      <c r="K32" s="2"/>
      <c r="L32" s="1" cm="1">
        <f t="array" ref="L32">IFERROR(LOOKUP(2,1/(E$28:E31&gt;=E32),D$28:D31),D32)</f>
        <v>44301</v>
      </c>
      <c r="M32" cm="1">
        <f t="array" ref="M32">IFERROR(LOOKUP(2,1/(E$28:E31&gt;=E32),E$28:E31),E32)</f>
        <v>47</v>
      </c>
    </row>
    <row r="33" spans="4:13" x14ac:dyDescent="0.3">
      <c r="D33" s="13">
        <v>44305</v>
      </c>
      <c r="E33" s="2">
        <v>29</v>
      </c>
      <c r="F33" s="2">
        <v>24</v>
      </c>
      <c r="G33" s="2">
        <v>5</v>
      </c>
      <c r="H33" s="2">
        <v>1439</v>
      </c>
      <c r="I33" s="2"/>
      <c r="J33" s="2"/>
      <c r="K33" s="2"/>
      <c r="L33" s="1" cm="1">
        <f t="array" ref="L33">IFERROR(LOOKUP(2,1/(E$28:E32&gt;=E33),D$28:D32),D33)</f>
        <v>44304</v>
      </c>
      <c r="M33" cm="1">
        <f t="array" ref="M33">IFERROR(LOOKUP(2,1/(E$28:E32&gt;=E33),E$28:E32),E33)</f>
        <v>34</v>
      </c>
    </row>
    <row r="34" spans="4:13" x14ac:dyDescent="0.3">
      <c r="D34" s="13">
        <v>44306</v>
      </c>
      <c r="E34" s="2">
        <v>21</v>
      </c>
      <c r="F34" s="2">
        <v>24</v>
      </c>
      <c r="G34" s="2">
        <v>6</v>
      </c>
      <c r="H34" s="2">
        <v>1512</v>
      </c>
      <c r="I34" s="2"/>
      <c r="J34" s="2"/>
      <c r="K34" s="2"/>
      <c r="L34" s="1" cm="1">
        <f t="array" ref="L34">IFERROR(LOOKUP(2,1/(E$28:E33&gt;=E34),D$28:D33),D34)</f>
        <v>44305</v>
      </c>
      <c r="M34" cm="1">
        <f t="array" ref="M34">IFERROR(LOOKUP(2,1/(E$28:E33&gt;=E34),E$28:E33),E34)</f>
        <v>29</v>
      </c>
    </row>
    <row r="35" spans="4:13" x14ac:dyDescent="0.3">
      <c r="D35" s="13">
        <v>44307</v>
      </c>
      <c r="E35" s="2">
        <v>35</v>
      </c>
      <c r="F35" s="2">
        <v>23</v>
      </c>
      <c r="G35" s="2">
        <v>5</v>
      </c>
      <c r="H35" s="2">
        <v>1514</v>
      </c>
      <c r="I35" s="56">
        <f>VLOOKUP(D35,D$27:E96,2,FALSE)-VLOOKUP(D35-7,D$27:E96,2,FALSE)</f>
        <v>11</v>
      </c>
      <c r="J35" s="57">
        <f>IFERROR(I35/VLOOKUP(D35-7,D$27:E96,2,FALSE),1)</f>
        <v>0.45833333333333331</v>
      </c>
      <c r="K35" s="57">
        <f>E35/H35</f>
        <v>2.3117569352708058E-2</v>
      </c>
      <c r="L35" s="58" cm="1">
        <f t="array" ref="L35">IFERROR(LOOKUP(2,1/(E$28:E34&gt;=E35),D$28:D34),D35)</f>
        <v>44301</v>
      </c>
      <c r="M35" s="59" cm="1">
        <f t="array" ref="M35">IFERROR(LOOKUP(2,1/(E$28:E34&gt;=E35),E$28:E34),E35)</f>
        <v>47</v>
      </c>
    </row>
    <row r="36" spans="4:13" x14ac:dyDescent="0.3">
      <c r="D36" s="13">
        <v>44308</v>
      </c>
      <c r="E36" s="2">
        <v>37</v>
      </c>
      <c r="F36" s="2">
        <v>20</v>
      </c>
      <c r="G36" s="2">
        <v>5</v>
      </c>
      <c r="H36" s="2">
        <v>1762</v>
      </c>
      <c r="I36" s="60">
        <f>VLOOKUP(D36,D$27:E97,2,FALSE)-VLOOKUP(D36-7,D$27:E97,2,FALSE)</f>
        <v>-10</v>
      </c>
      <c r="J36" s="61">
        <f>IFERROR(I36/VLOOKUP(D36-7,D$27:E97,2,FALSE),1)</f>
        <v>-0.21276595744680851</v>
      </c>
      <c r="K36" s="61">
        <f t="shared" ref="K36:K99" si="0">E36/H36</f>
        <v>2.0998864926220204E-2</v>
      </c>
      <c r="L36" s="62" cm="1">
        <f t="array" ref="L36">IFERROR(LOOKUP(2,1/(E$28:E35&gt;=E36),D$28:D35),D36)</f>
        <v>44301</v>
      </c>
      <c r="M36" s="63" cm="1">
        <f t="array" ref="M36">IFERROR(LOOKUP(2,1/(E$28:E35&gt;=E36),E$28:E35),E36)</f>
        <v>47</v>
      </c>
    </row>
    <row r="37" spans="4:13" x14ac:dyDescent="0.3">
      <c r="D37" s="13">
        <v>44309</v>
      </c>
      <c r="E37" s="2">
        <v>22</v>
      </c>
      <c r="F37" s="2">
        <v>16</v>
      </c>
      <c r="G37" s="2">
        <v>5</v>
      </c>
      <c r="H37" s="2">
        <v>1842</v>
      </c>
      <c r="I37" s="60">
        <f>VLOOKUP(D37,D$27:E98,2,FALSE)-VLOOKUP(D37-7,D$27:E98,2,FALSE)</f>
        <v>-10</v>
      </c>
      <c r="J37" s="61">
        <f>IFERROR(I37/VLOOKUP(D37-7,D$27:E98,2,FALSE),1)</f>
        <v>-0.3125</v>
      </c>
      <c r="K37" s="61">
        <f t="shared" si="0"/>
        <v>1.1943539630836048E-2</v>
      </c>
      <c r="L37" s="62" cm="1">
        <f t="array" ref="L37">IFERROR(LOOKUP(2,1/(E$28:E36&gt;=E37),D$28:D36),D37)</f>
        <v>44308</v>
      </c>
      <c r="M37" s="63" cm="1">
        <f t="array" ref="M37">IFERROR(LOOKUP(2,1/(E$28:E36&gt;=E37),E$28:E36),E37)</f>
        <v>37</v>
      </c>
    </row>
    <row r="38" spans="4:13" x14ac:dyDescent="0.3">
      <c r="D38" s="13">
        <v>44310</v>
      </c>
      <c r="E38" s="2">
        <v>35</v>
      </c>
      <c r="F38" s="2">
        <v>19</v>
      </c>
      <c r="G38" s="2">
        <v>5</v>
      </c>
      <c r="H38" s="2">
        <v>1320</v>
      </c>
      <c r="I38" s="60">
        <f>VLOOKUP(D38,D$27:E99,2,FALSE)-VLOOKUP(D38-7,D$27:E99,2,FALSE)</f>
        <v>8</v>
      </c>
      <c r="J38" s="61">
        <f>IFERROR(I38/VLOOKUP(D38-7,D$27:E99,2,FALSE),1)</f>
        <v>0.29629629629629628</v>
      </c>
      <c r="K38" s="61">
        <f t="shared" si="0"/>
        <v>2.6515151515151516E-2</v>
      </c>
      <c r="L38" s="62" cm="1">
        <f t="array" ref="L38">IFERROR(LOOKUP(2,1/(E$28:E37&gt;=E38),D$28:D37),D38)</f>
        <v>44308</v>
      </c>
      <c r="M38" s="63" cm="1">
        <f t="array" ref="M38">IFERROR(LOOKUP(2,1/(E$28:E37&gt;=E38),E$28:E37),E38)</f>
        <v>37</v>
      </c>
    </row>
    <row r="39" spans="4:13" x14ac:dyDescent="0.3">
      <c r="D39" s="13">
        <v>44311</v>
      </c>
      <c r="E39" s="2">
        <v>28</v>
      </c>
      <c r="F39" s="2">
        <v>18</v>
      </c>
      <c r="G39" s="2">
        <v>5</v>
      </c>
      <c r="H39" s="2">
        <v>565</v>
      </c>
      <c r="I39" s="60">
        <f>VLOOKUP(D39,D$27:E100,2,FALSE)-VLOOKUP(D39-7,D$27:E100,2,FALSE)</f>
        <v>-6</v>
      </c>
      <c r="J39" s="61">
        <f>IFERROR(I39/VLOOKUP(D39-7,D$27:E100,2,FALSE),1)</f>
        <v>-0.17647058823529413</v>
      </c>
      <c r="K39" s="61">
        <f t="shared" si="0"/>
        <v>4.9557522123893805E-2</v>
      </c>
      <c r="L39" s="62" cm="1">
        <f t="array" ref="L39">IFERROR(LOOKUP(2,1/(E$28:E38&gt;=E39),D$28:D38),D39)</f>
        <v>44310</v>
      </c>
      <c r="M39" s="63" cm="1">
        <f t="array" ref="M39">IFERROR(LOOKUP(2,1/(E$28:E38&gt;=E39),E$28:E38),E39)</f>
        <v>35</v>
      </c>
    </row>
    <row r="40" spans="4:13" x14ac:dyDescent="0.3">
      <c r="D40" s="13">
        <v>44312</v>
      </c>
      <c r="E40" s="2">
        <v>16</v>
      </c>
      <c r="F40" s="2">
        <v>22</v>
      </c>
      <c r="G40" s="2">
        <v>5</v>
      </c>
      <c r="H40" s="2">
        <v>1568</v>
      </c>
      <c r="I40" s="60">
        <f>VLOOKUP(D40,D$27:E101,2,FALSE)-VLOOKUP(D40-7,D$27:E101,2,FALSE)</f>
        <v>-13</v>
      </c>
      <c r="J40" s="61">
        <f>IFERROR(I40/VLOOKUP(D40-7,D$27:E101,2,FALSE),1)</f>
        <v>-0.44827586206896552</v>
      </c>
      <c r="K40" s="61">
        <f t="shared" si="0"/>
        <v>1.020408163265306E-2</v>
      </c>
      <c r="L40" s="62" cm="1">
        <f t="array" ref="L40">IFERROR(LOOKUP(2,1/(E$28:E39&gt;=E40),D$28:D39),D40)</f>
        <v>44311</v>
      </c>
      <c r="M40" s="63" cm="1">
        <f t="array" ref="M40">IFERROR(LOOKUP(2,1/(E$28:E39&gt;=E40),E$28:E39),E40)</f>
        <v>28</v>
      </c>
    </row>
    <row r="41" spans="4:13" x14ac:dyDescent="0.3">
      <c r="D41" s="13">
        <v>44313</v>
      </c>
      <c r="E41" s="2">
        <v>39</v>
      </c>
      <c r="F41" s="2">
        <v>20</v>
      </c>
      <c r="G41" s="2">
        <v>4</v>
      </c>
      <c r="H41" s="2">
        <v>1833</v>
      </c>
      <c r="I41" s="60">
        <f>VLOOKUP(D41,D$27:E102,2,FALSE)-VLOOKUP(D41-7,D$27:E102,2,FALSE)</f>
        <v>18</v>
      </c>
      <c r="J41" s="61">
        <f>IFERROR(I41/VLOOKUP(D41-7,D$27:E102,2,FALSE),1)</f>
        <v>0.8571428571428571</v>
      </c>
      <c r="K41" s="61">
        <f t="shared" si="0"/>
        <v>2.1276595744680851E-2</v>
      </c>
      <c r="L41" s="62" cm="1">
        <f t="array" ref="L41">IFERROR(LOOKUP(2,1/(E$28:E40&gt;=E41),D$28:D40),D41)</f>
        <v>44301</v>
      </c>
      <c r="M41" s="63" cm="1">
        <f t="array" ref="M41">IFERROR(LOOKUP(2,1/(E$28:E40&gt;=E41),E$28:E40),E41)</f>
        <v>47</v>
      </c>
    </row>
    <row r="42" spans="4:13" x14ac:dyDescent="0.3">
      <c r="D42" s="13">
        <v>44314</v>
      </c>
      <c r="E42" s="2">
        <v>31</v>
      </c>
      <c r="F42" s="2">
        <v>21</v>
      </c>
      <c r="G42" s="2">
        <v>3</v>
      </c>
      <c r="H42" s="2">
        <v>1689</v>
      </c>
      <c r="I42" s="60">
        <f>VLOOKUP(D42,D$27:E103,2,FALSE)-VLOOKUP(D42-7,D$27:E103,2,FALSE)</f>
        <v>-4</v>
      </c>
      <c r="J42" s="61">
        <f>IFERROR(I42/VLOOKUP(D42-7,D$27:E103,2,FALSE),1)</f>
        <v>-0.11428571428571428</v>
      </c>
      <c r="K42" s="61">
        <f t="shared" si="0"/>
        <v>1.8354055654233273E-2</v>
      </c>
      <c r="L42" s="62" cm="1">
        <f t="array" ref="L42">IFERROR(LOOKUP(2,1/(E$28:E41&gt;=E42),D$28:D41),D42)</f>
        <v>44313</v>
      </c>
      <c r="M42" s="63" cm="1">
        <f t="array" ref="M42">IFERROR(LOOKUP(2,1/(E$28:E41&gt;=E42),E$28:E41),E42)</f>
        <v>39</v>
      </c>
    </row>
    <row r="43" spans="4:13" x14ac:dyDescent="0.3">
      <c r="D43" s="13">
        <v>44315</v>
      </c>
      <c r="E43" s="2">
        <v>27</v>
      </c>
      <c r="F43" s="2">
        <v>19</v>
      </c>
      <c r="G43" s="2">
        <v>4</v>
      </c>
      <c r="H43" s="2">
        <v>1799</v>
      </c>
      <c r="I43" s="60">
        <f>VLOOKUP(D43,D$27:E104,2,FALSE)-VLOOKUP(D43-7,D$27:E104,2,FALSE)</f>
        <v>-10</v>
      </c>
      <c r="J43" s="61">
        <f>IFERROR(I43/VLOOKUP(D43-7,D$27:E104,2,FALSE),1)</f>
        <v>-0.27027027027027029</v>
      </c>
      <c r="K43" s="61">
        <f t="shared" si="0"/>
        <v>1.500833796553641E-2</v>
      </c>
      <c r="L43" s="62" cm="1">
        <f t="array" ref="L43">IFERROR(LOOKUP(2,1/(E$28:E42&gt;=E43),D$28:D42),D43)</f>
        <v>44314</v>
      </c>
      <c r="M43" s="63" cm="1">
        <f t="array" ref="M43">IFERROR(LOOKUP(2,1/(E$28:E42&gt;=E43),E$28:E42),E43)</f>
        <v>31</v>
      </c>
    </row>
    <row r="44" spans="4:13" x14ac:dyDescent="0.3">
      <c r="D44" s="13">
        <v>44316</v>
      </c>
      <c r="E44" s="2">
        <v>30</v>
      </c>
      <c r="F44" s="2">
        <v>20</v>
      </c>
      <c r="G44" s="2">
        <v>5</v>
      </c>
      <c r="H44" s="2">
        <v>1563</v>
      </c>
      <c r="I44" s="60">
        <f>VLOOKUP(D44,D$27:E105,2,FALSE)-VLOOKUP(D44-7,D$27:E105,2,FALSE)</f>
        <v>8</v>
      </c>
      <c r="J44" s="61">
        <f>IFERROR(I44/VLOOKUP(D44-7,D$27:E105,2,FALSE),1)</f>
        <v>0.36363636363636365</v>
      </c>
      <c r="K44" s="61">
        <f t="shared" si="0"/>
        <v>1.9193857965451054E-2</v>
      </c>
      <c r="L44" s="62" cm="1">
        <f t="array" ref="L44">IFERROR(LOOKUP(2,1/(E$28:E43&gt;=E44),D$28:D43),D44)</f>
        <v>44314</v>
      </c>
      <c r="M44" s="63" cm="1">
        <f t="array" ref="M44">IFERROR(LOOKUP(2,1/(E$28:E43&gt;=E44),E$28:E43),E44)</f>
        <v>31</v>
      </c>
    </row>
    <row r="45" spans="4:13" x14ac:dyDescent="0.3">
      <c r="D45" s="13">
        <v>44317</v>
      </c>
      <c r="E45" s="2">
        <v>42</v>
      </c>
      <c r="F45" s="2">
        <v>21</v>
      </c>
      <c r="G45" s="2">
        <v>5</v>
      </c>
      <c r="H45" s="2">
        <v>1622</v>
      </c>
      <c r="I45" s="60">
        <f>VLOOKUP(D45,D$27:E106,2,FALSE)-VLOOKUP(D45-7,D$27:E106,2,FALSE)</f>
        <v>7</v>
      </c>
      <c r="J45" s="61">
        <f>IFERROR(I45/VLOOKUP(D45-7,D$27:E106,2,FALSE),1)</f>
        <v>0.2</v>
      </c>
      <c r="K45" s="61">
        <f t="shared" si="0"/>
        <v>2.5893958076448828E-2</v>
      </c>
      <c r="L45" s="62" cm="1">
        <f t="array" ref="L45">IFERROR(LOOKUP(2,1/(E$28:E44&gt;=E45),D$28:D44),D45)</f>
        <v>44301</v>
      </c>
      <c r="M45" s="63" cm="1">
        <f t="array" ref="M45">IFERROR(LOOKUP(2,1/(E$28:E44&gt;=E45),E$28:E44),E45)</f>
        <v>47</v>
      </c>
    </row>
    <row r="46" spans="4:13" x14ac:dyDescent="0.3">
      <c r="D46" s="13">
        <v>44318</v>
      </c>
      <c r="E46" s="2">
        <v>25</v>
      </c>
      <c r="F46" s="2">
        <v>24</v>
      </c>
      <c r="G46" s="2">
        <v>5</v>
      </c>
      <c r="H46" s="2">
        <v>730</v>
      </c>
      <c r="I46" s="60">
        <f>VLOOKUP(D46,D$27:E107,2,FALSE)-VLOOKUP(D46-7,D$27:E107,2,FALSE)</f>
        <v>-3</v>
      </c>
      <c r="J46" s="61">
        <f>IFERROR(I46/VLOOKUP(D46-7,D$27:E107,2,FALSE),1)</f>
        <v>-0.10714285714285714</v>
      </c>
      <c r="K46" s="61">
        <f t="shared" si="0"/>
        <v>3.4246575342465752E-2</v>
      </c>
      <c r="L46" s="62" cm="1">
        <f t="array" ref="L46">IFERROR(LOOKUP(2,1/(E$28:E45&gt;=E46),D$28:D45),D46)</f>
        <v>44317</v>
      </c>
      <c r="M46" s="63" cm="1">
        <f t="array" ref="M46">IFERROR(LOOKUP(2,1/(E$28:E45&gt;=E46),E$28:E45),E46)</f>
        <v>42</v>
      </c>
    </row>
    <row r="47" spans="4:13" x14ac:dyDescent="0.3">
      <c r="D47" s="13">
        <v>44319</v>
      </c>
      <c r="E47" s="2">
        <v>23</v>
      </c>
      <c r="F47" s="2">
        <v>27</v>
      </c>
      <c r="G47" s="2">
        <v>7</v>
      </c>
      <c r="H47" s="2">
        <v>1754</v>
      </c>
      <c r="I47" s="60">
        <f>VLOOKUP(D47,D$27:E108,2,FALSE)-VLOOKUP(D47-7,D$27:E108,2,FALSE)</f>
        <v>7</v>
      </c>
      <c r="J47" s="61">
        <f>IFERROR(I47/VLOOKUP(D47-7,D$27:E108,2,FALSE),1)</f>
        <v>0.4375</v>
      </c>
      <c r="K47" s="61">
        <f t="shared" si="0"/>
        <v>1.3112884834663626E-2</v>
      </c>
      <c r="L47" s="62" cm="1">
        <f t="array" ref="L47">IFERROR(LOOKUP(2,1/(E$28:E46&gt;=E47),D$28:D46),D47)</f>
        <v>44318</v>
      </c>
      <c r="M47" s="63" cm="1">
        <f t="array" ref="M47">IFERROR(LOOKUP(2,1/(E$28:E46&gt;=E47),E$28:E46),E47)</f>
        <v>25</v>
      </c>
    </row>
    <row r="48" spans="4:13" x14ac:dyDescent="0.3">
      <c r="D48" s="13">
        <v>44320</v>
      </c>
      <c r="E48" s="2">
        <v>24</v>
      </c>
      <c r="F48" s="2">
        <v>20</v>
      </c>
      <c r="G48" s="2">
        <v>8</v>
      </c>
      <c r="H48" s="2">
        <v>1737</v>
      </c>
      <c r="I48" s="60">
        <f>VLOOKUP(D48,D$27:E109,2,FALSE)-VLOOKUP(D48-7,D$27:E109,2,FALSE)</f>
        <v>-15</v>
      </c>
      <c r="J48" s="61">
        <f>IFERROR(I48/VLOOKUP(D48-7,D$27:E109,2,FALSE),1)</f>
        <v>-0.38461538461538464</v>
      </c>
      <c r="K48" s="61">
        <f t="shared" si="0"/>
        <v>1.3816925734024179E-2</v>
      </c>
      <c r="L48" s="62" cm="1">
        <f t="array" ref="L48">IFERROR(LOOKUP(2,1/(E$28:E47&gt;=E48),D$28:D47),D48)</f>
        <v>44318</v>
      </c>
      <c r="M48" s="63" cm="1">
        <f t="array" ref="M48">IFERROR(LOOKUP(2,1/(E$28:E47&gt;=E48),E$28:E47),E48)</f>
        <v>25</v>
      </c>
    </row>
    <row r="49" spans="4:13" x14ac:dyDescent="0.3">
      <c r="D49" s="13">
        <v>44321</v>
      </c>
      <c r="E49" s="2">
        <v>39</v>
      </c>
      <c r="F49" s="2">
        <v>21</v>
      </c>
      <c r="G49" s="2">
        <v>8</v>
      </c>
      <c r="H49" s="2">
        <v>1587</v>
      </c>
      <c r="I49" s="60">
        <f>VLOOKUP(D49,D$27:E110,2,FALSE)-VLOOKUP(D49-7,D$27:E110,2,FALSE)</f>
        <v>8</v>
      </c>
      <c r="J49" s="61">
        <f>IFERROR(I49/VLOOKUP(D49-7,D$27:E110,2,FALSE),1)</f>
        <v>0.25806451612903225</v>
      </c>
      <c r="K49" s="61">
        <f t="shared" si="0"/>
        <v>2.4574669187145556E-2</v>
      </c>
      <c r="L49" s="62" cm="1">
        <f t="array" ref="L49">IFERROR(LOOKUP(2,1/(E$28:E48&gt;=E49),D$28:D48),D49)</f>
        <v>44317</v>
      </c>
      <c r="M49" s="63" cm="1">
        <f t="array" ref="M49">IFERROR(LOOKUP(2,1/(E$28:E48&gt;=E49),E$28:E48),E49)</f>
        <v>42</v>
      </c>
    </row>
    <row r="50" spans="4:13" x14ac:dyDescent="0.3">
      <c r="D50" s="13">
        <v>44322</v>
      </c>
      <c r="E50" s="2">
        <v>36</v>
      </c>
      <c r="F50" s="2">
        <v>22</v>
      </c>
      <c r="G50" s="2">
        <v>8</v>
      </c>
      <c r="H50" s="2">
        <v>1292</v>
      </c>
      <c r="I50" s="60">
        <f>VLOOKUP(D50,D$27:E111,2,FALSE)-VLOOKUP(D50-7,D$27:E111,2,FALSE)</f>
        <v>9</v>
      </c>
      <c r="J50" s="61">
        <f>IFERROR(I50/VLOOKUP(D50-7,D$27:E111,2,FALSE),1)</f>
        <v>0.33333333333333331</v>
      </c>
      <c r="K50" s="61">
        <f t="shared" si="0"/>
        <v>2.7863777089783281E-2</v>
      </c>
      <c r="L50" s="62" cm="1">
        <f t="array" ref="L50">IFERROR(LOOKUP(2,1/(E$28:E49&gt;=E50),D$28:D49),D50)</f>
        <v>44321</v>
      </c>
      <c r="M50" s="63" cm="1">
        <f t="array" ref="M50">IFERROR(LOOKUP(2,1/(E$28:E49&gt;=E50),E$28:E49),E50)</f>
        <v>39</v>
      </c>
    </row>
    <row r="51" spans="4:13" x14ac:dyDescent="0.3">
      <c r="D51" s="13">
        <v>44323</v>
      </c>
      <c r="E51" s="2">
        <v>29</v>
      </c>
      <c r="F51" s="2">
        <v>24</v>
      </c>
      <c r="G51" s="2">
        <v>8</v>
      </c>
      <c r="H51" s="2">
        <v>2019</v>
      </c>
      <c r="I51" s="60">
        <f>VLOOKUP(D51,D$27:E112,2,FALSE)-VLOOKUP(D51-7,D$27:E112,2,FALSE)</f>
        <v>-1</v>
      </c>
      <c r="J51" s="61">
        <f>IFERROR(I51/VLOOKUP(D51-7,D$27:E112,2,FALSE),1)</f>
        <v>-3.3333333333333333E-2</v>
      </c>
      <c r="K51" s="61">
        <f t="shared" si="0"/>
        <v>1.4363546310054482E-2</v>
      </c>
      <c r="L51" s="62" cm="1">
        <f t="array" ref="L51">IFERROR(LOOKUP(2,1/(E$28:E50&gt;=E51),D$28:D50),D51)</f>
        <v>44322</v>
      </c>
      <c r="M51" s="63" cm="1">
        <f t="array" ref="M51">IFERROR(LOOKUP(2,1/(E$28:E50&gt;=E51),E$28:E50),E51)</f>
        <v>36</v>
      </c>
    </row>
    <row r="52" spans="4:13" x14ac:dyDescent="0.3">
      <c r="D52" s="13">
        <v>44324</v>
      </c>
      <c r="E52" s="2">
        <v>35</v>
      </c>
      <c r="F52" s="2">
        <v>26</v>
      </c>
      <c r="G52" s="2">
        <v>8</v>
      </c>
      <c r="H52" s="2">
        <v>1608</v>
      </c>
      <c r="I52" s="60">
        <f>VLOOKUP(D52,D$27:E113,2,FALSE)-VLOOKUP(D52-7,D$27:E113,2,FALSE)</f>
        <v>-7</v>
      </c>
      <c r="J52" s="61">
        <f>IFERROR(I52/VLOOKUP(D52-7,D$27:E113,2,FALSE),1)</f>
        <v>-0.16666666666666666</v>
      </c>
      <c r="K52" s="61">
        <f t="shared" si="0"/>
        <v>2.1766169154228857E-2</v>
      </c>
      <c r="L52" s="62" cm="1">
        <f t="array" ref="L52">IFERROR(LOOKUP(2,1/(E$28:E51&gt;=E52),D$28:D51),D52)</f>
        <v>44322</v>
      </c>
      <c r="M52" s="63" cm="1">
        <f t="array" ref="M52">IFERROR(LOOKUP(2,1/(E$28:E51&gt;=E52),E$28:E51),E52)</f>
        <v>36</v>
      </c>
    </row>
    <row r="53" spans="4:13" x14ac:dyDescent="0.3">
      <c r="D53" s="13">
        <v>44325</v>
      </c>
      <c r="E53" s="2">
        <v>18</v>
      </c>
      <c r="F53" s="2">
        <v>26</v>
      </c>
      <c r="G53" s="2">
        <v>9</v>
      </c>
      <c r="H53" s="2">
        <v>1735</v>
      </c>
      <c r="I53" s="60">
        <f>VLOOKUP(D53,D$27:E114,2,FALSE)-VLOOKUP(D53-7,D$27:E114,2,FALSE)</f>
        <v>-7</v>
      </c>
      <c r="J53" s="61">
        <f>IFERROR(I53/VLOOKUP(D53-7,D$27:E114,2,FALSE),1)</f>
        <v>-0.28000000000000003</v>
      </c>
      <c r="K53" s="61">
        <f t="shared" si="0"/>
        <v>1.0374639769452449E-2</v>
      </c>
      <c r="L53" s="62" cm="1">
        <f t="array" ref="L53">IFERROR(LOOKUP(2,1/(E$28:E52&gt;=E53),D$28:D52),D53)</f>
        <v>44324</v>
      </c>
      <c r="M53" s="63" cm="1">
        <f t="array" ref="M53">IFERROR(LOOKUP(2,1/(E$28:E52&gt;=E53),E$28:E52),E53)</f>
        <v>35</v>
      </c>
    </row>
    <row r="54" spans="4:13" x14ac:dyDescent="0.3">
      <c r="D54" s="13">
        <v>44326</v>
      </c>
      <c r="E54" s="2">
        <v>23</v>
      </c>
      <c r="F54" s="2">
        <v>27</v>
      </c>
      <c r="G54" s="2">
        <v>9</v>
      </c>
      <c r="H54" s="2">
        <v>1707</v>
      </c>
      <c r="I54" s="60">
        <f>VLOOKUP(D54,D$27:E115,2,FALSE)-VLOOKUP(D54-7,D$27:E115,2,FALSE)</f>
        <v>0</v>
      </c>
      <c r="J54" s="61">
        <f>IFERROR(I54/VLOOKUP(D54-7,D$27:E115,2,FALSE),1)</f>
        <v>0</v>
      </c>
      <c r="K54" s="61">
        <f t="shared" si="0"/>
        <v>1.3473930872876391E-2</v>
      </c>
      <c r="L54" s="62" cm="1">
        <f t="array" ref="L54">IFERROR(LOOKUP(2,1/(E$28:E53&gt;=E54),D$28:D53),D54)</f>
        <v>44324</v>
      </c>
      <c r="M54" s="63" cm="1">
        <f t="array" ref="M54">IFERROR(LOOKUP(2,1/(E$28:E53&gt;=E54),E$28:E53),E54)</f>
        <v>35</v>
      </c>
    </row>
    <row r="55" spans="4:13" x14ac:dyDescent="0.3">
      <c r="D55" s="13">
        <v>44328</v>
      </c>
      <c r="E55" s="2">
        <v>58</v>
      </c>
      <c r="F55" s="2">
        <v>26</v>
      </c>
      <c r="G55" s="2">
        <v>8</v>
      </c>
      <c r="H55" s="2">
        <v>2517</v>
      </c>
      <c r="I55" s="60">
        <f>VLOOKUP(D55,D$27:E116,2,FALSE)-VLOOKUP(D55-7,D$27:E116,2,FALSE)</f>
        <v>19</v>
      </c>
      <c r="J55" s="61">
        <f>IFERROR(I55/VLOOKUP(D55-7,D$27:E116,2,FALSE),1)</f>
        <v>0.48717948717948717</v>
      </c>
      <c r="K55" s="61">
        <f t="shared" si="0"/>
        <v>2.3043305522447356E-2</v>
      </c>
      <c r="L55" s="62" cm="1">
        <f t="array" ref="L55">IFERROR(LOOKUP(2,1/(E$28:E54&gt;=E55),D$28:D54),D55)</f>
        <v>44328</v>
      </c>
      <c r="M55" s="63" cm="1">
        <f t="array" ref="M55">IFERROR(LOOKUP(2,1/(E$28:E54&gt;=E55),E$28:E54),E55)</f>
        <v>58</v>
      </c>
    </row>
    <row r="56" spans="4:13" x14ac:dyDescent="0.3">
      <c r="D56" s="13">
        <v>44329</v>
      </c>
      <c r="E56" s="2">
        <v>15</v>
      </c>
      <c r="F56" s="2">
        <v>23</v>
      </c>
      <c r="G56" s="2">
        <v>9</v>
      </c>
      <c r="H56" s="2">
        <v>1156</v>
      </c>
      <c r="I56" s="60">
        <f>VLOOKUP(D56,D$27:E117,2,FALSE)-VLOOKUP(D56-7,D$27:E117,2,FALSE)</f>
        <v>-21</v>
      </c>
      <c r="J56" s="61">
        <f>IFERROR(I56/VLOOKUP(D56-7,D$27:E117,2,FALSE),1)</f>
        <v>-0.58333333333333337</v>
      </c>
      <c r="K56" s="61">
        <f t="shared" si="0"/>
        <v>1.2975778546712802E-2</v>
      </c>
      <c r="L56" s="62" cm="1">
        <f t="array" ref="L56">IFERROR(LOOKUP(2,1/(E$28:E55&gt;=E56),D$28:D55),D56)</f>
        <v>44328</v>
      </c>
      <c r="M56" s="63" cm="1">
        <f t="array" ref="M56">IFERROR(LOOKUP(2,1/(E$28:E55&gt;=E56),E$28:E55),E56)</f>
        <v>58</v>
      </c>
    </row>
    <row r="57" spans="4:13" x14ac:dyDescent="0.3">
      <c r="D57" s="13">
        <v>44330</v>
      </c>
      <c r="E57" s="2">
        <v>30</v>
      </c>
      <c r="F57" s="2">
        <v>20</v>
      </c>
      <c r="G57" s="2">
        <v>9</v>
      </c>
      <c r="H57" s="2">
        <v>1507</v>
      </c>
      <c r="I57" s="60">
        <f>VLOOKUP(D57,D$27:E118,2,FALSE)-VLOOKUP(D57-7,D$27:E118,2,FALSE)</f>
        <v>1</v>
      </c>
      <c r="J57" s="61">
        <f>IFERROR(I57/VLOOKUP(D57-7,D$27:E118,2,FALSE),1)</f>
        <v>3.4482758620689655E-2</v>
      </c>
      <c r="K57" s="61">
        <f t="shared" si="0"/>
        <v>1.9907100199071003E-2</v>
      </c>
      <c r="L57" s="62" cm="1">
        <f t="array" ref="L57">IFERROR(LOOKUP(2,1/(E$28:E56&gt;=E57),D$28:D56),D57)</f>
        <v>44328</v>
      </c>
      <c r="M57" s="63" cm="1">
        <f t="array" ref="M57">IFERROR(LOOKUP(2,1/(E$28:E56&gt;=E57),E$28:E56),E57)</f>
        <v>58</v>
      </c>
    </row>
    <row r="58" spans="4:13" x14ac:dyDescent="0.3">
      <c r="D58" s="13">
        <v>44331</v>
      </c>
      <c r="E58" s="2">
        <v>9</v>
      </c>
      <c r="F58" s="2">
        <v>18</v>
      </c>
      <c r="G58" s="2">
        <v>9</v>
      </c>
      <c r="H58" s="2">
        <v>1177</v>
      </c>
      <c r="I58" s="60">
        <f>VLOOKUP(D58,D$27:E119,2,FALSE)-VLOOKUP(D58-7,D$27:E119,2,FALSE)</f>
        <v>-26</v>
      </c>
      <c r="J58" s="61">
        <f>IFERROR(I58/VLOOKUP(D58-7,D$27:E119,2,FALSE),1)</f>
        <v>-0.74285714285714288</v>
      </c>
      <c r="K58" s="61">
        <f t="shared" si="0"/>
        <v>7.6465590484282074E-3</v>
      </c>
      <c r="L58" s="62" cm="1">
        <f t="array" ref="L58">IFERROR(LOOKUP(2,1/(E$28:E57&gt;=E58),D$28:D57),D58)</f>
        <v>44330</v>
      </c>
      <c r="M58" s="63" cm="1">
        <f t="array" ref="M58">IFERROR(LOOKUP(2,1/(E$28:E57&gt;=E58),E$28:E57),E58)</f>
        <v>30</v>
      </c>
    </row>
    <row r="59" spans="4:13" x14ac:dyDescent="0.3">
      <c r="D59" s="13">
        <v>44332</v>
      </c>
      <c r="E59" s="2">
        <v>10</v>
      </c>
      <c r="F59" s="2">
        <v>20</v>
      </c>
      <c r="G59" s="2">
        <v>9</v>
      </c>
      <c r="H59" s="2">
        <v>1338</v>
      </c>
      <c r="I59" s="60">
        <f>VLOOKUP(D59,D$27:E120,2,FALSE)-VLOOKUP(D59-7,D$27:E120,2,FALSE)</f>
        <v>-8</v>
      </c>
      <c r="J59" s="61">
        <f>IFERROR(I59/VLOOKUP(D59-7,D$27:E120,2,FALSE),1)</f>
        <v>-0.44444444444444442</v>
      </c>
      <c r="K59" s="61">
        <f t="shared" si="0"/>
        <v>7.4738415545590429E-3</v>
      </c>
      <c r="L59" s="62" cm="1">
        <f t="array" ref="L59">IFERROR(LOOKUP(2,1/(E$28:E58&gt;=E59),D$28:D58),D59)</f>
        <v>44330</v>
      </c>
      <c r="M59" s="63" cm="1">
        <f t="array" ref="M59">IFERROR(LOOKUP(2,1/(E$28:E58&gt;=E59),E$28:E58),E59)</f>
        <v>30</v>
      </c>
    </row>
    <row r="60" spans="4:13" x14ac:dyDescent="0.3">
      <c r="D60" s="13">
        <v>44333</v>
      </c>
      <c r="E60" s="2">
        <v>29</v>
      </c>
      <c r="F60" s="2">
        <v>20</v>
      </c>
      <c r="G60" s="2">
        <v>9</v>
      </c>
      <c r="H60" s="2">
        <v>1257</v>
      </c>
      <c r="I60" s="60">
        <f>VLOOKUP(D60,D$27:E121,2,FALSE)-VLOOKUP(D60-7,D$27:E121,2,FALSE)</f>
        <v>6</v>
      </c>
      <c r="J60" s="61">
        <f>IFERROR(I60/VLOOKUP(D60-7,D$27:E121,2,FALSE),1)</f>
        <v>0.2608695652173913</v>
      </c>
      <c r="K60" s="61">
        <f t="shared" si="0"/>
        <v>2.3070803500397773E-2</v>
      </c>
      <c r="L60" s="62" cm="1">
        <f t="array" ref="L60">IFERROR(LOOKUP(2,1/(E$28:E59&gt;=E60),D$28:D59),D60)</f>
        <v>44330</v>
      </c>
      <c r="M60" s="63" cm="1">
        <f t="array" ref="M60">IFERROR(LOOKUP(2,1/(E$28:E59&gt;=E60),E$28:E59),E60)</f>
        <v>30</v>
      </c>
    </row>
    <row r="61" spans="4:13" x14ac:dyDescent="0.3">
      <c r="D61" s="13">
        <v>44334</v>
      </c>
      <c r="E61" s="2">
        <v>14</v>
      </c>
      <c r="F61" s="2">
        <v>20</v>
      </c>
      <c r="G61" s="2">
        <v>7</v>
      </c>
      <c r="H61" s="2">
        <v>1236</v>
      </c>
      <c r="I61" s="60" t="e">
        <f>VLOOKUP(D61,D$27:E122,2,FALSE)-VLOOKUP(D61-7,D$27:E122,2,FALSE)</f>
        <v>#N/A</v>
      </c>
      <c r="J61" s="61">
        <f>IFERROR(I61/VLOOKUP(D61-7,D$27:E122,2,FALSE),1)</f>
        <v>1</v>
      </c>
      <c r="K61" s="61">
        <f t="shared" si="0"/>
        <v>1.1326860841423949E-2</v>
      </c>
      <c r="L61" s="62" cm="1">
        <f t="array" ref="L61">IFERROR(LOOKUP(2,1/(E$28:E60&gt;=E61),D$28:D60),D61)</f>
        <v>44333</v>
      </c>
      <c r="M61" s="63" cm="1">
        <f t="array" ref="M61">IFERROR(LOOKUP(2,1/(E$28:E60&gt;=E61),E$28:E60),E61)</f>
        <v>29</v>
      </c>
    </row>
    <row r="62" spans="4:13" x14ac:dyDescent="0.3">
      <c r="D62" s="13">
        <v>44335</v>
      </c>
      <c r="E62" s="2">
        <v>19</v>
      </c>
      <c r="F62" s="2">
        <v>19</v>
      </c>
      <c r="G62" s="2">
        <v>7</v>
      </c>
      <c r="H62" s="2">
        <v>796</v>
      </c>
      <c r="I62" s="60">
        <f>VLOOKUP(D62,D$27:E123,2,FALSE)-VLOOKUP(D62-7,D$27:E123,2,FALSE)</f>
        <v>-39</v>
      </c>
      <c r="J62" s="61">
        <f>IFERROR(I62/VLOOKUP(D62-7,D$27:E123,2,FALSE),1)</f>
        <v>-0.67241379310344829</v>
      </c>
      <c r="K62" s="61">
        <f t="shared" si="0"/>
        <v>2.3869346733668341E-2</v>
      </c>
      <c r="L62" s="62" cm="1">
        <f t="array" ref="L62">IFERROR(LOOKUP(2,1/(E$28:E61&gt;=E62),D$28:D61),D62)</f>
        <v>44333</v>
      </c>
      <c r="M62" s="63" cm="1">
        <f t="array" ref="M62">IFERROR(LOOKUP(2,1/(E$28:E61&gt;=E62),E$28:E61),E62)</f>
        <v>29</v>
      </c>
    </row>
    <row r="63" spans="4:13" x14ac:dyDescent="0.3">
      <c r="D63" s="13">
        <v>44336</v>
      </c>
      <c r="E63" s="2">
        <v>10</v>
      </c>
      <c r="F63" s="2">
        <v>13</v>
      </c>
      <c r="G63" s="2">
        <v>7</v>
      </c>
      <c r="H63" s="2">
        <v>685</v>
      </c>
      <c r="I63" s="60">
        <f>VLOOKUP(D63,D$27:E124,2,FALSE)-VLOOKUP(D63-7,D$27:E124,2,FALSE)</f>
        <v>-5</v>
      </c>
      <c r="J63" s="61">
        <f>IFERROR(I63/VLOOKUP(D63-7,D$27:E124,2,FALSE),1)</f>
        <v>-0.33333333333333331</v>
      </c>
      <c r="K63" s="61">
        <f t="shared" si="0"/>
        <v>1.4598540145985401E-2</v>
      </c>
      <c r="L63" s="62" cm="1">
        <f t="array" ref="L63">IFERROR(LOOKUP(2,1/(E$28:E62&gt;=E63),D$28:D62),D63)</f>
        <v>44335</v>
      </c>
      <c r="M63" s="63" cm="1">
        <f t="array" ref="M63">IFERROR(LOOKUP(2,1/(E$28:E62&gt;=E63),E$28:E62),E63)</f>
        <v>19</v>
      </c>
    </row>
    <row r="64" spans="4:13" x14ac:dyDescent="0.3">
      <c r="D64" s="13">
        <v>44337</v>
      </c>
      <c r="E64" s="2">
        <v>22</v>
      </c>
      <c r="F64" s="2">
        <v>16</v>
      </c>
      <c r="G64" s="2">
        <v>6</v>
      </c>
      <c r="H64" s="2">
        <v>1371</v>
      </c>
      <c r="I64" s="60">
        <f>VLOOKUP(D64,D$27:E125,2,FALSE)-VLOOKUP(D64-7,D$27:E125,2,FALSE)</f>
        <v>-8</v>
      </c>
      <c r="J64" s="61">
        <f>IFERROR(I64/VLOOKUP(D64-7,D$27:E125,2,FALSE),1)</f>
        <v>-0.26666666666666666</v>
      </c>
      <c r="K64" s="61">
        <f t="shared" si="0"/>
        <v>1.6046681254558718E-2</v>
      </c>
      <c r="L64" s="62" cm="1">
        <f t="array" ref="L64">IFERROR(LOOKUP(2,1/(E$28:E63&gt;=E64),D$28:D63),D64)</f>
        <v>44333</v>
      </c>
      <c r="M64" s="63" cm="1">
        <f t="array" ref="M64">IFERROR(LOOKUP(2,1/(E$28:E63&gt;=E64),E$28:E63),E64)</f>
        <v>29</v>
      </c>
    </row>
    <row r="65" spans="4:13" x14ac:dyDescent="0.3">
      <c r="D65" s="13">
        <v>44338</v>
      </c>
      <c r="E65" s="2">
        <v>13</v>
      </c>
      <c r="F65" s="2">
        <v>14</v>
      </c>
      <c r="G65" s="2">
        <v>5</v>
      </c>
      <c r="H65" s="2">
        <v>977</v>
      </c>
      <c r="I65" s="60">
        <f>VLOOKUP(D65,D$27:E126,2,FALSE)-VLOOKUP(D65-7,D$27:E126,2,FALSE)</f>
        <v>4</v>
      </c>
      <c r="J65" s="61">
        <f>IFERROR(I65/VLOOKUP(D65-7,D$27:E126,2,FALSE),1)</f>
        <v>0.44444444444444442</v>
      </c>
      <c r="K65" s="61">
        <f t="shared" si="0"/>
        <v>1.3306038894575231E-2</v>
      </c>
      <c r="L65" s="62" cm="1">
        <f t="array" ref="L65">IFERROR(LOOKUP(2,1/(E$28:E64&gt;=E65),D$28:D64),D65)</f>
        <v>44337</v>
      </c>
      <c r="M65" s="63" cm="1">
        <f t="array" ref="M65">IFERROR(LOOKUP(2,1/(E$28:E64&gt;=E65),E$28:E64),E65)</f>
        <v>22</v>
      </c>
    </row>
    <row r="66" spans="4:13" x14ac:dyDescent="0.3">
      <c r="D66" s="13">
        <v>44339</v>
      </c>
      <c r="E66" s="2">
        <v>17</v>
      </c>
      <c r="F66" s="2">
        <v>14</v>
      </c>
      <c r="G66" s="2">
        <v>5</v>
      </c>
      <c r="H66" s="2">
        <v>594</v>
      </c>
      <c r="I66" s="60">
        <f>VLOOKUP(D66,D$27:E127,2,FALSE)-VLOOKUP(D66-7,D$27:E127,2,FALSE)</f>
        <v>7</v>
      </c>
      <c r="J66" s="61">
        <f>IFERROR(I66/VLOOKUP(D66-7,D$27:E127,2,FALSE),1)</f>
        <v>0.7</v>
      </c>
      <c r="K66" s="61">
        <f t="shared" si="0"/>
        <v>2.8619528619528621E-2</v>
      </c>
      <c r="L66" s="62" cm="1">
        <f t="array" ref="L66">IFERROR(LOOKUP(2,1/(E$28:E65&gt;=E66),D$28:D65),D66)</f>
        <v>44337</v>
      </c>
      <c r="M66" s="63" cm="1">
        <f t="array" ref="M66">IFERROR(LOOKUP(2,1/(E$28:E65&gt;=E66),E$28:E65),E66)</f>
        <v>22</v>
      </c>
    </row>
    <row r="67" spans="4:13" x14ac:dyDescent="0.3">
      <c r="D67" s="13">
        <v>44340</v>
      </c>
      <c r="E67" s="2">
        <v>15</v>
      </c>
      <c r="F67" s="2">
        <v>14</v>
      </c>
      <c r="G67" s="2">
        <v>4</v>
      </c>
      <c r="H67" s="2">
        <v>640</v>
      </c>
      <c r="I67" s="60">
        <f>VLOOKUP(D67,D$27:E128,2,FALSE)-VLOOKUP(D67-7,D$27:E128,2,FALSE)</f>
        <v>-14</v>
      </c>
      <c r="J67" s="61">
        <f>IFERROR(I67/VLOOKUP(D67-7,D$27:E128,2,FALSE),1)</f>
        <v>-0.48275862068965519</v>
      </c>
      <c r="K67" s="61">
        <f t="shared" si="0"/>
        <v>2.34375E-2</v>
      </c>
      <c r="L67" s="62" cm="1">
        <f t="array" ref="L67">IFERROR(LOOKUP(2,1/(E$28:E66&gt;=E67),D$28:D66),D67)</f>
        <v>44339</v>
      </c>
      <c r="M67" s="63" cm="1">
        <f t="array" ref="M67">IFERROR(LOOKUP(2,1/(E$28:E66&gt;=E67),E$28:E66),E67)</f>
        <v>17</v>
      </c>
    </row>
    <row r="68" spans="4:13" x14ac:dyDescent="0.3">
      <c r="D68" s="13">
        <v>44341</v>
      </c>
      <c r="E68" s="2">
        <v>17</v>
      </c>
      <c r="F68" s="2">
        <v>14</v>
      </c>
      <c r="G68" s="2">
        <v>4</v>
      </c>
      <c r="H68" s="2">
        <v>898</v>
      </c>
      <c r="I68" s="60">
        <f>VLOOKUP(D68,D$27:E129,2,FALSE)-VLOOKUP(D68-7,D$27:E129,2,FALSE)</f>
        <v>3</v>
      </c>
      <c r="J68" s="61">
        <f>IFERROR(I68/VLOOKUP(D68-7,D$27:E129,2,FALSE),1)</f>
        <v>0.21428571428571427</v>
      </c>
      <c r="K68" s="61">
        <f t="shared" si="0"/>
        <v>1.8930957683741648E-2</v>
      </c>
      <c r="L68" s="62" cm="1">
        <f t="array" ref="L68">IFERROR(LOOKUP(2,1/(E$28:E67&gt;=E68),D$28:D67),D68)</f>
        <v>44339</v>
      </c>
      <c r="M68" s="63" cm="1">
        <f t="array" ref="M68">IFERROR(LOOKUP(2,1/(E$28:E67&gt;=E68),E$28:E67),E68)</f>
        <v>17</v>
      </c>
    </row>
    <row r="69" spans="4:13" x14ac:dyDescent="0.3">
      <c r="D69" s="13">
        <v>44342</v>
      </c>
      <c r="E69" s="2">
        <v>22</v>
      </c>
      <c r="F69" s="2">
        <v>11</v>
      </c>
      <c r="G69" s="2">
        <v>4</v>
      </c>
      <c r="H69" s="2">
        <v>792</v>
      </c>
      <c r="I69" s="60">
        <f>VLOOKUP(D69,D$27:E130,2,FALSE)-VLOOKUP(D69-7,D$27:E130,2,FALSE)</f>
        <v>3</v>
      </c>
      <c r="J69" s="61">
        <f>IFERROR(I69/VLOOKUP(D69-7,D$27:E130,2,FALSE),1)</f>
        <v>0.15789473684210525</v>
      </c>
      <c r="K69" s="61">
        <f t="shared" si="0"/>
        <v>2.7777777777777776E-2</v>
      </c>
      <c r="L69" s="62" cm="1">
        <f t="array" ref="L69">IFERROR(LOOKUP(2,1/(E$28:E68&gt;=E69),D$28:D68),D69)</f>
        <v>44337</v>
      </c>
      <c r="M69" s="63" cm="1">
        <f t="array" ref="M69">IFERROR(LOOKUP(2,1/(E$28:E68&gt;=E69),E$28:E68),E69)</f>
        <v>22</v>
      </c>
    </row>
    <row r="70" spans="4:13" x14ac:dyDescent="0.3">
      <c r="D70" s="13">
        <v>44343</v>
      </c>
      <c r="E70" s="2">
        <v>12</v>
      </c>
      <c r="F70" s="2">
        <v>9</v>
      </c>
      <c r="G70" s="2">
        <v>4</v>
      </c>
      <c r="H70" s="2">
        <v>-28862</v>
      </c>
      <c r="I70" s="60">
        <f>VLOOKUP(D70,D$27:E131,2,FALSE)-VLOOKUP(D70-7,D$27:E131,2,FALSE)</f>
        <v>2</v>
      </c>
      <c r="J70" s="61">
        <f>IFERROR(I70/VLOOKUP(D70-7,D$27:E131,2,FALSE),1)</f>
        <v>0.2</v>
      </c>
      <c r="K70" s="61">
        <f t="shared" si="0"/>
        <v>-4.1577160279952877E-4</v>
      </c>
      <c r="L70" s="62" cm="1">
        <f t="array" ref="L70">IFERROR(LOOKUP(2,1/(E$28:E69&gt;=E70),D$28:D69),D70)</f>
        <v>44342</v>
      </c>
      <c r="M70" s="63" cm="1">
        <f t="array" ref="M70">IFERROR(LOOKUP(2,1/(E$28:E69&gt;=E70),E$28:E69),E70)</f>
        <v>22</v>
      </c>
    </row>
    <row r="71" spans="4:13" x14ac:dyDescent="0.3">
      <c r="D71" s="13">
        <v>44344</v>
      </c>
      <c r="E71" s="2">
        <v>21</v>
      </c>
      <c r="F71" s="2">
        <v>8</v>
      </c>
      <c r="G71" s="2">
        <v>4</v>
      </c>
      <c r="H71" s="2">
        <v>914</v>
      </c>
      <c r="I71" s="60">
        <f>VLOOKUP(D71,D$27:E132,2,FALSE)-VLOOKUP(D71-7,D$27:E132,2,FALSE)</f>
        <v>-1</v>
      </c>
      <c r="J71" s="61">
        <f>IFERROR(I71/VLOOKUP(D71-7,D$27:E132,2,FALSE),1)</f>
        <v>-4.5454545454545456E-2</v>
      </c>
      <c r="K71" s="61">
        <f t="shared" si="0"/>
        <v>2.2975929978118162E-2</v>
      </c>
      <c r="L71" s="62" cm="1">
        <f t="array" ref="L71">IFERROR(LOOKUP(2,1/(E$28:E70&gt;=E71),D$28:D70),D71)</f>
        <v>44342</v>
      </c>
      <c r="M71" s="63" cm="1">
        <f t="array" ref="M71">IFERROR(LOOKUP(2,1/(E$28:E70&gt;=E71),E$28:E70),E71)</f>
        <v>22</v>
      </c>
    </row>
    <row r="72" spans="4:13" x14ac:dyDescent="0.3">
      <c r="D72" s="13">
        <v>44345</v>
      </c>
      <c r="E72" s="2">
        <v>8</v>
      </c>
      <c r="F72" s="2">
        <v>10</v>
      </c>
      <c r="G72" s="2">
        <v>4</v>
      </c>
      <c r="H72" s="2">
        <v>583</v>
      </c>
      <c r="I72" s="60">
        <f>VLOOKUP(D72,D$27:E133,2,FALSE)-VLOOKUP(D72-7,D$27:E133,2,FALSE)</f>
        <v>-5</v>
      </c>
      <c r="J72" s="61">
        <f>IFERROR(I72/VLOOKUP(D72-7,D$27:E133,2,FALSE),1)</f>
        <v>-0.38461538461538464</v>
      </c>
      <c r="K72" s="61">
        <f t="shared" si="0"/>
        <v>1.3722126929674099E-2</v>
      </c>
      <c r="L72" s="62" cm="1">
        <f t="array" ref="L72">IFERROR(LOOKUP(2,1/(E$28:E71&gt;=E72),D$28:D71),D72)</f>
        <v>44344</v>
      </c>
      <c r="M72" s="63" cm="1">
        <f t="array" ref="M72">IFERROR(LOOKUP(2,1/(E$28:E71&gt;=E72),E$28:E71),E72)</f>
        <v>21</v>
      </c>
    </row>
    <row r="73" spans="4:13" x14ac:dyDescent="0.3">
      <c r="D73" s="13">
        <v>44346</v>
      </c>
      <c r="E73" s="2">
        <v>10</v>
      </c>
      <c r="F73" s="2">
        <v>11</v>
      </c>
      <c r="G73" s="2">
        <v>4</v>
      </c>
      <c r="H73" s="2">
        <v>282</v>
      </c>
      <c r="I73" s="60">
        <f>VLOOKUP(D73,D$27:E134,2,FALSE)-VLOOKUP(D73-7,D$27:E134,2,FALSE)</f>
        <v>-7</v>
      </c>
      <c r="J73" s="61">
        <f>IFERROR(I73/VLOOKUP(D73-7,D$27:E134,2,FALSE),1)</f>
        <v>-0.41176470588235292</v>
      </c>
      <c r="K73" s="61">
        <f t="shared" si="0"/>
        <v>3.5460992907801421E-2</v>
      </c>
      <c r="L73" s="62" cm="1">
        <f t="array" ref="L73">IFERROR(LOOKUP(2,1/(E$28:E72&gt;=E73),D$28:D72),D73)</f>
        <v>44344</v>
      </c>
      <c r="M73" s="63" cm="1">
        <f t="array" ref="M73">IFERROR(LOOKUP(2,1/(E$28:E72&gt;=E73),E$28:E72),E73)</f>
        <v>21</v>
      </c>
    </row>
    <row r="74" spans="4:13" x14ac:dyDescent="0.3">
      <c r="D74" s="13">
        <v>44347</v>
      </c>
      <c r="E74" s="2">
        <v>8</v>
      </c>
      <c r="F74" s="2">
        <v>10</v>
      </c>
      <c r="G74" s="2">
        <v>3</v>
      </c>
      <c r="H74" s="2">
        <v>438</v>
      </c>
      <c r="I74" s="60">
        <f>VLOOKUP(D74,D$27:E135,2,FALSE)-VLOOKUP(D74-7,D$27:E135,2,FALSE)</f>
        <v>-7</v>
      </c>
      <c r="J74" s="61">
        <f>IFERROR(I74/VLOOKUP(D74-7,D$27:E135,2,FALSE),1)</f>
        <v>-0.46666666666666667</v>
      </c>
      <c r="K74" s="61">
        <f t="shared" si="0"/>
        <v>1.8264840182648401E-2</v>
      </c>
      <c r="L74" s="62" cm="1">
        <f t="array" ref="L74">IFERROR(LOOKUP(2,1/(E$28:E73&gt;=E74),D$28:D73),D74)</f>
        <v>44346</v>
      </c>
      <c r="M74" s="63" cm="1">
        <f t="array" ref="M74">IFERROR(LOOKUP(2,1/(E$28:E73&gt;=E74),E$28:E73),E74)</f>
        <v>10</v>
      </c>
    </row>
    <row r="75" spans="4:13" x14ac:dyDescent="0.3">
      <c r="D75" s="13">
        <v>44348</v>
      </c>
      <c r="E75" s="2">
        <v>3</v>
      </c>
      <c r="F75" s="2">
        <v>13</v>
      </c>
      <c r="G75" s="2">
        <v>2</v>
      </c>
      <c r="H75" s="2">
        <v>901</v>
      </c>
      <c r="I75" s="60">
        <f>VLOOKUP(D75,D$27:E136,2,FALSE)-VLOOKUP(D75-7,D$27:E136,2,FALSE)</f>
        <v>-14</v>
      </c>
      <c r="J75" s="61">
        <f>IFERROR(I75/VLOOKUP(D75-7,D$27:E136,2,FALSE),1)</f>
        <v>-0.82352941176470584</v>
      </c>
      <c r="K75" s="61">
        <f t="shared" si="0"/>
        <v>3.3296337402885681E-3</v>
      </c>
      <c r="L75" s="62" cm="1">
        <f t="array" ref="L75">IFERROR(LOOKUP(2,1/(E$28:E74&gt;=E75),D$28:D74),D75)</f>
        <v>44347</v>
      </c>
      <c r="M75" s="63" cm="1">
        <f t="array" ref="M75">IFERROR(LOOKUP(2,1/(E$28:E74&gt;=E75),E$28:E74),E75)</f>
        <v>8</v>
      </c>
    </row>
    <row r="76" spans="4:13" x14ac:dyDescent="0.3">
      <c r="D76" s="13">
        <v>44349</v>
      </c>
      <c r="E76" s="2">
        <v>17</v>
      </c>
      <c r="F76" s="2">
        <v>14</v>
      </c>
      <c r="G76" s="2">
        <v>2</v>
      </c>
      <c r="H76" s="2">
        <v>1009</v>
      </c>
      <c r="I76" s="60">
        <f>VLOOKUP(D76,D$27:E137,2,FALSE)-VLOOKUP(D76-7,D$27:E137,2,FALSE)</f>
        <v>-5</v>
      </c>
      <c r="J76" s="61">
        <f>IFERROR(I76/VLOOKUP(D76-7,D$27:E137,2,FALSE),1)</f>
        <v>-0.22727272727272727</v>
      </c>
      <c r="K76" s="61">
        <f t="shared" si="0"/>
        <v>1.6848364717542121E-2</v>
      </c>
      <c r="L76" s="62" cm="1">
        <f t="array" ref="L76">IFERROR(LOOKUP(2,1/(E$28:E75&gt;=E76),D$28:D75),D76)</f>
        <v>44344</v>
      </c>
      <c r="M76" s="63" cm="1">
        <f t="array" ref="M76">IFERROR(LOOKUP(2,1/(E$28:E75&gt;=E76),E$28:E75),E76)</f>
        <v>21</v>
      </c>
    </row>
    <row r="77" spans="4:13" x14ac:dyDescent="0.3">
      <c r="D77" s="13">
        <v>44350</v>
      </c>
      <c r="E77" s="2">
        <v>12</v>
      </c>
      <c r="F77" s="2">
        <v>14</v>
      </c>
      <c r="G77" s="2">
        <v>2</v>
      </c>
      <c r="H77" s="2">
        <v>585</v>
      </c>
      <c r="I77" s="60">
        <f>VLOOKUP(D77,D$27:E138,2,FALSE)-VLOOKUP(D77-7,D$27:E138,2,FALSE)</f>
        <v>0</v>
      </c>
      <c r="J77" s="61">
        <f>IFERROR(I77/VLOOKUP(D77-7,D$27:E138,2,FALSE),1)</f>
        <v>0</v>
      </c>
      <c r="K77" s="61">
        <f t="shared" si="0"/>
        <v>2.0512820512820513E-2</v>
      </c>
      <c r="L77" s="62" cm="1">
        <f t="array" ref="L77">IFERROR(LOOKUP(2,1/(E$28:E76&gt;=E77),D$28:D76),D77)</f>
        <v>44349</v>
      </c>
      <c r="M77" s="63" cm="1">
        <f t="array" ref="M77">IFERROR(LOOKUP(2,1/(E$28:E76&gt;=E77),E$28:E76),E77)</f>
        <v>17</v>
      </c>
    </row>
    <row r="78" spans="4:13" x14ac:dyDescent="0.3">
      <c r="D78" s="13">
        <v>44351</v>
      </c>
      <c r="E78" s="2">
        <v>11</v>
      </c>
      <c r="F78" s="2">
        <v>13</v>
      </c>
      <c r="G78" s="2">
        <v>2</v>
      </c>
      <c r="H78" s="2">
        <v>1090</v>
      </c>
      <c r="I78" s="60">
        <f>VLOOKUP(D78,D$27:E139,2,FALSE)-VLOOKUP(D78-7,D$27:E139,2,FALSE)</f>
        <v>-10</v>
      </c>
      <c r="J78" s="61">
        <f>IFERROR(I78/VLOOKUP(D78-7,D$27:E139,2,FALSE),1)</f>
        <v>-0.47619047619047616</v>
      </c>
      <c r="K78" s="61">
        <f t="shared" si="0"/>
        <v>1.0091743119266056E-2</v>
      </c>
      <c r="L78" s="62" cm="1">
        <f t="array" ref="L78">IFERROR(LOOKUP(2,1/(E$28:E77&gt;=E78),D$28:D77),D78)</f>
        <v>44350</v>
      </c>
      <c r="M78" s="63" cm="1">
        <f t="array" ref="M78">IFERROR(LOOKUP(2,1/(E$28:E77&gt;=E78),E$28:E77),E78)</f>
        <v>12</v>
      </c>
    </row>
    <row r="79" spans="4:13" x14ac:dyDescent="0.3">
      <c r="D79" s="13">
        <v>44352</v>
      </c>
      <c r="E79" s="2">
        <v>5</v>
      </c>
      <c r="F79" s="2">
        <v>13</v>
      </c>
      <c r="G79" s="2">
        <v>2</v>
      </c>
      <c r="H79" s="2">
        <v>738</v>
      </c>
      <c r="I79" s="60">
        <f>VLOOKUP(D79,D$27:E140,2,FALSE)-VLOOKUP(D79-7,D$27:E140,2,FALSE)</f>
        <v>-3</v>
      </c>
      <c r="J79" s="61">
        <f>IFERROR(I79/VLOOKUP(D79-7,D$27:E140,2,FALSE),1)</f>
        <v>-0.375</v>
      </c>
      <c r="K79" s="61">
        <f t="shared" si="0"/>
        <v>6.7750677506775072E-3</v>
      </c>
      <c r="L79" s="62" cm="1">
        <f t="array" ref="L79">IFERROR(LOOKUP(2,1/(E$28:E78&gt;=E79),D$28:D78),D79)</f>
        <v>44351</v>
      </c>
      <c r="M79" s="63" cm="1">
        <f t="array" ref="M79">IFERROR(LOOKUP(2,1/(E$28:E78&gt;=E79),E$28:E78),E79)</f>
        <v>11</v>
      </c>
    </row>
    <row r="80" spans="4:13" x14ac:dyDescent="0.3">
      <c r="D80" s="13">
        <v>44353</v>
      </c>
      <c r="E80" s="2">
        <v>6</v>
      </c>
      <c r="F80" s="2">
        <v>13</v>
      </c>
      <c r="G80" s="2">
        <v>2</v>
      </c>
      <c r="H80" s="2">
        <v>600</v>
      </c>
      <c r="I80" s="60">
        <f>VLOOKUP(D80,D$27:E141,2,FALSE)-VLOOKUP(D80-7,D$27:E141,2,FALSE)</f>
        <v>-4</v>
      </c>
      <c r="J80" s="61">
        <f>IFERROR(I80/VLOOKUP(D80-7,D$27:E141,2,FALSE),1)</f>
        <v>-0.4</v>
      </c>
      <c r="K80" s="61">
        <f t="shared" si="0"/>
        <v>0.01</v>
      </c>
      <c r="L80" s="62" cm="1">
        <f t="array" ref="L80">IFERROR(LOOKUP(2,1/(E$28:E79&gt;=E80),D$28:D79),D80)</f>
        <v>44351</v>
      </c>
      <c r="M80" s="63" cm="1">
        <f t="array" ref="M80">IFERROR(LOOKUP(2,1/(E$28:E79&gt;=E80),E$28:E79),E80)</f>
        <v>11</v>
      </c>
    </row>
    <row r="81" spans="4:13" x14ac:dyDescent="0.3">
      <c r="D81" s="13">
        <v>44354</v>
      </c>
      <c r="E81" s="2">
        <v>6</v>
      </c>
      <c r="F81" s="2">
        <v>14</v>
      </c>
      <c r="G81" s="2">
        <v>1</v>
      </c>
      <c r="H81" s="2">
        <v>262</v>
      </c>
      <c r="I81" s="60">
        <f>VLOOKUP(D81,D$27:E142,2,FALSE)-VLOOKUP(D81-7,D$27:E142,2,FALSE)</f>
        <v>-2</v>
      </c>
      <c r="J81" s="61">
        <f>IFERROR(I81/VLOOKUP(D81-7,D$27:E142,2,FALSE),1)</f>
        <v>-0.25</v>
      </c>
      <c r="K81" s="61">
        <f t="shared" si="0"/>
        <v>2.2900763358778626E-2</v>
      </c>
      <c r="L81" s="62" cm="1">
        <f t="array" ref="L81">IFERROR(LOOKUP(2,1/(E$28:E80&gt;=E81),D$28:D80),D81)</f>
        <v>44353</v>
      </c>
      <c r="M81" s="63" cm="1">
        <f t="array" ref="M81">IFERROR(LOOKUP(2,1/(E$28:E80&gt;=E81),E$28:E80),E81)</f>
        <v>6</v>
      </c>
    </row>
    <row r="82" spans="4:13" x14ac:dyDescent="0.3">
      <c r="D82" s="13">
        <v>44355</v>
      </c>
      <c r="E82" s="2">
        <v>8</v>
      </c>
      <c r="F82" s="2">
        <v>9</v>
      </c>
      <c r="G82" s="2">
        <v>1</v>
      </c>
      <c r="H82" s="2">
        <v>891</v>
      </c>
      <c r="I82" s="60">
        <f>VLOOKUP(D82,D$27:E143,2,FALSE)-VLOOKUP(D82-7,D$27:E143,2,FALSE)</f>
        <v>5</v>
      </c>
      <c r="J82" s="61">
        <f>IFERROR(I82/VLOOKUP(D82-7,D$27:E143,2,FALSE),1)</f>
        <v>1.6666666666666667</v>
      </c>
      <c r="K82" s="61">
        <f t="shared" si="0"/>
        <v>8.9786756453423128E-3</v>
      </c>
      <c r="L82" s="62" cm="1">
        <f t="array" ref="L82">IFERROR(LOOKUP(2,1/(E$28:E81&gt;=E82),D$28:D81),D82)</f>
        <v>44351</v>
      </c>
      <c r="M82" s="63" cm="1">
        <f t="array" ref="M82">IFERROR(LOOKUP(2,1/(E$28:E81&gt;=E82),E$28:E81),E82)</f>
        <v>11</v>
      </c>
    </row>
    <row r="83" spans="4:13" x14ac:dyDescent="0.3">
      <c r="D83" s="13">
        <v>44356</v>
      </c>
      <c r="E83" s="2">
        <v>7</v>
      </c>
      <c r="F83" s="2">
        <v>7</v>
      </c>
      <c r="G83" s="2">
        <v>1</v>
      </c>
      <c r="H83" s="2">
        <v>640</v>
      </c>
      <c r="I83" s="60">
        <f>VLOOKUP(D83,D$27:E144,2,FALSE)-VLOOKUP(D83-7,D$27:E144,2,FALSE)</f>
        <v>-10</v>
      </c>
      <c r="J83" s="61">
        <f>IFERROR(I83/VLOOKUP(D83-7,D$27:E144,2,FALSE),1)</f>
        <v>-0.58823529411764708</v>
      </c>
      <c r="K83" s="61">
        <f t="shared" si="0"/>
        <v>1.0937499999999999E-2</v>
      </c>
      <c r="L83" s="62" cm="1">
        <f t="array" ref="L83">IFERROR(LOOKUP(2,1/(E$28:E82&gt;=E83),D$28:D82),D83)</f>
        <v>44355</v>
      </c>
      <c r="M83" s="63" cm="1">
        <f t="array" ref="M83">IFERROR(LOOKUP(2,1/(E$28:E82&gt;=E83),E$28:E82),E83)</f>
        <v>8</v>
      </c>
    </row>
    <row r="84" spans="4:13" x14ac:dyDescent="0.3">
      <c r="D84" s="13">
        <v>44357</v>
      </c>
      <c r="E84" s="2">
        <v>7</v>
      </c>
      <c r="F84" s="2">
        <v>5</v>
      </c>
      <c r="G84" s="2">
        <v>2</v>
      </c>
      <c r="H84" s="2">
        <v>832</v>
      </c>
      <c r="I84" s="60">
        <f>VLOOKUP(D84,D$27:E145,2,FALSE)-VLOOKUP(D84-7,D$27:E145,2,FALSE)</f>
        <v>-5</v>
      </c>
      <c r="J84" s="61">
        <f>IFERROR(I84/VLOOKUP(D84-7,D$27:E145,2,FALSE),1)</f>
        <v>-0.41666666666666669</v>
      </c>
      <c r="K84" s="61">
        <f t="shared" si="0"/>
        <v>8.4134615384615381E-3</v>
      </c>
      <c r="L84" s="62" cm="1">
        <f t="array" ref="L84">IFERROR(LOOKUP(2,1/(E$28:E83&gt;=E84),D$28:D83),D84)</f>
        <v>44356</v>
      </c>
      <c r="M84" s="63" cm="1">
        <f t="array" ref="M84">IFERROR(LOOKUP(2,1/(E$28:E83&gt;=E84),E$28:E83),E84)</f>
        <v>7</v>
      </c>
    </row>
    <row r="85" spans="4:13" x14ac:dyDescent="0.3">
      <c r="D85" s="13">
        <v>44358</v>
      </c>
      <c r="E85" s="2">
        <v>5</v>
      </c>
      <c r="F85" s="2">
        <v>6</v>
      </c>
      <c r="G85" s="2">
        <v>2</v>
      </c>
      <c r="H85" s="2">
        <v>619</v>
      </c>
      <c r="I85" s="60">
        <f>VLOOKUP(D85,D$27:E146,2,FALSE)-VLOOKUP(D85-7,D$27:E146,2,FALSE)</f>
        <v>-6</v>
      </c>
      <c r="J85" s="61">
        <f>IFERROR(I85/VLOOKUP(D85-7,D$27:E146,2,FALSE),1)</f>
        <v>-0.54545454545454541</v>
      </c>
      <c r="K85" s="61">
        <f t="shared" si="0"/>
        <v>8.0775444264943458E-3</v>
      </c>
      <c r="L85" s="62" cm="1">
        <f t="array" ref="L85">IFERROR(LOOKUP(2,1/(E$28:E84&gt;=E85),D$28:D84),D85)</f>
        <v>44357</v>
      </c>
      <c r="M85" s="63" cm="1">
        <f t="array" ref="M85">IFERROR(LOOKUP(2,1/(E$28:E84&gt;=E85),E$28:E84),E85)</f>
        <v>7</v>
      </c>
    </row>
    <row r="86" spans="4:13" x14ac:dyDescent="0.3">
      <c r="D86" s="13">
        <v>44359</v>
      </c>
      <c r="E86" s="2">
        <v>4</v>
      </c>
      <c r="F86" s="2">
        <v>6</v>
      </c>
      <c r="G86" s="2">
        <v>2</v>
      </c>
      <c r="H86" s="2">
        <v>361</v>
      </c>
      <c r="I86" s="60">
        <f>VLOOKUP(D86,D$27:E147,2,FALSE)-VLOOKUP(D86-7,D$27:E147,2,FALSE)</f>
        <v>-1</v>
      </c>
      <c r="J86" s="61">
        <f>IFERROR(I86/VLOOKUP(D86-7,D$27:E147,2,FALSE),1)</f>
        <v>-0.2</v>
      </c>
      <c r="K86" s="61">
        <f t="shared" si="0"/>
        <v>1.1080332409972299E-2</v>
      </c>
      <c r="L86" s="62" cm="1">
        <f t="array" ref="L86">IFERROR(LOOKUP(2,1/(E$28:E85&gt;=E86),D$28:D85),D86)</f>
        <v>44358</v>
      </c>
      <c r="M86" s="63" cm="1">
        <f t="array" ref="M86">IFERROR(LOOKUP(2,1/(E$28:E85&gt;=E86),E$28:E85),E86)</f>
        <v>5</v>
      </c>
    </row>
    <row r="87" spans="4:13" x14ac:dyDescent="0.3">
      <c r="D87" s="13">
        <v>44360</v>
      </c>
      <c r="E87" s="2">
        <v>2</v>
      </c>
      <c r="F87" s="2">
        <v>5</v>
      </c>
      <c r="G87" s="2">
        <v>2</v>
      </c>
      <c r="H87" s="2">
        <v>695</v>
      </c>
      <c r="I87" s="60">
        <f>VLOOKUP(D87,D$27:E148,2,FALSE)-VLOOKUP(D87-7,D$27:E148,2,FALSE)</f>
        <v>-4</v>
      </c>
      <c r="J87" s="61">
        <f>IFERROR(I87/VLOOKUP(D87-7,D$27:E148,2,FALSE),1)</f>
        <v>-0.66666666666666663</v>
      </c>
      <c r="K87" s="61">
        <f t="shared" si="0"/>
        <v>2.8776978417266188E-3</v>
      </c>
      <c r="L87" s="62" cm="1">
        <f t="array" ref="L87">IFERROR(LOOKUP(2,1/(E$28:E86&gt;=E87),D$28:D86),D87)</f>
        <v>44359</v>
      </c>
      <c r="M87" s="63" cm="1">
        <f t="array" ref="M87">IFERROR(LOOKUP(2,1/(E$28:E86&gt;=E87),E$28:E86),E87)</f>
        <v>4</v>
      </c>
    </row>
    <row r="88" spans="4:13" x14ac:dyDescent="0.3">
      <c r="D88" s="13">
        <v>44361</v>
      </c>
      <c r="E88" s="2">
        <v>10</v>
      </c>
      <c r="F88" s="2">
        <v>6</v>
      </c>
      <c r="G88" s="2">
        <v>2</v>
      </c>
      <c r="H88" s="2">
        <v>277</v>
      </c>
      <c r="I88" s="60">
        <f>VLOOKUP(D88,D$27:E149,2,FALSE)-VLOOKUP(D88-7,D$27:E149,2,FALSE)</f>
        <v>4</v>
      </c>
      <c r="J88" s="61">
        <f>IFERROR(I88/VLOOKUP(D88-7,D$27:E149,2,FALSE),1)</f>
        <v>0.66666666666666663</v>
      </c>
      <c r="K88" s="61">
        <f t="shared" si="0"/>
        <v>3.6101083032490974E-2</v>
      </c>
      <c r="L88" s="62" cm="1">
        <f t="array" ref="L88">IFERROR(LOOKUP(2,1/(E$28:E87&gt;=E88),D$28:D87),D88)</f>
        <v>44351</v>
      </c>
      <c r="M88" s="63" cm="1">
        <f t="array" ref="M88">IFERROR(LOOKUP(2,1/(E$28:E87&gt;=E88),E$28:E87),E88)</f>
        <v>11</v>
      </c>
    </row>
    <row r="89" spans="4:13" x14ac:dyDescent="0.3">
      <c r="D89" s="13">
        <v>44362</v>
      </c>
      <c r="E89" s="2">
        <v>6</v>
      </c>
      <c r="F89" s="2">
        <v>6</v>
      </c>
      <c r="G89" s="2">
        <v>2</v>
      </c>
      <c r="H89" s="2">
        <v>303</v>
      </c>
      <c r="I89" s="60">
        <f>VLOOKUP(D89,D$27:E150,2,FALSE)-VLOOKUP(D89-7,D$27:E150,2,FALSE)</f>
        <v>-2</v>
      </c>
      <c r="J89" s="61">
        <f>IFERROR(I89/VLOOKUP(D89-7,D$27:E150,2,FALSE),1)</f>
        <v>-0.25</v>
      </c>
      <c r="K89" s="61">
        <f t="shared" si="0"/>
        <v>1.9801980198019802E-2</v>
      </c>
      <c r="L89" s="62" cm="1">
        <f t="array" ref="L89">IFERROR(LOOKUP(2,1/(E$28:E88&gt;=E89),D$28:D88),D89)</f>
        <v>44361</v>
      </c>
      <c r="M89" s="63" cm="1">
        <f t="array" ref="M89">IFERROR(LOOKUP(2,1/(E$28:E88&gt;=E89),E$28:E88),E89)</f>
        <v>10</v>
      </c>
    </row>
    <row r="90" spans="4:13" x14ac:dyDescent="0.3">
      <c r="D90" s="13">
        <v>44363</v>
      </c>
      <c r="E90" s="2">
        <v>7</v>
      </c>
      <c r="F90" s="2">
        <v>6</v>
      </c>
      <c r="G90" s="2">
        <v>1</v>
      </c>
      <c r="H90" s="2">
        <v>440</v>
      </c>
      <c r="I90" s="60">
        <f>VLOOKUP(D90,D$27:E151,2,FALSE)-VLOOKUP(D90-7,D$27:E151,2,FALSE)</f>
        <v>0</v>
      </c>
      <c r="J90" s="61">
        <f>IFERROR(I90/VLOOKUP(D90-7,D$27:E151,2,FALSE),1)</f>
        <v>0</v>
      </c>
      <c r="K90" s="61">
        <f t="shared" si="0"/>
        <v>1.5909090909090907E-2</v>
      </c>
      <c r="L90" s="62" cm="1">
        <f t="array" ref="L90">IFERROR(LOOKUP(2,1/(E$28:E89&gt;=E90),D$28:D89),D90)</f>
        <v>44361</v>
      </c>
      <c r="M90" s="63" cm="1">
        <f t="array" ref="M90">IFERROR(LOOKUP(2,1/(E$28:E89&gt;=E90),E$28:E89),E90)</f>
        <v>10</v>
      </c>
    </row>
    <row r="91" spans="4:13" x14ac:dyDescent="0.3">
      <c r="D91" s="13">
        <v>44364</v>
      </c>
      <c r="E91" s="2">
        <v>11</v>
      </c>
      <c r="F91" s="2">
        <v>7</v>
      </c>
      <c r="G91" s="2">
        <v>1</v>
      </c>
      <c r="H91" s="2">
        <v>621</v>
      </c>
      <c r="I91" s="60">
        <f>VLOOKUP(D91,D$27:E152,2,FALSE)-VLOOKUP(D91-7,D$27:E152,2,FALSE)</f>
        <v>4</v>
      </c>
      <c r="J91" s="61">
        <f>IFERROR(I91/VLOOKUP(D91-7,D$27:E152,2,FALSE),1)</f>
        <v>0.5714285714285714</v>
      </c>
      <c r="K91" s="61">
        <f t="shared" si="0"/>
        <v>1.7713365539452495E-2</v>
      </c>
      <c r="L91" s="62" cm="1">
        <f t="array" ref="L91">IFERROR(LOOKUP(2,1/(E$28:E90&gt;=E91),D$28:D90),D91)</f>
        <v>44351</v>
      </c>
      <c r="M91" s="63" cm="1">
        <f t="array" ref="M91">IFERROR(LOOKUP(2,1/(E$28:E90&gt;=E91),E$28:E90),E91)</f>
        <v>11</v>
      </c>
    </row>
    <row r="92" spans="4:13" x14ac:dyDescent="0.3">
      <c r="D92" s="13">
        <v>44365</v>
      </c>
      <c r="E92" s="2">
        <v>12</v>
      </c>
      <c r="F92" s="2">
        <v>8</v>
      </c>
      <c r="G92" s="2">
        <v>1</v>
      </c>
      <c r="H92" s="2">
        <v>496</v>
      </c>
      <c r="I92" s="60">
        <f>VLOOKUP(D92,D$27:E153,2,FALSE)-VLOOKUP(D92-7,D$27:E153,2,FALSE)</f>
        <v>7</v>
      </c>
      <c r="J92" s="61">
        <f>IFERROR(I92/VLOOKUP(D92-7,D$27:E153,2,FALSE),1)</f>
        <v>1.4</v>
      </c>
      <c r="K92" s="61">
        <f t="shared" si="0"/>
        <v>2.4193548387096774E-2</v>
      </c>
      <c r="L92" s="62" cm="1">
        <f t="array" ref="L92">IFERROR(LOOKUP(2,1/(E$28:E91&gt;=E92),D$28:D91),D92)</f>
        <v>44350</v>
      </c>
      <c r="M92" s="63" cm="1">
        <f t="array" ref="M92">IFERROR(LOOKUP(2,1/(E$28:E91&gt;=E92),E$28:E91),E92)</f>
        <v>12</v>
      </c>
    </row>
    <row r="93" spans="4:13" x14ac:dyDescent="0.3">
      <c r="D93" s="13">
        <v>44366</v>
      </c>
      <c r="E93" s="2">
        <v>9</v>
      </c>
      <c r="F93" s="2">
        <v>7</v>
      </c>
      <c r="G93" s="2">
        <v>1</v>
      </c>
      <c r="H93" s="2">
        <v>222</v>
      </c>
      <c r="I93" s="60">
        <f>VLOOKUP(D93,D$27:E154,2,FALSE)-VLOOKUP(D93-7,D$27:E154,2,FALSE)</f>
        <v>5</v>
      </c>
      <c r="J93" s="61">
        <f>IFERROR(I93/VLOOKUP(D93-7,D$27:E154,2,FALSE),1)</f>
        <v>1.25</v>
      </c>
      <c r="K93" s="61">
        <f t="shared" si="0"/>
        <v>4.0540540540540543E-2</v>
      </c>
      <c r="L93" s="62" cm="1">
        <f t="array" ref="L93">IFERROR(LOOKUP(2,1/(E$28:E92&gt;=E93),D$28:D92),D93)</f>
        <v>44365</v>
      </c>
      <c r="M93" s="63" cm="1">
        <f t="array" ref="M93">IFERROR(LOOKUP(2,1/(E$28:E92&gt;=E93),E$28:E92),E93)</f>
        <v>12</v>
      </c>
    </row>
    <row r="94" spans="4:13" x14ac:dyDescent="0.3">
      <c r="D94" s="13">
        <v>44367</v>
      </c>
      <c r="E94" s="2">
        <v>3</v>
      </c>
      <c r="F94" s="2">
        <v>7</v>
      </c>
      <c r="G94" s="2">
        <v>1</v>
      </c>
      <c r="H94" s="2">
        <v>197</v>
      </c>
      <c r="I94" s="60">
        <f>VLOOKUP(D94,D$27:E155,2,FALSE)-VLOOKUP(D94-7,D$27:E155,2,FALSE)</f>
        <v>1</v>
      </c>
      <c r="J94" s="61">
        <f>IFERROR(I94/VLOOKUP(D94-7,D$27:E155,2,FALSE),1)</f>
        <v>0.5</v>
      </c>
      <c r="K94" s="61">
        <f t="shared" si="0"/>
        <v>1.5228426395939087E-2</v>
      </c>
      <c r="L94" s="62" cm="1">
        <f t="array" ref="L94">IFERROR(LOOKUP(2,1/(E$28:E93&gt;=E94),D$28:D93),D94)</f>
        <v>44366</v>
      </c>
      <c r="M94" s="63" cm="1">
        <f t="array" ref="M94">IFERROR(LOOKUP(2,1/(E$28:E93&gt;=E94),E$28:E93),E94)</f>
        <v>9</v>
      </c>
    </row>
    <row r="95" spans="4:13" x14ac:dyDescent="0.3">
      <c r="D95" s="13">
        <v>44368</v>
      </c>
      <c r="E95" s="2">
        <v>13</v>
      </c>
      <c r="F95" s="2">
        <v>6</v>
      </c>
      <c r="G95" s="2">
        <v>1</v>
      </c>
      <c r="H95" s="2">
        <v>317</v>
      </c>
      <c r="I95" s="60">
        <f>VLOOKUP(D95,D$27:E156,2,FALSE)-VLOOKUP(D95-7,D$27:E156,2,FALSE)</f>
        <v>3</v>
      </c>
      <c r="J95" s="61">
        <f>IFERROR(I95/VLOOKUP(D95-7,D$27:E156,2,FALSE),1)</f>
        <v>0.3</v>
      </c>
      <c r="K95" s="61">
        <f t="shared" si="0"/>
        <v>4.1009463722397478E-2</v>
      </c>
      <c r="L95" s="62" cm="1">
        <f t="array" ref="L95">IFERROR(LOOKUP(2,1/(E$28:E94&gt;=E95),D$28:D94),D95)</f>
        <v>44349</v>
      </c>
      <c r="M95" s="63" cm="1">
        <f t="array" ref="M95">IFERROR(LOOKUP(2,1/(E$28:E94&gt;=E95),E$28:E94),E95)</f>
        <v>17</v>
      </c>
    </row>
    <row r="96" spans="4:13" x14ac:dyDescent="0.3">
      <c r="D96" s="13">
        <v>44369</v>
      </c>
      <c r="E96" s="2">
        <v>9</v>
      </c>
      <c r="F96" s="2">
        <v>6</v>
      </c>
      <c r="G96" s="2">
        <v>1</v>
      </c>
      <c r="H96" s="2">
        <v>601</v>
      </c>
      <c r="I96" s="60">
        <f>VLOOKUP(D96,D$27:E157,2,FALSE)-VLOOKUP(D96-7,D$27:E157,2,FALSE)</f>
        <v>3</v>
      </c>
      <c r="J96" s="61">
        <f>IFERROR(I96/VLOOKUP(D96-7,D$27:E157,2,FALSE),1)</f>
        <v>0.5</v>
      </c>
      <c r="K96" s="61">
        <f t="shared" si="0"/>
        <v>1.4975041597337771E-2</v>
      </c>
      <c r="L96" s="62" cm="1">
        <f t="array" ref="L96">IFERROR(LOOKUP(2,1/(E$28:E95&gt;=E96),D$28:D95),D96)</f>
        <v>44368</v>
      </c>
      <c r="M96" s="63" cm="1">
        <f t="array" ref="M96">IFERROR(LOOKUP(2,1/(E$28:E95&gt;=E96),E$28:E95),E96)</f>
        <v>13</v>
      </c>
    </row>
    <row r="97" spans="4:13" x14ac:dyDescent="0.3">
      <c r="D97" s="13">
        <v>44370</v>
      </c>
      <c r="E97" s="2">
        <v>27</v>
      </c>
      <c r="F97" s="2">
        <v>4</v>
      </c>
      <c r="G97" s="2">
        <v>1</v>
      </c>
      <c r="H97" s="2">
        <v>505</v>
      </c>
      <c r="I97" s="60">
        <f>VLOOKUP(D97,D$27:E158,2,FALSE)-VLOOKUP(D97-7,D$27:E158,2,FALSE)</f>
        <v>20</v>
      </c>
      <c r="J97" s="61">
        <f>IFERROR(I97/VLOOKUP(D97-7,D$27:E158,2,FALSE),1)</f>
        <v>2.8571428571428572</v>
      </c>
      <c r="K97" s="61">
        <f t="shared" si="0"/>
        <v>5.3465346534653464E-2</v>
      </c>
      <c r="L97" s="62" cm="1">
        <f t="array" ref="L97">IFERROR(LOOKUP(2,1/(E$28:E96&gt;=E97),D$28:D96),D97)</f>
        <v>44333</v>
      </c>
      <c r="M97" s="63" cm="1">
        <f t="array" ref="M97">IFERROR(LOOKUP(2,1/(E$28:E96&gt;=E97),E$28:E96),E97)</f>
        <v>29</v>
      </c>
    </row>
    <row r="98" spans="4:13" x14ac:dyDescent="0.3">
      <c r="D98" s="13">
        <v>44371</v>
      </c>
      <c r="E98" s="2">
        <v>39</v>
      </c>
      <c r="F98" s="2">
        <v>7</v>
      </c>
      <c r="G98" s="2">
        <v>1</v>
      </c>
      <c r="H98" s="2">
        <v>561</v>
      </c>
      <c r="I98" s="60">
        <f>VLOOKUP(D98,D$27:E159,2,FALSE)-VLOOKUP(D98-7,D$27:E159,2,FALSE)</f>
        <v>28</v>
      </c>
      <c r="J98" s="61">
        <f>IFERROR(I98/VLOOKUP(D98-7,D$27:E159,2,FALSE),1)</f>
        <v>2.5454545454545454</v>
      </c>
      <c r="K98" s="61">
        <f t="shared" si="0"/>
        <v>6.9518716577540107E-2</v>
      </c>
      <c r="L98" s="62" cm="1">
        <f t="array" ref="L98">IFERROR(LOOKUP(2,1/(E$28:E97&gt;=E98),D$28:D97),D98)</f>
        <v>44328</v>
      </c>
      <c r="M98" s="63" cm="1">
        <f t="array" ref="M98">IFERROR(LOOKUP(2,1/(E$28:E97&gt;=E98),E$28:E97),E98)</f>
        <v>58</v>
      </c>
    </row>
    <row r="99" spans="4:13" x14ac:dyDescent="0.3">
      <c r="D99" s="13">
        <v>44372</v>
      </c>
      <c r="E99" s="2">
        <v>30</v>
      </c>
      <c r="F99" s="2">
        <v>5</v>
      </c>
      <c r="G99" s="2">
        <v>2</v>
      </c>
      <c r="H99" s="2">
        <v>443</v>
      </c>
      <c r="I99" s="60">
        <f>VLOOKUP(D99,D$27:E160,2,FALSE)-VLOOKUP(D99-7,D$27:E160,2,FALSE)</f>
        <v>18</v>
      </c>
      <c r="J99" s="61">
        <f>IFERROR(I99/VLOOKUP(D99-7,D$27:E160,2,FALSE),1)</f>
        <v>1.5</v>
      </c>
      <c r="K99" s="61">
        <f t="shared" si="0"/>
        <v>6.772009029345373E-2</v>
      </c>
      <c r="L99" s="62" cm="1">
        <f t="array" ref="L99">IFERROR(LOOKUP(2,1/(E$28:E98&gt;=E99),D$28:D98),D99)</f>
        <v>44371</v>
      </c>
      <c r="M99" s="63" cm="1">
        <f t="array" ref="M99">IFERROR(LOOKUP(2,1/(E$28:E98&gt;=E99),E$28:E98),E99)</f>
        <v>39</v>
      </c>
    </row>
    <row r="100" spans="4:13" x14ac:dyDescent="0.3">
      <c r="D100" s="13">
        <v>44373</v>
      </c>
      <c r="E100" s="2">
        <v>35</v>
      </c>
      <c r="F100" s="2">
        <v>6</v>
      </c>
      <c r="G100" s="2">
        <v>2</v>
      </c>
      <c r="H100" s="2">
        <v>427</v>
      </c>
      <c r="I100" s="60">
        <f>VLOOKUP(D100,D$27:E161,2,FALSE)-VLOOKUP(D100-7,D$27:E161,2,FALSE)</f>
        <v>26</v>
      </c>
      <c r="J100" s="61">
        <f>IFERROR(I100/VLOOKUP(D100-7,D$27:E161,2,FALSE),1)</f>
        <v>2.8888888888888888</v>
      </c>
      <c r="K100" s="61">
        <f t="shared" ref="K100:K116" si="1">E100/H100</f>
        <v>8.1967213114754092E-2</v>
      </c>
      <c r="L100" s="62" cm="1">
        <f t="array" ref="L100">IFERROR(LOOKUP(2,1/(E$28:E99&gt;=E100),D$28:D99),D100)</f>
        <v>44371</v>
      </c>
      <c r="M100" s="63" cm="1">
        <f t="array" ref="M100">IFERROR(LOOKUP(2,1/(E$28:E99&gt;=E100),E$28:E99),E100)</f>
        <v>39</v>
      </c>
    </row>
    <row r="101" spans="4:13" x14ac:dyDescent="0.3">
      <c r="D101" s="13">
        <v>44374</v>
      </c>
      <c r="E101" s="2">
        <v>20</v>
      </c>
      <c r="F101" s="2">
        <v>7</v>
      </c>
      <c r="G101" s="2">
        <v>3</v>
      </c>
      <c r="H101" s="2">
        <v>347</v>
      </c>
      <c r="I101" s="60">
        <f>VLOOKUP(D101,D$27:E162,2,FALSE)-VLOOKUP(D101-7,D$27:E162,2,FALSE)</f>
        <v>17</v>
      </c>
      <c r="J101" s="61">
        <f>IFERROR(I101/VLOOKUP(D101-7,D$27:E162,2,FALSE),1)</f>
        <v>5.666666666666667</v>
      </c>
      <c r="K101" s="61">
        <f t="shared" si="1"/>
        <v>5.7636887608069162E-2</v>
      </c>
      <c r="L101" s="62" cm="1">
        <f t="array" ref="L101">IFERROR(LOOKUP(2,1/(E$28:E100&gt;=E101),D$28:D100),D101)</f>
        <v>44373</v>
      </c>
      <c r="M101" s="63" cm="1">
        <f t="array" ref="M101">IFERROR(LOOKUP(2,1/(E$28:E100&gt;=E101),E$28:E100),E101)</f>
        <v>35</v>
      </c>
    </row>
    <row r="102" spans="4:13" x14ac:dyDescent="0.3">
      <c r="D102" s="13">
        <v>44375</v>
      </c>
      <c r="E102" s="2">
        <v>13</v>
      </c>
      <c r="F102" s="2">
        <v>6</v>
      </c>
      <c r="G102" s="2">
        <v>2</v>
      </c>
      <c r="H102" s="2">
        <v>420</v>
      </c>
      <c r="I102" s="60">
        <f>VLOOKUP(D102,D$27:E163,2,FALSE)-VLOOKUP(D102-7,D$27:E163,2,FALSE)</f>
        <v>0</v>
      </c>
      <c r="J102" s="61">
        <f>IFERROR(I102/VLOOKUP(D102-7,D$27:E163,2,FALSE),1)</f>
        <v>0</v>
      </c>
      <c r="K102" s="61">
        <f t="shared" si="1"/>
        <v>3.0952380952380953E-2</v>
      </c>
      <c r="L102" s="62" cm="1">
        <f t="array" ref="L102">IFERROR(LOOKUP(2,1/(E$28:E101&gt;=E102),D$28:D101),D102)</f>
        <v>44374</v>
      </c>
      <c r="M102" s="63" cm="1">
        <f t="array" ref="M102">IFERROR(LOOKUP(2,1/(E$28:E101&gt;=E102),E$28:E101),E102)</f>
        <v>20</v>
      </c>
    </row>
    <row r="103" spans="4:13" x14ac:dyDescent="0.3">
      <c r="D103" s="13">
        <v>44376</v>
      </c>
      <c r="E103" s="2">
        <v>34</v>
      </c>
      <c r="F103" s="2">
        <v>6</v>
      </c>
      <c r="G103" s="2">
        <v>3</v>
      </c>
      <c r="H103" s="2">
        <v>545</v>
      </c>
      <c r="I103" s="60">
        <f>VLOOKUP(D103,D$27:E164,2,FALSE)-VLOOKUP(D103-7,D$27:E164,2,FALSE)</f>
        <v>25</v>
      </c>
      <c r="J103" s="61">
        <f>IFERROR(I103/VLOOKUP(D103-7,D$27:E164,2,FALSE),1)</f>
        <v>2.7777777777777777</v>
      </c>
      <c r="K103" s="61">
        <f t="shared" si="1"/>
        <v>6.2385321100917435E-2</v>
      </c>
      <c r="L103" s="62" cm="1">
        <f t="array" ref="L103">IFERROR(LOOKUP(2,1/(E$28:E102&gt;=E103),D$28:D102),D103)</f>
        <v>44373</v>
      </c>
      <c r="M103" s="63" cm="1">
        <f t="array" ref="M103">IFERROR(LOOKUP(2,1/(E$28:E102&gt;=E103),E$28:E102),E103)</f>
        <v>35</v>
      </c>
    </row>
    <row r="104" spans="4:13" x14ac:dyDescent="0.3">
      <c r="D104" s="13">
        <v>44377</v>
      </c>
      <c r="E104" s="2">
        <v>64</v>
      </c>
      <c r="F104" s="2">
        <v>7</v>
      </c>
      <c r="G104" s="2">
        <v>3</v>
      </c>
      <c r="H104" s="2">
        <v>471</v>
      </c>
      <c r="I104" s="60">
        <f>VLOOKUP(D104,D$27:E165,2,FALSE)-VLOOKUP(D104-7,D$27:E165,2,FALSE)</f>
        <v>37</v>
      </c>
      <c r="J104" s="61">
        <f>IFERROR(I104/VLOOKUP(D104-7,D$27:E165,2,FALSE),1)</f>
        <v>1.3703703703703705</v>
      </c>
      <c r="K104" s="61">
        <f t="shared" si="1"/>
        <v>0.13588110403397027</v>
      </c>
      <c r="L104" s="62" cm="1">
        <f t="array" ref="L104">IFERROR(LOOKUP(2,1/(E$28:E103&gt;=E104),D$28:D103),D104)</f>
        <v>44377</v>
      </c>
      <c r="M104" s="63" cm="1">
        <f t="array" ref="M104">IFERROR(LOOKUP(2,1/(E$28:E103&gt;=E104),E$28:E103),E104)</f>
        <v>64</v>
      </c>
    </row>
    <row r="105" spans="4:13" x14ac:dyDescent="0.3">
      <c r="D105" s="13">
        <v>44378</v>
      </c>
      <c r="E105" s="2">
        <v>60</v>
      </c>
      <c r="F105" s="2">
        <v>8</v>
      </c>
      <c r="G105" s="2">
        <v>3</v>
      </c>
      <c r="H105" s="2">
        <v>675</v>
      </c>
      <c r="I105" s="60">
        <f>VLOOKUP(D105,D$27:E166,2,FALSE)-VLOOKUP(D105-7,D$27:E166,2,FALSE)</f>
        <v>21</v>
      </c>
      <c r="J105" s="61">
        <f>IFERROR(I105/VLOOKUP(D105-7,D$27:E166,2,FALSE),1)</f>
        <v>0.53846153846153844</v>
      </c>
      <c r="K105" s="61">
        <f t="shared" si="1"/>
        <v>8.8888888888888892E-2</v>
      </c>
      <c r="L105" s="62" cm="1">
        <f t="array" ref="L105">IFERROR(LOOKUP(2,1/(E$28:E104&gt;=E105),D$28:D104),D105)</f>
        <v>44377</v>
      </c>
      <c r="M105" s="63" cm="1">
        <f t="array" ref="M105">IFERROR(LOOKUP(2,1/(E$28:E104&gt;=E105),E$28:E104),E105)</f>
        <v>64</v>
      </c>
    </row>
    <row r="106" spans="4:13" x14ac:dyDescent="0.3">
      <c r="D106" s="13">
        <v>44379</v>
      </c>
      <c r="E106" s="2">
        <v>62</v>
      </c>
      <c r="F106" s="2">
        <v>8</v>
      </c>
      <c r="G106" s="2">
        <v>4</v>
      </c>
      <c r="H106" s="2">
        <v>885</v>
      </c>
      <c r="I106" s="60">
        <f>VLOOKUP(D106,D$27:E167,2,FALSE)-VLOOKUP(D106-7,D$27:E167,2,FALSE)</f>
        <v>32</v>
      </c>
      <c r="J106" s="61">
        <f>IFERROR(I106/VLOOKUP(D106-7,D$27:E167,2,FALSE),1)</f>
        <v>1.0666666666666667</v>
      </c>
      <c r="K106" s="61">
        <f t="shared" si="1"/>
        <v>7.0056497175141244E-2</v>
      </c>
      <c r="L106" s="62" cm="1">
        <f t="array" ref="L106">IFERROR(LOOKUP(2,1/(E$28:E105&gt;=E106),D$28:D105),D106)</f>
        <v>44377</v>
      </c>
      <c r="M106" s="63" cm="1">
        <f t="array" ref="M106">IFERROR(LOOKUP(2,1/(E$28:E105&gt;=E106),E$28:E105),E106)</f>
        <v>64</v>
      </c>
    </row>
    <row r="107" spans="4:13" x14ac:dyDescent="0.3">
      <c r="D107" s="13">
        <v>44380</v>
      </c>
      <c r="E107" s="2">
        <v>55</v>
      </c>
      <c r="F107" s="2">
        <v>7</v>
      </c>
      <c r="G107" s="2">
        <v>4</v>
      </c>
      <c r="H107" s="2">
        <v>622</v>
      </c>
      <c r="I107" s="60">
        <f>VLOOKUP(D107,D$27:E168,2,FALSE)-VLOOKUP(D107-7,D$27:E168,2,FALSE)</f>
        <v>20</v>
      </c>
      <c r="J107" s="61">
        <f>IFERROR(I107/VLOOKUP(D107-7,D$27:E168,2,FALSE),1)</f>
        <v>0.5714285714285714</v>
      </c>
      <c r="K107" s="61">
        <f t="shared" si="1"/>
        <v>8.8424437299035374E-2</v>
      </c>
      <c r="L107" s="62" cm="1">
        <f t="array" ref="L107">IFERROR(LOOKUP(2,1/(E$28:E106&gt;=E107),D$28:D106),D107)</f>
        <v>44379</v>
      </c>
      <c r="M107" s="63" cm="1">
        <f t="array" ref="M107">IFERROR(LOOKUP(2,1/(E$28:E106&gt;=E107),E$28:E106),E107)</f>
        <v>62</v>
      </c>
    </row>
    <row r="108" spans="4:13" x14ac:dyDescent="0.3">
      <c r="D108" s="13">
        <v>44381</v>
      </c>
      <c r="E108" s="2">
        <v>55</v>
      </c>
      <c r="F108" s="2">
        <v>9</v>
      </c>
      <c r="G108" s="2">
        <v>5</v>
      </c>
      <c r="H108" s="2">
        <v>806</v>
      </c>
      <c r="I108" s="60">
        <f>VLOOKUP(D108,D$27:E169,2,FALSE)-VLOOKUP(D108-7,D$27:E169,2,FALSE)</f>
        <v>35</v>
      </c>
      <c r="J108" s="61">
        <f>IFERROR(I108/VLOOKUP(D108-7,D$27:E169,2,FALSE),1)</f>
        <v>1.75</v>
      </c>
      <c r="K108" s="61">
        <f t="shared" si="1"/>
        <v>6.8238213399503728E-2</v>
      </c>
      <c r="L108" s="62" cm="1">
        <f t="array" ref="L108">IFERROR(LOOKUP(2,1/(E$28:E107&gt;=E108),D$28:D107),D108)</f>
        <v>44380</v>
      </c>
      <c r="M108" s="63" cm="1">
        <f t="array" ref="M108">IFERROR(LOOKUP(2,1/(E$28:E107&gt;=E108),E$28:E107),E108)</f>
        <v>55</v>
      </c>
    </row>
    <row r="109" spans="4:13" x14ac:dyDescent="0.3">
      <c r="D109" s="13">
        <v>44382</v>
      </c>
      <c r="E109" s="2">
        <v>43</v>
      </c>
      <c r="F109" s="2">
        <v>9</v>
      </c>
      <c r="G109" s="2">
        <v>6</v>
      </c>
      <c r="H109" s="2">
        <v>1012</v>
      </c>
      <c r="I109" s="60">
        <f>VLOOKUP(D109,D$27:E170,2,FALSE)-VLOOKUP(D109-7,D$27:E170,2,FALSE)</f>
        <v>30</v>
      </c>
      <c r="J109" s="61">
        <f>IFERROR(I109/VLOOKUP(D109-7,D$27:E170,2,FALSE),1)</f>
        <v>2.3076923076923075</v>
      </c>
      <c r="K109" s="61">
        <f t="shared" si="1"/>
        <v>4.2490118577075096E-2</v>
      </c>
      <c r="L109" s="62" cm="1">
        <f t="array" ref="L109">IFERROR(LOOKUP(2,1/(E$28:E108&gt;=E109),D$28:D108),D109)</f>
        <v>44381</v>
      </c>
      <c r="M109" s="63" cm="1">
        <f t="array" ref="M109">IFERROR(LOOKUP(2,1/(E$28:E108&gt;=E109),E$28:E108),E109)</f>
        <v>55</v>
      </c>
    </row>
    <row r="110" spans="4:13" x14ac:dyDescent="0.3">
      <c r="D110" s="13">
        <v>44383</v>
      </c>
      <c r="E110" s="2">
        <v>43</v>
      </c>
      <c r="F110" s="2">
        <v>11</v>
      </c>
      <c r="G110" s="2">
        <v>5</v>
      </c>
      <c r="H110" s="2">
        <v>1234</v>
      </c>
      <c r="I110" s="60">
        <f>VLOOKUP(D110,D$27:E171,2,FALSE)-VLOOKUP(D110-7,D$27:E171,2,FALSE)</f>
        <v>9</v>
      </c>
      <c r="J110" s="61">
        <f>IFERROR(I110/VLOOKUP(D110-7,D$27:E171,2,FALSE),1)</f>
        <v>0.26470588235294118</v>
      </c>
      <c r="K110" s="61">
        <f t="shared" si="1"/>
        <v>3.4846029173419772E-2</v>
      </c>
      <c r="L110" s="62" cm="1">
        <f t="array" ref="L110">IFERROR(LOOKUP(2,1/(E$28:E109&gt;=E110),D$28:D109),D110)</f>
        <v>44382</v>
      </c>
      <c r="M110" s="63" cm="1">
        <f t="array" ref="M110">IFERROR(LOOKUP(2,1/(E$28:E109&gt;=E110),E$28:E109),E110)</f>
        <v>43</v>
      </c>
    </row>
    <row r="111" spans="4:13" x14ac:dyDescent="0.3">
      <c r="D111" s="13">
        <v>44384</v>
      </c>
      <c r="E111" s="2">
        <v>50</v>
      </c>
      <c r="F111" s="2">
        <v>11</v>
      </c>
      <c r="G111" s="2">
        <v>3</v>
      </c>
      <c r="H111" s="2">
        <v>1019</v>
      </c>
      <c r="I111" s="60">
        <f>VLOOKUP(D111,D$27:E172,2,FALSE)-VLOOKUP(D111-7,D$27:E172,2,FALSE)</f>
        <v>-14</v>
      </c>
      <c r="J111" s="61">
        <f>IFERROR(I111/VLOOKUP(D111-7,D$27:E172,2,FALSE),1)</f>
        <v>-0.21875</v>
      </c>
      <c r="K111" s="61">
        <f t="shared" si="1"/>
        <v>4.9067713444553483E-2</v>
      </c>
      <c r="L111" s="62" cm="1">
        <f t="array" ref="L111">IFERROR(LOOKUP(2,1/(E$28:E110&gt;=E111),D$28:D110),D111)</f>
        <v>44381</v>
      </c>
      <c r="M111" s="63" cm="1">
        <f t="array" ref="M111">IFERROR(LOOKUP(2,1/(E$28:E110&gt;=E111),E$28:E110),E111)</f>
        <v>55</v>
      </c>
    </row>
    <row r="112" spans="4:13" x14ac:dyDescent="0.3">
      <c r="D112" s="13">
        <v>44385</v>
      </c>
      <c r="E112" s="2">
        <v>66</v>
      </c>
      <c r="F112" s="2">
        <v>10</v>
      </c>
      <c r="G112" s="2">
        <v>4</v>
      </c>
      <c r="H112" s="2">
        <v>1463</v>
      </c>
      <c r="I112" s="60">
        <f>VLOOKUP(D112,D$27:E173,2,FALSE)-VLOOKUP(D112-7,D$27:E173,2,FALSE)</f>
        <v>6</v>
      </c>
      <c r="J112" s="61">
        <f>IFERROR(I112/VLOOKUP(D112-7,D$27:E173,2,FALSE),1)</f>
        <v>0.1</v>
      </c>
      <c r="K112" s="61">
        <f t="shared" si="1"/>
        <v>4.5112781954887216E-2</v>
      </c>
      <c r="L112" s="62" cm="1">
        <f t="array" ref="L112">IFERROR(LOOKUP(2,1/(E$28:E111&gt;=E112),D$28:D111),D112)</f>
        <v>44385</v>
      </c>
      <c r="M112" s="63" cm="1">
        <f t="array" ref="M112">IFERROR(LOOKUP(2,1/(E$28:E111&gt;=E112),E$28:E111),E112)</f>
        <v>66</v>
      </c>
    </row>
    <row r="113" spans="4:13" x14ac:dyDescent="0.3">
      <c r="D113" s="13">
        <v>44386</v>
      </c>
      <c r="E113" s="2">
        <v>119</v>
      </c>
      <c r="F113" s="2">
        <v>8</v>
      </c>
      <c r="G113" s="2">
        <v>4</v>
      </c>
      <c r="H113" s="2">
        <v>1729</v>
      </c>
      <c r="I113" s="60">
        <f>VLOOKUP(D113,D$27:E174,2,FALSE)-VLOOKUP(D113-7,D$27:E174,2,FALSE)</f>
        <v>57</v>
      </c>
      <c r="J113" s="61">
        <f>IFERROR(I113/VLOOKUP(D113-7,D$27:E174,2,FALSE),1)</f>
        <v>0.91935483870967738</v>
      </c>
      <c r="K113" s="61">
        <f t="shared" si="1"/>
        <v>6.8825910931174086E-2</v>
      </c>
      <c r="L113" s="62" cm="1">
        <f t="array" ref="L113">IFERROR(LOOKUP(2,1/(E$28:E112&gt;=E113),D$28:D112),D113)</f>
        <v>44386</v>
      </c>
      <c r="M113" s="63" cm="1">
        <f t="array" ref="M113">IFERROR(LOOKUP(2,1/(E$28:E112&gt;=E113),E$28:E112),E113)</f>
        <v>119</v>
      </c>
    </row>
    <row r="114" spans="4:13" x14ac:dyDescent="0.3">
      <c r="D114" s="13">
        <v>44387</v>
      </c>
      <c r="E114" s="2">
        <v>73</v>
      </c>
      <c r="F114" s="2">
        <v>8</v>
      </c>
      <c r="G114" s="2">
        <v>4</v>
      </c>
      <c r="H114" s="2">
        <v>1369</v>
      </c>
      <c r="I114" s="60">
        <f>VLOOKUP(D114,D$27:E175,2,FALSE)-VLOOKUP(D114-7,D$27:E175,2,FALSE)</f>
        <v>18</v>
      </c>
      <c r="J114" s="61">
        <f>IFERROR(I114/VLOOKUP(D114-7,D$27:E175,2,FALSE),1)</f>
        <v>0.32727272727272727</v>
      </c>
      <c r="K114" s="61">
        <f t="shared" si="1"/>
        <v>5.3323593864134405E-2</v>
      </c>
      <c r="L114" s="62" cm="1">
        <f t="array" ref="L114">IFERROR(LOOKUP(2,1/(E$28:E113&gt;=E114),D$28:D113),D114)</f>
        <v>44386</v>
      </c>
      <c r="M114" s="63" cm="1">
        <f t="array" ref="M114">IFERROR(LOOKUP(2,1/(E$28:E113&gt;=E114),E$28:E113),E114)</f>
        <v>119</v>
      </c>
    </row>
    <row r="115" spans="4:13" x14ac:dyDescent="0.3">
      <c r="D115" s="13">
        <v>44388</v>
      </c>
      <c r="E115" s="2">
        <v>109</v>
      </c>
      <c r="F115" s="2">
        <v>8</v>
      </c>
      <c r="G115" s="2">
        <v>4</v>
      </c>
      <c r="H115" s="2">
        <v>1517</v>
      </c>
      <c r="I115" s="60">
        <f>VLOOKUP(D115,D$27:E176,2,FALSE)-VLOOKUP(D115-7,D$27:E176,2,FALSE)</f>
        <v>54</v>
      </c>
      <c r="J115" s="61">
        <f>IFERROR(I115/VLOOKUP(D115-7,D$27:E176,2,FALSE),1)</f>
        <v>0.98181818181818181</v>
      </c>
      <c r="K115" s="61">
        <f t="shared" si="1"/>
        <v>7.1852340145023078E-2</v>
      </c>
      <c r="L115" s="62" cm="1">
        <f t="array" ref="L115">IFERROR(LOOKUP(2,1/(E$28:E114&gt;=E115),D$28:D114),D115)</f>
        <v>44386</v>
      </c>
      <c r="M115" s="63" cm="1">
        <f t="array" ref="M115">IFERROR(LOOKUP(2,1/(E$28:E114&gt;=E115),E$28:E114),E115)</f>
        <v>119</v>
      </c>
    </row>
    <row r="116" spans="4:13" x14ac:dyDescent="0.3">
      <c r="D116" s="12" t="s">
        <v>464</v>
      </c>
      <c r="E116" s="2">
        <v>2337</v>
      </c>
      <c r="F116" s="2">
        <v>1249</v>
      </c>
      <c r="G116" s="2">
        <v>374</v>
      </c>
      <c r="H116" s="2">
        <v>61066</v>
      </c>
      <c r="I116" s="64" t="e">
        <f>VLOOKUP(D116,D$27:E177,2,FALSE)-VLOOKUP(D116-7,D$27:E177,2,FALSE)</f>
        <v>#VALUE!</v>
      </c>
      <c r="J116" s="65">
        <f>IFERROR(I116/VLOOKUP(D116-7,D$27:E177,2,FALSE),1)</f>
        <v>1</v>
      </c>
      <c r="K116" s="65">
        <f t="shared" si="1"/>
        <v>3.8270068450528938E-2</v>
      </c>
      <c r="L116" s="66" t="str" cm="1">
        <f t="array" ref="L116">IFERROR(LOOKUP(2,1/(E$28:E115&gt;=E116),D$28:D115),D116)</f>
        <v>Total general</v>
      </c>
      <c r="M116" s="67" cm="1">
        <f t="array" ref="M116">IFERROR(LOOKUP(2,1/(E$28:E115&gt;=E116),E$28:E115),E116)</f>
        <v>2337</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423</v>
      </c>
      <c r="E27" t="s">
        <v>359</v>
      </c>
      <c r="F27" t="s">
        <v>360</v>
      </c>
      <c r="G27" t="s">
        <v>351</v>
      </c>
      <c r="H27" t="s">
        <v>361</v>
      </c>
      <c r="I27" s="31" t="s">
        <v>429</v>
      </c>
      <c r="J27" s="31" t="s">
        <v>428</v>
      </c>
      <c r="K27" s="31" t="s">
        <v>358</v>
      </c>
      <c r="L27" s="30" t="s">
        <v>425</v>
      </c>
      <c r="M27" s="31" t="s">
        <v>426</v>
      </c>
    </row>
    <row r="28" spans="4:13" x14ac:dyDescent="0.3">
      <c r="D28" s="13">
        <v>44300</v>
      </c>
      <c r="E28" s="2">
        <v>22</v>
      </c>
      <c r="F28" s="2">
        <v>21</v>
      </c>
      <c r="G28" s="2">
        <v>4</v>
      </c>
      <c r="H28" s="2">
        <v>1437</v>
      </c>
      <c r="I28" s="2"/>
      <c r="J28" s="2"/>
      <c r="K28" s="2"/>
    </row>
    <row r="29" spans="4:13" x14ac:dyDescent="0.3">
      <c r="D29" s="13">
        <v>44301</v>
      </c>
      <c r="E29" s="2">
        <v>32</v>
      </c>
      <c r="F29" s="2">
        <v>26</v>
      </c>
      <c r="G29" s="2">
        <v>3</v>
      </c>
      <c r="H29" s="2">
        <v>2453</v>
      </c>
      <c r="I29" s="2"/>
      <c r="J29" s="2"/>
      <c r="K29" s="2"/>
      <c r="L29" s="1" cm="1">
        <f t="array" ref="L29">IFERROR(LOOKUP(2,1/(E$28:E28&gt;=E29),D$28:D28),D29)</f>
        <v>44301</v>
      </c>
      <c r="M29" cm="1">
        <f t="array" ref="M29">IFERROR(LOOKUP(2,1/(E$28:E28&gt;=E29),E$28:E28),E29)</f>
        <v>32</v>
      </c>
    </row>
    <row r="30" spans="4:13" x14ac:dyDescent="0.3">
      <c r="D30" s="13">
        <v>44302</v>
      </c>
      <c r="E30" s="2">
        <v>18</v>
      </c>
      <c r="F30" s="2">
        <v>21</v>
      </c>
      <c r="G30" s="2">
        <v>3</v>
      </c>
      <c r="H30" s="2">
        <v>1742</v>
      </c>
      <c r="I30" s="2"/>
      <c r="J30" s="2"/>
      <c r="K30" s="2"/>
      <c r="L30" s="1" cm="1">
        <f t="array" ref="L30">IFERROR(LOOKUP(2,1/(E$28:E29&gt;=E30),D$28:D29),D30)</f>
        <v>44301</v>
      </c>
      <c r="M30" cm="1">
        <f t="array" ref="M30">IFERROR(LOOKUP(2,1/(E$28:E29&gt;=E30),E$28:E29),E30)</f>
        <v>32</v>
      </c>
    </row>
    <row r="31" spans="4:13" x14ac:dyDescent="0.3">
      <c r="D31" s="13">
        <v>44303</v>
      </c>
      <c r="E31" s="2">
        <v>16</v>
      </c>
      <c r="F31" s="2">
        <v>21</v>
      </c>
      <c r="G31" s="2">
        <v>4</v>
      </c>
      <c r="H31" s="2">
        <v>2336</v>
      </c>
      <c r="I31" s="2"/>
      <c r="J31" s="2"/>
      <c r="K31" s="2"/>
      <c r="L31" s="1" cm="1">
        <f t="array" ref="L31">IFERROR(LOOKUP(2,1/(E$28:E30&gt;=E31),D$28:D30),D31)</f>
        <v>44302</v>
      </c>
      <c r="M31" cm="1">
        <f t="array" ref="M31">IFERROR(LOOKUP(2,1/(E$28:E30&gt;=E31),E$28:E30),E31)</f>
        <v>18</v>
      </c>
    </row>
    <row r="32" spans="4:13" x14ac:dyDescent="0.3">
      <c r="D32" s="13">
        <v>44304</v>
      </c>
      <c r="E32" s="2">
        <v>15</v>
      </c>
      <c r="F32" s="2">
        <v>22</v>
      </c>
      <c r="G32" s="2">
        <v>5</v>
      </c>
      <c r="H32" s="2">
        <v>1113</v>
      </c>
      <c r="I32" s="2"/>
      <c r="J32" s="2"/>
      <c r="K32" s="2"/>
      <c r="L32" s="1" cm="1">
        <f t="array" ref="L32">IFERROR(LOOKUP(2,1/(E$28:E31&gt;=E32),D$28:D31),D32)</f>
        <v>44303</v>
      </c>
      <c r="M32" cm="1">
        <f t="array" ref="M32">IFERROR(LOOKUP(2,1/(E$28:E31&gt;=E32),E$28:E31),E32)</f>
        <v>16</v>
      </c>
    </row>
    <row r="33" spans="4:13" x14ac:dyDescent="0.3">
      <c r="D33" s="13">
        <v>44305</v>
      </c>
      <c r="E33" s="2">
        <v>14</v>
      </c>
      <c r="F33" s="2">
        <v>17</v>
      </c>
      <c r="G33" s="2">
        <v>5</v>
      </c>
      <c r="H33" s="2">
        <v>853</v>
      </c>
      <c r="I33" s="2"/>
      <c r="J33" s="2"/>
      <c r="K33" s="2"/>
      <c r="L33" s="1" cm="1">
        <f t="array" ref="L33">IFERROR(LOOKUP(2,1/(E$28:E32&gt;=E33),D$28:D32),D33)</f>
        <v>44304</v>
      </c>
      <c r="M33" cm="1">
        <f t="array" ref="M33">IFERROR(LOOKUP(2,1/(E$28:E32&gt;=E33),E$28:E32),E33)</f>
        <v>15</v>
      </c>
    </row>
    <row r="34" spans="4:13" x14ac:dyDescent="0.3">
      <c r="D34" s="13">
        <v>44306</v>
      </c>
      <c r="E34" s="2">
        <v>23</v>
      </c>
      <c r="F34" s="2">
        <v>17</v>
      </c>
      <c r="G34" s="2">
        <v>5</v>
      </c>
      <c r="H34" s="2">
        <v>1124</v>
      </c>
      <c r="I34" s="2"/>
      <c r="J34" s="2"/>
      <c r="K34" s="2"/>
      <c r="L34" s="1" cm="1">
        <f t="array" ref="L34">IFERROR(LOOKUP(2,1/(E$28:E33&gt;=E34),D$28:D33),D34)</f>
        <v>44301</v>
      </c>
      <c r="M34" cm="1">
        <f t="array" ref="M34">IFERROR(LOOKUP(2,1/(E$28:E33&gt;=E34),E$28:E33),E34)</f>
        <v>32</v>
      </c>
    </row>
    <row r="35" spans="4:13" x14ac:dyDescent="0.3">
      <c r="D35" s="13">
        <v>44307</v>
      </c>
      <c r="E35" s="2">
        <v>10</v>
      </c>
      <c r="F35" s="2">
        <v>19</v>
      </c>
      <c r="G35" s="2">
        <v>4</v>
      </c>
      <c r="H35" s="2">
        <v>914</v>
      </c>
      <c r="I35" s="48">
        <f>VLOOKUP(D35,D$27:E96,2,FALSE)-VLOOKUP(D35-7,D$27:E96,2,FALSE)</f>
        <v>-12</v>
      </c>
      <c r="J35" s="37">
        <f>IFERROR(I35/VLOOKUP(D35-7,D$27:E96,2,FALSE),1)</f>
        <v>-0.54545454545454541</v>
      </c>
      <c r="K35" s="37">
        <f>E35/H35</f>
        <v>1.0940919037199124E-2</v>
      </c>
      <c r="L35" s="49" cm="1">
        <f t="array" ref="L35">IFERROR(LOOKUP(2,1/(E$28:E34&gt;=E35),D$28:D34),D35)</f>
        <v>44306</v>
      </c>
      <c r="M35" s="39" cm="1">
        <f t="array" ref="M35">IFERROR(LOOKUP(2,1/(E$28:E34&gt;=E35),E$28:E34),E35)</f>
        <v>23</v>
      </c>
    </row>
    <row r="36" spans="4:13" x14ac:dyDescent="0.3">
      <c r="D36" s="13">
        <v>44308</v>
      </c>
      <c r="E36" s="2">
        <v>16</v>
      </c>
      <c r="F36" s="2">
        <v>19</v>
      </c>
      <c r="G36" s="2">
        <v>4</v>
      </c>
      <c r="H36" s="2">
        <v>1019</v>
      </c>
      <c r="I36" s="48">
        <f>VLOOKUP(D36,D$27:E97,2,FALSE)-VLOOKUP(D36-7,D$27:E97,2,FALSE)</f>
        <v>-16</v>
      </c>
      <c r="J36" s="37">
        <f>IFERROR(I36/VLOOKUP(D36-7,D$27:E97,2,FALSE),1)</f>
        <v>-0.5</v>
      </c>
      <c r="K36" s="37">
        <f t="shared" ref="K36:K99" si="0">E36/H36</f>
        <v>1.5701668302257114E-2</v>
      </c>
      <c r="L36" s="51" cm="1">
        <f t="array" ref="L36">IFERROR(LOOKUP(2,1/(E$28:E35&gt;=E36),D$28:D35),D36)</f>
        <v>44306</v>
      </c>
      <c r="M36" s="44" cm="1">
        <f t="array" ref="M36">IFERROR(LOOKUP(2,1/(E$28:E35&gt;=E36),E$28:E35),E36)</f>
        <v>23</v>
      </c>
    </row>
    <row r="37" spans="4:13" x14ac:dyDescent="0.3">
      <c r="D37" s="13">
        <v>44309</v>
      </c>
      <c r="E37" s="2">
        <v>27</v>
      </c>
      <c r="F37" s="2">
        <v>19</v>
      </c>
      <c r="G37" s="2">
        <v>5</v>
      </c>
      <c r="H37" s="2">
        <v>869</v>
      </c>
      <c r="I37" s="48">
        <f>VLOOKUP(D37,D$27:E98,2,FALSE)-VLOOKUP(D37-7,D$27:E98,2,FALSE)</f>
        <v>9</v>
      </c>
      <c r="J37" s="37">
        <f>IFERROR(I37/VLOOKUP(D37-7,D$27:E98,2,FALSE),1)</f>
        <v>0.5</v>
      </c>
      <c r="K37" s="37">
        <f t="shared" si="0"/>
        <v>3.1070195627157654E-2</v>
      </c>
      <c r="L37" s="51" cm="1">
        <f t="array" ref="L37">IFERROR(LOOKUP(2,1/(E$28:E36&gt;=E37),D$28:D36),D37)</f>
        <v>44301</v>
      </c>
      <c r="M37" s="44" cm="1">
        <f t="array" ref="M37">IFERROR(LOOKUP(2,1/(E$28:E36&gt;=E37),E$28:E36),E37)</f>
        <v>32</v>
      </c>
    </row>
    <row r="38" spans="4:13" x14ac:dyDescent="0.3">
      <c r="D38" s="13">
        <v>44310</v>
      </c>
      <c r="E38" s="2">
        <v>30</v>
      </c>
      <c r="F38" s="2">
        <v>19</v>
      </c>
      <c r="G38" s="2">
        <v>4</v>
      </c>
      <c r="H38" s="2">
        <v>989</v>
      </c>
      <c r="I38" s="48">
        <f>VLOOKUP(D38,D$27:E99,2,FALSE)-VLOOKUP(D38-7,D$27:E99,2,FALSE)</f>
        <v>14</v>
      </c>
      <c r="J38" s="37">
        <f>IFERROR(I38/VLOOKUP(D38-7,D$27:E99,2,FALSE),1)</f>
        <v>0.875</v>
      </c>
      <c r="K38" s="37">
        <f t="shared" si="0"/>
        <v>3.0333670374115267E-2</v>
      </c>
      <c r="L38" s="51" cm="1">
        <f t="array" ref="L38">IFERROR(LOOKUP(2,1/(E$28:E37&gt;=E38),D$28:D37),D38)</f>
        <v>44301</v>
      </c>
      <c r="M38" s="44" cm="1">
        <f t="array" ref="M38">IFERROR(LOOKUP(2,1/(E$28:E37&gt;=E38),E$28:E37),E38)</f>
        <v>32</v>
      </c>
    </row>
    <row r="39" spans="4:13" x14ac:dyDescent="0.3">
      <c r="D39" s="13">
        <v>44311</v>
      </c>
      <c r="E39" s="2">
        <v>25</v>
      </c>
      <c r="F39" s="2">
        <v>22</v>
      </c>
      <c r="G39" s="2">
        <v>4</v>
      </c>
      <c r="H39" s="2">
        <v>801</v>
      </c>
      <c r="I39" s="48">
        <f>VLOOKUP(D39,D$27:E100,2,FALSE)-VLOOKUP(D39-7,D$27:E100,2,FALSE)</f>
        <v>10</v>
      </c>
      <c r="J39" s="37">
        <f>IFERROR(I39/VLOOKUP(D39-7,D$27:E100,2,FALSE),1)</f>
        <v>0.66666666666666663</v>
      </c>
      <c r="K39" s="37">
        <f t="shared" si="0"/>
        <v>3.1210986267166042E-2</v>
      </c>
      <c r="L39" s="51" cm="1">
        <f t="array" ref="L39">IFERROR(LOOKUP(2,1/(E$28:E38&gt;=E39),D$28:D38),D39)</f>
        <v>44310</v>
      </c>
      <c r="M39" s="44" cm="1">
        <f t="array" ref="M39">IFERROR(LOOKUP(2,1/(E$28:E38&gt;=E39),E$28:E38),E39)</f>
        <v>30</v>
      </c>
    </row>
    <row r="40" spans="4:13" x14ac:dyDescent="0.3">
      <c r="D40" s="13">
        <v>44312</v>
      </c>
      <c r="E40" s="2">
        <v>21</v>
      </c>
      <c r="F40" s="2">
        <v>19</v>
      </c>
      <c r="G40" s="2">
        <v>5</v>
      </c>
      <c r="H40" s="2">
        <v>1760</v>
      </c>
      <c r="I40" s="48">
        <f>VLOOKUP(D40,D$27:E101,2,FALSE)-VLOOKUP(D40-7,D$27:E101,2,FALSE)</f>
        <v>7</v>
      </c>
      <c r="J40" s="37">
        <f>IFERROR(I40/VLOOKUP(D40-7,D$27:E101,2,FALSE),1)</f>
        <v>0.5</v>
      </c>
      <c r="K40" s="37">
        <f t="shared" si="0"/>
        <v>1.1931818181818182E-2</v>
      </c>
      <c r="L40" s="51" cm="1">
        <f t="array" ref="L40">IFERROR(LOOKUP(2,1/(E$28:E39&gt;=E40),D$28:D39),D40)</f>
        <v>44311</v>
      </c>
      <c r="M40" s="44" cm="1">
        <f t="array" ref="M40">IFERROR(LOOKUP(2,1/(E$28:E39&gt;=E40),E$28:E39),E40)</f>
        <v>25</v>
      </c>
    </row>
    <row r="41" spans="4:13" x14ac:dyDescent="0.3">
      <c r="D41" s="13">
        <v>44313</v>
      </c>
      <c r="E41" s="2">
        <v>23</v>
      </c>
      <c r="F41" s="2">
        <v>20</v>
      </c>
      <c r="G41" s="2">
        <v>4</v>
      </c>
      <c r="H41" s="2">
        <v>1144</v>
      </c>
      <c r="I41" s="48">
        <f>VLOOKUP(D41,D$27:E102,2,FALSE)-VLOOKUP(D41-7,D$27:E102,2,FALSE)</f>
        <v>0</v>
      </c>
      <c r="J41" s="37">
        <f>IFERROR(I41/VLOOKUP(D41-7,D$27:E102,2,FALSE),1)</f>
        <v>0</v>
      </c>
      <c r="K41" s="37">
        <f t="shared" si="0"/>
        <v>2.0104895104895104E-2</v>
      </c>
      <c r="L41" s="51" cm="1">
        <f t="array" ref="L41">IFERROR(LOOKUP(2,1/(E$28:E40&gt;=E41),D$28:D40),D41)</f>
        <v>44311</v>
      </c>
      <c r="M41" s="44" cm="1">
        <f t="array" ref="M41">IFERROR(LOOKUP(2,1/(E$28:E40&gt;=E41),E$28:E40),E41)</f>
        <v>25</v>
      </c>
    </row>
    <row r="42" spans="4:13" x14ac:dyDescent="0.3">
      <c r="D42" s="13">
        <v>44314</v>
      </c>
      <c r="E42" s="2">
        <v>33</v>
      </c>
      <c r="F42" s="2">
        <v>21</v>
      </c>
      <c r="G42" s="2">
        <v>3</v>
      </c>
      <c r="H42" s="2">
        <v>1139</v>
      </c>
      <c r="I42" s="48">
        <f>VLOOKUP(D42,D$27:E103,2,FALSE)-VLOOKUP(D42-7,D$27:E103,2,FALSE)</f>
        <v>23</v>
      </c>
      <c r="J42" s="37">
        <f>IFERROR(I42/VLOOKUP(D42-7,D$27:E103,2,FALSE),1)</f>
        <v>2.2999999999999998</v>
      </c>
      <c r="K42" s="37">
        <f t="shared" si="0"/>
        <v>2.8972783143107989E-2</v>
      </c>
      <c r="L42" s="51" cm="1">
        <f t="array" ref="L42">IFERROR(LOOKUP(2,1/(E$28:E41&gt;=E42),D$28:D41),D42)</f>
        <v>44314</v>
      </c>
      <c r="M42" s="44" cm="1">
        <f t="array" ref="M42">IFERROR(LOOKUP(2,1/(E$28:E41&gt;=E42),E$28:E41),E42)</f>
        <v>33</v>
      </c>
    </row>
    <row r="43" spans="4:13" x14ac:dyDescent="0.3">
      <c r="D43" s="13">
        <v>44315</v>
      </c>
      <c r="E43" s="2">
        <v>29</v>
      </c>
      <c r="F43" s="2">
        <v>19</v>
      </c>
      <c r="G43" s="2">
        <v>5</v>
      </c>
      <c r="H43" s="2">
        <v>1240</v>
      </c>
      <c r="I43" s="48">
        <f>VLOOKUP(D43,D$27:E104,2,FALSE)-VLOOKUP(D43-7,D$27:E104,2,FALSE)</f>
        <v>13</v>
      </c>
      <c r="J43" s="37">
        <f>IFERROR(I43/VLOOKUP(D43-7,D$27:E104,2,FALSE),1)</f>
        <v>0.8125</v>
      </c>
      <c r="K43" s="37">
        <f t="shared" si="0"/>
        <v>2.3387096774193549E-2</v>
      </c>
      <c r="L43" s="51" cm="1">
        <f t="array" ref="L43">IFERROR(LOOKUP(2,1/(E$28:E42&gt;=E43),D$28:D42),D43)</f>
        <v>44314</v>
      </c>
      <c r="M43" s="44" cm="1">
        <f t="array" ref="M43">IFERROR(LOOKUP(2,1/(E$28:E42&gt;=E43),E$28:E42),E43)</f>
        <v>33</v>
      </c>
    </row>
    <row r="44" spans="4:13" x14ac:dyDescent="0.3">
      <c r="D44" s="13">
        <v>44316</v>
      </c>
      <c r="E44" s="2">
        <v>26</v>
      </c>
      <c r="F44" s="2">
        <v>19</v>
      </c>
      <c r="G44" s="2">
        <v>4</v>
      </c>
      <c r="H44" s="2">
        <v>1362</v>
      </c>
      <c r="I44" s="48">
        <f>VLOOKUP(D44,D$27:E105,2,FALSE)-VLOOKUP(D44-7,D$27:E105,2,FALSE)</f>
        <v>-1</v>
      </c>
      <c r="J44" s="37">
        <f>IFERROR(I44/VLOOKUP(D44-7,D$27:E105,2,FALSE),1)</f>
        <v>-3.7037037037037035E-2</v>
      </c>
      <c r="K44" s="37">
        <f t="shared" si="0"/>
        <v>1.908957415565345E-2</v>
      </c>
      <c r="L44" s="51" cm="1">
        <f t="array" ref="L44">IFERROR(LOOKUP(2,1/(E$28:E43&gt;=E44),D$28:D43),D44)</f>
        <v>44315</v>
      </c>
      <c r="M44" s="44" cm="1">
        <f t="array" ref="M44">IFERROR(LOOKUP(2,1/(E$28:E43&gt;=E44),E$28:E43),E44)</f>
        <v>29</v>
      </c>
    </row>
    <row r="45" spans="4:13" x14ac:dyDescent="0.3">
      <c r="D45" s="13">
        <v>44317</v>
      </c>
      <c r="E45" s="2">
        <v>26</v>
      </c>
      <c r="F45" s="2">
        <v>20</v>
      </c>
      <c r="G45" s="2">
        <v>4</v>
      </c>
      <c r="H45" s="2">
        <v>1150</v>
      </c>
      <c r="I45" s="48">
        <f>VLOOKUP(D45,D$27:E106,2,FALSE)-VLOOKUP(D45-7,D$27:E106,2,FALSE)</f>
        <v>-4</v>
      </c>
      <c r="J45" s="37">
        <f>IFERROR(I45/VLOOKUP(D45-7,D$27:E106,2,FALSE),1)</f>
        <v>-0.13333333333333333</v>
      </c>
      <c r="K45" s="37">
        <f t="shared" si="0"/>
        <v>2.2608695652173914E-2</v>
      </c>
      <c r="L45" s="51" cm="1">
        <f t="array" ref="L45">IFERROR(LOOKUP(2,1/(E$28:E44&gt;=E45),D$28:D44),D45)</f>
        <v>44316</v>
      </c>
      <c r="M45" s="44" cm="1">
        <f t="array" ref="M45">IFERROR(LOOKUP(2,1/(E$28:E44&gt;=E45),E$28:E44),E45)</f>
        <v>26</v>
      </c>
    </row>
    <row r="46" spans="4:13" x14ac:dyDescent="0.3">
      <c r="D46" s="13">
        <v>44318</v>
      </c>
      <c r="E46" s="2">
        <v>14</v>
      </c>
      <c r="F46" s="2">
        <v>22</v>
      </c>
      <c r="G46" s="2">
        <v>5</v>
      </c>
      <c r="H46" s="2">
        <v>1068</v>
      </c>
      <c r="I46" s="48">
        <f>VLOOKUP(D46,D$27:E107,2,FALSE)-VLOOKUP(D46-7,D$27:E107,2,FALSE)</f>
        <v>-11</v>
      </c>
      <c r="J46" s="37">
        <f>IFERROR(I46/VLOOKUP(D46-7,D$27:E107,2,FALSE),1)</f>
        <v>-0.44</v>
      </c>
      <c r="K46" s="37">
        <f t="shared" si="0"/>
        <v>1.3108614232209739E-2</v>
      </c>
      <c r="L46" s="51" cm="1">
        <f t="array" ref="L46">IFERROR(LOOKUP(2,1/(E$28:E45&gt;=E46),D$28:D45),D46)</f>
        <v>44317</v>
      </c>
      <c r="M46" s="44" cm="1">
        <f t="array" ref="M46">IFERROR(LOOKUP(2,1/(E$28:E45&gt;=E46),E$28:E45),E46)</f>
        <v>26</v>
      </c>
    </row>
    <row r="47" spans="4:13" x14ac:dyDescent="0.3">
      <c r="D47" s="13">
        <v>44319</v>
      </c>
      <c r="E47" s="2">
        <v>24</v>
      </c>
      <c r="F47" s="2">
        <v>25</v>
      </c>
      <c r="G47" s="2">
        <v>5</v>
      </c>
      <c r="H47" s="2">
        <v>1115</v>
      </c>
      <c r="I47" s="48">
        <f>VLOOKUP(D47,D$27:E108,2,FALSE)-VLOOKUP(D47-7,D$27:E108,2,FALSE)</f>
        <v>3</v>
      </c>
      <c r="J47" s="37">
        <f>IFERROR(I47/VLOOKUP(D47-7,D$27:E108,2,FALSE),1)</f>
        <v>0.14285714285714285</v>
      </c>
      <c r="K47" s="37">
        <f t="shared" si="0"/>
        <v>2.1524663677130046E-2</v>
      </c>
      <c r="L47" s="51" cm="1">
        <f t="array" ref="L47">IFERROR(LOOKUP(2,1/(E$28:E46&gt;=E47),D$28:D46),D47)</f>
        <v>44317</v>
      </c>
      <c r="M47" s="44" cm="1">
        <f t="array" ref="M47">IFERROR(LOOKUP(2,1/(E$28:E46&gt;=E47),E$28:E46),E47)</f>
        <v>26</v>
      </c>
    </row>
    <row r="48" spans="4:13" x14ac:dyDescent="0.3">
      <c r="D48" s="13">
        <v>44320</v>
      </c>
      <c r="E48" s="2">
        <v>24</v>
      </c>
      <c r="F48" s="2">
        <v>24</v>
      </c>
      <c r="G48" s="2">
        <v>4</v>
      </c>
      <c r="H48" s="2">
        <v>1191</v>
      </c>
      <c r="I48" s="48">
        <f>VLOOKUP(D48,D$27:E109,2,FALSE)-VLOOKUP(D48-7,D$27:E109,2,FALSE)</f>
        <v>1</v>
      </c>
      <c r="J48" s="37">
        <f>IFERROR(I48/VLOOKUP(D48-7,D$27:E109,2,FALSE),1)</f>
        <v>4.3478260869565216E-2</v>
      </c>
      <c r="K48" s="37">
        <f t="shared" si="0"/>
        <v>2.0151133501259445E-2</v>
      </c>
      <c r="L48" s="51" cm="1">
        <f t="array" ref="L48">IFERROR(LOOKUP(2,1/(E$28:E47&gt;=E48),D$28:D47),D48)</f>
        <v>44319</v>
      </c>
      <c r="M48" s="44" cm="1">
        <f t="array" ref="M48">IFERROR(LOOKUP(2,1/(E$28:E47&gt;=E48),E$28:E47),E48)</f>
        <v>24</v>
      </c>
    </row>
    <row r="49" spans="4:13" x14ac:dyDescent="0.3">
      <c r="D49" s="13">
        <v>44321</v>
      </c>
      <c r="E49" s="2">
        <v>30</v>
      </c>
      <c r="F49" s="2">
        <v>22</v>
      </c>
      <c r="G49" s="2">
        <v>4</v>
      </c>
      <c r="H49" s="2">
        <v>1272</v>
      </c>
      <c r="I49" s="48">
        <f>VLOOKUP(D49,D$27:E110,2,FALSE)-VLOOKUP(D49-7,D$27:E110,2,FALSE)</f>
        <v>-3</v>
      </c>
      <c r="J49" s="37">
        <f>IFERROR(I49/VLOOKUP(D49-7,D$27:E110,2,FALSE),1)</f>
        <v>-9.0909090909090912E-2</v>
      </c>
      <c r="K49" s="37">
        <f t="shared" si="0"/>
        <v>2.358490566037736E-2</v>
      </c>
      <c r="L49" s="51" cm="1">
        <f t="array" ref="L49">IFERROR(LOOKUP(2,1/(E$28:E48&gt;=E49),D$28:D48),D49)</f>
        <v>44314</v>
      </c>
      <c r="M49" s="44" cm="1">
        <f t="array" ref="M49">IFERROR(LOOKUP(2,1/(E$28:E48&gt;=E49),E$28:E48),E49)</f>
        <v>33</v>
      </c>
    </row>
    <row r="50" spans="4:13" x14ac:dyDescent="0.3">
      <c r="D50" s="13">
        <v>44322</v>
      </c>
      <c r="E50" s="2">
        <v>25</v>
      </c>
      <c r="F50" s="2">
        <v>17</v>
      </c>
      <c r="G50" s="2">
        <v>4</v>
      </c>
      <c r="H50" s="2">
        <v>1067</v>
      </c>
      <c r="I50" s="48">
        <f>VLOOKUP(D50,D$27:E111,2,FALSE)-VLOOKUP(D50-7,D$27:E111,2,FALSE)</f>
        <v>-4</v>
      </c>
      <c r="J50" s="37">
        <f>IFERROR(I50/VLOOKUP(D50-7,D$27:E111,2,FALSE),1)</f>
        <v>-0.13793103448275862</v>
      </c>
      <c r="K50" s="37">
        <f t="shared" si="0"/>
        <v>2.3430178069353328E-2</v>
      </c>
      <c r="L50" s="51" cm="1">
        <f t="array" ref="L50">IFERROR(LOOKUP(2,1/(E$28:E49&gt;=E50),D$28:D49),D50)</f>
        <v>44321</v>
      </c>
      <c r="M50" s="44" cm="1">
        <f t="array" ref="M50">IFERROR(LOOKUP(2,1/(E$28:E49&gt;=E50),E$28:E49),E50)</f>
        <v>30</v>
      </c>
    </row>
    <row r="51" spans="4:13" x14ac:dyDescent="0.3">
      <c r="D51" s="13">
        <v>44323</v>
      </c>
      <c r="E51" s="2">
        <v>18</v>
      </c>
      <c r="F51" s="2">
        <v>16</v>
      </c>
      <c r="G51" s="2">
        <v>3</v>
      </c>
      <c r="H51" s="2">
        <v>1893</v>
      </c>
      <c r="I51" s="48">
        <f>VLOOKUP(D51,D$27:E112,2,FALSE)-VLOOKUP(D51-7,D$27:E112,2,FALSE)</f>
        <v>-8</v>
      </c>
      <c r="J51" s="37">
        <f>IFERROR(I51/VLOOKUP(D51-7,D$27:E112,2,FALSE),1)</f>
        <v>-0.30769230769230771</v>
      </c>
      <c r="K51" s="37">
        <f t="shared" si="0"/>
        <v>9.5087163232963554E-3</v>
      </c>
      <c r="L51" s="51" cm="1">
        <f t="array" ref="L51">IFERROR(LOOKUP(2,1/(E$28:E50&gt;=E51),D$28:D50),D51)</f>
        <v>44322</v>
      </c>
      <c r="M51" s="44" cm="1">
        <f t="array" ref="M51">IFERROR(LOOKUP(2,1/(E$28:E50&gt;=E51),E$28:E50),E51)</f>
        <v>25</v>
      </c>
    </row>
    <row r="52" spans="4:13" x14ac:dyDescent="0.3">
      <c r="D52" s="13">
        <v>44324</v>
      </c>
      <c r="E52" s="2">
        <v>32</v>
      </c>
      <c r="F52" s="2">
        <v>16</v>
      </c>
      <c r="G52" s="2">
        <v>3</v>
      </c>
      <c r="H52" s="2">
        <v>1550</v>
      </c>
      <c r="I52" s="48">
        <f>VLOOKUP(D52,D$27:E113,2,FALSE)-VLOOKUP(D52-7,D$27:E113,2,FALSE)</f>
        <v>6</v>
      </c>
      <c r="J52" s="37">
        <f>IFERROR(I52/VLOOKUP(D52-7,D$27:E113,2,FALSE),1)</f>
        <v>0.23076923076923078</v>
      </c>
      <c r="K52" s="37">
        <f t="shared" si="0"/>
        <v>2.0645161290322581E-2</v>
      </c>
      <c r="L52" s="51" cm="1">
        <f t="array" ref="L52">IFERROR(LOOKUP(2,1/(E$28:E51&gt;=E52),D$28:D51),D52)</f>
        <v>44314</v>
      </c>
      <c r="M52" s="44" cm="1">
        <f t="array" ref="M52">IFERROR(LOOKUP(2,1/(E$28:E51&gt;=E52),E$28:E51),E52)</f>
        <v>33</v>
      </c>
    </row>
    <row r="53" spans="4:13" x14ac:dyDescent="0.3">
      <c r="D53" s="13">
        <v>44325</v>
      </c>
      <c r="E53" s="2">
        <v>28</v>
      </c>
      <c r="F53" s="2">
        <v>16</v>
      </c>
      <c r="G53" s="2">
        <v>3</v>
      </c>
      <c r="H53" s="2">
        <v>1893</v>
      </c>
      <c r="I53" s="48">
        <f>VLOOKUP(D53,D$27:E114,2,FALSE)-VLOOKUP(D53-7,D$27:E114,2,FALSE)</f>
        <v>14</v>
      </c>
      <c r="J53" s="37">
        <f>IFERROR(I53/VLOOKUP(D53-7,D$27:E114,2,FALSE),1)</f>
        <v>1</v>
      </c>
      <c r="K53" s="37">
        <f t="shared" si="0"/>
        <v>1.4791336502905442E-2</v>
      </c>
      <c r="L53" s="51" cm="1">
        <f t="array" ref="L53">IFERROR(LOOKUP(2,1/(E$28:E52&gt;=E53),D$28:D52),D53)</f>
        <v>44324</v>
      </c>
      <c r="M53" s="44" cm="1">
        <f t="array" ref="M53">IFERROR(LOOKUP(2,1/(E$28:E52&gt;=E53),E$28:E52),E53)</f>
        <v>32</v>
      </c>
    </row>
    <row r="54" spans="4:13" x14ac:dyDescent="0.3">
      <c r="D54" s="13">
        <v>44326</v>
      </c>
      <c r="E54" s="2">
        <v>33</v>
      </c>
      <c r="F54" s="2">
        <v>16</v>
      </c>
      <c r="G54" s="2">
        <v>3</v>
      </c>
      <c r="H54" s="2">
        <v>2018</v>
      </c>
      <c r="I54" s="48">
        <f>VLOOKUP(D54,D$27:E115,2,FALSE)-VLOOKUP(D54-7,D$27:E115,2,FALSE)</f>
        <v>9</v>
      </c>
      <c r="J54" s="37">
        <f>IFERROR(I54/VLOOKUP(D54-7,D$27:E115,2,FALSE),1)</f>
        <v>0.375</v>
      </c>
      <c r="K54" s="37">
        <f t="shared" si="0"/>
        <v>1.6352824578790882E-2</v>
      </c>
      <c r="L54" s="51" cm="1">
        <f t="array" ref="L54">IFERROR(LOOKUP(2,1/(E$28:E53&gt;=E54),D$28:D53),D54)</f>
        <v>44314</v>
      </c>
      <c r="M54" s="44" cm="1">
        <f t="array" ref="M54">IFERROR(LOOKUP(2,1/(E$28:E53&gt;=E54),E$28:E53),E54)</f>
        <v>33</v>
      </c>
    </row>
    <row r="55" spans="4:13" x14ac:dyDescent="0.3">
      <c r="D55" s="13">
        <v>44328</v>
      </c>
      <c r="E55" s="2">
        <v>61</v>
      </c>
      <c r="F55" s="2">
        <v>20</v>
      </c>
      <c r="G55" s="2">
        <v>3</v>
      </c>
      <c r="H55" s="2">
        <v>2139</v>
      </c>
      <c r="I55" s="48">
        <f>VLOOKUP(D55,D$27:E116,2,FALSE)-VLOOKUP(D55-7,D$27:E116,2,FALSE)</f>
        <v>31</v>
      </c>
      <c r="J55" s="37">
        <f>IFERROR(I55/VLOOKUP(D55-7,D$27:E116,2,FALSE),1)</f>
        <v>1.0333333333333334</v>
      </c>
      <c r="K55" s="37">
        <f t="shared" si="0"/>
        <v>2.8517999064983639E-2</v>
      </c>
      <c r="L55" s="51" cm="1">
        <f t="array" ref="L55">IFERROR(LOOKUP(2,1/(E$28:E54&gt;=E55),D$28:D54),D55)</f>
        <v>44328</v>
      </c>
      <c r="M55" s="44" cm="1">
        <f t="array" ref="M55">IFERROR(LOOKUP(2,1/(E$28:E54&gt;=E55),E$28:E54),E55)</f>
        <v>61</v>
      </c>
    </row>
    <row r="56" spans="4:13" x14ac:dyDescent="0.3">
      <c r="D56" s="13">
        <v>44329</v>
      </c>
      <c r="E56" s="2">
        <v>35</v>
      </c>
      <c r="F56" s="2">
        <v>19</v>
      </c>
      <c r="G56" s="2">
        <v>4</v>
      </c>
      <c r="H56" s="2">
        <v>867</v>
      </c>
      <c r="I56" s="48">
        <f>VLOOKUP(D56,D$27:E117,2,FALSE)-VLOOKUP(D56-7,D$27:E117,2,FALSE)</f>
        <v>10</v>
      </c>
      <c r="J56" s="37">
        <f>IFERROR(I56/VLOOKUP(D56-7,D$27:E117,2,FALSE),1)</f>
        <v>0.4</v>
      </c>
      <c r="K56" s="37">
        <f t="shared" si="0"/>
        <v>4.0369088811995385E-2</v>
      </c>
      <c r="L56" s="51" cm="1">
        <f t="array" ref="L56">IFERROR(LOOKUP(2,1/(E$28:E55&gt;=E56),D$28:D55),D56)</f>
        <v>44328</v>
      </c>
      <c r="M56" s="44" cm="1">
        <f t="array" ref="M56">IFERROR(LOOKUP(2,1/(E$28:E55&gt;=E56),E$28:E55),E56)</f>
        <v>61</v>
      </c>
    </row>
    <row r="57" spans="4:13" x14ac:dyDescent="0.3">
      <c r="D57" s="13">
        <v>44330</v>
      </c>
      <c r="E57" s="2">
        <v>27</v>
      </c>
      <c r="F57" s="2">
        <v>19</v>
      </c>
      <c r="G57" s="2">
        <v>3</v>
      </c>
      <c r="H57" s="2">
        <v>999</v>
      </c>
      <c r="I57" s="48">
        <f>VLOOKUP(D57,D$27:E118,2,FALSE)-VLOOKUP(D57-7,D$27:E118,2,FALSE)</f>
        <v>9</v>
      </c>
      <c r="J57" s="37">
        <f>IFERROR(I57/VLOOKUP(D57-7,D$27:E118,2,FALSE),1)</f>
        <v>0.5</v>
      </c>
      <c r="K57" s="37">
        <f t="shared" si="0"/>
        <v>2.7027027027027029E-2</v>
      </c>
      <c r="L57" s="51" cm="1">
        <f t="array" ref="L57">IFERROR(LOOKUP(2,1/(E$28:E56&gt;=E57),D$28:D56),D57)</f>
        <v>44329</v>
      </c>
      <c r="M57" s="44" cm="1">
        <f t="array" ref="M57">IFERROR(LOOKUP(2,1/(E$28:E56&gt;=E57),E$28:E56),E57)</f>
        <v>35</v>
      </c>
    </row>
    <row r="58" spans="4:13" x14ac:dyDescent="0.3">
      <c r="D58" s="13">
        <v>44331</v>
      </c>
      <c r="E58" s="2">
        <v>20</v>
      </c>
      <c r="F58" s="2">
        <v>17</v>
      </c>
      <c r="G58" s="2">
        <v>3</v>
      </c>
      <c r="H58" s="2">
        <v>738</v>
      </c>
      <c r="I58" s="48">
        <f>VLOOKUP(D58,D$27:E119,2,FALSE)-VLOOKUP(D58-7,D$27:E119,2,FALSE)</f>
        <v>-12</v>
      </c>
      <c r="J58" s="37">
        <f>IFERROR(I58/VLOOKUP(D58-7,D$27:E119,2,FALSE),1)</f>
        <v>-0.375</v>
      </c>
      <c r="K58" s="37">
        <f t="shared" si="0"/>
        <v>2.7100271002710029E-2</v>
      </c>
      <c r="L58" s="51" cm="1">
        <f t="array" ref="L58">IFERROR(LOOKUP(2,1/(E$28:E57&gt;=E58),D$28:D57),D58)</f>
        <v>44330</v>
      </c>
      <c r="M58" s="44" cm="1">
        <f t="array" ref="M58">IFERROR(LOOKUP(2,1/(E$28:E57&gt;=E58),E$28:E57),E58)</f>
        <v>27</v>
      </c>
    </row>
    <row r="59" spans="4:13" x14ac:dyDescent="0.3">
      <c r="D59" s="13">
        <v>44332</v>
      </c>
      <c r="E59" s="2">
        <v>22</v>
      </c>
      <c r="F59" s="2">
        <v>20</v>
      </c>
      <c r="G59" s="2">
        <v>3</v>
      </c>
      <c r="H59" s="2">
        <v>1115</v>
      </c>
      <c r="I59" s="48">
        <f>VLOOKUP(D59,D$27:E120,2,FALSE)-VLOOKUP(D59-7,D$27:E120,2,FALSE)</f>
        <v>-6</v>
      </c>
      <c r="J59" s="37">
        <f>IFERROR(I59/VLOOKUP(D59-7,D$27:E120,2,FALSE),1)</f>
        <v>-0.21428571428571427</v>
      </c>
      <c r="K59" s="37">
        <f t="shared" si="0"/>
        <v>1.9730941704035873E-2</v>
      </c>
      <c r="L59" s="51" cm="1">
        <f t="array" ref="L59">IFERROR(LOOKUP(2,1/(E$28:E58&gt;=E59),D$28:D58),D59)</f>
        <v>44330</v>
      </c>
      <c r="M59" s="44" cm="1">
        <f t="array" ref="M59">IFERROR(LOOKUP(2,1/(E$28:E58&gt;=E59),E$28:E58),E59)</f>
        <v>27</v>
      </c>
    </row>
    <row r="60" spans="4:13" x14ac:dyDescent="0.3">
      <c r="D60" s="13">
        <v>44333</v>
      </c>
      <c r="E60" s="2">
        <v>22</v>
      </c>
      <c r="F60" s="2">
        <v>21</v>
      </c>
      <c r="G60" s="2">
        <v>4</v>
      </c>
      <c r="H60" s="2">
        <v>908</v>
      </c>
      <c r="I60" s="48">
        <f>VLOOKUP(D60,D$27:E121,2,FALSE)-VLOOKUP(D60-7,D$27:E121,2,FALSE)</f>
        <v>-11</v>
      </c>
      <c r="J60" s="37">
        <f>IFERROR(I60/VLOOKUP(D60-7,D$27:E121,2,FALSE),1)</f>
        <v>-0.33333333333333331</v>
      </c>
      <c r="K60" s="37">
        <f t="shared" si="0"/>
        <v>2.4229074889867842E-2</v>
      </c>
      <c r="L60" s="51" cm="1">
        <f t="array" ref="L60">IFERROR(LOOKUP(2,1/(E$28:E59&gt;=E60),D$28:D59),D60)</f>
        <v>44332</v>
      </c>
      <c r="M60" s="44" cm="1">
        <f t="array" ref="M60">IFERROR(LOOKUP(2,1/(E$28:E59&gt;=E60),E$28:E59),E60)</f>
        <v>22</v>
      </c>
    </row>
    <row r="61" spans="4:13" x14ac:dyDescent="0.3">
      <c r="D61" s="13">
        <v>44334</v>
      </c>
      <c r="E61" s="2">
        <v>36</v>
      </c>
      <c r="F61" s="2">
        <v>19</v>
      </c>
      <c r="G61" s="2">
        <v>5</v>
      </c>
      <c r="H61" s="2">
        <v>1176</v>
      </c>
      <c r="I61" s="48" t="e">
        <f>VLOOKUP(D61,D$27:E122,2,FALSE)-VLOOKUP(D61-7,D$27:E122,2,FALSE)</f>
        <v>#N/A</v>
      </c>
      <c r="J61" s="37">
        <f>IFERROR(I61/VLOOKUP(D61-7,D$27:E122,2,FALSE),1)</f>
        <v>1</v>
      </c>
      <c r="K61" s="37">
        <f t="shared" si="0"/>
        <v>3.0612244897959183E-2</v>
      </c>
      <c r="L61" s="51" cm="1">
        <f t="array" ref="L61">IFERROR(LOOKUP(2,1/(E$28:E60&gt;=E61),D$28:D60),D61)</f>
        <v>44328</v>
      </c>
      <c r="M61" s="44" cm="1">
        <f t="array" ref="M61">IFERROR(LOOKUP(2,1/(E$28:E60&gt;=E61),E$28:E60),E61)</f>
        <v>61</v>
      </c>
    </row>
    <row r="62" spans="4:13" x14ac:dyDescent="0.3">
      <c r="D62" s="13">
        <v>44335</v>
      </c>
      <c r="E62" s="2">
        <v>23</v>
      </c>
      <c r="F62" s="2">
        <v>19</v>
      </c>
      <c r="G62" s="2">
        <v>5</v>
      </c>
      <c r="H62" s="2">
        <v>1265</v>
      </c>
      <c r="I62" s="48">
        <f>VLOOKUP(D62,D$27:E123,2,FALSE)-VLOOKUP(D62-7,D$27:E123,2,FALSE)</f>
        <v>-38</v>
      </c>
      <c r="J62" s="37">
        <f>IFERROR(I62/VLOOKUP(D62-7,D$27:E123,2,FALSE),1)</f>
        <v>-0.62295081967213117</v>
      </c>
      <c r="K62" s="37">
        <f t="shared" si="0"/>
        <v>1.8181818181818181E-2</v>
      </c>
      <c r="L62" s="51" cm="1">
        <f t="array" ref="L62">IFERROR(LOOKUP(2,1/(E$28:E61&gt;=E62),D$28:D61),D62)</f>
        <v>44334</v>
      </c>
      <c r="M62" s="44" cm="1">
        <f t="array" ref="M62">IFERROR(LOOKUP(2,1/(E$28:E61&gt;=E62),E$28:E61),E62)</f>
        <v>36</v>
      </c>
    </row>
    <row r="63" spans="4:13" x14ac:dyDescent="0.3">
      <c r="D63" s="13">
        <v>44336</v>
      </c>
      <c r="E63" s="2">
        <v>22</v>
      </c>
      <c r="F63" s="2">
        <v>18</v>
      </c>
      <c r="G63" s="2">
        <v>4</v>
      </c>
      <c r="H63" s="2">
        <v>1182</v>
      </c>
      <c r="I63" s="48">
        <f>VLOOKUP(D63,D$27:E124,2,FALSE)-VLOOKUP(D63-7,D$27:E124,2,FALSE)</f>
        <v>-13</v>
      </c>
      <c r="J63" s="37">
        <f>IFERROR(I63/VLOOKUP(D63-7,D$27:E124,2,FALSE),1)</f>
        <v>-0.37142857142857144</v>
      </c>
      <c r="K63" s="37">
        <f t="shared" si="0"/>
        <v>1.8612521150592216E-2</v>
      </c>
      <c r="L63" s="51" cm="1">
        <f t="array" ref="L63">IFERROR(LOOKUP(2,1/(E$28:E62&gt;=E63),D$28:D62),D63)</f>
        <v>44335</v>
      </c>
      <c r="M63" s="44" cm="1">
        <f t="array" ref="M63">IFERROR(LOOKUP(2,1/(E$28:E62&gt;=E63),E$28:E62),E63)</f>
        <v>23</v>
      </c>
    </row>
    <row r="64" spans="4:13" x14ac:dyDescent="0.3">
      <c r="D64" s="13">
        <v>44337</v>
      </c>
      <c r="E64" s="2">
        <v>30</v>
      </c>
      <c r="F64" s="2">
        <v>14</v>
      </c>
      <c r="G64" s="2">
        <v>3</v>
      </c>
      <c r="H64" s="2">
        <v>1135</v>
      </c>
      <c r="I64" s="48">
        <f>VLOOKUP(D64,D$27:E125,2,FALSE)-VLOOKUP(D64-7,D$27:E125,2,FALSE)</f>
        <v>3</v>
      </c>
      <c r="J64" s="37">
        <f>IFERROR(I64/VLOOKUP(D64-7,D$27:E125,2,FALSE),1)</f>
        <v>0.1111111111111111</v>
      </c>
      <c r="K64" s="37">
        <f t="shared" si="0"/>
        <v>2.643171806167401E-2</v>
      </c>
      <c r="L64" s="51" cm="1">
        <f t="array" ref="L64">IFERROR(LOOKUP(2,1/(E$28:E63&gt;=E64),D$28:D63),D64)</f>
        <v>44334</v>
      </c>
      <c r="M64" s="44" cm="1">
        <f t="array" ref="M64">IFERROR(LOOKUP(2,1/(E$28:E63&gt;=E64),E$28:E63),E64)</f>
        <v>36</v>
      </c>
    </row>
    <row r="65" spans="4:13" x14ac:dyDescent="0.3">
      <c r="D65" s="13">
        <v>44338</v>
      </c>
      <c r="E65" s="2">
        <v>33</v>
      </c>
      <c r="F65" s="2">
        <v>14</v>
      </c>
      <c r="G65" s="2">
        <v>3</v>
      </c>
      <c r="H65" s="2">
        <v>1154</v>
      </c>
      <c r="I65" s="48">
        <f>VLOOKUP(D65,D$27:E126,2,FALSE)-VLOOKUP(D65-7,D$27:E126,2,FALSE)</f>
        <v>13</v>
      </c>
      <c r="J65" s="37">
        <f>IFERROR(I65/VLOOKUP(D65-7,D$27:E126,2,FALSE),1)</f>
        <v>0.65</v>
      </c>
      <c r="K65" s="37">
        <f t="shared" si="0"/>
        <v>2.8596187175043329E-2</v>
      </c>
      <c r="L65" s="51" cm="1">
        <f t="array" ref="L65">IFERROR(LOOKUP(2,1/(E$28:E64&gt;=E65),D$28:D64),D65)</f>
        <v>44334</v>
      </c>
      <c r="M65" s="44" cm="1">
        <f t="array" ref="M65">IFERROR(LOOKUP(2,1/(E$28:E64&gt;=E65),E$28:E64),E65)</f>
        <v>36</v>
      </c>
    </row>
    <row r="66" spans="4:13" x14ac:dyDescent="0.3">
      <c r="D66" s="13">
        <v>44339</v>
      </c>
      <c r="E66" s="2">
        <v>23</v>
      </c>
      <c r="F66" s="2">
        <v>12</v>
      </c>
      <c r="G66" s="2">
        <v>5</v>
      </c>
      <c r="H66" s="2">
        <v>1433</v>
      </c>
      <c r="I66" s="48">
        <f>VLOOKUP(D66,D$27:E127,2,FALSE)-VLOOKUP(D66-7,D$27:E127,2,FALSE)</f>
        <v>1</v>
      </c>
      <c r="J66" s="37">
        <f>IFERROR(I66/VLOOKUP(D66-7,D$27:E127,2,FALSE),1)</f>
        <v>4.5454545454545456E-2</v>
      </c>
      <c r="K66" s="37">
        <f t="shared" si="0"/>
        <v>1.6050244242847175E-2</v>
      </c>
      <c r="L66" s="51" cm="1">
        <f t="array" ref="L66">IFERROR(LOOKUP(2,1/(E$28:E65&gt;=E66),D$28:D65),D66)</f>
        <v>44338</v>
      </c>
      <c r="M66" s="44" cm="1">
        <f t="array" ref="M66">IFERROR(LOOKUP(2,1/(E$28:E65&gt;=E66),E$28:E65),E66)</f>
        <v>33</v>
      </c>
    </row>
    <row r="67" spans="4:13" x14ac:dyDescent="0.3">
      <c r="D67" s="13">
        <v>44340</v>
      </c>
      <c r="E67" s="2">
        <v>28</v>
      </c>
      <c r="F67" s="2">
        <v>14</v>
      </c>
      <c r="G67" s="2">
        <v>5</v>
      </c>
      <c r="H67" s="2">
        <v>1678</v>
      </c>
      <c r="I67" s="48">
        <f>VLOOKUP(D67,D$27:E128,2,FALSE)-VLOOKUP(D67-7,D$27:E128,2,FALSE)</f>
        <v>6</v>
      </c>
      <c r="J67" s="37">
        <f>IFERROR(I67/VLOOKUP(D67-7,D$27:E128,2,FALSE),1)</f>
        <v>0.27272727272727271</v>
      </c>
      <c r="K67" s="37">
        <f t="shared" si="0"/>
        <v>1.6686531585220502E-2</v>
      </c>
      <c r="L67" s="51" cm="1">
        <f t="array" ref="L67">IFERROR(LOOKUP(2,1/(E$28:E66&gt;=E67),D$28:D66),D67)</f>
        <v>44338</v>
      </c>
      <c r="M67" s="44" cm="1">
        <f t="array" ref="M67">IFERROR(LOOKUP(2,1/(E$28:E66&gt;=E67),E$28:E66),E67)</f>
        <v>33</v>
      </c>
    </row>
    <row r="68" spans="4:13" x14ac:dyDescent="0.3">
      <c r="D68" s="13">
        <v>44341</v>
      </c>
      <c r="E68" s="2">
        <v>27</v>
      </c>
      <c r="F68" s="2">
        <v>15</v>
      </c>
      <c r="G68" s="2">
        <v>4</v>
      </c>
      <c r="H68" s="2">
        <v>1156</v>
      </c>
      <c r="I68" s="48">
        <f>VLOOKUP(D68,D$27:E129,2,FALSE)-VLOOKUP(D68-7,D$27:E129,2,FALSE)</f>
        <v>-9</v>
      </c>
      <c r="J68" s="37">
        <f>IFERROR(I68/VLOOKUP(D68-7,D$27:E129,2,FALSE),1)</f>
        <v>-0.25</v>
      </c>
      <c r="K68" s="37">
        <f t="shared" si="0"/>
        <v>2.3356401384083045E-2</v>
      </c>
      <c r="L68" s="51" cm="1">
        <f t="array" ref="L68">IFERROR(LOOKUP(2,1/(E$28:E67&gt;=E68),D$28:D67),D68)</f>
        <v>44340</v>
      </c>
      <c r="M68" s="44" cm="1">
        <f t="array" ref="M68">IFERROR(LOOKUP(2,1/(E$28:E67&gt;=E68),E$28:E67),E68)</f>
        <v>28</v>
      </c>
    </row>
    <row r="69" spans="4:13" x14ac:dyDescent="0.3">
      <c r="D69" s="13">
        <v>44342</v>
      </c>
      <c r="E69" s="2">
        <v>30</v>
      </c>
      <c r="F69" s="2">
        <v>17</v>
      </c>
      <c r="G69" s="2">
        <v>3</v>
      </c>
      <c r="H69" s="2">
        <v>1221</v>
      </c>
      <c r="I69" s="48">
        <f>VLOOKUP(D69,D$27:E130,2,FALSE)-VLOOKUP(D69-7,D$27:E130,2,FALSE)</f>
        <v>7</v>
      </c>
      <c r="J69" s="37">
        <f>IFERROR(I69/VLOOKUP(D69-7,D$27:E130,2,FALSE),1)</f>
        <v>0.30434782608695654</v>
      </c>
      <c r="K69" s="37">
        <f t="shared" si="0"/>
        <v>2.4570024570024569E-2</v>
      </c>
      <c r="L69" s="51" cm="1">
        <f t="array" ref="L69">IFERROR(LOOKUP(2,1/(E$28:E68&gt;=E69),D$28:D68),D69)</f>
        <v>44338</v>
      </c>
      <c r="M69" s="44" cm="1">
        <f t="array" ref="M69">IFERROR(LOOKUP(2,1/(E$28:E68&gt;=E69),E$28:E68),E69)</f>
        <v>33</v>
      </c>
    </row>
    <row r="70" spans="4:13" x14ac:dyDescent="0.3">
      <c r="D70" s="13">
        <v>44343</v>
      </c>
      <c r="E70" s="2">
        <v>29</v>
      </c>
      <c r="F70" s="2">
        <v>18</v>
      </c>
      <c r="G70" s="2">
        <v>4</v>
      </c>
      <c r="H70" s="2">
        <v>-38381</v>
      </c>
      <c r="I70" s="48">
        <f>VLOOKUP(D70,D$27:E131,2,FALSE)-VLOOKUP(D70-7,D$27:E131,2,FALSE)</f>
        <v>7</v>
      </c>
      <c r="J70" s="37">
        <f>IFERROR(I70/VLOOKUP(D70-7,D$27:E131,2,FALSE),1)</f>
        <v>0.31818181818181818</v>
      </c>
      <c r="K70" s="37">
        <f t="shared" si="0"/>
        <v>-7.5558218910398375E-4</v>
      </c>
      <c r="L70" s="51" cm="1">
        <f t="array" ref="L70">IFERROR(LOOKUP(2,1/(E$28:E69&gt;=E70),D$28:D69),D70)</f>
        <v>44342</v>
      </c>
      <c r="M70" s="44" cm="1">
        <f t="array" ref="M70">IFERROR(LOOKUP(2,1/(E$28:E69&gt;=E70),E$28:E69),E70)</f>
        <v>30</v>
      </c>
    </row>
    <row r="71" spans="4:13" x14ac:dyDescent="0.3">
      <c r="D71" s="13">
        <v>44344</v>
      </c>
      <c r="E71" s="2">
        <v>16</v>
      </c>
      <c r="F71" s="2">
        <v>15</v>
      </c>
      <c r="G71" s="2">
        <v>4</v>
      </c>
      <c r="H71" s="2">
        <v>649</v>
      </c>
      <c r="I71" s="48">
        <f>VLOOKUP(D71,D$27:E132,2,FALSE)-VLOOKUP(D71-7,D$27:E132,2,FALSE)</f>
        <v>-14</v>
      </c>
      <c r="J71" s="37">
        <f>IFERROR(I71/VLOOKUP(D71-7,D$27:E132,2,FALSE),1)</f>
        <v>-0.46666666666666667</v>
      </c>
      <c r="K71" s="37">
        <f t="shared" si="0"/>
        <v>2.465331278890601E-2</v>
      </c>
      <c r="L71" s="51" cm="1">
        <f t="array" ref="L71">IFERROR(LOOKUP(2,1/(E$28:E70&gt;=E71),D$28:D70),D71)</f>
        <v>44343</v>
      </c>
      <c r="M71" s="44" cm="1">
        <f t="array" ref="M71">IFERROR(LOOKUP(2,1/(E$28:E70&gt;=E71),E$28:E70),E71)</f>
        <v>29</v>
      </c>
    </row>
    <row r="72" spans="4:13" x14ac:dyDescent="0.3">
      <c r="D72" s="13">
        <v>44345</v>
      </c>
      <c r="E72" s="2">
        <v>20</v>
      </c>
      <c r="F72" s="2">
        <v>18</v>
      </c>
      <c r="G72" s="2">
        <v>5</v>
      </c>
      <c r="H72" s="2">
        <v>896</v>
      </c>
      <c r="I72" s="48">
        <f>VLOOKUP(D72,D$27:E133,2,FALSE)-VLOOKUP(D72-7,D$27:E133,2,FALSE)</f>
        <v>-13</v>
      </c>
      <c r="J72" s="37">
        <f>IFERROR(I72/VLOOKUP(D72-7,D$27:E133,2,FALSE),1)</f>
        <v>-0.39393939393939392</v>
      </c>
      <c r="K72" s="37">
        <f t="shared" si="0"/>
        <v>2.2321428571428572E-2</v>
      </c>
      <c r="L72" s="51" cm="1">
        <f t="array" ref="L72">IFERROR(LOOKUP(2,1/(E$28:E71&gt;=E72),D$28:D71),D72)</f>
        <v>44343</v>
      </c>
      <c r="M72" s="44" cm="1">
        <f t="array" ref="M72">IFERROR(LOOKUP(2,1/(E$28:E71&gt;=E72),E$28:E71),E72)</f>
        <v>29</v>
      </c>
    </row>
    <row r="73" spans="4:13" x14ac:dyDescent="0.3">
      <c r="D73" s="13">
        <v>44346</v>
      </c>
      <c r="E73" s="2">
        <v>10</v>
      </c>
      <c r="F73" s="2">
        <v>21</v>
      </c>
      <c r="G73" s="2">
        <v>5</v>
      </c>
      <c r="H73" s="2">
        <v>480</v>
      </c>
      <c r="I73" s="48">
        <f>VLOOKUP(D73,D$27:E134,2,FALSE)-VLOOKUP(D73-7,D$27:E134,2,FALSE)</f>
        <v>-13</v>
      </c>
      <c r="J73" s="37">
        <f>IFERROR(I73/VLOOKUP(D73-7,D$27:E134,2,FALSE),1)</f>
        <v>-0.56521739130434778</v>
      </c>
      <c r="K73" s="37">
        <f t="shared" si="0"/>
        <v>2.0833333333333332E-2</v>
      </c>
      <c r="L73" s="51" cm="1">
        <f t="array" ref="L73">IFERROR(LOOKUP(2,1/(E$28:E72&gt;=E73),D$28:D72),D73)</f>
        <v>44345</v>
      </c>
      <c r="M73" s="44" cm="1">
        <f t="array" ref="M73">IFERROR(LOOKUP(2,1/(E$28:E72&gt;=E73),E$28:E72),E73)</f>
        <v>20</v>
      </c>
    </row>
    <row r="74" spans="4:13" x14ac:dyDescent="0.3">
      <c r="D74" s="13">
        <v>44347</v>
      </c>
      <c r="E74" s="2">
        <v>15</v>
      </c>
      <c r="F74" s="2">
        <v>22</v>
      </c>
      <c r="G74" s="2">
        <v>5</v>
      </c>
      <c r="H74" s="2">
        <v>490</v>
      </c>
      <c r="I74" s="48">
        <f>VLOOKUP(D74,D$27:E135,2,FALSE)-VLOOKUP(D74-7,D$27:E135,2,FALSE)</f>
        <v>-13</v>
      </c>
      <c r="J74" s="37">
        <f>IFERROR(I74/VLOOKUP(D74-7,D$27:E135,2,FALSE),1)</f>
        <v>-0.4642857142857143</v>
      </c>
      <c r="K74" s="37">
        <f t="shared" si="0"/>
        <v>3.0612244897959183E-2</v>
      </c>
      <c r="L74" s="51" cm="1">
        <f t="array" ref="L74">IFERROR(LOOKUP(2,1/(E$28:E73&gt;=E74),D$28:D73),D74)</f>
        <v>44345</v>
      </c>
      <c r="M74" s="44" cm="1">
        <f t="array" ref="M74">IFERROR(LOOKUP(2,1/(E$28:E73&gt;=E74),E$28:E73),E74)</f>
        <v>20</v>
      </c>
    </row>
    <row r="75" spans="4:13" x14ac:dyDescent="0.3">
      <c r="D75" s="13">
        <v>44348</v>
      </c>
      <c r="E75" s="2">
        <v>14</v>
      </c>
      <c r="F75" s="2">
        <v>23</v>
      </c>
      <c r="G75" s="2">
        <v>4</v>
      </c>
      <c r="H75" s="2">
        <v>769</v>
      </c>
      <c r="I75" s="48">
        <f>VLOOKUP(D75,D$27:E136,2,FALSE)-VLOOKUP(D75-7,D$27:E136,2,FALSE)</f>
        <v>-13</v>
      </c>
      <c r="J75" s="37">
        <f>IFERROR(I75/VLOOKUP(D75-7,D$27:E136,2,FALSE),1)</f>
        <v>-0.48148148148148145</v>
      </c>
      <c r="K75" s="37">
        <f t="shared" si="0"/>
        <v>1.8205461638491547E-2</v>
      </c>
      <c r="L75" s="51" cm="1">
        <f t="array" ref="L75">IFERROR(LOOKUP(2,1/(E$28:E74&gt;=E75),D$28:D74),D75)</f>
        <v>44347</v>
      </c>
      <c r="M75" s="44" cm="1">
        <f t="array" ref="M75">IFERROR(LOOKUP(2,1/(E$28:E74&gt;=E75),E$28:E74),E75)</f>
        <v>15</v>
      </c>
    </row>
    <row r="76" spans="4:13" x14ac:dyDescent="0.3">
      <c r="D76" s="13">
        <v>44349</v>
      </c>
      <c r="E76" s="2">
        <v>12</v>
      </c>
      <c r="F76" s="2">
        <v>21</v>
      </c>
      <c r="G76" s="2">
        <v>4</v>
      </c>
      <c r="H76" s="2">
        <v>839</v>
      </c>
      <c r="I76" s="48">
        <f>VLOOKUP(D76,D$27:E137,2,FALSE)-VLOOKUP(D76-7,D$27:E137,2,FALSE)</f>
        <v>-18</v>
      </c>
      <c r="J76" s="37">
        <f>IFERROR(I76/VLOOKUP(D76-7,D$27:E137,2,FALSE),1)</f>
        <v>-0.6</v>
      </c>
      <c r="K76" s="37">
        <f t="shared" si="0"/>
        <v>1.4302741358760428E-2</v>
      </c>
      <c r="L76" s="51" cm="1">
        <f t="array" ref="L76">IFERROR(LOOKUP(2,1/(E$28:E75&gt;=E76),D$28:D75),D76)</f>
        <v>44348</v>
      </c>
      <c r="M76" s="44" cm="1">
        <f t="array" ref="M76">IFERROR(LOOKUP(2,1/(E$28:E75&gt;=E76),E$28:E75),E76)</f>
        <v>14</v>
      </c>
    </row>
    <row r="77" spans="4:13" x14ac:dyDescent="0.3">
      <c r="D77" s="13">
        <v>44350</v>
      </c>
      <c r="E77" s="2">
        <v>16</v>
      </c>
      <c r="F77" s="2">
        <v>21</v>
      </c>
      <c r="G77" s="2">
        <v>3</v>
      </c>
      <c r="H77" s="2">
        <v>2009</v>
      </c>
      <c r="I77" s="48">
        <f>VLOOKUP(D77,D$27:E138,2,FALSE)-VLOOKUP(D77-7,D$27:E138,2,FALSE)</f>
        <v>-13</v>
      </c>
      <c r="J77" s="37">
        <f>IFERROR(I77/VLOOKUP(D77-7,D$27:E138,2,FALSE),1)</f>
        <v>-0.44827586206896552</v>
      </c>
      <c r="K77" s="37">
        <f t="shared" si="0"/>
        <v>7.9641612742658036E-3</v>
      </c>
      <c r="L77" s="51" cm="1">
        <f t="array" ref="L77">IFERROR(LOOKUP(2,1/(E$28:E76&gt;=E77),D$28:D76),D77)</f>
        <v>44345</v>
      </c>
      <c r="M77" s="44" cm="1">
        <f t="array" ref="M77">IFERROR(LOOKUP(2,1/(E$28:E76&gt;=E77),E$28:E76),E77)</f>
        <v>20</v>
      </c>
    </row>
    <row r="78" spans="4:13" x14ac:dyDescent="0.3">
      <c r="D78" s="13">
        <v>44351</v>
      </c>
      <c r="E78" s="2">
        <v>10</v>
      </c>
      <c r="F78" s="2">
        <v>16</v>
      </c>
      <c r="G78" s="2">
        <v>2</v>
      </c>
      <c r="H78" s="2">
        <v>523</v>
      </c>
      <c r="I78" s="48">
        <f>VLOOKUP(D78,D$27:E139,2,FALSE)-VLOOKUP(D78-7,D$27:E139,2,FALSE)</f>
        <v>-6</v>
      </c>
      <c r="J78" s="37">
        <f>IFERROR(I78/VLOOKUP(D78-7,D$27:E139,2,FALSE),1)</f>
        <v>-0.375</v>
      </c>
      <c r="K78" s="37">
        <f t="shared" si="0"/>
        <v>1.9120458891013385E-2</v>
      </c>
      <c r="L78" s="51" cm="1">
        <f t="array" ref="L78">IFERROR(LOOKUP(2,1/(E$28:E77&gt;=E78),D$28:D77),D78)</f>
        <v>44350</v>
      </c>
      <c r="M78" s="44" cm="1">
        <f t="array" ref="M78">IFERROR(LOOKUP(2,1/(E$28:E77&gt;=E78),E$28:E77),E78)</f>
        <v>16</v>
      </c>
    </row>
    <row r="79" spans="4:13" x14ac:dyDescent="0.3">
      <c r="D79" s="13">
        <v>44352</v>
      </c>
      <c r="E79" s="2">
        <v>10</v>
      </c>
      <c r="F79" s="2">
        <v>15</v>
      </c>
      <c r="G79" s="2">
        <v>3</v>
      </c>
      <c r="H79" s="2">
        <v>598</v>
      </c>
      <c r="I79" s="48">
        <f>VLOOKUP(D79,D$27:E140,2,FALSE)-VLOOKUP(D79-7,D$27:E140,2,FALSE)</f>
        <v>-10</v>
      </c>
      <c r="J79" s="37">
        <f>IFERROR(I79/VLOOKUP(D79-7,D$27:E140,2,FALSE),1)</f>
        <v>-0.5</v>
      </c>
      <c r="K79" s="37">
        <f t="shared" si="0"/>
        <v>1.6722408026755852E-2</v>
      </c>
      <c r="L79" s="51" cm="1">
        <f t="array" ref="L79">IFERROR(LOOKUP(2,1/(E$28:E78&gt;=E79),D$28:D78),D79)</f>
        <v>44351</v>
      </c>
      <c r="M79" s="44" cm="1">
        <f t="array" ref="M79">IFERROR(LOOKUP(2,1/(E$28:E78&gt;=E79),E$28:E78),E79)</f>
        <v>10</v>
      </c>
    </row>
    <row r="80" spans="4:13" x14ac:dyDescent="0.3">
      <c r="D80" s="13">
        <v>44353</v>
      </c>
      <c r="E80" s="2">
        <v>6</v>
      </c>
      <c r="F80" s="2">
        <v>15</v>
      </c>
      <c r="G80" s="2">
        <v>3</v>
      </c>
      <c r="H80" s="2">
        <v>479</v>
      </c>
      <c r="I80" s="48">
        <f>VLOOKUP(D80,D$27:E141,2,FALSE)-VLOOKUP(D80-7,D$27:E141,2,FALSE)</f>
        <v>-4</v>
      </c>
      <c r="J80" s="37">
        <f>IFERROR(I80/VLOOKUP(D80-7,D$27:E141,2,FALSE),1)</f>
        <v>-0.4</v>
      </c>
      <c r="K80" s="37">
        <f t="shared" si="0"/>
        <v>1.2526096033402923E-2</v>
      </c>
      <c r="L80" s="51" cm="1">
        <f t="array" ref="L80">IFERROR(LOOKUP(2,1/(E$28:E79&gt;=E80),D$28:D79),D80)</f>
        <v>44352</v>
      </c>
      <c r="M80" s="44" cm="1">
        <f t="array" ref="M80">IFERROR(LOOKUP(2,1/(E$28:E79&gt;=E80),E$28:E79),E80)</f>
        <v>10</v>
      </c>
    </row>
    <row r="81" spans="4:13" x14ac:dyDescent="0.3">
      <c r="D81" s="13">
        <v>44354</v>
      </c>
      <c r="E81" s="2">
        <v>6</v>
      </c>
      <c r="F81" s="2">
        <v>12</v>
      </c>
      <c r="G81" s="2">
        <v>3</v>
      </c>
      <c r="H81" s="2">
        <v>432</v>
      </c>
      <c r="I81" s="48">
        <f>VLOOKUP(D81,D$27:E142,2,FALSE)-VLOOKUP(D81-7,D$27:E142,2,FALSE)</f>
        <v>-9</v>
      </c>
      <c r="J81" s="37">
        <f>IFERROR(I81/VLOOKUP(D81-7,D$27:E142,2,FALSE),1)</f>
        <v>-0.6</v>
      </c>
      <c r="K81" s="37">
        <f t="shared" si="0"/>
        <v>1.3888888888888888E-2</v>
      </c>
      <c r="L81" s="51" cm="1">
        <f t="array" ref="L81">IFERROR(LOOKUP(2,1/(E$28:E80&gt;=E81),D$28:D80),D81)</f>
        <v>44353</v>
      </c>
      <c r="M81" s="44" cm="1">
        <f t="array" ref="M81">IFERROR(LOOKUP(2,1/(E$28:E80&gt;=E81),E$28:E80),E81)</f>
        <v>6</v>
      </c>
    </row>
    <row r="82" spans="4:13" x14ac:dyDescent="0.3">
      <c r="D82" s="13">
        <v>44355</v>
      </c>
      <c r="E82" s="2">
        <v>4</v>
      </c>
      <c r="F82" s="2">
        <v>13</v>
      </c>
      <c r="G82" s="2">
        <v>2</v>
      </c>
      <c r="H82" s="2">
        <v>672</v>
      </c>
      <c r="I82" s="48">
        <f>VLOOKUP(D82,D$27:E143,2,FALSE)-VLOOKUP(D82-7,D$27:E143,2,FALSE)</f>
        <v>-10</v>
      </c>
      <c r="J82" s="37">
        <f>IFERROR(I82/VLOOKUP(D82-7,D$27:E143,2,FALSE),1)</f>
        <v>-0.7142857142857143</v>
      </c>
      <c r="K82" s="37">
        <f t="shared" si="0"/>
        <v>5.9523809523809521E-3</v>
      </c>
      <c r="L82" s="51" cm="1">
        <f t="array" ref="L82">IFERROR(LOOKUP(2,1/(E$28:E81&gt;=E82),D$28:D81),D82)</f>
        <v>44354</v>
      </c>
      <c r="M82" s="44" cm="1">
        <f t="array" ref="M82">IFERROR(LOOKUP(2,1/(E$28:E81&gt;=E82),E$28:E81),E82)</f>
        <v>6</v>
      </c>
    </row>
    <row r="83" spans="4:13" x14ac:dyDescent="0.3">
      <c r="D83" s="13">
        <v>44356</v>
      </c>
      <c r="E83" s="2">
        <v>11</v>
      </c>
      <c r="F83" s="2">
        <v>10</v>
      </c>
      <c r="G83" s="2">
        <v>2</v>
      </c>
      <c r="H83" s="2">
        <v>622</v>
      </c>
      <c r="I83" s="48">
        <f>VLOOKUP(D83,D$27:E144,2,FALSE)-VLOOKUP(D83-7,D$27:E144,2,FALSE)</f>
        <v>-1</v>
      </c>
      <c r="J83" s="37">
        <f>IFERROR(I83/VLOOKUP(D83-7,D$27:E144,2,FALSE),1)</f>
        <v>-8.3333333333333329E-2</v>
      </c>
      <c r="K83" s="37">
        <f t="shared" si="0"/>
        <v>1.7684887459807074E-2</v>
      </c>
      <c r="L83" s="51" cm="1">
        <f t="array" ref="L83">IFERROR(LOOKUP(2,1/(E$28:E82&gt;=E83),D$28:D82),D83)</f>
        <v>44350</v>
      </c>
      <c r="M83" s="44" cm="1">
        <f t="array" ref="M83">IFERROR(LOOKUP(2,1/(E$28:E82&gt;=E83),E$28:E82),E83)</f>
        <v>16</v>
      </c>
    </row>
    <row r="84" spans="4:13" x14ac:dyDescent="0.3">
      <c r="D84" s="13">
        <v>44357</v>
      </c>
      <c r="E84" s="2">
        <v>10</v>
      </c>
      <c r="F84" s="2">
        <v>10</v>
      </c>
      <c r="G84" s="2">
        <v>2</v>
      </c>
      <c r="H84" s="2">
        <v>597</v>
      </c>
      <c r="I84" s="48">
        <f>VLOOKUP(D84,D$27:E145,2,FALSE)-VLOOKUP(D84-7,D$27:E145,2,FALSE)</f>
        <v>-6</v>
      </c>
      <c r="J84" s="37">
        <f>IFERROR(I84/VLOOKUP(D84-7,D$27:E145,2,FALSE),1)</f>
        <v>-0.375</v>
      </c>
      <c r="K84" s="37">
        <f t="shared" si="0"/>
        <v>1.675041876046901E-2</v>
      </c>
      <c r="L84" s="51" cm="1">
        <f t="array" ref="L84">IFERROR(LOOKUP(2,1/(E$28:E83&gt;=E84),D$28:D83),D84)</f>
        <v>44356</v>
      </c>
      <c r="M84" s="44" cm="1">
        <f t="array" ref="M84">IFERROR(LOOKUP(2,1/(E$28:E83&gt;=E84),E$28:E83),E84)</f>
        <v>11</v>
      </c>
    </row>
    <row r="85" spans="4:13" x14ac:dyDescent="0.3">
      <c r="D85" s="13">
        <v>44358</v>
      </c>
      <c r="E85" s="2">
        <v>5</v>
      </c>
      <c r="F85" s="2">
        <v>6</v>
      </c>
      <c r="G85" s="2">
        <v>3</v>
      </c>
      <c r="H85" s="2">
        <v>493</v>
      </c>
      <c r="I85" s="48">
        <f>VLOOKUP(D85,D$27:E146,2,FALSE)-VLOOKUP(D85-7,D$27:E146,2,FALSE)</f>
        <v>-5</v>
      </c>
      <c r="J85" s="37">
        <f>IFERROR(I85/VLOOKUP(D85-7,D$27:E146,2,FALSE),1)</f>
        <v>-0.5</v>
      </c>
      <c r="K85" s="37">
        <f t="shared" si="0"/>
        <v>1.0141987829614604E-2</v>
      </c>
      <c r="L85" s="51" cm="1">
        <f t="array" ref="L85">IFERROR(LOOKUP(2,1/(E$28:E84&gt;=E85),D$28:D84),D85)</f>
        <v>44357</v>
      </c>
      <c r="M85" s="44" cm="1">
        <f t="array" ref="M85">IFERROR(LOOKUP(2,1/(E$28:E84&gt;=E85),E$28:E84),E85)</f>
        <v>10</v>
      </c>
    </row>
    <row r="86" spans="4:13" x14ac:dyDescent="0.3">
      <c r="D86" s="13">
        <v>44359</v>
      </c>
      <c r="E86" s="2">
        <v>5</v>
      </c>
      <c r="F86" s="2">
        <v>7</v>
      </c>
      <c r="G86" s="2">
        <v>2</v>
      </c>
      <c r="H86" s="2">
        <v>592</v>
      </c>
      <c r="I86" s="48">
        <f>VLOOKUP(D86,D$27:E147,2,FALSE)-VLOOKUP(D86-7,D$27:E147,2,FALSE)</f>
        <v>-5</v>
      </c>
      <c r="J86" s="37">
        <f>IFERROR(I86/VLOOKUP(D86-7,D$27:E147,2,FALSE),1)</f>
        <v>-0.5</v>
      </c>
      <c r="K86" s="37">
        <f t="shared" si="0"/>
        <v>8.4459459459459464E-3</v>
      </c>
      <c r="L86" s="51" cm="1">
        <f t="array" ref="L86">IFERROR(LOOKUP(2,1/(E$28:E85&gt;=E86),D$28:D85),D86)</f>
        <v>44358</v>
      </c>
      <c r="M86" s="44" cm="1">
        <f t="array" ref="M86">IFERROR(LOOKUP(2,1/(E$28:E85&gt;=E86),E$28:E85),E86)</f>
        <v>5</v>
      </c>
    </row>
    <row r="87" spans="4:13" x14ac:dyDescent="0.3">
      <c r="D87" s="13">
        <v>44360</v>
      </c>
      <c r="E87" s="2">
        <v>5</v>
      </c>
      <c r="F87" s="2">
        <v>5</v>
      </c>
      <c r="G87" s="2">
        <v>2</v>
      </c>
      <c r="H87" s="2">
        <v>353</v>
      </c>
      <c r="I87" s="48">
        <f>VLOOKUP(D87,D$27:E148,2,FALSE)-VLOOKUP(D87-7,D$27:E148,2,FALSE)</f>
        <v>-1</v>
      </c>
      <c r="J87" s="37">
        <f>IFERROR(I87/VLOOKUP(D87-7,D$27:E148,2,FALSE),1)</f>
        <v>-0.16666666666666666</v>
      </c>
      <c r="K87" s="37">
        <f t="shared" si="0"/>
        <v>1.4164305949008499E-2</v>
      </c>
      <c r="L87" s="51" cm="1">
        <f t="array" ref="L87">IFERROR(LOOKUP(2,1/(E$28:E86&gt;=E87),D$28:D86),D87)</f>
        <v>44359</v>
      </c>
      <c r="M87" s="44" cm="1">
        <f t="array" ref="M87">IFERROR(LOOKUP(2,1/(E$28:E86&gt;=E87),E$28:E86),E87)</f>
        <v>5</v>
      </c>
    </row>
    <row r="88" spans="4:13" x14ac:dyDescent="0.3">
      <c r="D88" s="13">
        <v>44361</v>
      </c>
      <c r="E88" s="2">
        <v>5</v>
      </c>
      <c r="F88" s="2">
        <v>5</v>
      </c>
      <c r="G88" s="2">
        <v>1</v>
      </c>
      <c r="H88" s="2">
        <v>392</v>
      </c>
      <c r="I88" s="48">
        <f>VLOOKUP(D88,D$27:E149,2,FALSE)-VLOOKUP(D88-7,D$27:E149,2,FALSE)</f>
        <v>-1</v>
      </c>
      <c r="J88" s="37">
        <f>IFERROR(I88/VLOOKUP(D88-7,D$27:E149,2,FALSE),1)</f>
        <v>-0.16666666666666666</v>
      </c>
      <c r="K88" s="37">
        <f t="shared" si="0"/>
        <v>1.2755102040816327E-2</v>
      </c>
      <c r="L88" s="51" cm="1">
        <f t="array" ref="L88">IFERROR(LOOKUP(2,1/(E$28:E87&gt;=E88),D$28:D87),D88)</f>
        <v>44360</v>
      </c>
      <c r="M88" s="44" cm="1">
        <f t="array" ref="M88">IFERROR(LOOKUP(2,1/(E$28:E87&gt;=E88),E$28:E87),E88)</f>
        <v>5</v>
      </c>
    </row>
    <row r="89" spans="4:13" x14ac:dyDescent="0.3">
      <c r="D89" s="13">
        <v>44362</v>
      </c>
      <c r="E89" s="2">
        <v>3</v>
      </c>
      <c r="F89" s="2">
        <v>4</v>
      </c>
      <c r="G89" s="2">
        <v>1</v>
      </c>
      <c r="H89" s="2">
        <v>673</v>
      </c>
      <c r="I89" s="48">
        <f>VLOOKUP(D89,D$27:E150,2,FALSE)-VLOOKUP(D89-7,D$27:E150,2,FALSE)</f>
        <v>-1</v>
      </c>
      <c r="J89" s="37">
        <f>IFERROR(I89/VLOOKUP(D89-7,D$27:E150,2,FALSE),1)</f>
        <v>-0.25</v>
      </c>
      <c r="K89" s="37">
        <f t="shared" si="0"/>
        <v>4.4576523031203564E-3</v>
      </c>
      <c r="L89" s="51" cm="1">
        <f t="array" ref="L89">IFERROR(LOOKUP(2,1/(E$28:E88&gt;=E89),D$28:D88),D89)</f>
        <v>44361</v>
      </c>
      <c r="M89" s="44" cm="1">
        <f t="array" ref="M89">IFERROR(LOOKUP(2,1/(E$28:E88&gt;=E89),E$28:E88),E89)</f>
        <v>5</v>
      </c>
    </row>
    <row r="90" spans="4:13" x14ac:dyDescent="0.3">
      <c r="D90" s="13">
        <v>44363</v>
      </c>
      <c r="E90" s="2">
        <v>10</v>
      </c>
      <c r="F90" s="2">
        <v>4</v>
      </c>
      <c r="G90" s="2">
        <v>1</v>
      </c>
      <c r="H90" s="2">
        <v>639</v>
      </c>
      <c r="I90" s="48">
        <f>VLOOKUP(D90,D$27:E151,2,FALSE)-VLOOKUP(D90-7,D$27:E151,2,FALSE)</f>
        <v>-1</v>
      </c>
      <c r="J90" s="37">
        <f>IFERROR(I90/VLOOKUP(D90-7,D$27:E151,2,FALSE),1)</f>
        <v>-9.0909090909090912E-2</v>
      </c>
      <c r="K90" s="37">
        <f t="shared" si="0"/>
        <v>1.5649452269170579E-2</v>
      </c>
      <c r="L90" s="51" cm="1">
        <f t="array" ref="L90">IFERROR(LOOKUP(2,1/(E$28:E89&gt;=E90),D$28:D89),D90)</f>
        <v>44357</v>
      </c>
      <c r="M90" s="44" cm="1">
        <f t="array" ref="M90">IFERROR(LOOKUP(2,1/(E$28:E89&gt;=E90),E$28:E89),E90)</f>
        <v>10</v>
      </c>
    </row>
    <row r="91" spans="4:13" x14ac:dyDescent="0.3">
      <c r="D91" s="13">
        <v>44364</v>
      </c>
      <c r="E91" s="2">
        <v>7</v>
      </c>
      <c r="F91" s="2">
        <v>4</v>
      </c>
      <c r="G91" s="2">
        <v>1</v>
      </c>
      <c r="H91" s="2">
        <v>1981</v>
      </c>
      <c r="I91" s="48">
        <f>VLOOKUP(D91,D$27:E152,2,FALSE)-VLOOKUP(D91-7,D$27:E152,2,FALSE)</f>
        <v>-3</v>
      </c>
      <c r="J91" s="37">
        <f>IFERROR(I91/VLOOKUP(D91-7,D$27:E152,2,FALSE),1)</f>
        <v>-0.3</v>
      </c>
      <c r="K91" s="37">
        <f t="shared" si="0"/>
        <v>3.5335689045936395E-3</v>
      </c>
      <c r="L91" s="51" cm="1">
        <f t="array" ref="L91">IFERROR(LOOKUP(2,1/(E$28:E90&gt;=E91),D$28:D90),D91)</f>
        <v>44363</v>
      </c>
      <c r="M91" s="44" cm="1">
        <f t="array" ref="M91">IFERROR(LOOKUP(2,1/(E$28:E90&gt;=E91),E$28:E90),E91)</f>
        <v>10</v>
      </c>
    </row>
    <row r="92" spans="4:13" x14ac:dyDescent="0.3">
      <c r="D92" s="13">
        <v>44365</v>
      </c>
      <c r="E92" s="2">
        <v>11</v>
      </c>
      <c r="F92" s="2">
        <v>4</v>
      </c>
      <c r="G92" s="2">
        <v>1</v>
      </c>
      <c r="H92" s="2">
        <v>409</v>
      </c>
      <c r="I92" s="48">
        <f>VLOOKUP(D92,D$27:E153,2,FALSE)-VLOOKUP(D92-7,D$27:E153,2,FALSE)</f>
        <v>6</v>
      </c>
      <c r="J92" s="37">
        <f>IFERROR(I92/VLOOKUP(D92-7,D$27:E153,2,FALSE),1)</f>
        <v>1.2</v>
      </c>
      <c r="K92" s="37">
        <f t="shared" si="0"/>
        <v>2.6894865525672371E-2</v>
      </c>
      <c r="L92" s="51" cm="1">
        <f t="array" ref="L92">IFERROR(LOOKUP(2,1/(E$28:E91&gt;=E92),D$28:D91),D92)</f>
        <v>44356</v>
      </c>
      <c r="M92" s="44" cm="1">
        <f t="array" ref="M92">IFERROR(LOOKUP(2,1/(E$28:E91&gt;=E92),E$28:E91),E92)</f>
        <v>11</v>
      </c>
    </row>
    <row r="93" spans="4:13" x14ac:dyDescent="0.3">
      <c r="D93" s="13">
        <v>44366</v>
      </c>
      <c r="E93" s="2">
        <v>3</v>
      </c>
      <c r="F93" s="2">
        <v>3</v>
      </c>
      <c r="G93" s="2">
        <v>1</v>
      </c>
      <c r="H93" s="2">
        <v>406</v>
      </c>
      <c r="I93" s="48">
        <f>VLOOKUP(D93,D$27:E154,2,FALSE)-VLOOKUP(D93-7,D$27:E154,2,FALSE)</f>
        <v>-2</v>
      </c>
      <c r="J93" s="37">
        <f>IFERROR(I93/VLOOKUP(D93-7,D$27:E154,2,FALSE),1)</f>
        <v>-0.4</v>
      </c>
      <c r="K93" s="37">
        <f t="shared" si="0"/>
        <v>7.3891625615763543E-3</v>
      </c>
      <c r="L93" s="51" cm="1">
        <f t="array" ref="L93">IFERROR(LOOKUP(2,1/(E$28:E92&gt;=E93),D$28:D92),D93)</f>
        <v>44365</v>
      </c>
      <c r="M93" s="44" cm="1">
        <f t="array" ref="M93">IFERROR(LOOKUP(2,1/(E$28:E92&gt;=E93),E$28:E92),E93)</f>
        <v>11</v>
      </c>
    </row>
    <row r="94" spans="4:13" x14ac:dyDescent="0.3">
      <c r="D94" s="13">
        <v>44367</v>
      </c>
      <c r="E94" s="2">
        <v>8</v>
      </c>
      <c r="F94" s="2">
        <v>2</v>
      </c>
      <c r="G94" s="2">
        <v>1</v>
      </c>
      <c r="H94" s="2">
        <v>436</v>
      </c>
      <c r="I94" s="48">
        <f>VLOOKUP(D94,D$27:E155,2,FALSE)-VLOOKUP(D94-7,D$27:E155,2,FALSE)</f>
        <v>3</v>
      </c>
      <c r="J94" s="37">
        <f>IFERROR(I94/VLOOKUP(D94-7,D$27:E155,2,FALSE),1)</f>
        <v>0.6</v>
      </c>
      <c r="K94" s="37">
        <f t="shared" si="0"/>
        <v>1.834862385321101E-2</v>
      </c>
      <c r="L94" s="51" cm="1">
        <f t="array" ref="L94">IFERROR(LOOKUP(2,1/(E$28:E93&gt;=E94),D$28:D93),D94)</f>
        <v>44365</v>
      </c>
      <c r="M94" s="44" cm="1">
        <f t="array" ref="M94">IFERROR(LOOKUP(2,1/(E$28:E93&gt;=E94),E$28:E93),E94)</f>
        <v>11</v>
      </c>
    </row>
    <row r="95" spans="4:13" x14ac:dyDescent="0.3">
      <c r="D95" s="13">
        <v>44368</v>
      </c>
      <c r="E95" s="2">
        <v>9</v>
      </c>
      <c r="F95" s="2">
        <v>1</v>
      </c>
      <c r="G95" s="2">
        <v>1</v>
      </c>
      <c r="H95" s="2">
        <v>477</v>
      </c>
      <c r="I95" s="48">
        <f>VLOOKUP(D95,D$27:E156,2,FALSE)-VLOOKUP(D95-7,D$27:E156,2,FALSE)</f>
        <v>4</v>
      </c>
      <c r="J95" s="37">
        <f>IFERROR(I95/VLOOKUP(D95-7,D$27:E156,2,FALSE),1)</f>
        <v>0.8</v>
      </c>
      <c r="K95" s="37">
        <f t="shared" si="0"/>
        <v>1.8867924528301886E-2</v>
      </c>
      <c r="L95" s="51" cm="1">
        <f t="array" ref="L95">IFERROR(LOOKUP(2,1/(E$28:E94&gt;=E95),D$28:D94),D95)</f>
        <v>44365</v>
      </c>
      <c r="M95" s="44" cm="1">
        <f t="array" ref="M95">IFERROR(LOOKUP(2,1/(E$28:E94&gt;=E95),E$28:E94),E95)</f>
        <v>11</v>
      </c>
    </row>
    <row r="96" spans="4:13" x14ac:dyDescent="0.3">
      <c r="D96" s="13">
        <v>44369</v>
      </c>
      <c r="E96" s="2">
        <v>9</v>
      </c>
      <c r="F96" s="2">
        <v>1</v>
      </c>
      <c r="G96" s="2">
        <v>1</v>
      </c>
      <c r="H96" s="2">
        <v>557</v>
      </c>
      <c r="I96" s="48">
        <f>VLOOKUP(D96,D$27:E157,2,FALSE)-VLOOKUP(D96-7,D$27:E157,2,FALSE)</f>
        <v>6</v>
      </c>
      <c r="J96" s="37">
        <f>IFERROR(I96/VLOOKUP(D96-7,D$27:E157,2,FALSE),1)</f>
        <v>2</v>
      </c>
      <c r="K96" s="37">
        <f t="shared" si="0"/>
        <v>1.615798922800718E-2</v>
      </c>
      <c r="L96" s="51" cm="1">
        <f t="array" ref="L96">IFERROR(LOOKUP(2,1/(E$28:E95&gt;=E96),D$28:D95),D96)</f>
        <v>44368</v>
      </c>
      <c r="M96" s="44" cm="1">
        <f t="array" ref="M96">IFERROR(LOOKUP(2,1/(E$28:E95&gt;=E96),E$28:E95),E96)</f>
        <v>9</v>
      </c>
    </row>
    <row r="97" spans="4:13" x14ac:dyDescent="0.3">
      <c r="D97" s="13">
        <v>44370</v>
      </c>
      <c r="E97" s="2">
        <v>11</v>
      </c>
      <c r="F97" s="2">
        <v>1</v>
      </c>
      <c r="G97" s="2">
        <v>1</v>
      </c>
      <c r="H97" s="2">
        <v>709</v>
      </c>
      <c r="I97" s="48">
        <f>VLOOKUP(D97,D$27:E158,2,FALSE)-VLOOKUP(D97-7,D$27:E158,2,FALSE)</f>
        <v>1</v>
      </c>
      <c r="J97" s="37">
        <f>IFERROR(I97/VLOOKUP(D97-7,D$27:E158,2,FALSE),1)</f>
        <v>0.1</v>
      </c>
      <c r="K97" s="37">
        <f t="shared" si="0"/>
        <v>1.5514809590973202E-2</v>
      </c>
      <c r="L97" s="51" cm="1">
        <f t="array" ref="L97">IFERROR(LOOKUP(2,1/(E$28:E96&gt;=E97),D$28:D96),D97)</f>
        <v>44365</v>
      </c>
      <c r="M97" s="44" cm="1">
        <f t="array" ref="M97">IFERROR(LOOKUP(2,1/(E$28:E96&gt;=E97),E$28:E96),E97)</f>
        <v>11</v>
      </c>
    </row>
    <row r="98" spans="4:13" x14ac:dyDescent="0.3">
      <c r="D98" s="13">
        <v>44371</v>
      </c>
      <c r="E98" s="2">
        <v>21</v>
      </c>
      <c r="F98" s="2">
        <v>0</v>
      </c>
      <c r="G98" s="2">
        <v>1</v>
      </c>
      <c r="H98" s="2">
        <v>482</v>
      </c>
      <c r="I98" s="48">
        <f>VLOOKUP(D98,D$27:E159,2,FALSE)-VLOOKUP(D98-7,D$27:E159,2,FALSE)</f>
        <v>14</v>
      </c>
      <c r="J98" s="37">
        <f>IFERROR(I98/VLOOKUP(D98-7,D$27:E159,2,FALSE),1)</f>
        <v>2</v>
      </c>
      <c r="K98" s="37">
        <f t="shared" si="0"/>
        <v>4.3568464730290454E-2</v>
      </c>
      <c r="L98" s="51" cm="1">
        <f t="array" ref="L98">IFERROR(LOOKUP(2,1/(E$28:E97&gt;=E98),D$28:D97),D98)</f>
        <v>44343</v>
      </c>
      <c r="M98" s="44" cm="1">
        <f t="array" ref="M98">IFERROR(LOOKUP(2,1/(E$28:E97&gt;=E98),E$28:E97),E98)</f>
        <v>29</v>
      </c>
    </row>
    <row r="99" spans="4:13" x14ac:dyDescent="0.3">
      <c r="D99" s="13">
        <v>44372</v>
      </c>
      <c r="E99" s="2">
        <v>17</v>
      </c>
      <c r="F99" s="2">
        <v>0</v>
      </c>
      <c r="G99" s="2">
        <v>1</v>
      </c>
      <c r="H99" s="2">
        <v>462</v>
      </c>
      <c r="I99" s="48">
        <f>VLOOKUP(D99,D$27:E160,2,FALSE)-VLOOKUP(D99-7,D$27:E160,2,FALSE)</f>
        <v>6</v>
      </c>
      <c r="J99" s="37">
        <f>IFERROR(I99/VLOOKUP(D99-7,D$27:E160,2,FALSE),1)</f>
        <v>0.54545454545454541</v>
      </c>
      <c r="K99" s="37">
        <f t="shared" si="0"/>
        <v>3.67965367965368E-2</v>
      </c>
      <c r="L99" s="51" cm="1">
        <f t="array" ref="L99">IFERROR(LOOKUP(2,1/(E$28:E98&gt;=E99),D$28:D98),D99)</f>
        <v>44371</v>
      </c>
      <c r="M99" s="44" cm="1">
        <f t="array" ref="M99">IFERROR(LOOKUP(2,1/(E$28:E98&gt;=E99),E$28:E98),E99)</f>
        <v>21</v>
      </c>
    </row>
    <row r="100" spans="4:13" x14ac:dyDescent="0.3">
      <c r="D100" s="13">
        <v>44373</v>
      </c>
      <c r="E100" s="2">
        <v>23</v>
      </c>
      <c r="F100" s="2">
        <v>0</v>
      </c>
      <c r="G100" s="2">
        <v>1</v>
      </c>
      <c r="H100" s="2">
        <v>493</v>
      </c>
      <c r="I100" s="48">
        <f>VLOOKUP(D100,D$27:E161,2,FALSE)-VLOOKUP(D100-7,D$27:E161,2,FALSE)</f>
        <v>20</v>
      </c>
      <c r="J100" s="37">
        <f>IFERROR(I100/VLOOKUP(D100-7,D$27:E161,2,FALSE),1)</f>
        <v>6.666666666666667</v>
      </c>
      <c r="K100" s="37">
        <f t="shared" ref="K100:K116" si="1">E100/H100</f>
        <v>4.665314401622718E-2</v>
      </c>
      <c r="L100" s="51" cm="1">
        <f t="array" ref="L100">IFERROR(LOOKUP(2,1/(E$28:E99&gt;=E100),D$28:D99),D100)</f>
        <v>44343</v>
      </c>
      <c r="M100" s="44" cm="1">
        <f t="array" ref="M100">IFERROR(LOOKUP(2,1/(E$28:E99&gt;=E100),E$28:E99),E100)</f>
        <v>29</v>
      </c>
    </row>
    <row r="101" spans="4:13" x14ac:dyDescent="0.3">
      <c r="D101" s="13">
        <v>44374</v>
      </c>
      <c r="E101" s="2">
        <v>9</v>
      </c>
      <c r="F101" s="2">
        <v>1</v>
      </c>
      <c r="G101" s="2">
        <v>1</v>
      </c>
      <c r="H101" s="2">
        <v>541</v>
      </c>
      <c r="I101" s="48">
        <f>VLOOKUP(D101,D$27:E162,2,FALSE)-VLOOKUP(D101-7,D$27:E162,2,FALSE)</f>
        <v>1</v>
      </c>
      <c r="J101" s="37">
        <f>IFERROR(I101/VLOOKUP(D101-7,D$27:E162,2,FALSE),1)</f>
        <v>0.125</v>
      </c>
      <c r="K101" s="37">
        <f t="shared" si="1"/>
        <v>1.6635859519408502E-2</v>
      </c>
      <c r="L101" s="51" cm="1">
        <f t="array" ref="L101">IFERROR(LOOKUP(2,1/(E$28:E100&gt;=E101),D$28:D100),D101)</f>
        <v>44373</v>
      </c>
      <c r="M101" s="44" cm="1">
        <f t="array" ref="M101">IFERROR(LOOKUP(2,1/(E$28:E100&gt;=E101),E$28:E100),E101)</f>
        <v>23</v>
      </c>
    </row>
    <row r="102" spans="4:13" x14ac:dyDescent="0.3">
      <c r="D102" s="13">
        <v>44375</v>
      </c>
      <c r="E102" s="2">
        <v>8</v>
      </c>
      <c r="F102" s="2">
        <v>1</v>
      </c>
      <c r="G102" s="2">
        <v>1</v>
      </c>
      <c r="H102" s="2">
        <v>459</v>
      </c>
      <c r="I102" s="48">
        <f>VLOOKUP(D102,D$27:E163,2,FALSE)-VLOOKUP(D102-7,D$27:E163,2,FALSE)</f>
        <v>-1</v>
      </c>
      <c r="J102" s="37">
        <f>IFERROR(I102/VLOOKUP(D102-7,D$27:E163,2,FALSE),1)</f>
        <v>-0.1111111111111111</v>
      </c>
      <c r="K102" s="37">
        <f t="shared" si="1"/>
        <v>1.7429193899782137E-2</v>
      </c>
      <c r="L102" s="51" cm="1">
        <f t="array" ref="L102">IFERROR(LOOKUP(2,1/(E$28:E101&gt;=E102),D$28:D101),D102)</f>
        <v>44374</v>
      </c>
      <c r="M102" s="44" cm="1">
        <f t="array" ref="M102">IFERROR(LOOKUP(2,1/(E$28:E101&gt;=E102),E$28:E101),E102)</f>
        <v>9</v>
      </c>
    </row>
    <row r="103" spans="4:13" x14ac:dyDescent="0.3">
      <c r="D103" s="13">
        <v>44376</v>
      </c>
      <c r="E103" s="2">
        <v>15</v>
      </c>
      <c r="F103" s="2">
        <v>1</v>
      </c>
      <c r="G103" s="2">
        <v>1</v>
      </c>
      <c r="H103" s="2">
        <v>534</v>
      </c>
      <c r="I103" s="48">
        <f>VLOOKUP(D103,D$27:E164,2,FALSE)-VLOOKUP(D103-7,D$27:E164,2,FALSE)</f>
        <v>6</v>
      </c>
      <c r="J103" s="37">
        <f>IFERROR(I103/VLOOKUP(D103-7,D$27:E164,2,FALSE),1)</f>
        <v>0.66666666666666663</v>
      </c>
      <c r="K103" s="37">
        <f t="shared" si="1"/>
        <v>2.8089887640449437E-2</v>
      </c>
      <c r="L103" s="51" cm="1">
        <f t="array" ref="L103">IFERROR(LOOKUP(2,1/(E$28:E102&gt;=E103),D$28:D102),D103)</f>
        <v>44373</v>
      </c>
      <c r="M103" s="44" cm="1">
        <f t="array" ref="M103">IFERROR(LOOKUP(2,1/(E$28:E102&gt;=E103),E$28:E102),E103)</f>
        <v>23</v>
      </c>
    </row>
    <row r="104" spans="4:13" x14ac:dyDescent="0.3">
      <c r="D104" s="13">
        <v>44377</v>
      </c>
      <c r="E104" s="2">
        <v>16</v>
      </c>
      <c r="F104" s="2">
        <v>1</v>
      </c>
      <c r="G104" s="2">
        <v>1</v>
      </c>
      <c r="H104" s="2">
        <v>752</v>
      </c>
      <c r="I104" s="48">
        <f>VLOOKUP(D104,D$27:E165,2,FALSE)-VLOOKUP(D104-7,D$27:E165,2,FALSE)</f>
        <v>5</v>
      </c>
      <c r="J104" s="37">
        <f>IFERROR(I104/VLOOKUP(D104-7,D$27:E165,2,FALSE),1)</f>
        <v>0.45454545454545453</v>
      </c>
      <c r="K104" s="37">
        <f t="shared" si="1"/>
        <v>2.1276595744680851E-2</v>
      </c>
      <c r="L104" s="51" cm="1">
        <f t="array" ref="L104">IFERROR(LOOKUP(2,1/(E$28:E103&gt;=E104),D$28:D103),D104)</f>
        <v>44373</v>
      </c>
      <c r="M104" s="44" cm="1">
        <f t="array" ref="M104">IFERROR(LOOKUP(2,1/(E$28:E103&gt;=E104),E$28:E103),E104)</f>
        <v>23</v>
      </c>
    </row>
    <row r="105" spans="4:13" x14ac:dyDescent="0.3">
      <c r="D105" s="13">
        <v>44378</v>
      </c>
      <c r="E105" s="2">
        <v>25</v>
      </c>
      <c r="F105" s="2">
        <v>1</v>
      </c>
      <c r="G105" s="2">
        <v>1</v>
      </c>
      <c r="H105" s="2">
        <v>498</v>
      </c>
      <c r="I105" s="48">
        <f>VLOOKUP(D105,D$27:E166,2,FALSE)-VLOOKUP(D105-7,D$27:E166,2,FALSE)</f>
        <v>4</v>
      </c>
      <c r="J105" s="37">
        <f>IFERROR(I105/VLOOKUP(D105-7,D$27:E166,2,FALSE),1)</f>
        <v>0.19047619047619047</v>
      </c>
      <c r="K105" s="37">
        <f t="shared" si="1"/>
        <v>5.0200803212851405E-2</v>
      </c>
      <c r="L105" s="51" cm="1">
        <f t="array" ref="L105">IFERROR(LOOKUP(2,1/(E$28:E104&gt;=E105),D$28:D104),D105)</f>
        <v>44343</v>
      </c>
      <c r="M105" s="44" cm="1">
        <f t="array" ref="M105">IFERROR(LOOKUP(2,1/(E$28:E104&gt;=E105),E$28:E104),E105)</f>
        <v>29</v>
      </c>
    </row>
    <row r="106" spans="4:13" x14ac:dyDescent="0.3">
      <c r="D106" s="13">
        <v>44379</v>
      </c>
      <c r="E106" s="2">
        <v>27</v>
      </c>
      <c r="F106" s="2">
        <v>3</v>
      </c>
      <c r="G106" s="2">
        <v>1</v>
      </c>
      <c r="H106" s="2">
        <v>503</v>
      </c>
      <c r="I106" s="48">
        <f>VLOOKUP(D106,D$27:E167,2,FALSE)-VLOOKUP(D106-7,D$27:E167,2,FALSE)</f>
        <v>10</v>
      </c>
      <c r="J106" s="37">
        <f>IFERROR(I106/VLOOKUP(D106-7,D$27:E167,2,FALSE),1)</f>
        <v>0.58823529411764708</v>
      </c>
      <c r="K106" s="37">
        <f t="shared" si="1"/>
        <v>5.3677932405566599E-2</v>
      </c>
      <c r="L106" s="51" cm="1">
        <f t="array" ref="L106">IFERROR(LOOKUP(2,1/(E$28:E105&gt;=E106),D$28:D105),D106)</f>
        <v>44343</v>
      </c>
      <c r="M106" s="44" cm="1">
        <f t="array" ref="M106">IFERROR(LOOKUP(2,1/(E$28:E105&gt;=E106),E$28:E105),E106)</f>
        <v>29</v>
      </c>
    </row>
    <row r="107" spans="4:13" x14ac:dyDescent="0.3">
      <c r="D107" s="13">
        <v>44380</v>
      </c>
      <c r="E107" s="2">
        <v>22</v>
      </c>
      <c r="F107" s="2">
        <v>3</v>
      </c>
      <c r="G107" s="2">
        <v>1</v>
      </c>
      <c r="H107" s="2">
        <v>595</v>
      </c>
      <c r="I107" s="48">
        <f>VLOOKUP(D107,D$27:E168,2,FALSE)-VLOOKUP(D107-7,D$27:E168,2,FALSE)</f>
        <v>-1</v>
      </c>
      <c r="J107" s="37">
        <f>IFERROR(I107/VLOOKUP(D107-7,D$27:E168,2,FALSE),1)</f>
        <v>-4.3478260869565216E-2</v>
      </c>
      <c r="K107" s="37">
        <f t="shared" si="1"/>
        <v>3.6974789915966387E-2</v>
      </c>
      <c r="L107" s="51" cm="1">
        <f t="array" ref="L107">IFERROR(LOOKUP(2,1/(E$28:E106&gt;=E107),D$28:D106),D107)</f>
        <v>44379</v>
      </c>
      <c r="M107" s="44" cm="1">
        <f t="array" ref="M107">IFERROR(LOOKUP(2,1/(E$28:E106&gt;=E107),E$28:E106),E107)</f>
        <v>27</v>
      </c>
    </row>
    <row r="108" spans="4:13" x14ac:dyDescent="0.3">
      <c r="D108" s="13">
        <v>44381</v>
      </c>
      <c r="E108" s="2">
        <v>23</v>
      </c>
      <c r="F108" s="2">
        <v>3</v>
      </c>
      <c r="G108" s="2">
        <v>1</v>
      </c>
      <c r="H108" s="2">
        <v>679</v>
      </c>
      <c r="I108" s="48">
        <f>VLOOKUP(D108,D$27:E169,2,FALSE)-VLOOKUP(D108-7,D$27:E169,2,FALSE)</f>
        <v>14</v>
      </c>
      <c r="J108" s="37">
        <f>IFERROR(I108/VLOOKUP(D108-7,D$27:E169,2,FALSE),1)</f>
        <v>1.5555555555555556</v>
      </c>
      <c r="K108" s="37">
        <f t="shared" si="1"/>
        <v>3.3873343151693665E-2</v>
      </c>
      <c r="L108" s="51" cm="1">
        <f t="array" ref="L108">IFERROR(LOOKUP(2,1/(E$28:E107&gt;=E108),D$28:D107),D108)</f>
        <v>44379</v>
      </c>
      <c r="M108" s="44" cm="1">
        <f t="array" ref="M108">IFERROR(LOOKUP(2,1/(E$28:E107&gt;=E108),E$28:E107),E108)</f>
        <v>27</v>
      </c>
    </row>
    <row r="109" spans="4:13" x14ac:dyDescent="0.3">
      <c r="D109" s="13">
        <v>44382</v>
      </c>
      <c r="E109" s="2">
        <v>20</v>
      </c>
      <c r="F109" s="2">
        <v>2</v>
      </c>
      <c r="G109" s="2">
        <v>1</v>
      </c>
      <c r="H109" s="2">
        <v>367</v>
      </c>
      <c r="I109" s="48">
        <f>VLOOKUP(D109,D$27:E170,2,FALSE)-VLOOKUP(D109-7,D$27:E170,2,FALSE)</f>
        <v>12</v>
      </c>
      <c r="J109" s="37">
        <f>IFERROR(I109/VLOOKUP(D109-7,D$27:E170,2,FALSE),1)</f>
        <v>1.5</v>
      </c>
      <c r="K109" s="37">
        <f t="shared" si="1"/>
        <v>5.4495912806539509E-2</v>
      </c>
      <c r="L109" s="51" cm="1">
        <f t="array" ref="L109">IFERROR(LOOKUP(2,1/(E$28:E108&gt;=E109),D$28:D108),D109)</f>
        <v>44381</v>
      </c>
      <c r="M109" s="44" cm="1">
        <f t="array" ref="M109">IFERROR(LOOKUP(2,1/(E$28:E108&gt;=E109),E$28:E108),E109)</f>
        <v>23</v>
      </c>
    </row>
    <row r="110" spans="4:13" x14ac:dyDescent="0.3">
      <c r="D110" s="13">
        <v>44383</v>
      </c>
      <c r="E110" s="2">
        <v>37</v>
      </c>
      <c r="F110" s="2">
        <v>2</v>
      </c>
      <c r="G110" s="2">
        <v>1</v>
      </c>
      <c r="H110" s="2">
        <v>609</v>
      </c>
      <c r="I110" s="48">
        <f>VLOOKUP(D110,D$27:E171,2,FALSE)-VLOOKUP(D110-7,D$27:E171,2,FALSE)</f>
        <v>22</v>
      </c>
      <c r="J110" s="37">
        <f>IFERROR(I110/VLOOKUP(D110-7,D$27:E171,2,FALSE),1)</f>
        <v>1.4666666666666666</v>
      </c>
      <c r="K110" s="37">
        <f t="shared" si="1"/>
        <v>6.0755336617405585E-2</v>
      </c>
      <c r="L110" s="51" cm="1">
        <f t="array" ref="L110">IFERROR(LOOKUP(2,1/(E$28:E109&gt;=E110),D$28:D109),D110)</f>
        <v>44328</v>
      </c>
      <c r="M110" s="44" cm="1">
        <f t="array" ref="M110">IFERROR(LOOKUP(2,1/(E$28:E109&gt;=E110),E$28:E109),E110)</f>
        <v>61</v>
      </c>
    </row>
    <row r="111" spans="4:13" x14ac:dyDescent="0.3">
      <c r="D111" s="13">
        <v>44384</v>
      </c>
      <c r="E111" s="2">
        <v>48</v>
      </c>
      <c r="F111" s="2">
        <v>1</v>
      </c>
      <c r="G111" s="2">
        <v>1</v>
      </c>
      <c r="H111" s="2">
        <v>569</v>
      </c>
      <c r="I111" s="48">
        <f>VLOOKUP(D111,D$27:E172,2,FALSE)-VLOOKUP(D111-7,D$27:E172,2,FALSE)</f>
        <v>32</v>
      </c>
      <c r="J111" s="37">
        <f>IFERROR(I111/VLOOKUP(D111-7,D$27:E172,2,FALSE),1)</f>
        <v>2</v>
      </c>
      <c r="K111" s="37">
        <f t="shared" si="1"/>
        <v>8.43585237258348E-2</v>
      </c>
      <c r="L111" s="51" cm="1">
        <f t="array" ref="L111">IFERROR(LOOKUP(2,1/(E$28:E110&gt;=E111),D$28:D110),D111)</f>
        <v>44328</v>
      </c>
      <c r="M111" s="44" cm="1">
        <f t="array" ref="M111">IFERROR(LOOKUP(2,1/(E$28:E110&gt;=E111),E$28:E110),E111)</f>
        <v>61</v>
      </c>
    </row>
    <row r="112" spans="4:13" x14ac:dyDescent="0.3">
      <c r="D112" s="13">
        <v>44385</v>
      </c>
      <c r="E112" s="2">
        <v>89</v>
      </c>
      <c r="F112" s="2">
        <v>1</v>
      </c>
      <c r="G112" s="2">
        <v>0</v>
      </c>
      <c r="H112" s="2">
        <v>874</v>
      </c>
      <c r="I112" s="48">
        <f>VLOOKUP(D112,D$27:E173,2,FALSE)-VLOOKUP(D112-7,D$27:E173,2,FALSE)</f>
        <v>64</v>
      </c>
      <c r="J112" s="37">
        <f>IFERROR(I112/VLOOKUP(D112-7,D$27:E173,2,FALSE),1)</f>
        <v>2.56</v>
      </c>
      <c r="K112" s="37">
        <f t="shared" si="1"/>
        <v>0.10183066361556065</v>
      </c>
      <c r="L112" s="51" cm="1">
        <f t="array" ref="L112">IFERROR(LOOKUP(2,1/(E$28:E111&gt;=E112),D$28:D111),D112)</f>
        <v>44385</v>
      </c>
      <c r="M112" s="44" cm="1">
        <f t="array" ref="M112">IFERROR(LOOKUP(2,1/(E$28:E111&gt;=E112),E$28:E111),E112)</f>
        <v>89</v>
      </c>
    </row>
    <row r="113" spans="4:13" x14ac:dyDescent="0.3">
      <c r="D113" s="13">
        <v>44386</v>
      </c>
      <c r="E113" s="2">
        <v>62</v>
      </c>
      <c r="F113" s="2">
        <v>3</v>
      </c>
      <c r="G113" s="2">
        <v>0</v>
      </c>
      <c r="H113" s="2">
        <v>1906</v>
      </c>
      <c r="I113" s="48">
        <f>VLOOKUP(D113,D$27:E174,2,FALSE)-VLOOKUP(D113-7,D$27:E174,2,FALSE)</f>
        <v>35</v>
      </c>
      <c r="J113" s="37">
        <f>IFERROR(I113/VLOOKUP(D113-7,D$27:E174,2,FALSE),1)</f>
        <v>1.2962962962962963</v>
      </c>
      <c r="K113" s="37">
        <f t="shared" si="1"/>
        <v>3.2528856243441762E-2</v>
      </c>
      <c r="L113" s="51" cm="1">
        <f t="array" ref="L113">IFERROR(LOOKUP(2,1/(E$28:E112&gt;=E113),D$28:D112),D113)</f>
        <v>44385</v>
      </c>
      <c r="M113" s="44" cm="1">
        <f t="array" ref="M113">IFERROR(LOOKUP(2,1/(E$28:E112&gt;=E113),E$28:E112),E113)</f>
        <v>89</v>
      </c>
    </row>
    <row r="114" spans="4:13" x14ac:dyDescent="0.3">
      <c r="D114" s="13">
        <v>44387</v>
      </c>
      <c r="E114" s="2">
        <v>66</v>
      </c>
      <c r="F114" s="2">
        <v>2</v>
      </c>
      <c r="G114" s="2">
        <v>0</v>
      </c>
      <c r="H114" s="2">
        <v>782</v>
      </c>
      <c r="I114" s="48">
        <f>VLOOKUP(D114,D$27:E175,2,FALSE)-VLOOKUP(D114-7,D$27:E175,2,FALSE)</f>
        <v>44</v>
      </c>
      <c r="J114" s="37">
        <f>IFERROR(I114/VLOOKUP(D114-7,D$27:E175,2,FALSE),1)</f>
        <v>2</v>
      </c>
      <c r="K114" s="37">
        <f t="shared" si="1"/>
        <v>8.4398976982097182E-2</v>
      </c>
      <c r="L114" s="51" cm="1">
        <f t="array" ref="L114">IFERROR(LOOKUP(2,1/(E$28:E113&gt;=E114),D$28:D113),D114)</f>
        <v>44385</v>
      </c>
      <c r="M114" s="44" cm="1">
        <f t="array" ref="M114">IFERROR(LOOKUP(2,1/(E$28:E113&gt;=E114),E$28:E113),E114)</f>
        <v>89</v>
      </c>
    </row>
    <row r="115" spans="4:13" x14ac:dyDescent="0.3">
      <c r="D115" s="13">
        <v>44388</v>
      </c>
      <c r="E115" s="2">
        <v>61</v>
      </c>
      <c r="F115" s="2">
        <v>4</v>
      </c>
      <c r="G115" s="2">
        <v>0</v>
      </c>
      <c r="H115" s="2">
        <v>851</v>
      </c>
      <c r="I115" s="48">
        <f>VLOOKUP(D115,D$27:E176,2,FALSE)-VLOOKUP(D115-7,D$27:E176,2,FALSE)</f>
        <v>38</v>
      </c>
      <c r="J115" s="37">
        <f>IFERROR(I115/VLOOKUP(D115-7,D$27:E176,2,FALSE),1)</f>
        <v>1.6521739130434783</v>
      </c>
      <c r="K115" s="37">
        <f t="shared" si="1"/>
        <v>7.1680376028202111E-2</v>
      </c>
      <c r="L115" s="51" cm="1">
        <f t="array" ref="L115">IFERROR(LOOKUP(2,1/(E$28:E114&gt;=E115),D$28:D114),D115)</f>
        <v>44387</v>
      </c>
      <c r="M115" s="44" cm="1">
        <f t="array" ref="M115">IFERROR(LOOKUP(2,1/(E$28:E114&gt;=E115),E$28:E114),E115)</f>
        <v>66</v>
      </c>
    </row>
    <row r="116" spans="4:13" x14ac:dyDescent="0.3">
      <c r="D116" s="12" t="s">
        <v>464</v>
      </c>
      <c r="E116" s="2">
        <v>1942</v>
      </c>
      <c r="F116" s="2">
        <v>1119</v>
      </c>
      <c r="G116" s="2">
        <v>248</v>
      </c>
      <c r="H116" s="2">
        <v>46425</v>
      </c>
      <c r="I116" s="48" t="e">
        <f>VLOOKUP(D116,D$27:E177,2,FALSE)-VLOOKUP(D116-7,D$27:E177,2,FALSE)</f>
        <v>#VALUE!</v>
      </c>
      <c r="J116" s="37">
        <f>IFERROR(I116/VLOOKUP(D116-7,D$27:E177,2,FALSE),1)</f>
        <v>1</v>
      </c>
      <c r="K116" s="37">
        <f t="shared" si="1"/>
        <v>4.1830910070005382E-2</v>
      </c>
      <c r="L116" s="53" t="str" cm="1">
        <f t="array" ref="L116">IFERROR(LOOKUP(2,1/(E$28:E115&gt;=E116),D$28:D115),D116)</f>
        <v>Total general</v>
      </c>
      <c r="M116" s="47" cm="1">
        <f t="array" ref="M116">IFERROR(LOOKUP(2,1/(E$28:E115&gt;=E116),E$28:E115),E116)</f>
        <v>1942</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424</v>
      </c>
      <c r="E27" t="s">
        <v>359</v>
      </c>
      <c r="F27" t="s">
        <v>360</v>
      </c>
      <c r="G27" t="s">
        <v>351</v>
      </c>
      <c r="H27" t="s">
        <v>361</v>
      </c>
      <c r="I27" s="31" t="s">
        <v>429</v>
      </c>
      <c r="J27" s="31" t="s">
        <v>428</v>
      </c>
      <c r="K27" s="31" t="s">
        <v>358</v>
      </c>
      <c r="L27" s="30" t="s">
        <v>425</v>
      </c>
      <c r="M27" s="31" t="s">
        <v>426</v>
      </c>
    </row>
    <row r="28" spans="4:13" x14ac:dyDescent="0.3">
      <c r="D28" s="13">
        <v>44300</v>
      </c>
      <c r="E28" s="2">
        <v>56</v>
      </c>
      <c r="F28" s="2">
        <v>30</v>
      </c>
      <c r="G28" s="2">
        <v>4</v>
      </c>
      <c r="H28" s="2">
        <v>1065</v>
      </c>
      <c r="I28" s="2"/>
      <c r="J28" s="2"/>
      <c r="K28" s="2"/>
    </row>
    <row r="29" spans="4:13" x14ac:dyDescent="0.3">
      <c r="D29" s="13">
        <v>44301</v>
      </c>
      <c r="E29" s="2">
        <v>58</v>
      </c>
      <c r="F29" s="2">
        <v>34</v>
      </c>
      <c r="G29" s="2">
        <v>4</v>
      </c>
      <c r="H29" s="2">
        <v>937</v>
      </c>
      <c r="I29" s="2"/>
      <c r="J29" s="2"/>
      <c r="K29" s="2"/>
      <c r="L29" s="1" cm="1">
        <f t="array" ref="L29">IFERROR(LOOKUP(2,1/(E$28:E28&gt;=E29),D$28:D28),D29)</f>
        <v>44301</v>
      </c>
      <c r="M29" cm="1">
        <f t="array" ref="M29">IFERROR(LOOKUP(2,1/(E$28:E28&gt;=E29),E$28:E28),E29)</f>
        <v>58</v>
      </c>
    </row>
    <row r="30" spans="4:13" x14ac:dyDescent="0.3">
      <c r="D30" s="13">
        <v>44302</v>
      </c>
      <c r="E30" s="2">
        <v>46</v>
      </c>
      <c r="F30" s="2">
        <v>29</v>
      </c>
      <c r="G30" s="2">
        <v>5</v>
      </c>
      <c r="H30" s="2">
        <v>1465</v>
      </c>
      <c r="I30" s="2"/>
      <c r="J30" s="2"/>
      <c r="K30" s="2"/>
      <c r="L30" s="1" cm="1">
        <f t="array" ref="L30">IFERROR(LOOKUP(2,1/(E$28:E29&gt;=E30),D$28:D29),D30)</f>
        <v>44301</v>
      </c>
      <c r="M30" cm="1">
        <f t="array" ref="M30">IFERROR(LOOKUP(2,1/(E$28:E29&gt;=E30),E$28:E29),E30)</f>
        <v>58</v>
      </c>
    </row>
    <row r="31" spans="4:13" x14ac:dyDescent="0.3">
      <c r="D31" s="13">
        <v>44303</v>
      </c>
      <c r="E31" s="2">
        <v>70</v>
      </c>
      <c r="F31" s="2">
        <v>32</v>
      </c>
      <c r="G31" s="2">
        <v>4</v>
      </c>
      <c r="H31" s="2">
        <v>1309</v>
      </c>
      <c r="I31" s="2"/>
      <c r="J31" s="2"/>
      <c r="K31" s="2"/>
      <c r="L31" s="1" cm="1">
        <f t="array" ref="L31">IFERROR(LOOKUP(2,1/(E$28:E30&gt;=E31),D$28:D30),D31)</f>
        <v>44303</v>
      </c>
      <c r="M31" cm="1">
        <f t="array" ref="M31">IFERROR(LOOKUP(2,1/(E$28:E30&gt;=E31),E$28:E30),E31)</f>
        <v>70</v>
      </c>
    </row>
    <row r="32" spans="4:13" x14ac:dyDescent="0.3">
      <c r="D32" s="13">
        <v>44304</v>
      </c>
      <c r="E32" s="2">
        <v>41</v>
      </c>
      <c r="F32" s="2">
        <v>33</v>
      </c>
      <c r="G32" s="2">
        <v>5</v>
      </c>
      <c r="H32" s="2">
        <v>949</v>
      </c>
      <c r="I32" s="2"/>
      <c r="J32" s="2"/>
      <c r="K32" s="2"/>
      <c r="L32" s="1" cm="1">
        <f t="array" ref="L32">IFERROR(LOOKUP(2,1/(E$28:E31&gt;=E32),D$28:D31),D32)</f>
        <v>44303</v>
      </c>
      <c r="M32" cm="1">
        <f t="array" ref="M32">IFERROR(LOOKUP(2,1/(E$28:E31&gt;=E32),E$28:E31),E32)</f>
        <v>70</v>
      </c>
    </row>
    <row r="33" spans="4:13" x14ac:dyDescent="0.3">
      <c r="D33" s="13">
        <v>44305</v>
      </c>
      <c r="E33" s="2">
        <v>29</v>
      </c>
      <c r="F33" s="2">
        <v>31</v>
      </c>
      <c r="G33" s="2">
        <v>6</v>
      </c>
      <c r="H33" s="2">
        <v>1099</v>
      </c>
      <c r="I33" s="2"/>
      <c r="J33" s="2"/>
      <c r="K33" s="2"/>
      <c r="L33" s="1" cm="1">
        <f t="array" ref="L33">IFERROR(LOOKUP(2,1/(E$28:E32&gt;=E33),D$28:D32),D33)</f>
        <v>44304</v>
      </c>
      <c r="M33" cm="1">
        <f t="array" ref="M33">IFERROR(LOOKUP(2,1/(E$28:E32&gt;=E33),E$28:E32),E33)</f>
        <v>41</v>
      </c>
    </row>
    <row r="34" spans="4:13" x14ac:dyDescent="0.3">
      <c r="D34" s="13">
        <v>44306</v>
      </c>
      <c r="E34" s="2">
        <v>67</v>
      </c>
      <c r="F34" s="2">
        <v>31</v>
      </c>
      <c r="G34" s="2">
        <v>6</v>
      </c>
      <c r="H34" s="2">
        <v>2622</v>
      </c>
      <c r="I34" s="2"/>
      <c r="J34" s="2"/>
      <c r="K34" s="2"/>
      <c r="L34" s="1" cm="1">
        <f t="array" ref="L34">IFERROR(LOOKUP(2,1/(E$28:E33&gt;=E34),D$28:D33),D34)</f>
        <v>44303</v>
      </c>
      <c r="M34" cm="1">
        <f t="array" ref="M34">IFERROR(LOOKUP(2,1/(E$28:E33&gt;=E34),E$28:E33),E34)</f>
        <v>70</v>
      </c>
    </row>
    <row r="35" spans="4:13" x14ac:dyDescent="0.3">
      <c r="D35" s="13">
        <v>44307</v>
      </c>
      <c r="E35" s="2">
        <v>87</v>
      </c>
      <c r="F35" s="2">
        <v>33</v>
      </c>
      <c r="G35" s="2">
        <v>8</v>
      </c>
      <c r="H35" s="2">
        <v>3108</v>
      </c>
      <c r="I35" s="48">
        <f>VLOOKUP(D35,D$27:E96,2,FALSE)-VLOOKUP(D35-7,D$27:E96,2,FALSE)</f>
        <v>31</v>
      </c>
      <c r="J35" s="37">
        <f>IFERROR(I35/VLOOKUP(D35-7,D$27:E96,2,FALSE),1)</f>
        <v>0.5535714285714286</v>
      </c>
      <c r="K35" s="37">
        <f>E35/H35</f>
        <v>2.7992277992277992E-2</v>
      </c>
      <c r="L35" s="49" cm="1">
        <f t="array" ref="L35">IFERROR(LOOKUP(2,1/(E$28:E34&gt;=E35),D$28:D34),D35)</f>
        <v>44307</v>
      </c>
      <c r="M35" s="39" cm="1">
        <f t="array" ref="M35">IFERROR(LOOKUP(2,1/(E$28:E34&gt;=E35),E$28:E34),E35)</f>
        <v>87</v>
      </c>
    </row>
    <row r="36" spans="4:13" x14ac:dyDescent="0.3">
      <c r="D36" s="13">
        <v>44308</v>
      </c>
      <c r="E36" s="2">
        <v>85</v>
      </c>
      <c r="F36" s="2">
        <v>29</v>
      </c>
      <c r="G36" s="2">
        <v>8</v>
      </c>
      <c r="H36" s="2">
        <v>3266</v>
      </c>
      <c r="I36" s="48">
        <f>VLOOKUP(D36,D$27:E97,2,FALSE)-VLOOKUP(D36-7,D$27:E97,2,FALSE)</f>
        <v>27</v>
      </c>
      <c r="J36" s="37">
        <f>IFERROR(I36/VLOOKUP(D36-7,D$27:E97,2,FALSE),1)</f>
        <v>0.46551724137931033</v>
      </c>
      <c r="K36" s="37">
        <f t="shared" ref="K36:K99" si="0">E36/H36</f>
        <v>2.6025719534598899E-2</v>
      </c>
      <c r="L36" s="51" cm="1">
        <f t="array" ref="L36">IFERROR(LOOKUP(2,1/(E$28:E35&gt;=E36),D$28:D35),D36)</f>
        <v>44307</v>
      </c>
      <c r="M36" s="44" cm="1">
        <f t="array" ref="M36">IFERROR(LOOKUP(2,1/(E$28:E35&gt;=E36),E$28:E35),E36)</f>
        <v>87</v>
      </c>
    </row>
    <row r="37" spans="4:13" x14ac:dyDescent="0.3">
      <c r="D37" s="13">
        <v>44309</v>
      </c>
      <c r="E37" s="2">
        <v>76</v>
      </c>
      <c r="F37" s="2">
        <v>32</v>
      </c>
      <c r="G37" s="2">
        <v>8</v>
      </c>
      <c r="H37" s="2">
        <v>3429</v>
      </c>
      <c r="I37" s="48">
        <f>VLOOKUP(D37,D$27:E98,2,FALSE)-VLOOKUP(D37-7,D$27:E98,2,FALSE)</f>
        <v>30</v>
      </c>
      <c r="J37" s="37">
        <f>IFERROR(I37/VLOOKUP(D37-7,D$27:E98,2,FALSE),1)</f>
        <v>0.65217391304347827</v>
      </c>
      <c r="K37" s="37">
        <f t="shared" si="0"/>
        <v>2.2163896179644212E-2</v>
      </c>
      <c r="L37" s="51" cm="1">
        <f t="array" ref="L37">IFERROR(LOOKUP(2,1/(E$28:E36&gt;=E37),D$28:D36),D37)</f>
        <v>44308</v>
      </c>
      <c r="M37" s="44" cm="1">
        <f t="array" ref="M37">IFERROR(LOOKUP(2,1/(E$28:E36&gt;=E37),E$28:E36),E37)</f>
        <v>85</v>
      </c>
    </row>
    <row r="38" spans="4:13" x14ac:dyDescent="0.3">
      <c r="D38" s="13">
        <v>44310</v>
      </c>
      <c r="E38" s="2">
        <v>72</v>
      </c>
      <c r="F38" s="2">
        <v>35</v>
      </c>
      <c r="G38" s="2">
        <v>8</v>
      </c>
      <c r="H38" s="2">
        <v>4082</v>
      </c>
      <c r="I38" s="48">
        <f>VLOOKUP(D38,D$27:E99,2,FALSE)-VLOOKUP(D38-7,D$27:E99,2,FALSE)</f>
        <v>2</v>
      </c>
      <c r="J38" s="37">
        <f>IFERROR(I38/VLOOKUP(D38-7,D$27:E99,2,FALSE),1)</f>
        <v>2.8571428571428571E-2</v>
      </c>
      <c r="K38" s="37">
        <f t="shared" si="0"/>
        <v>1.7638412542871143E-2</v>
      </c>
      <c r="L38" s="51" cm="1">
        <f t="array" ref="L38">IFERROR(LOOKUP(2,1/(E$28:E37&gt;=E38),D$28:D37),D38)</f>
        <v>44309</v>
      </c>
      <c r="M38" s="44" cm="1">
        <f t="array" ref="M38">IFERROR(LOOKUP(2,1/(E$28:E37&gt;=E38),E$28:E37),E38)</f>
        <v>76</v>
      </c>
    </row>
    <row r="39" spans="4:13" x14ac:dyDescent="0.3">
      <c r="D39" s="13">
        <v>44311</v>
      </c>
      <c r="E39" s="2">
        <v>36</v>
      </c>
      <c r="F39" s="2">
        <v>39</v>
      </c>
      <c r="G39" s="2">
        <v>8</v>
      </c>
      <c r="H39" s="2">
        <v>2169</v>
      </c>
      <c r="I39" s="48">
        <f>VLOOKUP(D39,D$27:E100,2,FALSE)-VLOOKUP(D39-7,D$27:E100,2,FALSE)</f>
        <v>-5</v>
      </c>
      <c r="J39" s="37">
        <f>IFERROR(I39/VLOOKUP(D39-7,D$27:E100,2,FALSE),1)</f>
        <v>-0.12195121951219512</v>
      </c>
      <c r="K39" s="37">
        <f t="shared" si="0"/>
        <v>1.6597510373443983E-2</v>
      </c>
      <c r="L39" s="51" cm="1">
        <f t="array" ref="L39">IFERROR(LOOKUP(2,1/(E$28:E38&gt;=E39),D$28:D38),D39)</f>
        <v>44310</v>
      </c>
      <c r="M39" s="44" cm="1">
        <f t="array" ref="M39">IFERROR(LOOKUP(2,1/(E$28:E38&gt;=E39),E$28:E38),E39)</f>
        <v>72</v>
      </c>
    </row>
    <row r="40" spans="4:13" x14ac:dyDescent="0.3">
      <c r="D40" s="13">
        <v>44312</v>
      </c>
      <c r="E40" s="2">
        <v>28</v>
      </c>
      <c r="F40" s="2">
        <v>37</v>
      </c>
      <c r="G40" s="2">
        <v>9</v>
      </c>
      <c r="H40" s="2">
        <v>3223</v>
      </c>
      <c r="I40" s="48">
        <f>VLOOKUP(D40,D$27:E101,2,FALSE)-VLOOKUP(D40-7,D$27:E101,2,FALSE)</f>
        <v>-1</v>
      </c>
      <c r="J40" s="37">
        <f>IFERROR(I40/VLOOKUP(D40-7,D$27:E101,2,FALSE),1)</f>
        <v>-3.4482758620689655E-2</v>
      </c>
      <c r="K40" s="37">
        <f t="shared" si="0"/>
        <v>8.6875581756127827E-3</v>
      </c>
      <c r="L40" s="51" cm="1">
        <f t="array" ref="L40">IFERROR(LOOKUP(2,1/(E$28:E39&gt;=E40),D$28:D39),D40)</f>
        <v>44311</v>
      </c>
      <c r="M40" s="44" cm="1">
        <f t="array" ref="M40">IFERROR(LOOKUP(2,1/(E$28:E39&gt;=E40),E$28:E39),E40)</f>
        <v>36</v>
      </c>
    </row>
    <row r="41" spans="4:13" x14ac:dyDescent="0.3">
      <c r="D41" s="13">
        <v>44313</v>
      </c>
      <c r="E41" s="2">
        <v>52</v>
      </c>
      <c r="F41" s="2">
        <v>33</v>
      </c>
      <c r="G41" s="2">
        <v>9</v>
      </c>
      <c r="H41" s="2">
        <v>2172</v>
      </c>
      <c r="I41" s="48">
        <f>VLOOKUP(D41,D$27:E102,2,FALSE)-VLOOKUP(D41-7,D$27:E102,2,FALSE)</f>
        <v>-15</v>
      </c>
      <c r="J41" s="37">
        <f>IFERROR(I41/VLOOKUP(D41-7,D$27:E102,2,FALSE),1)</f>
        <v>-0.22388059701492538</v>
      </c>
      <c r="K41" s="37">
        <f t="shared" si="0"/>
        <v>2.3941068139963169E-2</v>
      </c>
      <c r="L41" s="51" cm="1">
        <f t="array" ref="L41">IFERROR(LOOKUP(2,1/(E$28:E40&gt;=E41),D$28:D40),D41)</f>
        <v>44310</v>
      </c>
      <c r="M41" s="44" cm="1">
        <f t="array" ref="M41">IFERROR(LOOKUP(2,1/(E$28:E40&gt;=E41),E$28:E40),E41)</f>
        <v>72</v>
      </c>
    </row>
    <row r="42" spans="4:13" x14ac:dyDescent="0.3">
      <c r="D42" s="13">
        <v>44314</v>
      </c>
      <c r="E42" s="2">
        <v>74</v>
      </c>
      <c r="F42" s="2">
        <v>33</v>
      </c>
      <c r="G42" s="2">
        <v>10</v>
      </c>
      <c r="H42" s="2">
        <v>3035</v>
      </c>
      <c r="I42" s="48">
        <f>VLOOKUP(D42,D$27:E103,2,FALSE)-VLOOKUP(D42-7,D$27:E103,2,FALSE)</f>
        <v>-13</v>
      </c>
      <c r="J42" s="37">
        <f>IFERROR(I42/VLOOKUP(D42-7,D$27:E103,2,FALSE),1)</f>
        <v>-0.14942528735632185</v>
      </c>
      <c r="K42" s="37">
        <f t="shared" si="0"/>
        <v>2.4382207578253708E-2</v>
      </c>
      <c r="L42" s="51" cm="1">
        <f t="array" ref="L42">IFERROR(LOOKUP(2,1/(E$28:E41&gt;=E42),D$28:D41),D42)</f>
        <v>44309</v>
      </c>
      <c r="M42" s="44" cm="1">
        <f t="array" ref="M42">IFERROR(LOOKUP(2,1/(E$28:E41&gt;=E42),E$28:E41),E42)</f>
        <v>76</v>
      </c>
    </row>
    <row r="43" spans="4:13" x14ac:dyDescent="0.3">
      <c r="D43" s="13">
        <v>44315</v>
      </c>
      <c r="E43" s="2">
        <v>52</v>
      </c>
      <c r="F43" s="2">
        <v>29</v>
      </c>
      <c r="G43" s="2">
        <v>11</v>
      </c>
      <c r="H43" s="2">
        <v>2146</v>
      </c>
      <c r="I43" s="48">
        <f>VLOOKUP(D43,D$27:E104,2,FALSE)-VLOOKUP(D43-7,D$27:E104,2,FALSE)</f>
        <v>-33</v>
      </c>
      <c r="J43" s="37">
        <f>IFERROR(I43/VLOOKUP(D43-7,D$27:E104,2,FALSE),1)</f>
        <v>-0.38823529411764707</v>
      </c>
      <c r="K43" s="37">
        <f t="shared" si="0"/>
        <v>2.4231127679403542E-2</v>
      </c>
      <c r="L43" s="51" cm="1">
        <f t="array" ref="L43">IFERROR(LOOKUP(2,1/(E$28:E42&gt;=E43),D$28:D42),D43)</f>
        <v>44314</v>
      </c>
      <c r="M43" s="44" cm="1">
        <f t="array" ref="M43">IFERROR(LOOKUP(2,1/(E$28:E42&gt;=E43),E$28:E42),E43)</f>
        <v>74</v>
      </c>
    </row>
    <row r="44" spans="4:13" x14ac:dyDescent="0.3">
      <c r="D44" s="13">
        <v>44316</v>
      </c>
      <c r="E44" s="2">
        <v>54</v>
      </c>
      <c r="F44" s="2">
        <v>29</v>
      </c>
      <c r="G44" s="2">
        <v>12</v>
      </c>
      <c r="H44" s="2">
        <v>2943</v>
      </c>
      <c r="I44" s="48">
        <f>VLOOKUP(D44,D$27:E105,2,FALSE)-VLOOKUP(D44-7,D$27:E105,2,FALSE)</f>
        <v>-22</v>
      </c>
      <c r="J44" s="37">
        <f>IFERROR(I44/VLOOKUP(D44-7,D$27:E105,2,FALSE),1)</f>
        <v>-0.28947368421052633</v>
      </c>
      <c r="K44" s="37">
        <f t="shared" si="0"/>
        <v>1.834862385321101E-2</v>
      </c>
      <c r="L44" s="51" cm="1">
        <f t="array" ref="L44">IFERROR(LOOKUP(2,1/(E$28:E43&gt;=E44),D$28:D43),D44)</f>
        <v>44314</v>
      </c>
      <c r="M44" s="44" cm="1">
        <f t="array" ref="M44">IFERROR(LOOKUP(2,1/(E$28:E43&gt;=E44),E$28:E43),E44)</f>
        <v>74</v>
      </c>
    </row>
    <row r="45" spans="4:13" x14ac:dyDescent="0.3">
      <c r="D45" s="13">
        <v>44317</v>
      </c>
      <c r="E45" s="2">
        <v>46</v>
      </c>
      <c r="F45" s="2">
        <v>29</v>
      </c>
      <c r="G45" s="2">
        <v>12</v>
      </c>
      <c r="H45" s="2">
        <v>3268</v>
      </c>
      <c r="I45" s="48">
        <f>VLOOKUP(D45,D$27:E106,2,FALSE)-VLOOKUP(D45-7,D$27:E106,2,FALSE)</f>
        <v>-26</v>
      </c>
      <c r="J45" s="37">
        <f>IFERROR(I45/VLOOKUP(D45-7,D$27:E106,2,FALSE),1)</f>
        <v>-0.3611111111111111</v>
      </c>
      <c r="K45" s="37">
        <f t="shared" si="0"/>
        <v>1.4075887392900856E-2</v>
      </c>
      <c r="L45" s="51" cm="1">
        <f t="array" ref="L45">IFERROR(LOOKUP(2,1/(E$28:E44&gt;=E45),D$28:D44),D45)</f>
        <v>44316</v>
      </c>
      <c r="M45" s="44" cm="1">
        <f t="array" ref="M45">IFERROR(LOOKUP(2,1/(E$28:E44&gt;=E45),E$28:E44),E45)</f>
        <v>54</v>
      </c>
    </row>
    <row r="46" spans="4:13" x14ac:dyDescent="0.3">
      <c r="D46" s="13">
        <v>44318</v>
      </c>
      <c r="E46" s="2">
        <v>24</v>
      </c>
      <c r="F46" s="2">
        <v>28</v>
      </c>
      <c r="G46" s="2">
        <v>12</v>
      </c>
      <c r="H46" s="2">
        <v>1412</v>
      </c>
      <c r="I46" s="48">
        <f>VLOOKUP(D46,D$27:E107,2,FALSE)-VLOOKUP(D46-7,D$27:E107,2,FALSE)</f>
        <v>-12</v>
      </c>
      <c r="J46" s="37">
        <f>IFERROR(I46/VLOOKUP(D46-7,D$27:E107,2,FALSE),1)</f>
        <v>-0.33333333333333331</v>
      </c>
      <c r="K46" s="37">
        <f t="shared" si="0"/>
        <v>1.69971671388102E-2</v>
      </c>
      <c r="L46" s="51" cm="1">
        <f t="array" ref="L46">IFERROR(LOOKUP(2,1/(E$28:E45&gt;=E46),D$28:D45),D46)</f>
        <v>44317</v>
      </c>
      <c r="M46" s="44" cm="1">
        <f t="array" ref="M46">IFERROR(LOOKUP(2,1/(E$28:E45&gt;=E46),E$28:E45),E46)</f>
        <v>46</v>
      </c>
    </row>
    <row r="47" spans="4:13" x14ac:dyDescent="0.3">
      <c r="D47" s="13">
        <v>44319</v>
      </c>
      <c r="E47" s="2">
        <v>25</v>
      </c>
      <c r="F47" s="2">
        <v>32</v>
      </c>
      <c r="G47" s="2">
        <v>12</v>
      </c>
      <c r="H47" s="2">
        <v>1595</v>
      </c>
      <c r="I47" s="48">
        <f>VLOOKUP(D47,D$27:E108,2,FALSE)-VLOOKUP(D47-7,D$27:E108,2,FALSE)</f>
        <v>-3</v>
      </c>
      <c r="J47" s="37">
        <f>IFERROR(I47/VLOOKUP(D47-7,D$27:E108,2,FALSE),1)</f>
        <v>-0.10714285714285714</v>
      </c>
      <c r="K47" s="37">
        <f t="shared" si="0"/>
        <v>1.5673981191222569E-2</v>
      </c>
      <c r="L47" s="51" cm="1">
        <f t="array" ref="L47">IFERROR(LOOKUP(2,1/(E$28:E46&gt;=E47),D$28:D46),D47)</f>
        <v>44317</v>
      </c>
      <c r="M47" s="44" cm="1">
        <f t="array" ref="M47">IFERROR(LOOKUP(2,1/(E$28:E46&gt;=E47),E$28:E46),E47)</f>
        <v>46</v>
      </c>
    </row>
    <row r="48" spans="4:13" x14ac:dyDescent="0.3">
      <c r="D48" s="13">
        <v>44320</v>
      </c>
      <c r="E48" s="2">
        <v>62</v>
      </c>
      <c r="F48" s="2">
        <v>30</v>
      </c>
      <c r="G48" s="2">
        <v>13</v>
      </c>
      <c r="H48" s="2">
        <v>2425</v>
      </c>
      <c r="I48" s="48">
        <f>VLOOKUP(D48,D$27:E109,2,FALSE)-VLOOKUP(D48-7,D$27:E109,2,FALSE)</f>
        <v>10</v>
      </c>
      <c r="J48" s="37">
        <f>IFERROR(I48/VLOOKUP(D48-7,D$27:E109,2,FALSE),1)</f>
        <v>0.19230769230769232</v>
      </c>
      <c r="K48" s="37">
        <f t="shared" si="0"/>
        <v>2.5567010309278351E-2</v>
      </c>
      <c r="L48" s="51" cm="1">
        <f t="array" ref="L48">IFERROR(LOOKUP(2,1/(E$28:E47&gt;=E48),D$28:D47),D48)</f>
        <v>44314</v>
      </c>
      <c r="M48" s="44" cm="1">
        <f t="array" ref="M48">IFERROR(LOOKUP(2,1/(E$28:E47&gt;=E48),E$28:E47),E48)</f>
        <v>74</v>
      </c>
    </row>
    <row r="49" spans="4:13" x14ac:dyDescent="0.3">
      <c r="D49" s="13">
        <v>44321</v>
      </c>
      <c r="E49" s="2">
        <v>71</v>
      </c>
      <c r="F49" s="2">
        <v>35</v>
      </c>
      <c r="G49" s="2">
        <v>12</v>
      </c>
      <c r="H49" s="2">
        <v>2198</v>
      </c>
      <c r="I49" s="48">
        <f>VLOOKUP(D49,D$27:E110,2,FALSE)-VLOOKUP(D49-7,D$27:E110,2,FALSE)</f>
        <v>-3</v>
      </c>
      <c r="J49" s="37">
        <f>IFERROR(I49/VLOOKUP(D49-7,D$27:E110,2,FALSE),1)</f>
        <v>-4.0540540540540543E-2</v>
      </c>
      <c r="K49" s="37">
        <f t="shared" si="0"/>
        <v>3.2302092811646949E-2</v>
      </c>
      <c r="L49" s="51" cm="1">
        <f t="array" ref="L49">IFERROR(LOOKUP(2,1/(E$28:E48&gt;=E49),D$28:D48),D49)</f>
        <v>44314</v>
      </c>
      <c r="M49" s="44" cm="1">
        <f t="array" ref="M49">IFERROR(LOOKUP(2,1/(E$28:E48&gt;=E49),E$28:E48),E49)</f>
        <v>74</v>
      </c>
    </row>
    <row r="50" spans="4:13" x14ac:dyDescent="0.3">
      <c r="D50" s="13">
        <v>44322</v>
      </c>
      <c r="E50" s="2">
        <v>51</v>
      </c>
      <c r="F50" s="2">
        <v>38</v>
      </c>
      <c r="G50" s="2">
        <v>12</v>
      </c>
      <c r="H50" s="2">
        <v>2498</v>
      </c>
      <c r="I50" s="48">
        <f>VLOOKUP(D50,D$27:E111,2,FALSE)-VLOOKUP(D50-7,D$27:E111,2,FALSE)</f>
        <v>-1</v>
      </c>
      <c r="J50" s="37">
        <f>IFERROR(I50/VLOOKUP(D50-7,D$27:E111,2,FALSE),1)</f>
        <v>-1.9230769230769232E-2</v>
      </c>
      <c r="K50" s="37">
        <f t="shared" si="0"/>
        <v>2.0416333066453164E-2</v>
      </c>
      <c r="L50" s="51" cm="1">
        <f t="array" ref="L50">IFERROR(LOOKUP(2,1/(E$28:E49&gt;=E50),D$28:D49),D50)</f>
        <v>44321</v>
      </c>
      <c r="M50" s="44" cm="1">
        <f t="array" ref="M50">IFERROR(LOOKUP(2,1/(E$28:E49&gt;=E50),E$28:E49),E50)</f>
        <v>71</v>
      </c>
    </row>
    <row r="51" spans="4:13" x14ac:dyDescent="0.3">
      <c r="D51" s="13">
        <v>44323</v>
      </c>
      <c r="E51" s="2">
        <v>57</v>
      </c>
      <c r="F51" s="2">
        <v>36</v>
      </c>
      <c r="G51" s="2">
        <v>13</v>
      </c>
      <c r="H51" s="2">
        <v>2666</v>
      </c>
      <c r="I51" s="48">
        <f>VLOOKUP(D51,D$27:E112,2,FALSE)-VLOOKUP(D51-7,D$27:E112,2,FALSE)</f>
        <v>3</v>
      </c>
      <c r="J51" s="37">
        <f>IFERROR(I51/VLOOKUP(D51-7,D$27:E112,2,FALSE),1)</f>
        <v>5.5555555555555552E-2</v>
      </c>
      <c r="K51" s="37">
        <f t="shared" si="0"/>
        <v>2.1380345086271568E-2</v>
      </c>
      <c r="L51" s="51" cm="1">
        <f t="array" ref="L51">IFERROR(LOOKUP(2,1/(E$28:E50&gt;=E51),D$28:D50),D51)</f>
        <v>44321</v>
      </c>
      <c r="M51" s="44" cm="1">
        <f t="array" ref="M51">IFERROR(LOOKUP(2,1/(E$28:E50&gt;=E51),E$28:E50),E51)</f>
        <v>71</v>
      </c>
    </row>
    <row r="52" spans="4:13" x14ac:dyDescent="0.3">
      <c r="D52" s="13">
        <v>44324</v>
      </c>
      <c r="E52" s="2">
        <v>64</v>
      </c>
      <c r="F52" s="2">
        <v>38</v>
      </c>
      <c r="G52" s="2">
        <v>14</v>
      </c>
      <c r="H52" s="2">
        <v>2280</v>
      </c>
      <c r="I52" s="48">
        <f>VLOOKUP(D52,D$27:E113,2,FALSE)-VLOOKUP(D52-7,D$27:E113,2,FALSE)</f>
        <v>18</v>
      </c>
      <c r="J52" s="37">
        <f>IFERROR(I52/VLOOKUP(D52-7,D$27:E113,2,FALSE),1)</f>
        <v>0.39130434782608697</v>
      </c>
      <c r="K52" s="37">
        <f t="shared" si="0"/>
        <v>2.8070175438596492E-2</v>
      </c>
      <c r="L52" s="51" cm="1">
        <f t="array" ref="L52">IFERROR(LOOKUP(2,1/(E$28:E51&gt;=E52),D$28:D51),D52)</f>
        <v>44321</v>
      </c>
      <c r="M52" s="44" cm="1">
        <f t="array" ref="M52">IFERROR(LOOKUP(2,1/(E$28:E51&gt;=E52),E$28:E51),E52)</f>
        <v>71</v>
      </c>
    </row>
    <row r="53" spans="4:13" x14ac:dyDescent="0.3">
      <c r="D53" s="13">
        <v>44325</v>
      </c>
      <c r="E53" s="2">
        <v>28</v>
      </c>
      <c r="F53" s="2">
        <v>40</v>
      </c>
      <c r="G53" s="2">
        <v>14</v>
      </c>
      <c r="H53" s="2">
        <v>1343</v>
      </c>
      <c r="I53" s="48">
        <f>VLOOKUP(D53,D$27:E114,2,FALSE)-VLOOKUP(D53-7,D$27:E114,2,FALSE)</f>
        <v>4</v>
      </c>
      <c r="J53" s="37">
        <f>IFERROR(I53/VLOOKUP(D53-7,D$27:E114,2,FALSE),1)</f>
        <v>0.16666666666666666</v>
      </c>
      <c r="K53" s="37">
        <f t="shared" si="0"/>
        <v>2.084884586746091E-2</v>
      </c>
      <c r="L53" s="51" cm="1">
        <f t="array" ref="L53">IFERROR(LOOKUP(2,1/(E$28:E52&gt;=E53),D$28:D52),D53)</f>
        <v>44324</v>
      </c>
      <c r="M53" s="44" cm="1">
        <f t="array" ref="M53">IFERROR(LOOKUP(2,1/(E$28:E52&gt;=E53),E$28:E52),E53)</f>
        <v>64</v>
      </c>
    </row>
    <row r="54" spans="4:13" x14ac:dyDescent="0.3">
      <c r="D54" s="13">
        <v>44326</v>
      </c>
      <c r="E54" s="2">
        <v>22</v>
      </c>
      <c r="F54" s="2">
        <v>31</v>
      </c>
      <c r="G54" s="2">
        <v>14</v>
      </c>
      <c r="H54" s="2">
        <v>1466</v>
      </c>
      <c r="I54" s="48">
        <f>VLOOKUP(D54,D$27:E115,2,FALSE)-VLOOKUP(D54-7,D$27:E115,2,FALSE)</f>
        <v>-3</v>
      </c>
      <c r="J54" s="37">
        <f>IFERROR(I54/VLOOKUP(D54-7,D$27:E115,2,FALSE),1)</f>
        <v>-0.12</v>
      </c>
      <c r="K54" s="37">
        <f t="shared" si="0"/>
        <v>1.5006821282401092E-2</v>
      </c>
      <c r="L54" s="51" cm="1">
        <f t="array" ref="L54">IFERROR(LOOKUP(2,1/(E$28:E53&gt;=E54),D$28:D53),D54)</f>
        <v>44325</v>
      </c>
      <c r="M54" s="44" cm="1">
        <f t="array" ref="M54">IFERROR(LOOKUP(2,1/(E$28:E53&gt;=E54),E$28:E53),E54)</f>
        <v>28</v>
      </c>
    </row>
    <row r="55" spans="4:13" x14ac:dyDescent="0.3">
      <c r="D55" s="13">
        <v>44328</v>
      </c>
      <c r="E55" s="2">
        <v>132</v>
      </c>
      <c r="F55" s="2">
        <v>37</v>
      </c>
      <c r="G55" s="2">
        <v>13</v>
      </c>
      <c r="H55" s="2">
        <v>4051</v>
      </c>
      <c r="I55" s="48">
        <f>VLOOKUP(D55,D$27:E116,2,FALSE)-VLOOKUP(D55-7,D$27:E116,2,FALSE)</f>
        <v>61</v>
      </c>
      <c r="J55" s="37">
        <f>IFERROR(I55/VLOOKUP(D55-7,D$27:E116,2,FALSE),1)</f>
        <v>0.85915492957746475</v>
      </c>
      <c r="K55" s="37">
        <f t="shared" si="0"/>
        <v>3.258454702542582E-2</v>
      </c>
      <c r="L55" s="51" cm="1">
        <f t="array" ref="L55">IFERROR(LOOKUP(2,1/(E$28:E54&gt;=E55),D$28:D54),D55)</f>
        <v>44328</v>
      </c>
      <c r="M55" s="44" cm="1">
        <f t="array" ref="M55">IFERROR(LOOKUP(2,1/(E$28:E54&gt;=E55),E$28:E54),E55)</f>
        <v>132</v>
      </c>
    </row>
    <row r="56" spans="4:13" x14ac:dyDescent="0.3">
      <c r="D56" s="13">
        <v>44329</v>
      </c>
      <c r="E56" s="2">
        <v>57</v>
      </c>
      <c r="F56" s="2">
        <v>40</v>
      </c>
      <c r="G56" s="2">
        <v>11</v>
      </c>
      <c r="H56" s="2">
        <v>2495</v>
      </c>
      <c r="I56" s="48">
        <f>VLOOKUP(D56,D$27:E117,2,FALSE)-VLOOKUP(D56-7,D$27:E117,2,FALSE)</f>
        <v>6</v>
      </c>
      <c r="J56" s="37">
        <f>IFERROR(I56/VLOOKUP(D56-7,D$27:E117,2,FALSE),1)</f>
        <v>0.11764705882352941</v>
      </c>
      <c r="K56" s="37">
        <f t="shared" si="0"/>
        <v>2.2845691382765532E-2</v>
      </c>
      <c r="L56" s="51" cm="1">
        <f t="array" ref="L56">IFERROR(LOOKUP(2,1/(E$28:E55&gt;=E56),D$28:D55),D56)</f>
        <v>44328</v>
      </c>
      <c r="M56" s="44" cm="1">
        <f t="array" ref="M56">IFERROR(LOOKUP(2,1/(E$28:E55&gt;=E56),E$28:E55),E56)</f>
        <v>132</v>
      </c>
    </row>
    <row r="57" spans="4:13" x14ac:dyDescent="0.3">
      <c r="D57" s="13">
        <v>44330</v>
      </c>
      <c r="E57" s="2">
        <v>65</v>
      </c>
      <c r="F57" s="2">
        <v>37</v>
      </c>
      <c r="G57" s="2">
        <v>11</v>
      </c>
      <c r="H57" s="2">
        <v>2273</v>
      </c>
      <c r="I57" s="48">
        <f>VLOOKUP(D57,D$27:E118,2,FALSE)-VLOOKUP(D57-7,D$27:E118,2,FALSE)</f>
        <v>8</v>
      </c>
      <c r="J57" s="37">
        <f>IFERROR(I57/VLOOKUP(D57-7,D$27:E118,2,FALSE),1)</f>
        <v>0.14035087719298245</v>
      </c>
      <c r="K57" s="37">
        <f t="shared" si="0"/>
        <v>2.8596568411790584E-2</v>
      </c>
      <c r="L57" s="51" cm="1">
        <f t="array" ref="L57">IFERROR(LOOKUP(2,1/(E$28:E56&gt;=E57),D$28:D56),D57)</f>
        <v>44328</v>
      </c>
      <c r="M57" s="44" cm="1">
        <f t="array" ref="M57">IFERROR(LOOKUP(2,1/(E$28:E56&gt;=E57),E$28:E56),E57)</f>
        <v>132</v>
      </c>
    </row>
    <row r="58" spans="4:13" x14ac:dyDescent="0.3">
      <c r="D58" s="13">
        <v>44331</v>
      </c>
      <c r="E58" s="2">
        <v>34</v>
      </c>
      <c r="F58" s="2">
        <v>40</v>
      </c>
      <c r="G58" s="2">
        <v>10</v>
      </c>
      <c r="H58" s="2">
        <v>2112</v>
      </c>
      <c r="I58" s="48">
        <f>VLOOKUP(D58,D$27:E119,2,FALSE)-VLOOKUP(D58-7,D$27:E119,2,FALSE)</f>
        <v>-30</v>
      </c>
      <c r="J58" s="37">
        <f>IFERROR(I58/VLOOKUP(D58-7,D$27:E119,2,FALSE),1)</f>
        <v>-0.46875</v>
      </c>
      <c r="K58" s="37">
        <f t="shared" si="0"/>
        <v>1.6098484848484848E-2</v>
      </c>
      <c r="L58" s="51" cm="1">
        <f t="array" ref="L58">IFERROR(LOOKUP(2,1/(E$28:E57&gt;=E58),D$28:D57),D58)</f>
        <v>44330</v>
      </c>
      <c r="M58" s="44" cm="1">
        <f t="array" ref="M58">IFERROR(LOOKUP(2,1/(E$28:E57&gt;=E58),E$28:E57),E58)</f>
        <v>65</v>
      </c>
    </row>
    <row r="59" spans="4:13" x14ac:dyDescent="0.3">
      <c r="D59" s="13">
        <v>44332</v>
      </c>
      <c r="E59" s="2">
        <v>23</v>
      </c>
      <c r="F59" s="2">
        <v>39</v>
      </c>
      <c r="G59" s="2">
        <v>10</v>
      </c>
      <c r="H59" s="2">
        <v>1280</v>
      </c>
      <c r="I59" s="48">
        <f>VLOOKUP(D59,D$27:E120,2,FALSE)-VLOOKUP(D59-7,D$27:E120,2,FALSE)</f>
        <v>-5</v>
      </c>
      <c r="J59" s="37">
        <f>IFERROR(I59/VLOOKUP(D59-7,D$27:E120,2,FALSE),1)</f>
        <v>-0.17857142857142858</v>
      </c>
      <c r="K59" s="37">
        <f t="shared" si="0"/>
        <v>1.7968749999999999E-2</v>
      </c>
      <c r="L59" s="51" cm="1">
        <f t="array" ref="L59">IFERROR(LOOKUP(2,1/(E$28:E58&gt;=E59),D$28:D58),D59)</f>
        <v>44331</v>
      </c>
      <c r="M59" s="44" cm="1">
        <f t="array" ref="M59">IFERROR(LOOKUP(2,1/(E$28:E58&gt;=E59),E$28:E58),E59)</f>
        <v>34</v>
      </c>
    </row>
    <row r="60" spans="4:13" x14ac:dyDescent="0.3">
      <c r="D60" s="13">
        <v>44333</v>
      </c>
      <c r="E60" s="2">
        <v>36</v>
      </c>
      <c r="F60" s="2">
        <v>40</v>
      </c>
      <c r="G60" s="2">
        <v>10</v>
      </c>
      <c r="H60" s="2">
        <v>1089</v>
      </c>
      <c r="I60" s="48">
        <f>VLOOKUP(D60,D$27:E121,2,FALSE)-VLOOKUP(D60-7,D$27:E121,2,FALSE)</f>
        <v>14</v>
      </c>
      <c r="J60" s="37">
        <f>IFERROR(I60/VLOOKUP(D60-7,D$27:E121,2,FALSE),1)</f>
        <v>0.63636363636363635</v>
      </c>
      <c r="K60" s="37">
        <f t="shared" si="0"/>
        <v>3.3057851239669422E-2</v>
      </c>
      <c r="L60" s="51" cm="1">
        <f t="array" ref="L60">IFERROR(LOOKUP(2,1/(E$28:E59&gt;=E60),D$28:D59),D60)</f>
        <v>44330</v>
      </c>
      <c r="M60" s="44" cm="1">
        <f t="array" ref="M60">IFERROR(LOOKUP(2,1/(E$28:E59&gt;=E60),E$28:E59),E60)</f>
        <v>65</v>
      </c>
    </row>
    <row r="61" spans="4:13" x14ac:dyDescent="0.3">
      <c r="D61" s="13">
        <v>44334</v>
      </c>
      <c r="E61" s="2">
        <v>18</v>
      </c>
      <c r="F61" s="2">
        <v>33</v>
      </c>
      <c r="G61" s="2">
        <v>11</v>
      </c>
      <c r="H61" s="2">
        <v>1087</v>
      </c>
      <c r="I61" s="48" t="e">
        <f>VLOOKUP(D61,D$27:E122,2,FALSE)-VLOOKUP(D61-7,D$27:E122,2,FALSE)</f>
        <v>#N/A</v>
      </c>
      <c r="J61" s="37">
        <f>IFERROR(I61/VLOOKUP(D61-7,D$27:E122,2,FALSE),1)</f>
        <v>1</v>
      </c>
      <c r="K61" s="37">
        <f t="shared" si="0"/>
        <v>1.655933762649494E-2</v>
      </c>
      <c r="L61" s="51" cm="1">
        <f t="array" ref="L61">IFERROR(LOOKUP(2,1/(E$28:E60&gt;=E61),D$28:D60),D61)</f>
        <v>44333</v>
      </c>
      <c r="M61" s="44" cm="1">
        <f t="array" ref="M61">IFERROR(LOOKUP(2,1/(E$28:E60&gt;=E61),E$28:E60),E61)</f>
        <v>36</v>
      </c>
    </row>
    <row r="62" spans="4:13" x14ac:dyDescent="0.3">
      <c r="D62" s="13">
        <v>44335</v>
      </c>
      <c r="E62" s="2">
        <v>88</v>
      </c>
      <c r="F62" s="2">
        <v>33</v>
      </c>
      <c r="G62" s="2">
        <v>8</v>
      </c>
      <c r="H62" s="2">
        <v>2175</v>
      </c>
      <c r="I62" s="48">
        <f>VLOOKUP(D62,D$27:E123,2,FALSE)-VLOOKUP(D62-7,D$27:E123,2,FALSE)</f>
        <v>-44</v>
      </c>
      <c r="J62" s="37">
        <f>IFERROR(I62/VLOOKUP(D62-7,D$27:E123,2,FALSE),1)</f>
        <v>-0.33333333333333331</v>
      </c>
      <c r="K62" s="37">
        <f t="shared" si="0"/>
        <v>4.0459770114942527E-2</v>
      </c>
      <c r="L62" s="51" cm="1">
        <f t="array" ref="L62">IFERROR(LOOKUP(2,1/(E$28:E61&gt;=E62),D$28:D61),D62)</f>
        <v>44328</v>
      </c>
      <c r="M62" s="44" cm="1">
        <f t="array" ref="M62">IFERROR(LOOKUP(2,1/(E$28:E61&gt;=E62),E$28:E61),E62)</f>
        <v>132</v>
      </c>
    </row>
    <row r="63" spans="4:13" x14ac:dyDescent="0.3">
      <c r="D63" s="13">
        <v>44336</v>
      </c>
      <c r="E63" s="2">
        <v>70</v>
      </c>
      <c r="F63" s="2">
        <v>32</v>
      </c>
      <c r="G63" s="2">
        <v>8</v>
      </c>
      <c r="H63" s="2">
        <v>1815</v>
      </c>
      <c r="I63" s="48">
        <f>VLOOKUP(D63,D$27:E124,2,FALSE)-VLOOKUP(D63-7,D$27:E124,2,FALSE)</f>
        <v>13</v>
      </c>
      <c r="J63" s="37">
        <f>IFERROR(I63/VLOOKUP(D63-7,D$27:E124,2,FALSE),1)</f>
        <v>0.22807017543859648</v>
      </c>
      <c r="K63" s="37">
        <f t="shared" si="0"/>
        <v>3.8567493112947659E-2</v>
      </c>
      <c r="L63" s="51" cm="1">
        <f t="array" ref="L63">IFERROR(LOOKUP(2,1/(E$28:E62&gt;=E63),D$28:D62),D63)</f>
        <v>44335</v>
      </c>
      <c r="M63" s="44" cm="1">
        <f t="array" ref="M63">IFERROR(LOOKUP(2,1/(E$28:E62&gt;=E63),E$28:E62),E63)</f>
        <v>88</v>
      </c>
    </row>
    <row r="64" spans="4:13" x14ac:dyDescent="0.3">
      <c r="D64" s="13">
        <v>44337</v>
      </c>
      <c r="E64" s="2">
        <v>54</v>
      </c>
      <c r="F64" s="2">
        <v>30</v>
      </c>
      <c r="G64" s="2">
        <v>9</v>
      </c>
      <c r="H64" s="2">
        <v>2125</v>
      </c>
      <c r="I64" s="48">
        <f>VLOOKUP(D64,D$27:E125,2,FALSE)-VLOOKUP(D64-7,D$27:E125,2,FALSE)</f>
        <v>-11</v>
      </c>
      <c r="J64" s="37">
        <f>IFERROR(I64/VLOOKUP(D64-7,D$27:E125,2,FALSE),1)</f>
        <v>-0.16923076923076924</v>
      </c>
      <c r="K64" s="37">
        <f t="shared" si="0"/>
        <v>2.5411764705882352E-2</v>
      </c>
      <c r="L64" s="51" cm="1">
        <f t="array" ref="L64">IFERROR(LOOKUP(2,1/(E$28:E63&gt;=E64),D$28:D63),D64)</f>
        <v>44336</v>
      </c>
      <c r="M64" s="44" cm="1">
        <f t="array" ref="M64">IFERROR(LOOKUP(2,1/(E$28:E63&gt;=E64),E$28:E63),E64)</f>
        <v>70</v>
      </c>
    </row>
    <row r="65" spans="4:13" x14ac:dyDescent="0.3">
      <c r="D65" s="13">
        <v>44338</v>
      </c>
      <c r="E65" s="2">
        <v>55</v>
      </c>
      <c r="F65" s="2">
        <v>32</v>
      </c>
      <c r="G65" s="2">
        <v>9</v>
      </c>
      <c r="H65" s="2">
        <v>2039</v>
      </c>
      <c r="I65" s="48">
        <f>VLOOKUP(D65,D$27:E126,2,FALSE)-VLOOKUP(D65-7,D$27:E126,2,FALSE)</f>
        <v>21</v>
      </c>
      <c r="J65" s="37">
        <f>IFERROR(I65/VLOOKUP(D65-7,D$27:E126,2,FALSE),1)</f>
        <v>0.61764705882352944</v>
      </c>
      <c r="K65" s="37">
        <f t="shared" si="0"/>
        <v>2.6974006866110838E-2</v>
      </c>
      <c r="L65" s="51" cm="1">
        <f t="array" ref="L65">IFERROR(LOOKUP(2,1/(E$28:E64&gt;=E65),D$28:D64),D65)</f>
        <v>44336</v>
      </c>
      <c r="M65" s="44" cm="1">
        <f t="array" ref="M65">IFERROR(LOOKUP(2,1/(E$28:E64&gt;=E65),E$28:E64),E65)</f>
        <v>70</v>
      </c>
    </row>
    <row r="66" spans="4:13" x14ac:dyDescent="0.3">
      <c r="D66" s="13">
        <v>44339</v>
      </c>
      <c r="E66" s="2">
        <v>34</v>
      </c>
      <c r="F66" s="2">
        <v>34</v>
      </c>
      <c r="G66" s="2">
        <v>9</v>
      </c>
      <c r="H66" s="2">
        <v>1253</v>
      </c>
      <c r="I66" s="48">
        <f>VLOOKUP(D66,D$27:E127,2,FALSE)-VLOOKUP(D66-7,D$27:E127,2,FALSE)</f>
        <v>11</v>
      </c>
      <c r="J66" s="37">
        <f>IFERROR(I66/VLOOKUP(D66-7,D$27:E127,2,FALSE),1)</f>
        <v>0.47826086956521741</v>
      </c>
      <c r="K66" s="37">
        <f t="shared" si="0"/>
        <v>2.7134876296887472E-2</v>
      </c>
      <c r="L66" s="51" cm="1">
        <f t="array" ref="L66">IFERROR(LOOKUP(2,1/(E$28:E65&gt;=E66),D$28:D65),D66)</f>
        <v>44338</v>
      </c>
      <c r="M66" s="44" cm="1">
        <f t="array" ref="M66">IFERROR(LOOKUP(2,1/(E$28:E65&gt;=E66),E$28:E65),E66)</f>
        <v>55</v>
      </c>
    </row>
    <row r="67" spans="4:13" x14ac:dyDescent="0.3">
      <c r="D67" s="13">
        <v>44340</v>
      </c>
      <c r="E67" s="2">
        <v>14</v>
      </c>
      <c r="F67" s="2">
        <v>30</v>
      </c>
      <c r="G67" s="2">
        <v>8</v>
      </c>
      <c r="H67" s="2">
        <v>1144</v>
      </c>
      <c r="I67" s="48">
        <f>VLOOKUP(D67,D$27:E128,2,FALSE)-VLOOKUP(D67-7,D$27:E128,2,FALSE)</f>
        <v>-22</v>
      </c>
      <c r="J67" s="37">
        <f>IFERROR(I67/VLOOKUP(D67-7,D$27:E128,2,FALSE),1)</f>
        <v>-0.61111111111111116</v>
      </c>
      <c r="K67" s="37">
        <f t="shared" si="0"/>
        <v>1.2237762237762238E-2</v>
      </c>
      <c r="L67" s="51" cm="1">
        <f t="array" ref="L67">IFERROR(LOOKUP(2,1/(E$28:E66&gt;=E67),D$28:D66),D67)</f>
        <v>44339</v>
      </c>
      <c r="M67" s="44" cm="1">
        <f t="array" ref="M67">IFERROR(LOOKUP(2,1/(E$28:E66&gt;=E67),E$28:E66),E67)</f>
        <v>34</v>
      </c>
    </row>
    <row r="68" spans="4:13" x14ac:dyDescent="0.3">
      <c r="D68" s="13">
        <v>44341</v>
      </c>
      <c r="E68" s="2">
        <v>40</v>
      </c>
      <c r="F68" s="2">
        <v>27</v>
      </c>
      <c r="G68" s="2">
        <v>9</v>
      </c>
      <c r="H68" s="2">
        <v>2533</v>
      </c>
      <c r="I68" s="48">
        <f>VLOOKUP(D68,D$27:E129,2,FALSE)-VLOOKUP(D68-7,D$27:E129,2,FALSE)</f>
        <v>22</v>
      </c>
      <c r="J68" s="37">
        <f>IFERROR(I68/VLOOKUP(D68-7,D$27:E129,2,FALSE),1)</f>
        <v>1.2222222222222223</v>
      </c>
      <c r="K68" s="37">
        <f t="shared" si="0"/>
        <v>1.5791551519936834E-2</v>
      </c>
      <c r="L68" s="51" cm="1">
        <f t="array" ref="L68">IFERROR(LOOKUP(2,1/(E$28:E67&gt;=E68),D$28:D67),D68)</f>
        <v>44338</v>
      </c>
      <c r="M68" s="44" cm="1">
        <f t="array" ref="M68">IFERROR(LOOKUP(2,1/(E$28:E67&gt;=E68),E$28:E67),E68)</f>
        <v>55</v>
      </c>
    </row>
    <row r="69" spans="4:13" x14ac:dyDescent="0.3">
      <c r="D69" s="13">
        <v>44342</v>
      </c>
      <c r="E69" s="2">
        <v>39</v>
      </c>
      <c r="F69" s="2">
        <v>21</v>
      </c>
      <c r="G69" s="2">
        <v>6</v>
      </c>
      <c r="H69" s="2">
        <v>2048</v>
      </c>
      <c r="I69" s="48">
        <f>VLOOKUP(D69,D$27:E130,2,FALSE)-VLOOKUP(D69-7,D$27:E130,2,FALSE)</f>
        <v>-49</v>
      </c>
      <c r="J69" s="37">
        <f>IFERROR(I69/VLOOKUP(D69-7,D$27:E130,2,FALSE),1)</f>
        <v>-0.55681818181818177</v>
      </c>
      <c r="K69" s="37">
        <f t="shared" si="0"/>
        <v>1.904296875E-2</v>
      </c>
      <c r="L69" s="51" cm="1">
        <f t="array" ref="L69">IFERROR(LOOKUP(2,1/(E$28:E68&gt;=E69),D$28:D68),D69)</f>
        <v>44341</v>
      </c>
      <c r="M69" s="44" cm="1">
        <f t="array" ref="M69">IFERROR(LOOKUP(2,1/(E$28:E68&gt;=E69),E$28:E68),E69)</f>
        <v>40</v>
      </c>
    </row>
    <row r="70" spans="4:13" x14ac:dyDescent="0.3">
      <c r="D70" s="13">
        <v>44343</v>
      </c>
      <c r="E70" s="2">
        <v>42</v>
      </c>
      <c r="F70" s="2">
        <v>23</v>
      </c>
      <c r="G70" s="2">
        <v>5</v>
      </c>
      <c r="H70" s="2">
        <v>146409</v>
      </c>
      <c r="I70" s="48">
        <f>VLOOKUP(D70,D$27:E131,2,FALSE)-VLOOKUP(D70-7,D$27:E131,2,FALSE)</f>
        <v>-28</v>
      </c>
      <c r="J70" s="37">
        <f>IFERROR(I70/VLOOKUP(D70-7,D$27:E131,2,FALSE),1)</f>
        <v>-0.4</v>
      </c>
      <c r="K70" s="37">
        <f t="shared" si="0"/>
        <v>2.8686761059770917E-4</v>
      </c>
      <c r="L70" s="51" cm="1">
        <f t="array" ref="L70">IFERROR(LOOKUP(2,1/(E$28:E69&gt;=E70),D$28:D69),D70)</f>
        <v>44338</v>
      </c>
      <c r="M70" s="44" cm="1">
        <f t="array" ref="M70">IFERROR(LOOKUP(2,1/(E$28:E69&gt;=E70),E$28:E69),E70)</f>
        <v>55</v>
      </c>
    </row>
    <row r="71" spans="4:13" x14ac:dyDescent="0.3">
      <c r="D71" s="13">
        <v>44344</v>
      </c>
      <c r="E71" s="2">
        <v>30</v>
      </c>
      <c r="F71" s="2">
        <v>19</v>
      </c>
      <c r="G71" s="2">
        <v>5</v>
      </c>
      <c r="H71" s="2">
        <v>1541</v>
      </c>
      <c r="I71" s="48">
        <f>VLOOKUP(D71,D$27:E132,2,FALSE)-VLOOKUP(D71-7,D$27:E132,2,FALSE)</f>
        <v>-24</v>
      </c>
      <c r="J71" s="37">
        <f>IFERROR(I71/VLOOKUP(D71-7,D$27:E132,2,FALSE),1)</f>
        <v>-0.44444444444444442</v>
      </c>
      <c r="K71" s="37">
        <f t="shared" si="0"/>
        <v>1.9467878001297859E-2</v>
      </c>
      <c r="L71" s="51" cm="1">
        <f t="array" ref="L71">IFERROR(LOOKUP(2,1/(E$28:E70&gt;=E71),D$28:D70),D71)</f>
        <v>44343</v>
      </c>
      <c r="M71" s="44" cm="1">
        <f t="array" ref="M71">IFERROR(LOOKUP(2,1/(E$28:E70&gt;=E71),E$28:E70),E71)</f>
        <v>42</v>
      </c>
    </row>
    <row r="72" spans="4:13" x14ac:dyDescent="0.3">
      <c r="D72" s="13">
        <v>44345</v>
      </c>
      <c r="E72" s="2">
        <v>39</v>
      </c>
      <c r="F72" s="2">
        <v>20</v>
      </c>
      <c r="G72" s="2">
        <v>5</v>
      </c>
      <c r="H72" s="2">
        <v>2197</v>
      </c>
      <c r="I72" s="48">
        <f>VLOOKUP(D72,D$27:E133,2,FALSE)-VLOOKUP(D72-7,D$27:E133,2,FALSE)</f>
        <v>-16</v>
      </c>
      <c r="J72" s="37">
        <f>IFERROR(I72/VLOOKUP(D72-7,D$27:E133,2,FALSE),1)</f>
        <v>-0.29090909090909089</v>
      </c>
      <c r="K72" s="37">
        <f t="shared" si="0"/>
        <v>1.7751479289940829E-2</v>
      </c>
      <c r="L72" s="51" cm="1">
        <f t="array" ref="L72">IFERROR(LOOKUP(2,1/(E$28:E71&gt;=E72),D$28:D71),D72)</f>
        <v>44343</v>
      </c>
      <c r="M72" s="44" cm="1">
        <f t="array" ref="M72">IFERROR(LOOKUP(2,1/(E$28:E71&gt;=E72),E$28:E71),E72)</f>
        <v>42</v>
      </c>
    </row>
    <row r="73" spans="4:13" x14ac:dyDescent="0.3">
      <c r="D73" s="13">
        <v>44346</v>
      </c>
      <c r="E73" s="2">
        <v>20</v>
      </c>
      <c r="F73" s="2">
        <v>18</v>
      </c>
      <c r="G73" s="2">
        <v>7</v>
      </c>
      <c r="H73" s="2">
        <v>965</v>
      </c>
      <c r="I73" s="48">
        <f>VLOOKUP(D73,D$27:E134,2,FALSE)-VLOOKUP(D73-7,D$27:E134,2,FALSE)</f>
        <v>-14</v>
      </c>
      <c r="J73" s="37">
        <f>IFERROR(I73/VLOOKUP(D73-7,D$27:E134,2,FALSE),1)</f>
        <v>-0.41176470588235292</v>
      </c>
      <c r="K73" s="37">
        <f t="shared" si="0"/>
        <v>2.072538860103627E-2</v>
      </c>
      <c r="L73" s="51" cm="1">
        <f t="array" ref="L73">IFERROR(LOOKUP(2,1/(E$28:E72&gt;=E73),D$28:D72),D73)</f>
        <v>44345</v>
      </c>
      <c r="M73" s="44" cm="1">
        <f t="array" ref="M73">IFERROR(LOOKUP(2,1/(E$28:E72&gt;=E73),E$28:E72),E73)</f>
        <v>39</v>
      </c>
    </row>
    <row r="74" spans="4:13" x14ac:dyDescent="0.3">
      <c r="D74" s="13">
        <v>44347</v>
      </c>
      <c r="E74" s="2">
        <v>23</v>
      </c>
      <c r="F74" s="2">
        <v>17</v>
      </c>
      <c r="G74" s="2">
        <v>7</v>
      </c>
      <c r="H74" s="2">
        <v>698</v>
      </c>
      <c r="I74" s="48">
        <f>VLOOKUP(D74,D$27:E135,2,FALSE)-VLOOKUP(D74-7,D$27:E135,2,FALSE)</f>
        <v>9</v>
      </c>
      <c r="J74" s="37">
        <f>IFERROR(I74/VLOOKUP(D74-7,D$27:E135,2,FALSE),1)</f>
        <v>0.6428571428571429</v>
      </c>
      <c r="K74" s="37">
        <f t="shared" si="0"/>
        <v>3.2951289398280799E-2</v>
      </c>
      <c r="L74" s="51" cm="1">
        <f t="array" ref="L74">IFERROR(LOOKUP(2,1/(E$28:E73&gt;=E74),D$28:D73),D74)</f>
        <v>44345</v>
      </c>
      <c r="M74" s="44" cm="1">
        <f t="array" ref="M74">IFERROR(LOOKUP(2,1/(E$28:E73&gt;=E74),E$28:E73),E74)</f>
        <v>39</v>
      </c>
    </row>
    <row r="75" spans="4:13" x14ac:dyDescent="0.3">
      <c r="D75" s="13">
        <v>44348</v>
      </c>
      <c r="E75" s="2">
        <v>17</v>
      </c>
      <c r="F75" s="2">
        <v>15</v>
      </c>
      <c r="G75" s="2">
        <v>6</v>
      </c>
      <c r="H75" s="2">
        <v>1244</v>
      </c>
      <c r="I75" s="48">
        <f>VLOOKUP(D75,D$27:E136,2,FALSE)-VLOOKUP(D75-7,D$27:E136,2,FALSE)</f>
        <v>-23</v>
      </c>
      <c r="J75" s="37">
        <f>IFERROR(I75/VLOOKUP(D75-7,D$27:E136,2,FALSE),1)</f>
        <v>-0.57499999999999996</v>
      </c>
      <c r="K75" s="37">
        <f t="shared" si="0"/>
        <v>1.3665594855305467E-2</v>
      </c>
      <c r="L75" s="51" cm="1">
        <f t="array" ref="L75">IFERROR(LOOKUP(2,1/(E$28:E74&gt;=E75),D$28:D74),D75)</f>
        <v>44347</v>
      </c>
      <c r="M75" s="44" cm="1">
        <f t="array" ref="M75">IFERROR(LOOKUP(2,1/(E$28:E74&gt;=E75),E$28:E74),E75)</f>
        <v>23</v>
      </c>
    </row>
    <row r="76" spans="4:13" x14ac:dyDescent="0.3">
      <c r="D76" s="13">
        <v>44349</v>
      </c>
      <c r="E76" s="2">
        <v>14</v>
      </c>
      <c r="F76" s="2">
        <v>13</v>
      </c>
      <c r="G76" s="2">
        <v>5</v>
      </c>
      <c r="H76" s="2">
        <v>2473</v>
      </c>
      <c r="I76" s="48">
        <f>VLOOKUP(D76,D$27:E137,2,FALSE)-VLOOKUP(D76-7,D$27:E137,2,FALSE)</f>
        <v>-25</v>
      </c>
      <c r="J76" s="37">
        <f>IFERROR(I76/VLOOKUP(D76-7,D$27:E137,2,FALSE),1)</f>
        <v>-0.64102564102564108</v>
      </c>
      <c r="K76" s="37">
        <f t="shared" si="0"/>
        <v>5.6611403154063888E-3</v>
      </c>
      <c r="L76" s="51" cm="1">
        <f t="array" ref="L76">IFERROR(LOOKUP(2,1/(E$28:E75&gt;=E76),D$28:D75),D76)</f>
        <v>44348</v>
      </c>
      <c r="M76" s="44" cm="1">
        <f t="array" ref="M76">IFERROR(LOOKUP(2,1/(E$28:E75&gt;=E76),E$28:E75),E76)</f>
        <v>17</v>
      </c>
    </row>
    <row r="77" spans="4:13" x14ac:dyDescent="0.3">
      <c r="D77" s="13">
        <v>44350</v>
      </c>
      <c r="E77" s="2">
        <v>19</v>
      </c>
      <c r="F77" s="2">
        <v>10</v>
      </c>
      <c r="G77" s="2">
        <v>4</v>
      </c>
      <c r="H77" s="2">
        <v>1684</v>
      </c>
      <c r="I77" s="48">
        <f>VLOOKUP(D77,D$27:E138,2,FALSE)-VLOOKUP(D77-7,D$27:E138,2,FALSE)</f>
        <v>-23</v>
      </c>
      <c r="J77" s="37">
        <f>IFERROR(I77/VLOOKUP(D77-7,D$27:E138,2,FALSE),1)</f>
        <v>-0.54761904761904767</v>
      </c>
      <c r="K77" s="37">
        <f t="shared" si="0"/>
        <v>1.1282660332541567E-2</v>
      </c>
      <c r="L77" s="51" cm="1">
        <f t="array" ref="L77">IFERROR(LOOKUP(2,1/(E$28:E76&gt;=E77),D$28:D76),D77)</f>
        <v>44347</v>
      </c>
      <c r="M77" s="44" cm="1">
        <f t="array" ref="M77">IFERROR(LOOKUP(2,1/(E$28:E76&gt;=E77),E$28:E76),E77)</f>
        <v>23</v>
      </c>
    </row>
    <row r="78" spans="4:13" x14ac:dyDescent="0.3">
      <c r="D78" s="13">
        <v>44351</v>
      </c>
      <c r="E78" s="2">
        <v>30</v>
      </c>
      <c r="F78" s="2">
        <v>8</v>
      </c>
      <c r="G78" s="2">
        <v>4</v>
      </c>
      <c r="H78" s="2">
        <v>1847</v>
      </c>
      <c r="I78" s="48">
        <f>VLOOKUP(D78,D$27:E139,2,FALSE)-VLOOKUP(D78-7,D$27:E139,2,FALSE)</f>
        <v>0</v>
      </c>
      <c r="J78" s="37">
        <f>IFERROR(I78/VLOOKUP(D78-7,D$27:E139,2,FALSE),1)</f>
        <v>0</v>
      </c>
      <c r="K78" s="37">
        <f t="shared" si="0"/>
        <v>1.6242555495397944E-2</v>
      </c>
      <c r="L78" s="51" cm="1">
        <f t="array" ref="L78">IFERROR(LOOKUP(2,1/(E$28:E77&gt;=E78),D$28:D77),D78)</f>
        <v>44345</v>
      </c>
      <c r="M78" s="44" cm="1">
        <f t="array" ref="M78">IFERROR(LOOKUP(2,1/(E$28:E77&gt;=E78),E$28:E77),E78)</f>
        <v>39</v>
      </c>
    </row>
    <row r="79" spans="4:13" x14ac:dyDescent="0.3">
      <c r="D79" s="13">
        <v>44352</v>
      </c>
      <c r="E79" s="2">
        <v>6</v>
      </c>
      <c r="F79" s="2">
        <v>7</v>
      </c>
      <c r="G79" s="2">
        <v>5</v>
      </c>
      <c r="H79" s="2">
        <v>564</v>
      </c>
      <c r="I79" s="48">
        <f>VLOOKUP(D79,D$27:E140,2,FALSE)-VLOOKUP(D79-7,D$27:E140,2,FALSE)</f>
        <v>-33</v>
      </c>
      <c r="J79" s="37">
        <f>IFERROR(I79/VLOOKUP(D79-7,D$27:E140,2,FALSE),1)</f>
        <v>-0.84615384615384615</v>
      </c>
      <c r="K79" s="37">
        <f t="shared" si="0"/>
        <v>1.0638297872340425E-2</v>
      </c>
      <c r="L79" s="51" cm="1">
        <f t="array" ref="L79">IFERROR(LOOKUP(2,1/(E$28:E78&gt;=E79),D$28:D78),D79)</f>
        <v>44351</v>
      </c>
      <c r="M79" s="44" cm="1">
        <f t="array" ref="M79">IFERROR(LOOKUP(2,1/(E$28:E78&gt;=E79),E$28:E78),E79)</f>
        <v>30</v>
      </c>
    </row>
    <row r="80" spans="4:13" x14ac:dyDescent="0.3">
      <c r="D80" s="13">
        <v>44353</v>
      </c>
      <c r="E80" s="2">
        <v>7</v>
      </c>
      <c r="F80" s="2">
        <v>7</v>
      </c>
      <c r="G80" s="2">
        <v>5</v>
      </c>
      <c r="H80" s="2">
        <v>383</v>
      </c>
      <c r="I80" s="48">
        <f>VLOOKUP(D80,D$27:E141,2,FALSE)-VLOOKUP(D80-7,D$27:E141,2,FALSE)</f>
        <v>-13</v>
      </c>
      <c r="J80" s="37">
        <f>IFERROR(I80/VLOOKUP(D80-7,D$27:E141,2,FALSE),1)</f>
        <v>-0.65</v>
      </c>
      <c r="K80" s="37">
        <f t="shared" si="0"/>
        <v>1.8276762402088774E-2</v>
      </c>
      <c r="L80" s="51" cm="1">
        <f t="array" ref="L80">IFERROR(LOOKUP(2,1/(E$28:E79&gt;=E80),D$28:D79),D80)</f>
        <v>44351</v>
      </c>
      <c r="M80" s="44" cm="1">
        <f t="array" ref="M80">IFERROR(LOOKUP(2,1/(E$28:E79&gt;=E80),E$28:E79),E80)</f>
        <v>30</v>
      </c>
    </row>
    <row r="81" spans="4:13" x14ac:dyDescent="0.3">
      <c r="D81" s="13">
        <v>44354</v>
      </c>
      <c r="E81" s="2">
        <v>20</v>
      </c>
      <c r="F81" s="2">
        <v>6</v>
      </c>
      <c r="G81" s="2">
        <v>5</v>
      </c>
      <c r="H81" s="2">
        <v>486</v>
      </c>
      <c r="I81" s="48">
        <f>VLOOKUP(D81,D$27:E142,2,FALSE)-VLOOKUP(D81-7,D$27:E142,2,FALSE)</f>
        <v>-3</v>
      </c>
      <c r="J81" s="37">
        <f>IFERROR(I81/VLOOKUP(D81-7,D$27:E142,2,FALSE),1)</f>
        <v>-0.13043478260869565</v>
      </c>
      <c r="K81" s="37">
        <f t="shared" si="0"/>
        <v>4.1152263374485597E-2</v>
      </c>
      <c r="L81" s="51" cm="1">
        <f t="array" ref="L81">IFERROR(LOOKUP(2,1/(E$28:E80&gt;=E81),D$28:D80),D81)</f>
        <v>44351</v>
      </c>
      <c r="M81" s="44" cm="1">
        <f t="array" ref="M81">IFERROR(LOOKUP(2,1/(E$28:E80&gt;=E81),E$28:E80),E81)</f>
        <v>30</v>
      </c>
    </row>
    <row r="82" spans="4:13" x14ac:dyDescent="0.3">
      <c r="D82" s="13">
        <v>44355</v>
      </c>
      <c r="E82" s="2">
        <v>21</v>
      </c>
      <c r="F82" s="2">
        <v>4</v>
      </c>
      <c r="G82" s="2">
        <v>4</v>
      </c>
      <c r="H82" s="2">
        <v>723</v>
      </c>
      <c r="I82" s="48">
        <f>VLOOKUP(D82,D$27:E143,2,FALSE)-VLOOKUP(D82-7,D$27:E143,2,FALSE)</f>
        <v>4</v>
      </c>
      <c r="J82" s="37">
        <f>IFERROR(I82/VLOOKUP(D82-7,D$27:E143,2,FALSE),1)</f>
        <v>0.23529411764705882</v>
      </c>
      <c r="K82" s="37">
        <f t="shared" si="0"/>
        <v>2.9045643153526972E-2</v>
      </c>
      <c r="L82" s="51" cm="1">
        <f t="array" ref="L82">IFERROR(LOOKUP(2,1/(E$28:E81&gt;=E82),D$28:D81),D82)</f>
        <v>44351</v>
      </c>
      <c r="M82" s="44" cm="1">
        <f t="array" ref="M82">IFERROR(LOOKUP(2,1/(E$28:E81&gt;=E82),E$28:E81),E82)</f>
        <v>30</v>
      </c>
    </row>
    <row r="83" spans="4:13" x14ac:dyDescent="0.3">
      <c r="D83" s="13">
        <v>44356</v>
      </c>
      <c r="E83" s="2">
        <v>14</v>
      </c>
      <c r="F83" s="2">
        <v>4</v>
      </c>
      <c r="G83" s="2">
        <v>4</v>
      </c>
      <c r="H83" s="2">
        <v>741</v>
      </c>
      <c r="I83" s="48">
        <f>VLOOKUP(D83,D$27:E144,2,FALSE)-VLOOKUP(D83-7,D$27:E144,2,FALSE)</f>
        <v>0</v>
      </c>
      <c r="J83" s="37">
        <f>IFERROR(I83/VLOOKUP(D83-7,D$27:E144,2,FALSE),1)</f>
        <v>0</v>
      </c>
      <c r="K83" s="37">
        <f t="shared" si="0"/>
        <v>1.8893387314439947E-2</v>
      </c>
      <c r="L83" s="51" cm="1">
        <f t="array" ref="L83">IFERROR(LOOKUP(2,1/(E$28:E82&gt;=E83),D$28:D82),D83)</f>
        <v>44355</v>
      </c>
      <c r="M83" s="44" cm="1">
        <f t="array" ref="M83">IFERROR(LOOKUP(2,1/(E$28:E82&gt;=E83),E$28:E82),E83)</f>
        <v>21</v>
      </c>
    </row>
    <row r="84" spans="4:13" x14ac:dyDescent="0.3">
      <c r="D84" s="13">
        <v>44357</v>
      </c>
      <c r="E84" s="2">
        <v>15</v>
      </c>
      <c r="F84" s="2">
        <v>6</v>
      </c>
      <c r="G84" s="2">
        <v>3</v>
      </c>
      <c r="H84" s="2">
        <v>750</v>
      </c>
      <c r="I84" s="48">
        <f>VLOOKUP(D84,D$27:E145,2,FALSE)-VLOOKUP(D84-7,D$27:E145,2,FALSE)</f>
        <v>-4</v>
      </c>
      <c r="J84" s="37">
        <f>IFERROR(I84/VLOOKUP(D84-7,D$27:E145,2,FALSE),1)</f>
        <v>-0.21052631578947367</v>
      </c>
      <c r="K84" s="37">
        <f t="shared" si="0"/>
        <v>0.02</v>
      </c>
      <c r="L84" s="51" cm="1">
        <f t="array" ref="L84">IFERROR(LOOKUP(2,1/(E$28:E83&gt;=E84),D$28:D83),D84)</f>
        <v>44355</v>
      </c>
      <c r="M84" s="44" cm="1">
        <f t="array" ref="M84">IFERROR(LOOKUP(2,1/(E$28:E83&gt;=E84),E$28:E83),E84)</f>
        <v>21</v>
      </c>
    </row>
    <row r="85" spans="4:13" x14ac:dyDescent="0.3">
      <c r="D85" s="13">
        <v>44358</v>
      </c>
      <c r="E85" s="2">
        <v>10</v>
      </c>
      <c r="F85" s="2">
        <v>8</v>
      </c>
      <c r="G85" s="2">
        <v>3</v>
      </c>
      <c r="H85" s="2">
        <v>706</v>
      </c>
      <c r="I85" s="48">
        <f>VLOOKUP(D85,D$27:E146,2,FALSE)-VLOOKUP(D85-7,D$27:E146,2,FALSE)</f>
        <v>-20</v>
      </c>
      <c r="J85" s="37">
        <f>IFERROR(I85/VLOOKUP(D85-7,D$27:E146,2,FALSE),1)</f>
        <v>-0.66666666666666663</v>
      </c>
      <c r="K85" s="37">
        <f t="shared" si="0"/>
        <v>1.4164305949008499E-2</v>
      </c>
      <c r="L85" s="51" cm="1">
        <f t="array" ref="L85">IFERROR(LOOKUP(2,1/(E$28:E84&gt;=E85),D$28:D84),D85)</f>
        <v>44357</v>
      </c>
      <c r="M85" s="44" cm="1">
        <f t="array" ref="M85">IFERROR(LOOKUP(2,1/(E$28:E84&gt;=E85),E$28:E84),E85)</f>
        <v>15</v>
      </c>
    </row>
    <row r="86" spans="4:13" x14ac:dyDescent="0.3">
      <c r="D86" s="13">
        <v>44359</v>
      </c>
      <c r="E86" s="2">
        <v>20</v>
      </c>
      <c r="F86" s="2">
        <v>10</v>
      </c>
      <c r="G86" s="2">
        <v>3</v>
      </c>
      <c r="H86" s="2">
        <v>740</v>
      </c>
      <c r="I86" s="48">
        <f>VLOOKUP(D86,D$27:E147,2,FALSE)-VLOOKUP(D86-7,D$27:E147,2,FALSE)</f>
        <v>14</v>
      </c>
      <c r="J86" s="37">
        <f>IFERROR(I86/VLOOKUP(D86-7,D$27:E147,2,FALSE),1)</f>
        <v>2.3333333333333335</v>
      </c>
      <c r="K86" s="37">
        <f t="shared" si="0"/>
        <v>2.7027027027027029E-2</v>
      </c>
      <c r="L86" s="51" cm="1">
        <f t="array" ref="L86">IFERROR(LOOKUP(2,1/(E$28:E85&gt;=E86),D$28:D85),D86)</f>
        <v>44355</v>
      </c>
      <c r="M86" s="44" cm="1">
        <f t="array" ref="M86">IFERROR(LOOKUP(2,1/(E$28:E85&gt;=E86),E$28:E85),E86)</f>
        <v>21</v>
      </c>
    </row>
    <row r="87" spans="4:13" x14ac:dyDescent="0.3">
      <c r="D87" s="13">
        <v>44360</v>
      </c>
      <c r="E87" s="2">
        <v>2</v>
      </c>
      <c r="F87" s="2">
        <v>8</v>
      </c>
      <c r="G87" s="2">
        <v>4</v>
      </c>
      <c r="H87" s="2">
        <v>309</v>
      </c>
      <c r="I87" s="48">
        <f>VLOOKUP(D87,D$27:E148,2,FALSE)-VLOOKUP(D87-7,D$27:E148,2,FALSE)</f>
        <v>-5</v>
      </c>
      <c r="J87" s="37">
        <f>IFERROR(I87/VLOOKUP(D87-7,D$27:E148,2,FALSE),1)</f>
        <v>-0.7142857142857143</v>
      </c>
      <c r="K87" s="37">
        <f t="shared" si="0"/>
        <v>6.4724919093851136E-3</v>
      </c>
      <c r="L87" s="51" cm="1">
        <f t="array" ref="L87">IFERROR(LOOKUP(2,1/(E$28:E86&gt;=E87),D$28:D86),D87)</f>
        <v>44359</v>
      </c>
      <c r="M87" s="44" cm="1">
        <f t="array" ref="M87">IFERROR(LOOKUP(2,1/(E$28:E86&gt;=E87),E$28:E86),E87)</f>
        <v>20</v>
      </c>
    </row>
    <row r="88" spans="4:13" x14ac:dyDescent="0.3">
      <c r="D88" s="13">
        <v>44361</v>
      </c>
      <c r="E88" s="2">
        <v>6</v>
      </c>
      <c r="F88" s="2">
        <v>6</v>
      </c>
      <c r="G88" s="2">
        <v>4</v>
      </c>
      <c r="H88" s="2">
        <v>331</v>
      </c>
      <c r="I88" s="48">
        <f>VLOOKUP(D88,D$27:E149,2,FALSE)-VLOOKUP(D88-7,D$27:E149,2,FALSE)</f>
        <v>-14</v>
      </c>
      <c r="J88" s="37">
        <f>IFERROR(I88/VLOOKUP(D88-7,D$27:E149,2,FALSE),1)</f>
        <v>-0.7</v>
      </c>
      <c r="K88" s="37">
        <f t="shared" si="0"/>
        <v>1.812688821752266E-2</v>
      </c>
      <c r="L88" s="51" cm="1">
        <f t="array" ref="L88">IFERROR(LOOKUP(2,1/(E$28:E87&gt;=E88),D$28:D87),D88)</f>
        <v>44359</v>
      </c>
      <c r="M88" s="44" cm="1">
        <f t="array" ref="M88">IFERROR(LOOKUP(2,1/(E$28:E87&gt;=E88),E$28:E87),E88)</f>
        <v>20</v>
      </c>
    </row>
    <row r="89" spans="4:13" x14ac:dyDescent="0.3">
      <c r="D89" s="13">
        <v>44362</v>
      </c>
      <c r="E89" s="2">
        <v>8</v>
      </c>
      <c r="F89" s="2">
        <v>7</v>
      </c>
      <c r="G89" s="2">
        <v>2</v>
      </c>
      <c r="H89" s="2">
        <v>655</v>
      </c>
      <c r="I89" s="48">
        <f>VLOOKUP(D89,D$27:E150,2,FALSE)-VLOOKUP(D89-7,D$27:E150,2,FALSE)</f>
        <v>-13</v>
      </c>
      <c r="J89" s="37">
        <f>IFERROR(I89/VLOOKUP(D89-7,D$27:E150,2,FALSE),1)</f>
        <v>-0.61904761904761907</v>
      </c>
      <c r="K89" s="37">
        <f t="shared" si="0"/>
        <v>1.2213740458015267E-2</v>
      </c>
      <c r="L89" s="51" cm="1">
        <f t="array" ref="L89">IFERROR(LOOKUP(2,1/(E$28:E88&gt;=E89),D$28:D88),D89)</f>
        <v>44359</v>
      </c>
      <c r="M89" s="44" cm="1">
        <f t="array" ref="M89">IFERROR(LOOKUP(2,1/(E$28:E88&gt;=E89),E$28:E88),E89)</f>
        <v>20</v>
      </c>
    </row>
    <row r="90" spans="4:13" x14ac:dyDescent="0.3">
      <c r="D90" s="13">
        <v>44363</v>
      </c>
      <c r="E90" s="2">
        <v>8</v>
      </c>
      <c r="F90" s="2">
        <v>8</v>
      </c>
      <c r="G90" s="2">
        <v>2</v>
      </c>
      <c r="H90" s="2">
        <v>1897</v>
      </c>
      <c r="I90" s="48">
        <f>VLOOKUP(D90,D$27:E151,2,FALSE)-VLOOKUP(D90-7,D$27:E151,2,FALSE)</f>
        <v>-6</v>
      </c>
      <c r="J90" s="37">
        <f>IFERROR(I90/VLOOKUP(D90-7,D$27:E151,2,FALSE),1)</f>
        <v>-0.42857142857142855</v>
      </c>
      <c r="K90" s="37">
        <f t="shared" si="0"/>
        <v>4.2171850289931473E-3</v>
      </c>
      <c r="L90" s="51" cm="1">
        <f t="array" ref="L90">IFERROR(LOOKUP(2,1/(E$28:E89&gt;=E90),D$28:D89),D90)</f>
        <v>44362</v>
      </c>
      <c r="M90" s="44" cm="1">
        <f t="array" ref="M90">IFERROR(LOOKUP(2,1/(E$28:E89&gt;=E90),E$28:E89),E90)</f>
        <v>8</v>
      </c>
    </row>
    <row r="91" spans="4:13" x14ac:dyDescent="0.3">
      <c r="D91" s="13">
        <v>44364</v>
      </c>
      <c r="E91" s="2">
        <v>3</v>
      </c>
      <c r="F91" s="2">
        <v>7</v>
      </c>
      <c r="G91" s="2">
        <v>2</v>
      </c>
      <c r="H91" s="2">
        <v>1148</v>
      </c>
      <c r="I91" s="48">
        <f>VLOOKUP(D91,D$27:E152,2,FALSE)-VLOOKUP(D91-7,D$27:E152,2,FALSE)</f>
        <v>-12</v>
      </c>
      <c r="J91" s="37">
        <f>IFERROR(I91/VLOOKUP(D91-7,D$27:E152,2,FALSE),1)</f>
        <v>-0.8</v>
      </c>
      <c r="K91" s="37">
        <f t="shared" si="0"/>
        <v>2.6132404181184671E-3</v>
      </c>
      <c r="L91" s="51" cm="1">
        <f t="array" ref="L91">IFERROR(LOOKUP(2,1/(E$28:E90&gt;=E91),D$28:D90),D91)</f>
        <v>44363</v>
      </c>
      <c r="M91" s="44" cm="1">
        <f t="array" ref="M91">IFERROR(LOOKUP(2,1/(E$28:E90&gt;=E91),E$28:E90),E91)</f>
        <v>8</v>
      </c>
    </row>
    <row r="92" spans="4:13" x14ac:dyDescent="0.3">
      <c r="D92" s="13">
        <v>44365</v>
      </c>
      <c r="E92" s="2">
        <v>20</v>
      </c>
      <c r="F92" s="2">
        <v>8</v>
      </c>
      <c r="G92" s="2">
        <v>2</v>
      </c>
      <c r="H92" s="2">
        <v>916</v>
      </c>
      <c r="I92" s="48">
        <f>VLOOKUP(D92,D$27:E153,2,FALSE)-VLOOKUP(D92-7,D$27:E153,2,FALSE)</f>
        <v>10</v>
      </c>
      <c r="J92" s="37">
        <f>IFERROR(I92/VLOOKUP(D92-7,D$27:E153,2,FALSE),1)</f>
        <v>1</v>
      </c>
      <c r="K92" s="37">
        <f t="shared" si="0"/>
        <v>2.1834061135371178E-2</v>
      </c>
      <c r="L92" s="51" cm="1">
        <f t="array" ref="L92">IFERROR(LOOKUP(2,1/(E$28:E91&gt;=E92),D$28:D91),D92)</f>
        <v>44359</v>
      </c>
      <c r="M92" s="44" cm="1">
        <f t="array" ref="M92">IFERROR(LOOKUP(2,1/(E$28:E91&gt;=E92),E$28:E91),E92)</f>
        <v>20</v>
      </c>
    </row>
    <row r="93" spans="4:13" x14ac:dyDescent="0.3">
      <c r="D93" s="13">
        <v>44366</v>
      </c>
      <c r="E93" s="2">
        <v>6</v>
      </c>
      <c r="F93" s="2">
        <v>8</v>
      </c>
      <c r="G93" s="2">
        <v>2</v>
      </c>
      <c r="H93" s="2">
        <v>492</v>
      </c>
      <c r="I93" s="48">
        <f>VLOOKUP(D93,D$27:E154,2,FALSE)-VLOOKUP(D93-7,D$27:E154,2,FALSE)</f>
        <v>-14</v>
      </c>
      <c r="J93" s="37">
        <f>IFERROR(I93/VLOOKUP(D93-7,D$27:E154,2,FALSE),1)</f>
        <v>-0.7</v>
      </c>
      <c r="K93" s="37">
        <f t="shared" si="0"/>
        <v>1.2195121951219513E-2</v>
      </c>
      <c r="L93" s="51" cm="1">
        <f t="array" ref="L93">IFERROR(LOOKUP(2,1/(E$28:E92&gt;=E93),D$28:D92),D93)</f>
        <v>44365</v>
      </c>
      <c r="M93" s="44" cm="1">
        <f t="array" ref="M93">IFERROR(LOOKUP(2,1/(E$28:E92&gt;=E93),E$28:E92),E93)</f>
        <v>20</v>
      </c>
    </row>
    <row r="94" spans="4:13" x14ac:dyDescent="0.3">
      <c r="D94" s="13">
        <v>44367</v>
      </c>
      <c r="E94" s="2">
        <v>3</v>
      </c>
      <c r="F94" s="2">
        <v>9</v>
      </c>
      <c r="G94" s="2">
        <v>2</v>
      </c>
      <c r="H94" s="2">
        <v>304</v>
      </c>
      <c r="I94" s="48">
        <f>VLOOKUP(D94,D$27:E155,2,FALSE)-VLOOKUP(D94-7,D$27:E155,2,FALSE)</f>
        <v>1</v>
      </c>
      <c r="J94" s="37">
        <f>IFERROR(I94/VLOOKUP(D94-7,D$27:E155,2,FALSE),1)</f>
        <v>0.5</v>
      </c>
      <c r="K94" s="37">
        <f t="shared" si="0"/>
        <v>9.8684210526315784E-3</v>
      </c>
      <c r="L94" s="51" cm="1">
        <f t="array" ref="L94">IFERROR(LOOKUP(2,1/(E$28:E93&gt;=E94),D$28:D93),D94)</f>
        <v>44366</v>
      </c>
      <c r="M94" s="44" cm="1">
        <f t="array" ref="M94">IFERROR(LOOKUP(2,1/(E$28:E93&gt;=E94),E$28:E93),E94)</f>
        <v>6</v>
      </c>
    </row>
    <row r="95" spans="4:13" x14ac:dyDescent="0.3">
      <c r="D95" s="13">
        <v>44368</v>
      </c>
      <c r="E95" s="2">
        <v>9</v>
      </c>
      <c r="F95" s="2">
        <v>6</v>
      </c>
      <c r="G95" s="2">
        <v>2</v>
      </c>
      <c r="H95" s="2">
        <v>323</v>
      </c>
      <c r="I95" s="48">
        <f>VLOOKUP(D95,D$27:E156,2,FALSE)-VLOOKUP(D95-7,D$27:E156,2,FALSE)</f>
        <v>3</v>
      </c>
      <c r="J95" s="37">
        <f>IFERROR(I95/VLOOKUP(D95-7,D$27:E156,2,FALSE),1)</f>
        <v>0.5</v>
      </c>
      <c r="K95" s="37">
        <f t="shared" si="0"/>
        <v>2.7863777089783281E-2</v>
      </c>
      <c r="L95" s="51" cm="1">
        <f t="array" ref="L95">IFERROR(LOOKUP(2,1/(E$28:E94&gt;=E95),D$28:D94),D95)</f>
        <v>44365</v>
      </c>
      <c r="M95" s="44" cm="1">
        <f t="array" ref="M95">IFERROR(LOOKUP(2,1/(E$28:E94&gt;=E95),E$28:E94),E95)</f>
        <v>20</v>
      </c>
    </row>
    <row r="96" spans="4:13" x14ac:dyDescent="0.3">
      <c r="D96" s="13">
        <v>44369</v>
      </c>
      <c r="E96" s="2">
        <v>18</v>
      </c>
      <c r="F96" s="2">
        <v>7</v>
      </c>
      <c r="G96" s="2">
        <v>1</v>
      </c>
      <c r="H96" s="2">
        <v>547</v>
      </c>
      <c r="I96" s="48">
        <f>VLOOKUP(D96,D$27:E157,2,FALSE)-VLOOKUP(D96-7,D$27:E157,2,FALSE)</f>
        <v>10</v>
      </c>
      <c r="J96" s="37">
        <f>IFERROR(I96/VLOOKUP(D96-7,D$27:E157,2,FALSE),1)</f>
        <v>1.25</v>
      </c>
      <c r="K96" s="37">
        <f t="shared" si="0"/>
        <v>3.2906764168190127E-2</v>
      </c>
      <c r="L96" s="51" cm="1">
        <f t="array" ref="L96">IFERROR(LOOKUP(2,1/(E$28:E95&gt;=E96),D$28:D95),D96)</f>
        <v>44365</v>
      </c>
      <c r="M96" s="44" cm="1">
        <f t="array" ref="M96">IFERROR(LOOKUP(2,1/(E$28:E95&gt;=E96),E$28:E95),E96)</f>
        <v>20</v>
      </c>
    </row>
    <row r="97" spans="4:13" x14ac:dyDescent="0.3">
      <c r="D97" s="13">
        <v>44370</v>
      </c>
      <c r="E97" s="2">
        <v>19</v>
      </c>
      <c r="F97" s="2">
        <v>6</v>
      </c>
      <c r="G97" s="2">
        <v>1</v>
      </c>
      <c r="H97" s="2">
        <v>674</v>
      </c>
      <c r="I97" s="48">
        <f>VLOOKUP(D97,D$27:E158,2,FALSE)-VLOOKUP(D97-7,D$27:E158,2,FALSE)</f>
        <v>11</v>
      </c>
      <c r="J97" s="37">
        <f>IFERROR(I97/VLOOKUP(D97-7,D$27:E158,2,FALSE),1)</f>
        <v>1.375</v>
      </c>
      <c r="K97" s="37">
        <f t="shared" si="0"/>
        <v>2.8189910979228485E-2</v>
      </c>
      <c r="L97" s="51" cm="1">
        <f t="array" ref="L97">IFERROR(LOOKUP(2,1/(E$28:E96&gt;=E97),D$28:D96),D97)</f>
        <v>44365</v>
      </c>
      <c r="M97" s="44" cm="1">
        <f t="array" ref="M97">IFERROR(LOOKUP(2,1/(E$28:E96&gt;=E97),E$28:E96),E97)</f>
        <v>20</v>
      </c>
    </row>
    <row r="98" spans="4:13" x14ac:dyDescent="0.3">
      <c r="D98" s="13">
        <v>44371</v>
      </c>
      <c r="E98" s="2">
        <v>31</v>
      </c>
      <c r="F98" s="2">
        <v>4</v>
      </c>
      <c r="G98" s="2">
        <v>1</v>
      </c>
      <c r="H98" s="2">
        <v>729</v>
      </c>
      <c r="I98" s="48">
        <f>VLOOKUP(D98,D$27:E159,2,FALSE)-VLOOKUP(D98-7,D$27:E159,2,FALSE)</f>
        <v>28</v>
      </c>
      <c r="J98" s="37">
        <f>IFERROR(I98/VLOOKUP(D98-7,D$27:E159,2,FALSE),1)</f>
        <v>9.3333333333333339</v>
      </c>
      <c r="K98" s="37">
        <f t="shared" si="0"/>
        <v>4.2524005486968448E-2</v>
      </c>
      <c r="L98" s="51" cm="1">
        <f t="array" ref="L98">IFERROR(LOOKUP(2,1/(E$28:E97&gt;=E98),D$28:D97),D98)</f>
        <v>44345</v>
      </c>
      <c r="M98" s="44" cm="1">
        <f t="array" ref="M98">IFERROR(LOOKUP(2,1/(E$28:E97&gt;=E98),E$28:E97),E98)</f>
        <v>39</v>
      </c>
    </row>
    <row r="99" spans="4:13" x14ac:dyDescent="0.3">
      <c r="D99" s="13">
        <v>44372</v>
      </c>
      <c r="E99" s="2">
        <v>18</v>
      </c>
      <c r="F99" s="2">
        <v>0</v>
      </c>
      <c r="G99" s="2">
        <v>1</v>
      </c>
      <c r="H99" s="2">
        <v>655</v>
      </c>
      <c r="I99" s="48">
        <f>VLOOKUP(D99,D$27:E160,2,FALSE)-VLOOKUP(D99-7,D$27:E160,2,FALSE)</f>
        <v>-2</v>
      </c>
      <c r="J99" s="37">
        <f>IFERROR(I99/VLOOKUP(D99-7,D$27:E160,2,FALSE),1)</f>
        <v>-0.1</v>
      </c>
      <c r="K99" s="37">
        <f t="shared" si="0"/>
        <v>2.748091603053435E-2</v>
      </c>
      <c r="L99" s="51" cm="1">
        <f t="array" ref="L99">IFERROR(LOOKUP(2,1/(E$28:E98&gt;=E99),D$28:D98),D99)</f>
        <v>44371</v>
      </c>
      <c r="M99" s="44" cm="1">
        <f t="array" ref="M99">IFERROR(LOOKUP(2,1/(E$28:E98&gt;=E99),E$28:E98),E99)</f>
        <v>31</v>
      </c>
    </row>
    <row r="100" spans="4:13" x14ac:dyDescent="0.3">
      <c r="D100" s="13">
        <v>44373</v>
      </c>
      <c r="E100" s="2">
        <v>22</v>
      </c>
      <c r="F100" s="2">
        <v>0</v>
      </c>
      <c r="G100" s="2">
        <v>1</v>
      </c>
      <c r="H100" s="2">
        <v>814</v>
      </c>
      <c r="I100" s="48">
        <f>VLOOKUP(D100,D$27:E161,2,FALSE)-VLOOKUP(D100-7,D$27:E161,2,FALSE)</f>
        <v>16</v>
      </c>
      <c r="J100" s="37">
        <f>IFERROR(I100/VLOOKUP(D100-7,D$27:E161,2,FALSE),1)</f>
        <v>2.6666666666666665</v>
      </c>
      <c r="K100" s="37">
        <f t="shared" ref="K100:K117" si="1">E100/H100</f>
        <v>2.7027027027027029E-2</v>
      </c>
      <c r="L100" s="51" cm="1">
        <f t="array" ref="L100">IFERROR(LOOKUP(2,1/(E$28:E99&gt;=E100),D$28:D99),D100)</f>
        <v>44371</v>
      </c>
      <c r="M100" s="44" cm="1">
        <f t="array" ref="M100">IFERROR(LOOKUP(2,1/(E$28:E99&gt;=E100),E$28:E99),E100)</f>
        <v>31</v>
      </c>
    </row>
    <row r="101" spans="4:13" x14ac:dyDescent="0.3">
      <c r="D101" s="13">
        <v>44374</v>
      </c>
      <c r="E101" s="2">
        <v>22</v>
      </c>
      <c r="F101" s="2">
        <v>0</v>
      </c>
      <c r="G101" s="2">
        <v>1</v>
      </c>
      <c r="H101" s="2">
        <v>425</v>
      </c>
      <c r="I101" s="48">
        <f>VLOOKUP(D101,D$27:E162,2,FALSE)-VLOOKUP(D101-7,D$27:E162,2,FALSE)</f>
        <v>19</v>
      </c>
      <c r="J101" s="37">
        <f>IFERROR(I101/VLOOKUP(D101-7,D$27:E162,2,FALSE),1)</f>
        <v>6.333333333333333</v>
      </c>
      <c r="K101" s="37">
        <f t="shared" si="1"/>
        <v>5.1764705882352942E-2</v>
      </c>
      <c r="L101" s="51" cm="1">
        <f t="array" ref="L101">IFERROR(LOOKUP(2,1/(E$28:E100&gt;=E101),D$28:D100),D101)</f>
        <v>44373</v>
      </c>
      <c r="M101" s="44" cm="1">
        <f t="array" ref="M101">IFERROR(LOOKUP(2,1/(E$28:E100&gt;=E101),E$28:E100),E101)</f>
        <v>22</v>
      </c>
    </row>
    <row r="102" spans="4:13" x14ac:dyDescent="0.3">
      <c r="D102" s="13">
        <v>44375</v>
      </c>
      <c r="E102" s="2">
        <v>53</v>
      </c>
      <c r="F102" s="2">
        <v>1</v>
      </c>
      <c r="G102" s="2">
        <v>1</v>
      </c>
      <c r="H102" s="2">
        <v>471</v>
      </c>
      <c r="I102" s="48">
        <f>VLOOKUP(D102,D$27:E163,2,FALSE)-VLOOKUP(D102-7,D$27:E163,2,FALSE)</f>
        <v>44</v>
      </c>
      <c r="J102" s="37">
        <f>IFERROR(I102/VLOOKUP(D102-7,D$27:E163,2,FALSE),1)</f>
        <v>4.8888888888888893</v>
      </c>
      <c r="K102" s="37">
        <f t="shared" si="1"/>
        <v>0.11252653927813164</v>
      </c>
      <c r="L102" s="51" cm="1">
        <f t="array" ref="L102">IFERROR(LOOKUP(2,1/(E$28:E101&gt;=E102),D$28:D101),D102)</f>
        <v>44338</v>
      </c>
      <c r="M102" s="44" cm="1">
        <f t="array" ref="M102">IFERROR(LOOKUP(2,1/(E$28:E101&gt;=E102),E$28:E101),E102)</f>
        <v>55</v>
      </c>
    </row>
    <row r="103" spans="4:13" x14ac:dyDescent="0.3">
      <c r="D103" s="13">
        <v>44376</v>
      </c>
      <c r="E103" s="2">
        <v>35</v>
      </c>
      <c r="F103" s="2">
        <v>1</v>
      </c>
      <c r="G103" s="2">
        <v>0</v>
      </c>
      <c r="H103" s="2">
        <v>689</v>
      </c>
      <c r="I103" s="48">
        <f>VLOOKUP(D103,D$27:E164,2,FALSE)-VLOOKUP(D103-7,D$27:E164,2,FALSE)</f>
        <v>17</v>
      </c>
      <c r="J103" s="37">
        <f>IFERROR(I103/VLOOKUP(D103-7,D$27:E164,2,FALSE),1)</f>
        <v>0.94444444444444442</v>
      </c>
      <c r="K103" s="37">
        <f t="shared" si="1"/>
        <v>5.0798258345428157E-2</v>
      </c>
      <c r="L103" s="51" cm="1">
        <f t="array" ref="L103">IFERROR(LOOKUP(2,1/(E$28:E102&gt;=E103),D$28:D102),D103)</f>
        <v>44375</v>
      </c>
      <c r="M103" s="44" cm="1">
        <f t="array" ref="M103">IFERROR(LOOKUP(2,1/(E$28:E102&gt;=E103),E$28:E102),E103)</f>
        <v>53</v>
      </c>
    </row>
    <row r="104" spans="4:13" x14ac:dyDescent="0.3">
      <c r="D104" s="13">
        <v>44377</v>
      </c>
      <c r="E104" s="2">
        <v>29</v>
      </c>
      <c r="F104" s="2">
        <v>1</v>
      </c>
      <c r="G104" s="2">
        <v>0</v>
      </c>
      <c r="H104" s="2">
        <v>1034</v>
      </c>
      <c r="I104" s="48">
        <f>VLOOKUP(D104,D$27:E165,2,FALSE)-VLOOKUP(D104-7,D$27:E165,2,FALSE)</f>
        <v>10</v>
      </c>
      <c r="J104" s="37">
        <f>IFERROR(I104/VLOOKUP(D104-7,D$27:E165,2,FALSE),1)</f>
        <v>0.52631578947368418</v>
      </c>
      <c r="K104" s="37">
        <f t="shared" si="1"/>
        <v>2.8046421663442941E-2</v>
      </c>
      <c r="L104" s="51" cm="1">
        <f t="array" ref="L104">IFERROR(LOOKUP(2,1/(E$28:E103&gt;=E104),D$28:D103),D104)</f>
        <v>44376</v>
      </c>
      <c r="M104" s="44" cm="1">
        <f t="array" ref="M104">IFERROR(LOOKUP(2,1/(E$28:E103&gt;=E104),E$28:E103),E104)</f>
        <v>35</v>
      </c>
    </row>
    <row r="105" spans="4:13" x14ac:dyDescent="0.3">
      <c r="D105" s="13">
        <v>44378</v>
      </c>
      <c r="E105" s="2">
        <v>46</v>
      </c>
      <c r="F105" s="2">
        <v>2</v>
      </c>
      <c r="G105" s="2">
        <v>0</v>
      </c>
      <c r="H105" s="2">
        <v>705</v>
      </c>
      <c r="I105" s="48">
        <f>VLOOKUP(D105,D$27:E166,2,FALSE)-VLOOKUP(D105-7,D$27:E166,2,FALSE)</f>
        <v>15</v>
      </c>
      <c r="J105" s="37">
        <f>IFERROR(I105/VLOOKUP(D105-7,D$27:E166,2,FALSE),1)</f>
        <v>0.4838709677419355</v>
      </c>
      <c r="K105" s="37">
        <f t="shared" si="1"/>
        <v>6.5248226950354607E-2</v>
      </c>
      <c r="L105" s="51" cm="1">
        <f t="array" ref="L105">IFERROR(LOOKUP(2,1/(E$28:E104&gt;=E105),D$28:D104),D105)</f>
        <v>44375</v>
      </c>
      <c r="M105" s="44" cm="1">
        <f t="array" ref="M105">IFERROR(LOOKUP(2,1/(E$28:E104&gt;=E105),E$28:E104),E105)</f>
        <v>53</v>
      </c>
    </row>
    <row r="106" spans="4:13" x14ac:dyDescent="0.3">
      <c r="D106" s="13">
        <v>44379</v>
      </c>
      <c r="E106" s="2">
        <v>42</v>
      </c>
      <c r="F106" s="2">
        <v>3</v>
      </c>
      <c r="G106" s="2">
        <v>0</v>
      </c>
      <c r="H106" s="2">
        <v>834</v>
      </c>
      <c r="I106" s="48">
        <f>VLOOKUP(D106,D$27:E167,2,FALSE)-VLOOKUP(D106-7,D$27:E167,2,FALSE)</f>
        <v>24</v>
      </c>
      <c r="J106" s="37">
        <f>IFERROR(I106/VLOOKUP(D106-7,D$27:E167,2,FALSE),1)</f>
        <v>1.3333333333333333</v>
      </c>
      <c r="K106" s="37">
        <f t="shared" si="1"/>
        <v>5.0359712230215826E-2</v>
      </c>
      <c r="L106" s="51" cm="1">
        <f t="array" ref="L106">IFERROR(LOOKUP(2,1/(E$28:E105&gt;=E106),D$28:D105),D106)</f>
        <v>44378</v>
      </c>
      <c r="M106" s="44" cm="1">
        <f t="array" ref="M106">IFERROR(LOOKUP(2,1/(E$28:E105&gt;=E106),E$28:E105),E106)</f>
        <v>46</v>
      </c>
    </row>
    <row r="107" spans="4:13" x14ac:dyDescent="0.3">
      <c r="D107" s="13">
        <v>44380</v>
      </c>
      <c r="E107" s="2">
        <v>38</v>
      </c>
      <c r="F107" s="2">
        <v>2</v>
      </c>
      <c r="G107" s="2">
        <v>0</v>
      </c>
      <c r="H107" s="2">
        <v>592</v>
      </c>
      <c r="I107" s="48">
        <f>VLOOKUP(D107,D$27:E168,2,FALSE)-VLOOKUP(D107-7,D$27:E168,2,FALSE)</f>
        <v>16</v>
      </c>
      <c r="J107" s="37">
        <f>IFERROR(I107/VLOOKUP(D107-7,D$27:E168,2,FALSE),1)</f>
        <v>0.72727272727272729</v>
      </c>
      <c r="K107" s="37">
        <f t="shared" si="1"/>
        <v>6.4189189189189186E-2</v>
      </c>
      <c r="L107" s="51" cm="1">
        <f t="array" ref="L107">IFERROR(LOOKUP(2,1/(E$28:E106&gt;=E107),D$28:D106),D107)</f>
        <v>44379</v>
      </c>
      <c r="M107" s="44" cm="1">
        <f t="array" ref="M107">IFERROR(LOOKUP(2,1/(E$28:E106&gt;=E107),E$28:E106),E107)</f>
        <v>42</v>
      </c>
    </row>
    <row r="108" spans="4:13" x14ac:dyDescent="0.3">
      <c r="D108" s="13">
        <v>44381</v>
      </c>
      <c r="E108" s="2">
        <v>50</v>
      </c>
      <c r="F108" s="2">
        <v>4</v>
      </c>
      <c r="G108" s="2">
        <v>0</v>
      </c>
      <c r="H108" s="2">
        <v>746</v>
      </c>
      <c r="I108" s="48">
        <f>VLOOKUP(D108,D$27:E169,2,FALSE)-VLOOKUP(D108-7,D$27:E169,2,FALSE)</f>
        <v>28</v>
      </c>
      <c r="J108" s="37">
        <f>IFERROR(I108/VLOOKUP(D108-7,D$27:E169,2,FALSE),1)</f>
        <v>1.2727272727272727</v>
      </c>
      <c r="K108" s="37">
        <f t="shared" si="1"/>
        <v>6.7024128686327081E-2</v>
      </c>
      <c r="L108" s="51" cm="1">
        <f t="array" ref="L108">IFERROR(LOOKUP(2,1/(E$28:E107&gt;=E108),D$28:D107),D108)</f>
        <v>44375</v>
      </c>
      <c r="M108" s="44" cm="1">
        <f t="array" ref="M108">IFERROR(LOOKUP(2,1/(E$28:E107&gt;=E108),E$28:E107),E108)</f>
        <v>53</v>
      </c>
    </row>
    <row r="109" spans="4:13" x14ac:dyDescent="0.3">
      <c r="D109" s="13">
        <v>44382</v>
      </c>
      <c r="E109" s="2">
        <v>54</v>
      </c>
      <c r="F109" s="2">
        <v>4</v>
      </c>
      <c r="G109" s="2">
        <v>0</v>
      </c>
      <c r="H109" s="2">
        <v>527</v>
      </c>
      <c r="I109" s="48">
        <f>VLOOKUP(D109,D$27:E170,2,FALSE)-VLOOKUP(D109-7,D$27:E170,2,FALSE)</f>
        <v>1</v>
      </c>
      <c r="J109" s="37">
        <f>IFERROR(I109/VLOOKUP(D109-7,D$27:E170,2,FALSE),1)</f>
        <v>1.8867924528301886E-2</v>
      </c>
      <c r="K109" s="37">
        <f t="shared" si="1"/>
        <v>0.10246679316888045</v>
      </c>
      <c r="L109" s="51" cm="1">
        <f t="array" ref="L109">IFERROR(LOOKUP(2,1/(E$28:E108&gt;=E109),D$28:D108),D109)</f>
        <v>44338</v>
      </c>
      <c r="M109" s="44" cm="1">
        <f t="array" ref="M109">IFERROR(LOOKUP(2,1/(E$28:E108&gt;=E109),E$28:E108),E109)</f>
        <v>55</v>
      </c>
    </row>
    <row r="110" spans="4:13" x14ac:dyDescent="0.3">
      <c r="D110" s="13">
        <v>44383</v>
      </c>
      <c r="E110" s="2">
        <v>106</v>
      </c>
      <c r="F110" s="2">
        <v>5</v>
      </c>
      <c r="G110" s="2">
        <v>0</v>
      </c>
      <c r="H110" s="2">
        <v>1237</v>
      </c>
      <c r="I110" s="48">
        <f>VLOOKUP(D110,D$27:E171,2,FALSE)-VLOOKUP(D110-7,D$27:E171,2,FALSE)</f>
        <v>71</v>
      </c>
      <c r="J110" s="37">
        <f>IFERROR(I110/VLOOKUP(D110-7,D$27:E171,2,FALSE),1)</f>
        <v>2.0285714285714285</v>
      </c>
      <c r="K110" s="37">
        <f t="shared" si="1"/>
        <v>8.5691188358932899E-2</v>
      </c>
      <c r="L110" s="51" cm="1">
        <f t="array" ref="L110">IFERROR(LOOKUP(2,1/(E$28:E109&gt;=E110),D$28:D109),D110)</f>
        <v>44328</v>
      </c>
      <c r="M110" s="44" cm="1">
        <f t="array" ref="M110">IFERROR(LOOKUP(2,1/(E$28:E109&gt;=E110),E$28:E109),E110)</f>
        <v>132</v>
      </c>
    </row>
    <row r="111" spans="4:13" x14ac:dyDescent="0.3">
      <c r="D111" s="13">
        <v>44384</v>
      </c>
      <c r="E111" s="2">
        <v>76</v>
      </c>
      <c r="F111" s="2">
        <v>7</v>
      </c>
      <c r="G111" s="2">
        <v>0</v>
      </c>
      <c r="H111" s="2">
        <v>2259</v>
      </c>
      <c r="I111" s="48">
        <f>VLOOKUP(D111,D$27:E172,2,FALSE)-VLOOKUP(D111-7,D$27:E172,2,FALSE)</f>
        <v>47</v>
      </c>
      <c r="J111" s="37">
        <f>IFERROR(I111/VLOOKUP(D111-7,D$27:E172,2,FALSE),1)</f>
        <v>1.6206896551724137</v>
      </c>
      <c r="K111" s="37">
        <f t="shared" si="1"/>
        <v>3.3643204957945996E-2</v>
      </c>
      <c r="L111" s="51" cm="1">
        <f t="array" ref="L111">IFERROR(LOOKUP(2,1/(E$28:E110&gt;=E111),D$28:D110),D111)</f>
        <v>44383</v>
      </c>
      <c r="M111" s="44" cm="1">
        <f t="array" ref="M111">IFERROR(LOOKUP(2,1/(E$28:E110&gt;=E111),E$28:E110),E111)</f>
        <v>106</v>
      </c>
    </row>
    <row r="112" spans="4:13" x14ac:dyDescent="0.3">
      <c r="D112" s="13">
        <v>44385</v>
      </c>
      <c r="E112" s="2">
        <v>127</v>
      </c>
      <c r="F112" s="2">
        <v>5</v>
      </c>
      <c r="G112" s="2">
        <v>0</v>
      </c>
      <c r="H112" s="2">
        <v>1491</v>
      </c>
      <c r="I112" s="48">
        <f>VLOOKUP(D112,D$27:E173,2,FALSE)-VLOOKUP(D112-7,D$27:E173,2,FALSE)</f>
        <v>81</v>
      </c>
      <c r="J112" s="37">
        <f>IFERROR(I112/VLOOKUP(D112-7,D$27:E173,2,FALSE),1)</f>
        <v>1.7608695652173914</v>
      </c>
      <c r="K112" s="37">
        <f t="shared" si="1"/>
        <v>8.5177733065057007E-2</v>
      </c>
      <c r="L112" s="51" cm="1">
        <f t="array" ref="L112">IFERROR(LOOKUP(2,1/(E$28:E111&gt;=E112),D$28:D111),D112)</f>
        <v>44328</v>
      </c>
      <c r="M112" s="44" cm="1">
        <f t="array" ref="M112">IFERROR(LOOKUP(2,1/(E$28:E111&gt;=E112),E$28:E111),E112)</f>
        <v>132</v>
      </c>
    </row>
    <row r="113" spans="4:13" x14ac:dyDescent="0.3">
      <c r="D113" s="13">
        <v>44386</v>
      </c>
      <c r="E113" s="2">
        <v>161</v>
      </c>
      <c r="F113" s="2">
        <v>5</v>
      </c>
      <c r="G113" s="2">
        <v>0</v>
      </c>
      <c r="H113" s="2">
        <v>2422</v>
      </c>
      <c r="I113" s="48">
        <f>VLOOKUP(D113,D$27:E174,2,FALSE)-VLOOKUP(D113-7,D$27:E174,2,FALSE)</f>
        <v>119</v>
      </c>
      <c r="J113" s="37">
        <f>IFERROR(I113/VLOOKUP(D113-7,D$27:E174,2,FALSE),1)</f>
        <v>2.8333333333333335</v>
      </c>
      <c r="K113" s="37">
        <f t="shared" si="1"/>
        <v>6.6473988439306353E-2</v>
      </c>
      <c r="L113" s="51" cm="1">
        <f t="array" ref="L113">IFERROR(LOOKUP(2,1/(E$28:E112&gt;=E113),D$28:D112),D113)</f>
        <v>44386</v>
      </c>
      <c r="M113" s="44" cm="1">
        <f t="array" ref="M113">IFERROR(LOOKUP(2,1/(E$28:E112&gt;=E113),E$28:E112),E113)</f>
        <v>161</v>
      </c>
    </row>
    <row r="114" spans="4:13" x14ac:dyDescent="0.3">
      <c r="D114" s="13">
        <v>44387</v>
      </c>
      <c r="E114" s="2">
        <v>111</v>
      </c>
      <c r="F114" s="2">
        <v>8</v>
      </c>
      <c r="G114" s="2">
        <v>0</v>
      </c>
      <c r="H114" s="2">
        <v>1593</v>
      </c>
      <c r="I114" s="48">
        <f>VLOOKUP(D114,D$27:E175,2,FALSE)-VLOOKUP(D114-7,D$27:E175,2,FALSE)</f>
        <v>73</v>
      </c>
      <c r="J114" s="37">
        <f>IFERROR(I114/VLOOKUP(D114-7,D$27:E175,2,FALSE),1)</f>
        <v>1.9210526315789473</v>
      </c>
      <c r="K114" s="37">
        <f t="shared" si="1"/>
        <v>6.9679849340866296E-2</v>
      </c>
      <c r="L114" s="51" cm="1">
        <f t="array" ref="L114">IFERROR(LOOKUP(2,1/(E$28:E113&gt;=E114),D$28:D113),D114)</f>
        <v>44386</v>
      </c>
      <c r="M114" s="44" cm="1">
        <f t="array" ref="M114">IFERROR(LOOKUP(2,1/(E$28:E113&gt;=E114),E$28:E113),E114)</f>
        <v>161</v>
      </c>
    </row>
    <row r="115" spans="4:13" x14ac:dyDescent="0.3">
      <c r="D115" s="13">
        <v>44388</v>
      </c>
      <c r="E115" s="2">
        <v>117</v>
      </c>
      <c r="F115" s="2">
        <v>5</v>
      </c>
      <c r="G115" s="2">
        <v>0</v>
      </c>
      <c r="H115" s="2">
        <v>1743</v>
      </c>
      <c r="I115" s="48">
        <f>VLOOKUP(D115,D$27:E176,2,FALSE)-VLOOKUP(D115-7,D$27:E176,2,FALSE)</f>
        <v>67</v>
      </c>
      <c r="J115" s="37">
        <f>IFERROR(I115/VLOOKUP(D115-7,D$27:E176,2,FALSE),1)</f>
        <v>1.34</v>
      </c>
      <c r="K115" s="37">
        <f t="shared" si="1"/>
        <v>6.7125645438898457E-2</v>
      </c>
      <c r="L115" s="51" cm="1">
        <f t="array" ref="L115">IFERROR(LOOKUP(2,1/(E$28:E114&gt;=E115),D$28:D114),D115)</f>
        <v>44386</v>
      </c>
      <c r="M115" s="44" cm="1">
        <f t="array" ref="M115">IFERROR(LOOKUP(2,1/(E$28:E114&gt;=E115),E$28:E114),E115)</f>
        <v>161</v>
      </c>
    </row>
    <row r="116" spans="4:13" x14ac:dyDescent="0.3">
      <c r="D116" s="12" t="s">
        <v>464</v>
      </c>
      <c r="E116" s="2">
        <v>3779</v>
      </c>
      <c r="F116" s="2">
        <v>1723</v>
      </c>
      <c r="G116" s="2">
        <v>504</v>
      </c>
      <c r="H116" s="2">
        <v>280402</v>
      </c>
      <c r="I116" s="50" t="e">
        <f>VLOOKUP(D116,D$27:E177,2,FALSE)-VLOOKUP(D116-7,D$27:E177,2,FALSE)</f>
        <v>#VALUE!</v>
      </c>
      <c r="J116" s="42">
        <f>IFERROR(I116/VLOOKUP(D116-7,D$27:E177,2,FALSE),1)</f>
        <v>1</v>
      </c>
      <c r="K116" s="42">
        <f t="shared" si="1"/>
        <v>1.3477079336096034E-2</v>
      </c>
      <c r="L116" s="51" t="str" cm="1">
        <f t="array" ref="L116">IFERROR(LOOKUP(2,1/(E$28:E115&gt;=E116),D$28:D115),D116)</f>
        <v>Total general</v>
      </c>
      <c r="M116" s="44" cm="1">
        <f t="array" ref="M116">IFERROR(LOOKUP(2,1/(E$28:E115&gt;=E116),E$28:E115),E116)</f>
        <v>3779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432</v>
      </c>
      <c r="B2" s="2" t="s">
        <v>4</v>
      </c>
      <c r="C2">
        <v>39</v>
      </c>
      <c r="D2">
        <v>47</v>
      </c>
      <c r="E2">
        <v>579</v>
      </c>
      <c r="F2">
        <v>599</v>
      </c>
      <c r="G2">
        <v>27697</v>
      </c>
      <c r="H2">
        <v>57</v>
      </c>
      <c r="I2">
        <v>9</v>
      </c>
      <c r="J2">
        <v>418782</v>
      </c>
      <c r="K2">
        <v>237061</v>
      </c>
      <c r="L2">
        <v>578</v>
      </c>
      <c r="M2">
        <v>3</v>
      </c>
      <c r="N2">
        <v>52</v>
      </c>
      <c r="O2">
        <v>7</v>
      </c>
      <c r="P2">
        <v>2023</v>
      </c>
      <c r="Q2">
        <v>484</v>
      </c>
      <c r="R2">
        <v>1.005008347245409</v>
      </c>
      <c r="S2">
        <v>43</v>
      </c>
      <c r="T2" t="s">
        <v>432</v>
      </c>
      <c r="U2">
        <v>2507</v>
      </c>
      <c r="V2">
        <v>1.8747506980454701E-2</v>
      </c>
      <c r="W2">
        <v>1</v>
      </c>
      <c r="X2" s="2" t="e">
        <f>AS_Coruna[[#This Row],[historico_CifrasTotales.Pacientes_Sin_Alta]]-F1+AS_Coruna[[#This Row],[historico_CifrasTotales.Pacientes_Con_Alta]]-G1+AS_Coruna[[#This Row],[FallecidosAcumOld]]-L1</f>
        <v>#VALUE!</v>
      </c>
    </row>
    <row r="3" spans="1:24" x14ac:dyDescent="0.3">
      <c r="A3" s="2" t="s">
        <v>433</v>
      </c>
      <c r="B3" s="2" t="s">
        <v>4</v>
      </c>
      <c r="C3">
        <v>45</v>
      </c>
      <c r="D3">
        <v>45</v>
      </c>
      <c r="E3">
        <v>579</v>
      </c>
      <c r="F3">
        <v>602</v>
      </c>
      <c r="G3">
        <v>27740</v>
      </c>
      <c r="H3">
        <v>52</v>
      </c>
      <c r="I3">
        <v>7</v>
      </c>
      <c r="J3">
        <v>420805</v>
      </c>
      <c r="K3">
        <v>237545</v>
      </c>
      <c r="L3">
        <v>579</v>
      </c>
      <c r="M3">
        <v>6</v>
      </c>
      <c r="N3">
        <v>56</v>
      </c>
      <c r="O3">
        <v>7</v>
      </c>
      <c r="P3">
        <v>2096</v>
      </c>
      <c r="Q3">
        <v>459</v>
      </c>
      <c r="R3">
        <v>1.0099667774086378</v>
      </c>
      <c r="S3">
        <v>39</v>
      </c>
      <c r="T3" t="s">
        <v>433</v>
      </c>
      <c r="U3">
        <v>2555</v>
      </c>
      <c r="V3">
        <v>1.7612524461839502E-2</v>
      </c>
      <c r="W3">
        <v>0</v>
      </c>
      <c r="X3" s="2">
        <f>AS_Coruna[[#This Row],[historico_CifrasTotales.Pacientes_Sin_Alta]]-F2+AS_Coruna[[#This Row],[historico_CifrasTotales.Pacientes_Con_Alta]]-G2+AS_Coruna[[#This Row],[FallecidosAcumOld]]-L2</f>
        <v>47</v>
      </c>
    </row>
    <row r="4" spans="1:24" x14ac:dyDescent="0.3">
      <c r="A4" s="2" t="s">
        <v>435</v>
      </c>
      <c r="B4" s="2" t="s">
        <v>4</v>
      </c>
      <c r="C4">
        <v>45</v>
      </c>
      <c r="D4">
        <v>48</v>
      </c>
      <c r="E4">
        <v>579</v>
      </c>
      <c r="F4">
        <v>608</v>
      </c>
      <c r="G4">
        <v>27779</v>
      </c>
      <c r="H4">
        <v>56</v>
      </c>
      <c r="I4">
        <v>7</v>
      </c>
      <c r="J4">
        <v>422901</v>
      </c>
      <c r="K4">
        <v>238004</v>
      </c>
      <c r="L4">
        <v>579</v>
      </c>
      <c r="M4">
        <v>20</v>
      </c>
      <c r="N4">
        <v>52</v>
      </c>
      <c r="O4">
        <v>8</v>
      </c>
      <c r="P4">
        <v>1804</v>
      </c>
      <c r="Q4">
        <v>587</v>
      </c>
      <c r="R4">
        <v>1.0328947368421053</v>
      </c>
      <c r="S4">
        <v>28</v>
      </c>
      <c r="T4" t="s">
        <v>435</v>
      </c>
      <c r="U4">
        <v>2391</v>
      </c>
      <c r="V4">
        <v>2.0075282308657499E-2</v>
      </c>
      <c r="W4">
        <v>0</v>
      </c>
      <c r="X4" s="2">
        <f>AS_Coruna[[#This Row],[historico_CifrasTotales.Pacientes_Sin_Alta]]-F3+AS_Coruna[[#This Row],[historico_CifrasTotales.Pacientes_Con_Alta]]-G3+AS_Coruna[[#This Row],[FallecidosAcumOld]]-L3</f>
        <v>45</v>
      </c>
    </row>
    <row r="5" spans="1:24" x14ac:dyDescent="0.3">
      <c r="A5" s="2" t="s">
        <v>437</v>
      </c>
      <c r="B5" s="2" t="s">
        <v>4</v>
      </c>
      <c r="C5">
        <v>49</v>
      </c>
      <c r="D5">
        <v>50</v>
      </c>
      <c r="E5">
        <v>579</v>
      </c>
      <c r="F5">
        <v>628</v>
      </c>
      <c r="G5">
        <v>27807</v>
      </c>
      <c r="H5">
        <v>52</v>
      </c>
      <c r="I5">
        <v>8</v>
      </c>
      <c r="J5">
        <v>424705</v>
      </c>
      <c r="K5">
        <v>238591</v>
      </c>
      <c r="L5">
        <v>579</v>
      </c>
      <c r="M5">
        <v>45</v>
      </c>
      <c r="N5">
        <v>54</v>
      </c>
      <c r="O5">
        <v>8</v>
      </c>
      <c r="P5">
        <v>1935</v>
      </c>
      <c r="Q5">
        <v>326</v>
      </c>
      <c r="R5">
        <v>1.0716560509554141</v>
      </c>
      <c r="S5">
        <v>5</v>
      </c>
      <c r="T5" t="s">
        <v>437</v>
      </c>
      <c r="U5">
        <v>2261</v>
      </c>
      <c r="V5">
        <v>2.2114108801415299E-2</v>
      </c>
      <c r="W5">
        <v>0</v>
      </c>
      <c r="X5" s="2">
        <f>AS_Coruna[[#This Row],[historico_CifrasTotales.Pacientes_Sin_Alta]]-F4+AS_Coruna[[#This Row],[historico_CifrasTotales.Pacientes_Con_Alta]]-G4+AS_Coruna[[#This Row],[FallecidosAcumOld]]-L4</f>
        <v>48</v>
      </c>
    </row>
    <row r="6" spans="1:24" x14ac:dyDescent="0.3">
      <c r="A6" s="2" t="s">
        <v>438</v>
      </c>
      <c r="B6" s="2" t="s">
        <v>4</v>
      </c>
      <c r="C6">
        <v>31</v>
      </c>
      <c r="D6">
        <v>30</v>
      </c>
      <c r="E6">
        <v>581</v>
      </c>
      <c r="F6">
        <v>673</v>
      </c>
      <c r="G6">
        <v>27812</v>
      </c>
      <c r="H6">
        <v>54</v>
      </c>
      <c r="I6">
        <v>8</v>
      </c>
      <c r="J6">
        <v>426640</v>
      </c>
      <c r="K6">
        <v>238917</v>
      </c>
      <c r="L6">
        <v>579</v>
      </c>
      <c r="M6">
        <v>4</v>
      </c>
      <c r="N6">
        <v>52</v>
      </c>
      <c r="O6">
        <v>8</v>
      </c>
      <c r="P6">
        <v>2329</v>
      </c>
      <c r="Q6">
        <v>256</v>
      </c>
      <c r="R6">
        <v>1.0059435364041605</v>
      </c>
      <c r="S6">
        <v>24</v>
      </c>
      <c r="T6" t="s">
        <v>438</v>
      </c>
      <c r="U6">
        <v>2585</v>
      </c>
      <c r="V6">
        <v>1.1605415860735E-2</v>
      </c>
      <c r="W6">
        <v>2</v>
      </c>
      <c r="X6" s="2">
        <f>AS_Coruna[[#This Row],[historico_CifrasTotales.Pacientes_Sin_Alta]]-F5+AS_Coruna[[#This Row],[historico_CifrasTotales.Pacientes_Con_Alta]]-G5+AS_Coruna[[#This Row],[FallecidosAcumOld]]-L5</f>
        <v>50</v>
      </c>
    </row>
    <row r="7" spans="1:24" x14ac:dyDescent="0.3">
      <c r="A7" s="2" t="s">
        <v>439</v>
      </c>
      <c r="B7" s="2" t="s">
        <v>4</v>
      </c>
      <c r="C7">
        <v>24</v>
      </c>
      <c r="D7">
        <v>30</v>
      </c>
      <c r="E7">
        <v>582</v>
      </c>
      <c r="F7">
        <v>677</v>
      </c>
      <c r="G7">
        <v>27836</v>
      </c>
      <c r="H7">
        <v>52</v>
      </c>
      <c r="I7">
        <v>8</v>
      </c>
      <c r="J7">
        <v>428969</v>
      </c>
      <c r="K7">
        <v>239173</v>
      </c>
      <c r="L7">
        <v>581</v>
      </c>
      <c r="M7">
        <v>12</v>
      </c>
      <c r="N7">
        <v>57</v>
      </c>
      <c r="O7">
        <v>9</v>
      </c>
      <c r="P7">
        <v>1976</v>
      </c>
      <c r="Q7">
        <v>442</v>
      </c>
      <c r="R7">
        <v>1.0177252584933529</v>
      </c>
      <c r="S7">
        <v>17</v>
      </c>
      <c r="T7" t="s">
        <v>439</v>
      </c>
      <c r="U7">
        <v>2418</v>
      </c>
      <c r="V7">
        <v>1.2406947890818899E-2</v>
      </c>
      <c r="W7">
        <v>1</v>
      </c>
      <c r="X7" s="2">
        <f>AS_Coruna[[#This Row],[historico_CifrasTotales.Pacientes_Sin_Alta]]-F6+AS_Coruna[[#This Row],[historico_CifrasTotales.Pacientes_Con_Alta]]-G6+AS_Coruna[[#This Row],[FallecidosAcumOld]]-L6</f>
        <v>30</v>
      </c>
    </row>
    <row r="8" spans="1:24" x14ac:dyDescent="0.3">
      <c r="A8" s="2" t="s">
        <v>440</v>
      </c>
      <c r="B8" s="2" t="s">
        <v>4</v>
      </c>
      <c r="C8">
        <v>30</v>
      </c>
      <c r="D8">
        <v>33</v>
      </c>
      <c r="E8">
        <v>582</v>
      </c>
      <c r="F8">
        <v>689</v>
      </c>
      <c r="G8">
        <v>27853</v>
      </c>
      <c r="H8">
        <v>57</v>
      </c>
      <c r="I8">
        <v>9</v>
      </c>
      <c r="J8">
        <v>430945</v>
      </c>
      <c r="K8">
        <v>239615</v>
      </c>
      <c r="L8">
        <v>582</v>
      </c>
      <c r="M8">
        <v>-8</v>
      </c>
      <c r="N8">
        <v>55</v>
      </c>
      <c r="O8">
        <v>10</v>
      </c>
      <c r="P8">
        <v>1524</v>
      </c>
      <c r="Q8">
        <v>560</v>
      </c>
      <c r="R8">
        <v>0.98838896952104505</v>
      </c>
      <c r="S8">
        <v>41</v>
      </c>
      <c r="T8" t="s">
        <v>440</v>
      </c>
      <c r="U8">
        <v>2084</v>
      </c>
      <c r="V8">
        <v>1.5834932821497099E-2</v>
      </c>
      <c r="W8">
        <v>0</v>
      </c>
      <c r="X8" s="2">
        <f>AS_Coruna[[#This Row],[historico_CifrasTotales.Pacientes_Sin_Alta]]-F7+AS_Coruna[[#This Row],[historico_CifrasTotales.Pacientes_Con_Alta]]-G7+AS_Coruna[[#This Row],[FallecidosAcumOld]]-L7</f>
        <v>30</v>
      </c>
    </row>
    <row r="9" spans="1:24" x14ac:dyDescent="0.3">
      <c r="A9" s="2" t="s">
        <v>441</v>
      </c>
      <c r="B9" s="2" t="s">
        <v>4</v>
      </c>
      <c r="C9">
        <v>47</v>
      </c>
      <c r="D9">
        <v>51</v>
      </c>
      <c r="E9">
        <v>583</v>
      </c>
      <c r="F9">
        <v>681</v>
      </c>
      <c r="G9">
        <v>27894</v>
      </c>
      <c r="H9">
        <v>55</v>
      </c>
      <c r="I9">
        <v>10</v>
      </c>
      <c r="J9">
        <v>432469</v>
      </c>
      <c r="K9">
        <v>240175</v>
      </c>
      <c r="L9">
        <v>582</v>
      </c>
      <c r="M9">
        <v>18</v>
      </c>
      <c r="N9">
        <v>54</v>
      </c>
      <c r="O9">
        <v>9</v>
      </c>
      <c r="P9">
        <v>1204</v>
      </c>
      <c r="Q9">
        <v>449</v>
      </c>
      <c r="R9">
        <v>1.026431718061674</v>
      </c>
      <c r="S9">
        <v>32</v>
      </c>
      <c r="T9" t="s">
        <v>441</v>
      </c>
      <c r="U9">
        <v>1653</v>
      </c>
      <c r="V9">
        <v>3.08529945553539E-2</v>
      </c>
      <c r="W9">
        <v>1</v>
      </c>
      <c r="X9" s="2">
        <f>AS_Coruna[[#This Row],[historico_CifrasTotales.Pacientes_Sin_Alta]]-F8+AS_Coruna[[#This Row],[historico_CifrasTotales.Pacientes_Con_Alta]]-G8+AS_Coruna[[#This Row],[FallecidosAcumOld]]-L8</f>
        <v>33</v>
      </c>
    </row>
    <row r="10" spans="1:24" x14ac:dyDescent="0.3">
      <c r="A10" s="2" t="s">
        <v>442</v>
      </c>
      <c r="B10" s="2" t="s">
        <v>4</v>
      </c>
      <c r="C10">
        <v>65</v>
      </c>
      <c r="D10">
        <v>72</v>
      </c>
      <c r="E10">
        <v>583</v>
      </c>
      <c r="F10">
        <v>699</v>
      </c>
      <c r="G10">
        <v>27926</v>
      </c>
      <c r="H10">
        <v>54</v>
      </c>
      <c r="I10">
        <v>9</v>
      </c>
      <c r="J10">
        <v>433673</v>
      </c>
      <c r="K10">
        <v>240624</v>
      </c>
      <c r="L10">
        <v>583</v>
      </c>
      <c r="M10">
        <v>29</v>
      </c>
      <c r="N10">
        <v>54</v>
      </c>
      <c r="O10">
        <v>10</v>
      </c>
      <c r="P10">
        <v>1911</v>
      </c>
      <c r="Q10">
        <v>495</v>
      </c>
      <c r="R10">
        <v>1.0414878397711016</v>
      </c>
      <c r="S10">
        <v>43</v>
      </c>
      <c r="T10" t="s">
        <v>442</v>
      </c>
      <c r="U10">
        <v>2406</v>
      </c>
      <c r="V10">
        <v>2.9925187032419E-2</v>
      </c>
      <c r="W10">
        <v>0</v>
      </c>
      <c r="X10" s="2">
        <f>AS_Coruna[[#This Row],[historico_CifrasTotales.Pacientes_Sin_Alta]]-F9+AS_Coruna[[#This Row],[historico_CifrasTotales.Pacientes_Con_Alta]]-G9+AS_Coruna[[#This Row],[FallecidosAcumOld]]-L9</f>
        <v>51</v>
      </c>
    </row>
    <row r="11" spans="1:24" x14ac:dyDescent="0.3">
      <c r="A11" s="2" t="s">
        <v>443</v>
      </c>
      <c r="B11" s="2" t="s">
        <v>4</v>
      </c>
      <c r="C11">
        <v>38</v>
      </c>
      <c r="D11">
        <v>33</v>
      </c>
      <c r="E11">
        <v>584</v>
      </c>
      <c r="F11">
        <v>728</v>
      </c>
      <c r="G11">
        <v>27969</v>
      </c>
      <c r="H11">
        <v>54</v>
      </c>
      <c r="I11">
        <v>10</v>
      </c>
      <c r="J11">
        <v>435584</v>
      </c>
      <c r="K11">
        <v>241119</v>
      </c>
      <c r="L11">
        <v>583</v>
      </c>
      <c r="M11">
        <v>1</v>
      </c>
      <c r="N11">
        <v>46</v>
      </c>
      <c r="O11">
        <v>9</v>
      </c>
      <c r="P11">
        <v>1957</v>
      </c>
      <c r="Q11">
        <v>456</v>
      </c>
      <c r="R11">
        <v>1.0013736263736264</v>
      </c>
      <c r="S11">
        <v>31</v>
      </c>
      <c r="T11" t="s">
        <v>443</v>
      </c>
      <c r="U11">
        <v>2413</v>
      </c>
      <c r="V11">
        <v>1.36759220886863E-2</v>
      </c>
      <c r="W11">
        <v>1</v>
      </c>
      <c r="X11" s="2">
        <f>AS_Coruna[[#This Row],[historico_CifrasTotales.Pacientes_Sin_Alta]]-F10+AS_Coruna[[#This Row],[historico_CifrasTotales.Pacientes_Con_Alta]]-G10+AS_Coruna[[#This Row],[FallecidosAcumOld]]-L10</f>
        <v>72</v>
      </c>
    </row>
    <row r="12" spans="1:24" x14ac:dyDescent="0.3">
      <c r="A12" s="2" t="s">
        <v>444</v>
      </c>
      <c r="B12" s="2" t="s">
        <v>4</v>
      </c>
      <c r="C12">
        <v>29</v>
      </c>
      <c r="D12">
        <v>40</v>
      </c>
      <c r="E12">
        <v>585</v>
      </c>
      <c r="F12">
        <v>729</v>
      </c>
      <c r="G12">
        <v>28000</v>
      </c>
      <c r="H12">
        <v>46</v>
      </c>
      <c r="I12">
        <v>9</v>
      </c>
      <c r="J12">
        <v>437541</v>
      </c>
      <c r="K12">
        <v>241575</v>
      </c>
      <c r="L12">
        <v>584</v>
      </c>
      <c r="M12">
        <v>9</v>
      </c>
      <c r="N12">
        <v>47</v>
      </c>
      <c r="O12">
        <v>12</v>
      </c>
      <c r="P12">
        <v>1366</v>
      </c>
      <c r="Q12">
        <v>449</v>
      </c>
      <c r="R12">
        <v>1.0123456790123457</v>
      </c>
      <c r="S12">
        <v>30</v>
      </c>
      <c r="T12" t="s">
        <v>444</v>
      </c>
      <c r="U12">
        <v>1815</v>
      </c>
      <c r="V12">
        <v>2.20385674931129E-2</v>
      </c>
      <c r="W12">
        <v>1</v>
      </c>
      <c r="X12" s="2">
        <f>AS_Coruna[[#This Row],[historico_CifrasTotales.Pacientes_Sin_Alta]]-F11+AS_Coruna[[#This Row],[historico_CifrasTotales.Pacientes_Con_Alta]]-G11+AS_Coruna[[#This Row],[FallecidosAcumOld]]-L11</f>
        <v>33</v>
      </c>
    </row>
    <row r="13" spans="1:24" x14ac:dyDescent="0.3">
      <c r="A13" s="2" t="s">
        <v>445</v>
      </c>
      <c r="B13" s="2" t="s">
        <v>4</v>
      </c>
      <c r="C13">
        <v>45</v>
      </c>
      <c r="D13">
        <v>41</v>
      </c>
      <c r="E13">
        <v>585</v>
      </c>
      <c r="F13">
        <v>738</v>
      </c>
      <c r="G13">
        <v>28030</v>
      </c>
      <c r="H13">
        <v>47</v>
      </c>
      <c r="I13">
        <v>12</v>
      </c>
      <c r="J13">
        <v>438907</v>
      </c>
      <c r="K13">
        <v>242024</v>
      </c>
      <c r="L13">
        <v>585</v>
      </c>
      <c r="M13">
        <v>-5</v>
      </c>
      <c r="N13">
        <v>48</v>
      </c>
      <c r="O13">
        <v>13</v>
      </c>
      <c r="P13">
        <v>2112</v>
      </c>
      <c r="Q13">
        <v>287</v>
      </c>
      <c r="R13">
        <v>0.99322493224932251</v>
      </c>
      <c r="S13">
        <v>46</v>
      </c>
      <c r="T13" t="s">
        <v>445</v>
      </c>
      <c r="U13">
        <v>2399</v>
      </c>
      <c r="V13">
        <v>1.70904543559817E-2</v>
      </c>
      <c r="W13">
        <v>0</v>
      </c>
      <c r="X13" s="2">
        <f>AS_Coruna[[#This Row],[historico_CifrasTotales.Pacientes_Sin_Alta]]-F12+AS_Coruna[[#This Row],[historico_CifrasTotales.Pacientes_Con_Alta]]-G12+AS_Coruna[[#This Row],[FallecidosAcumOld]]-L12</f>
        <v>40</v>
      </c>
    </row>
    <row r="14" spans="1:24" x14ac:dyDescent="0.3">
      <c r="A14" s="2" t="s">
        <v>446</v>
      </c>
      <c r="B14" s="2" t="s">
        <v>4</v>
      </c>
      <c r="C14">
        <v>25</v>
      </c>
      <c r="D14">
        <v>32</v>
      </c>
      <c r="E14">
        <v>585</v>
      </c>
      <c r="F14">
        <v>733</v>
      </c>
      <c r="G14">
        <v>28076</v>
      </c>
      <c r="H14">
        <v>48</v>
      </c>
      <c r="I14">
        <v>13</v>
      </c>
      <c r="J14">
        <v>441019</v>
      </c>
      <c r="K14">
        <v>242311</v>
      </c>
      <c r="L14">
        <v>585</v>
      </c>
      <c r="M14">
        <v>8</v>
      </c>
      <c r="N14">
        <v>50</v>
      </c>
      <c r="O14">
        <v>13</v>
      </c>
      <c r="P14">
        <v>856</v>
      </c>
      <c r="Q14">
        <v>437</v>
      </c>
      <c r="R14">
        <v>1.0109140518417463</v>
      </c>
      <c r="S14">
        <v>24</v>
      </c>
      <c r="T14" t="s">
        <v>446</v>
      </c>
      <c r="U14">
        <v>1293</v>
      </c>
      <c r="V14">
        <v>2.4748646558391301E-2</v>
      </c>
      <c r="W14">
        <v>0</v>
      </c>
      <c r="X14" s="2">
        <f>AS_Coruna[[#This Row],[historico_CifrasTotales.Pacientes_Sin_Alta]]-F13+AS_Coruna[[#This Row],[historico_CifrasTotales.Pacientes_Con_Alta]]-G13+AS_Coruna[[#This Row],[FallecidosAcumOld]]-L13</f>
        <v>41</v>
      </c>
    </row>
    <row r="15" spans="1:24" x14ac:dyDescent="0.3">
      <c r="A15" s="2" t="s">
        <v>447</v>
      </c>
      <c r="B15" s="2" t="s">
        <v>4</v>
      </c>
      <c r="C15">
        <v>42</v>
      </c>
      <c r="D15">
        <v>46</v>
      </c>
      <c r="E15">
        <v>585</v>
      </c>
      <c r="F15">
        <v>741</v>
      </c>
      <c r="G15">
        <v>28100</v>
      </c>
      <c r="H15">
        <v>50</v>
      </c>
      <c r="I15">
        <v>13</v>
      </c>
      <c r="J15">
        <v>441875</v>
      </c>
      <c r="K15">
        <v>242748</v>
      </c>
      <c r="L15">
        <v>585</v>
      </c>
      <c r="M15">
        <v>9</v>
      </c>
      <c r="N15">
        <v>52</v>
      </c>
      <c r="O15">
        <v>11</v>
      </c>
      <c r="P15">
        <v>1324</v>
      </c>
      <c r="Q15">
        <v>506</v>
      </c>
      <c r="R15">
        <v>1.0121457489878543</v>
      </c>
      <c r="S15">
        <v>37</v>
      </c>
      <c r="T15" t="s">
        <v>447</v>
      </c>
      <c r="U15">
        <v>1830</v>
      </c>
      <c r="V15">
        <v>2.51366120218579E-2</v>
      </c>
      <c r="W15">
        <v>0</v>
      </c>
      <c r="X15" s="2">
        <f>AS_Coruna[[#This Row],[historico_CifrasTotales.Pacientes_Sin_Alta]]-F14+AS_Coruna[[#This Row],[historico_CifrasTotales.Pacientes_Con_Alta]]-G14+AS_Coruna[[#This Row],[FallecidosAcumOld]]-L14</f>
        <v>32</v>
      </c>
    </row>
    <row r="16" spans="1:24" x14ac:dyDescent="0.3">
      <c r="A16" s="2" t="s">
        <v>448</v>
      </c>
      <c r="B16" s="2" t="s">
        <v>4</v>
      </c>
      <c r="C16">
        <v>33</v>
      </c>
      <c r="D16">
        <v>36</v>
      </c>
      <c r="E16">
        <v>585</v>
      </c>
      <c r="F16">
        <v>750</v>
      </c>
      <c r="G16">
        <v>28137</v>
      </c>
      <c r="H16">
        <v>52</v>
      </c>
      <c r="I16">
        <v>11</v>
      </c>
      <c r="J16">
        <v>443199</v>
      </c>
      <c r="K16">
        <v>243254</v>
      </c>
      <c r="L16">
        <v>585</v>
      </c>
      <c r="M16">
        <v>-7</v>
      </c>
      <c r="N16">
        <v>50</v>
      </c>
      <c r="O16">
        <v>14</v>
      </c>
      <c r="P16">
        <v>2878</v>
      </c>
      <c r="Q16">
        <v>486</v>
      </c>
      <c r="R16">
        <v>0.9906666666666667</v>
      </c>
      <c r="S16">
        <v>43</v>
      </c>
      <c r="T16" t="s">
        <v>448</v>
      </c>
      <c r="U16">
        <v>3364</v>
      </c>
      <c r="V16">
        <v>1.07015457788347E-2</v>
      </c>
      <c r="W16">
        <v>0</v>
      </c>
      <c r="X16" s="2">
        <f>AS_Coruna[[#This Row],[historico_CifrasTotales.Pacientes_Sin_Alta]]-F15+AS_Coruna[[#This Row],[historico_CifrasTotales.Pacientes_Con_Alta]]-G15+AS_Coruna[[#This Row],[FallecidosAcumOld]]-L15</f>
        <v>46</v>
      </c>
    </row>
    <row r="17" spans="1:24" x14ac:dyDescent="0.3">
      <c r="A17" s="2" t="s">
        <v>449</v>
      </c>
      <c r="B17" s="2" t="s">
        <v>4</v>
      </c>
      <c r="C17">
        <v>45</v>
      </c>
      <c r="D17">
        <v>49</v>
      </c>
      <c r="E17">
        <v>585</v>
      </c>
      <c r="F17">
        <v>743</v>
      </c>
      <c r="G17">
        <v>28180</v>
      </c>
      <c r="H17">
        <v>50</v>
      </c>
      <c r="I17">
        <v>14</v>
      </c>
      <c r="J17">
        <v>446077</v>
      </c>
      <c r="K17">
        <v>243740</v>
      </c>
      <c r="L17">
        <v>585</v>
      </c>
      <c r="M17">
        <v>1</v>
      </c>
      <c r="N17">
        <v>57</v>
      </c>
      <c r="O17">
        <v>12</v>
      </c>
      <c r="P17">
        <v>2574</v>
      </c>
      <c r="Q17">
        <v>437</v>
      </c>
      <c r="R17">
        <v>1.0013458950201883</v>
      </c>
      <c r="S17">
        <v>48</v>
      </c>
      <c r="T17" t="s">
        <v>449</v>
      </c>
      <c r="U17">
        <v>3011</v>
      </c>
      <c r="V17">
        <v>1.62736632348057E-2</v>
      </c>
      <c r="W17">
        <v>0</v>
      </c>
      <c r="X17" s="2">
        <f>AS_Coruna[[#This Row],[historico_CifrasTotales.Pacientes_Sin_Alta]]-F16+AS_Coruna[[#This Row],[historico_CifrasTotales.Pacientes_Con_Alta]]-G16+AS_Coruna[[#This Row],[FallecidosAcumOld]]-L16</f>
        <v>36</v>
      </c>
    </row>
    <row r="18" spans="1:24" x14ac:dyDescent="0.3">
      <c r="A18" s="2" t="s">
        <v>450</v>
      </c>
      <c r="B18" s="2" t="s">
        <v>4</v>
      </c>
      <c r="C18">
        <v>31</v>
      </c>
      <c r="D18">
        <v>33</v>
      </c>
      <c r="E18">
        <v>586</v>
      </c>
      <c r="F18">
        <v>744</v>
      </c>
      <c r="G18">
        <v>28228</v>
      </c>
      <c r="H18">
        <v>57</v>
      </c>
      <c r="I18">
        <v>12</v>
      </c>
      <c r="J18">
        <v>448651</v>
      </c>
      <c r="K18">
        <v>244177</v>
      </c>
      <c r="L18">
        <v>585</v>
      </c>
      <c r="M18">
        <v>-23</v>
      </c>
      <c r="N18">
        <v>54</v>
      </c>
      <c r="O18">
        <v>13</v>
      </c>
      <c r="P18">
        <v>2412</v>
      </c>
      <c r="Q18">
        <v>441</v>
      </c>
      <c r="R18">
        <v>0.96908602150537637</v>
      </c>
      <c r="S18">
        <v>55</v>
      </c>
      <c r="T18" t="s">
        <v>450</v>
      </c>
      <c r="U18">
        <v>2853</v>
      </c>
      <c r="V18">
        <v>1.15667718191377E-2</v>
      </c>
      <c r="W18">
        <v>1</v>
      </c>
      <c r="X18" s="2">
        <f>AS_Coruna[[#This Row],[historico_CifrasTotales.Pacientes_Sin_Alta]]-F17+AS_Coruna[[#This Row],[historico_CifrasTotales.Pacientes_Con_Alta]]-G17+AS_Coruna[[#This Row],[FallecidosAcumOld]]-L17</f>
        <v>49</v>
      </c>
    </row>
    <row r="19" spans="1:24" x14ac:dyDescent="0.3">
      <c r="A19" s="2" t="s">
        <v>451</v>
      </c>
      <c r="B19" s="2" t="s">
        <v>4</v>
      </c>
      <c r="C19">
        <v>29</v>
      </c>
      <c r="D19">
        <v>33</v>
      </c>
      <c r="E19">
        <v>586</v>
      </c>
      <c r="F19">
        <v>721</v>
      </c>
      <c r="G19">
        <v>28283</v>
      </c>
      <c r="H19">
        <v>54</v>
      </c>
      <c r="I19">
        <v>13</v>
      </c>
      <c r="J19">
        <v>451063</v>
      </c>
      <c r="K19">
        <v>244618</v>
      </c>
      <c r="L19">
        <v>586</v>
      </c>
      <c r="M19">
        <v>-11</v>
      </c>
      <c r="N19">
        <v>56</v>
      </c>
      <c r="O19">
        <v>12</v>
      </c>
      <c r="P19">
        <v>1566</v>
      </c>
      <c r="Q19">
        <v>507</v>
      </c>
      <c r="R19">
        <v>0.98474341192787795</v>
      </c>
      <c r="S19">
        <v>44</v>
      </c>
      <c r="T19" t="s">
        <v>451</v>
      </c>
      <c r="U19">
        <v>2073</v>
      </c>
      <c r="V19">
        <v>1.5918958031837901E-2</v>
      </c>
      <c r="W19">
        <v>0</v>
      </c>
      <c r="X19" s="2">
        <f>AS_Coruna[[#This Row],[historico_CifrasTotales.Pacientes_Sin_Alta]]-F18+AS_Coruna[[#This Row],[historico_CifrasTotales.Pacientes_Con_Alta]]-G18+AS_Coruna[[#This Row],[FallecidosAcumOld]]-L18</f>
        <v>33</v>
      </c>
    </row>
    <row r="20" spans="1:24" x14ac:dyDescent="0.3">
      <c r="A20" s="2" t="s">
        <v>452</v>
      </c>
      <c r="B20" s="2" t="s">
        <v>4</v>
      </c>
      <c r="C20">
        <v>27</v>
      </c>
      <c r="D20">
        <v>29</v>
      </c>
      <c r="E20">
        <v>586</v>
      </c>
      <c r="F20">
        <v>710</v>
      </c>
      <c r="G20">
        <v>28327</v>
      </c>
      <c r="H20">
        <v>56</v>
      </c>
      <c r="I20">
        <v>12</v>
      </c>
      <c r="J20">
        <v>452629</v>
      </c>
      <c r="K20">
        <v>245125</v>
      </c>
      <c r="L20">
        <v>586</v>
      </c>
      <c r="M20">
        <v>-15</v>
      </c>
      <c r="N20">
        <v>51</v>
      </c>
      <c r="O20">
        <v>13</v>
      </c>
      <c r="P20">
        <v>1239</v>
      </c>
      <c r="Q20">
        <v>293</v>
      </c>
      <c r="R20">
        <v>0.97887323943661975</v>
      </c>
      <c r="S20">
        <v>44</v>
      </c>
      <c r="T20" t="s">
        <v>452</v>
      </c>
      <c r="U20">
        <v>1532</v>
      </c>
      <c r="V20">
        <v>1.8929503916449101E-2</v>
      </c>
      <c r="W20">
        <v>0</v>
      </c>
      <c r="X20" s="2">
        <f>AS_Coruna[[#This Row],[historico_CifrasTotales.Pacientes_Sin_Alta]]-F19+AS_Coruna[[#This Row],[historico_CifrasTotales.Pacientes_Con_Alta]]-G19+AS_Coruna[[#This Row],[FallecidosAcumOld]]-L19</f>
        <v>33</v>
      </c>
    </row>
    <row r="21" spans="1:24" x14ac:dyDescent="0.3">
      <c r="A21" s="2" t="s">
        <v>453</v>
      </c>
      <c r="B21" s="2" t="s">
        <v>4</v>
      </c>
      <c r="C21">
        <v>25</v>
      </c>
      <c r="D21">
        <v>27</v>
      </c>
      <c r="E21">
        <v>586</v>
      </c>
      <c r="F21">
        <v>695</v>
      </c>
      <c r="G21">
        <v>28371</v>
      </c>
      <c r="H21">
        <v>51</v>
      </c>
      <c r="I21">
        <v>13</v>
      </c>
      <c r="J21">
        <v>453868</v>
      </c>
      <c r="K21">
        <v>245418</v>
      </c>
      <c r="L21">
        <v>586</v>
      </c>
      <c r="M21">
        <v>-8</v>
      </c>
      <c r="N21">
        <v>46</v>
      </c>
      <c r="O21">
        <v>11</v>
      </c>
      <c r="P21">
        <v>1001</v>
      </c>
      <c r="Q21">
        <v>412</v>
      </c>
      <c r="R21">
        <v>0.98848920863309353</v>
      </c>
      <c r="S21">
        <v>35</v>
      </c>
      <c r="T21" t="s">
        <v>453</v>
      </c>
      <c r="U21">
        <v>1413</v>
      </c>
      <c r="V21">
        <v>1.9108280254777101E-2</v>
      </c>
      <c r="W21">
        <v>0</v>
      </c>
      <c r="X21" s="2">
        <f>AS_Coruna[[#This Row],[historico_CifrasTotales.Pacientes_Sin_Alta]]-F20+AS_Coruna[[#This Row],[historico_CifrasTotales.Pacientes_Con_Alta]]-G20+AS_Coruna[[#This Row],[FallecidosAcumOld]]-L20</f>
        <v>29</v>
      </c>
    </row>
    <row r="22" spans="1:24" x14ac:dyDescent="0.3">
      <c r="A22" s="2" t="s">
        <v>454</v>
      </c>
      <c r="B22" s="2" t="s">
        <v>4</v>
      </c>
      <c r="C22">
        <v>23</v>
      </c>
      <c r="D22">
        <v>31</v>
      </c>
      <c r="E22">
        <v>586</v>
      </c>
      <c r="F22">
        <v>687</v>
      </c>
      <c r="G22">
        <v>28406</v>
      </c>
      <c r="H22">
        <v>46</v>
      </c>
      <c r="I22">
        <v>11</v>
      </c>
      <c r="J22">
        <v>454869</v>
      </c>
      <c r="K22">
        <v>245830</v>
      </c>
      <c r="L22">
        <v>586</v>
      </c>
      <c r="M22">
        <v>-2</v>
      </c>
      <c r="N22">
        <v>46</v>
      </c>
      <c r="O22">
        <v>10</v>
      </c>
      <c r="P22">
        <v>1817</v>
      </c>
      <c r="Q22">
        <v>441</v>
      </c>
      <c r="R22">
        <v>0.99708879184861721</v>
      </c>
      <c r="S22">
        <v>33</v>
      </c>
      <c r="T22" t="s">
        <v>454</v>
      </c>
      <c r="U22">
        <v>2258</v>
      </c>
      <c r="V22">
        <v>1.3728963684676699E-2</v>
      </c>
      <c r="W22">
        <v>0</v>
      </c>
      <c r="X22" s="2">
        <f>AS_Coruna[[#This Row],[historico_CifrasTotales.Pacientes_Sin_Alta]]-F21+AS_Coruna[[#This Row],[historico_CifrasTotales.Pacientes_Con_Alta]]-G21+AS_Coruna[[#This Row],[FallecidosAcumOld]]-L21</f>
        <v>27</v>
      </c>
    </row>
    <row r="23" spans="1:24" x14ac:dyDescent="0.3">
      <c r="A23" s="2" t="s">
        <v>455</v>
      </c>
      <c r="B23" s="2" t="s">
        <v>4</v>
      </c>
      <c r="C23">
        <v>50</v>
      </c>
      <c r="D23">
        <v>59</v>
      </c>
      <c r="E23">
        <v>586</v>
      </c>
      <c r="F23">
        <v>685</v>
      </c>
      <c r="G23">
        <v>28439</v>
      </c>
      <c r="H23">
        <v>46</v>
      </c>
      <c r="I23">
        <v>10</v>
      </c>
      <c r="J23">
        <v>456686</v>
      </c>
      <c r="K23">
        <v>246271</v>
      </c>
      <c r="L23">
        <v>586</v>
      </c>
      <c r="M23">
        <v>17</v>
      </c>
      <c r="N23">
        <v>43</v>
      </c>
      <c r="O23">
        <v>13</v>
      </c>
      <c r="P23">
        <v>1616</v>
      </c>
      <c r="Q23">
        <v>467</v>
      </c>
      <c r="R23">
        <v>1.0248175182481751</v>
      </c>
      <c r="S23">
        <v>42</v>
      </c>
      <c r="T23" t="s">
        <v>455</v>
      </c>
      <c r="U23">
        <v>2083</v>
      </c>
      <c r="V23">
        <v>2.8324531925108001E-2</v>
      </c>
      <c r="W23">
        <v>0</v>
      </c>
      <c r="X23" s="2">
        <f>AS_Coruna[[#This Row],[historico_CifrasTotales.Pacientes_Sin_Alta]]-F22+AS_Coruna[[#This Row],[historico_CifrasTotales.Pacientes_Con_Alta]]-G22+AS_Coruna[[#This Row],[FallecidosAcumOld]]-L22</f>
        <v>31</v>
      </c>
    </row>
    <row r="24" spans="1:24" x14ac:dyDescent="0.3">
      <c r="A24" s="2" t="s">
        <v>456</v>
      </c>
      <c r="B24" s="2" t="s">
        <v>4</v>
      </c>
      <c r="C24">
        <v>45</v>
      </c>
      <c r="D24">
        <v>49</v>
      </c>
      <c r="E24">
        <v>586</v>
      </c>
      <c r="F24">
        <v>702</v>
      </c>
      <c r="G24">
        <v>28481</v>
      </c>
      <c r="H24">
        <v>43</v>
      </c>
      <c r="I24">
        <v>13</v>
      </c>
      <c r="J24">
        <v>458302</v>
      </c>
      <c r="K24">
        <v>246738</v>
      </c>
      <c r="L24">
        <v>586</v>
      </c>
      <c r="M24">
        <v>3</v>
      </c>
      <c r="N24">
        <v>50</v>
      </c>
      <c r="O24">
        <v>11</v>
      </c>
      <c r="P24">
        <v>1958</v>
      </c>
      <c r="Q24">
        <v>525</v>
      </c>
      <c r="R24">
        <v>1.0042735042735043</v>
      </c>
      <c r="S24">
        <v>46</v>
      </c>
      <c r="T24" t="s">
        <v>456</v>
      </c>
      <c r="U24">
        <v>2483</v>
      </c>
      <c r="V24">
        <v>1.97341925090616E-2</v>
      </c>
      <c r="W24">
        <v>0</v>
      </c>
      <c r="X24" s="2">
        <f>AS_Coruna[[#This Row],[historico_CifrasTotales.Pacientes_Sin_Alta]]-F23+AS_Coruna[[#This Row],[historico_CifrasTotales.Pacientes_Con_Alta]]-G23+AS_Coruna[[#This Row],[FallecidosAcumOld]]-L23</f>
        <v>59</v>
      </c>
    </row>
    <row r="25" spans="1:24" x14ac:dyDescent="0.3">
      <c r="A25" s="2" t="s">
        <v>457</v>
      </c>
      <c r="B25" s="2" t="s">
        <v>4</v>
      </c>
      <c r="C25">
        <v>51</v>
      </c>
      <c r="D25">
        <v>53</v>
      </c>
      <c r="E25">
        <v>586</v>
      </c>
      <c r="F25">
        <v>705</v>
      </c>
      <c r="G25">
        <v>28527</v>
      </c>
      <c r="H25">
        <v>50</v>
      </c>
      <c r="I25">
        <v>11</v>
      </c>
      <c r="J25">
        <v>460260</v>
      </c>
      <c r="K25">
        <v>247263</v>
      </c>
      <c r="L25">
        <v>586</v>
      </c>
      <c r="M25">
        <v>-2</v>
      </c>
      <c r="N25">
        <v>47</v>
      </c>
      <c r="O25">
        <v>11</v>
      </c>
      <c r="P25">
        <v>1659</v>
      </c>
      <c r="Q25">
        <v>519</v>
      </c>
      <c r="R25">
        <v>0.99716312056737588</v>
      </c>
      <c r="S25">
        <v>55</v>
      </c>
      <c r="T25" t="s">
        <v>457</v>
      </c>
      <c r="U25">
        <v>2178</v>
      </c>
      <c r="V25">
        <v>2.4334251606978899E-2</v>
      </c>
      <c r="W25">
        <v>0</v>
      </c>
      <c r="X25" s="2">
        <f>AS_Coruna[[#This Row],[historico_CifrasTotales.Pacientes_Sin_Alta]]-F24+AS_Coruna[[#This Row],[historico_CifrasTotales.Pacientes_Con_Alta]]-G24+AS_Coruna[[#This Row],[FallecidosAcumOld]]-L24</f>
        <v>49</v>
      </c>
    </row>
    <row r="26" spans="1:24" x14ac:dyDescent="0.3">
      <c r="A26" s="2" t="s">
        <v>458</v>
      </c>
      <c r="B26" s="2" t="s">
        <v>4</v>
      </c>
      <c r="C26">
        <v>29</v>
      </c>
      <c r="D26">
        <v>29</v>
      </c>
      <c r="E26">
        <v>587</v>
      </c>
      <c r="F26">
        <v>703</v>
      </c>
      <c r="G26">
        <v>28582</v>
      </c>
      <c r="H26">
        <v>47</v>
      </c>
      <c r="I26">
        <v>11</v>
      </c>
      <c r="J26">
        <v>461919</v>
      </c>
      <c r="K26">
        <v>247782</v>
      </c>
      <c r="L26">
        <v>586</v>
      </c>
      <c r="M26">
        <v>-17</v>
      </c>
      <c r="N26">
        <v>51</v>
      </c>
      <c r="O26">
        <v>11</v>
      </c>
      <c r="P26">
        <v>3113</v>
      </c>
      <c r="Q26">
        <v>249</v>
      </c>
      <c r="R26">
        <v>0.97581792318634419</v>
      </c>
      <c r="S26">
        <v>45</v>
      </c>
      <c r="T26" t="s">
        <v>458</v>
      </c>
      <c r="U26">
        <v>3362</v>
      </c>
      <c r="V26">
        <v>8.6258179654967303E-3</v>
      </c>
      <c r="W26">
        <v>1</v>
      </c>
      <c r="X26" s="2">
        <f>AS_Coruna[[#This Row],[historico_CifrasTotales.Pacientes_Sin_Alta]]-F25+AS_Coruna[[#This Row],[historico_CifrasTotales.Pacientes_Con_Alta]]-G25+AS_Coruna[[#This Row],[FallecidosAcumOld]]-L25</f>
        <v>53</v>
      </c>
    </row>
    <row r="27" spans="1:24" x14ac:dyDescent="0.3">
      <c r="A27" s="2" t="s">
        <v>460</v>
      </c>
      <c r="B27" s="2" t="s">
        <v>4</v>
      </c>
      <c r="C27">
        <v>51</v>
      </c>
      <c r="D27">
        <v>54</v>
      </c>
      <c r="E27">
        <v>587</v>
      </c>
      <c r="F27">
        <v>686</v>
      </c>
      <c r="G27">
        <v>28627</v>
      </c>
      <c r="H27">
        <v>51</v>
      </c>
      <c r="I27">
        <v>11</v>
      </c>
      <c r="J27">
        <v>465032</v>
      </c>
      <c r="K27">
        <v>248031</v>
      </c>
      <c r="L27">
        <v>587</v>
      </c>
      <c r="M27">
        <v>23</v>
      </c>
      <c r="N27">
        <v>50</v>
      </c>
      <c r="O27">
        <v>12</v>
      </c>
      <c r="P27">
        <v>1891</v>
      </c>
      <c r="Q27">
        <v>185</v>
      </c>
      <c r="R27">
        <v>1.0335276967930029</v>
      </c>
      <c r="S27">
        <v>31</v>
      </c>
      <c r="T27" t="s">
        <v>460</v>
      </c>
      <c r="U27">
        <v>2076</v>
      </c>
      <c r="V27">
        <v>2.6011560693641599E-2</v>
      </c>
      <c r="W27">
        <v>0</v>
      </c>
      <c r="X27" s="2">
        <f>AS_Coruna[[#This Row],[historico_CifrasTotales.Pacientes_Sin_Alta]]-F26+AS_Coruna[[#This Row],[historico_CifrasTotales.Pacientes_Con_Alta]]-G26+AS_Coruna[[#This Row],[FallecidosAcumOld]]-L26</f>
        <v>29</v>
      </c>
    </row>
    <row r="28" spans="1:24" x14ac:dyDescent="0.3">
      <c r="A28" s="2" t="s">
        <v>461</v>
      </c>
      <c r="B28" s="2" t="s">
        <v>4</v>
      </c>
      <c r="C28">
        <v>15</v>
      </c>
      <c r="D28">
        <v>17</v>
      </c>
      <c r="E28">
        <v>587</v>
      </c>
      <c r="F28">
        <v>709</v>
      </c>
      <c r="G28">
        <v>28658</v>
      </c>
      <c r="H28">
        <v>50</v>
      </c>
      <c r="I28">
        <v>12</v>
      </c>
      <c r="J28">
        <v>466923</v>
      </c>
      <c r="K28">
        <v>248216</v>
      </c>
      <c r="L28">
        <v>587</v>
      </c>
      <c r="M28">
        <v>-19</v>
      </c>
      <c r="N28">
        <v>46</v>
      </c>
      <c r="O28">
        <v>12</v>
      </c>
      <c r="P28">
        <v>3411</v>
      </c>
      <c r="Q28">
        <v>417</v>
      </c>
      <c r="R28">
        <v>0.97320169252468269</v>
      </c>
      <c r="S28">
        <v>36</v>
      </c>
      <c r="T28" t="s">
        <v>461</v>
      </c>
      <c r="U28">
        <v>3828</v>
      </c>
      <c r="V28">
        <v>4.4409613375130602E-3</v>
      </c>
      <c r="W28">
        <v>0</v>
      </c>
      <c r="X28" s="2">
        <f>AS_Coruna[[#This Row],[historico_CifrasTotales.Pacientes_Sin_Alta]]-F27+AS_Coruna[[#This Row],[historico_CifrasTotales.Pacientes_Con_Alta]]-G27+AS_Coruna[[#This Row],[FallecidosAcumOld]]-L27</f>
        <v>54</v>
      </c>
    </row>
    <row r="29" spans="1:24" x14ac:dyDescent="0.3">
      <c r="A29" s="2" t="s">
        <v>462</v>
      </c>
      <c r="B29" s="2" t="s">
        <v>4</v>
      </c>
      <c r="C29">
        <v>21</v>
      </c>
      <c r="D29">
        <v>51</v>
      </c>
      <c r="E29">
        <v>587</v>
      </c>
      <c r="F29">
        <v>690</v>
      </c>
      <c r="G29">
        <v>28694</v>
      </c>
      <c r="H29">
        <v>46</v>
      </c>
      <c r="I29">
        <v>12</v>
      </c>
      <c r="J29">
        <v>470334</v>
      </c>
      <c r="K29">
        <v>248633</v>
      </c>
      <c r="L29">
        <v>587</v>
      </c>
      <c r="M29">
        <v>-20</v>
      </c>
      <c r="N29">
        <v>46</v>
      </c>
      <c r="O29">
        <v>10</v>
      </c>
      <c r="P29">
        <v>5734</v>
      </c>
      <c r="Q29">
        <v>1047</v>
      </c>
      <c r="R29">
        <v>0.97101449275362317</v>
      </c>
      <c r="S29">
        <v>71</v>
      </c>
      <c r="T29" t="s">
        <v>462</v>
      </c>
      <c r="U29">
        <v>6781</v>
      </c>
      <c r="V29">
        <v>7.5210145996165798E-3</v>
      </c>
      <c r="W29">
        <v>0</v>
      </c>
      <c r="X29" s="2">
        <f>AS_Coruna[[#This Row],[historico_CifrasTotales.Pacientes_Sin_Alta]]-F28+AS_Coruna[[#This Row],[historico_CifrasTotales.Pacientes_Con_Alta]]-G28+AS_Coruna[[#This Row],[FallecidosAcumOld]]-L28</f>
        <v>17</v>
      </c>
    </row>
    <row r="30" spans="1:24" x14ac:dyDescent="0.3">
      <c r="A30" s="2" t="s">
        <v>466</v>
      </c>
      <c r="B30" s="2" t="s">
        <v>4</v>
      </c>
      <c r="C30">
        <v>19</v>
      </c>
      <c r="D30">
        <v>21</v>
      </c>
      <c r="E30">
        <v>588</v>
      </c>
      <c r="F30">
        <v>670</v>
      </c>
      <c r="G30">
        <v>28765</v>
      </c>
      <c r="H30">
        <v>46</v>
      </c>
      <c r="I30">
        <v>10</v>
      </c>
      <c r="J30">
        <v>476068</v>
      </c>
      <c r="K30">
        <v>249680</v>
      </c>
      <c r="L30">
        <v>587</v>
      </c>
      <c r="M30">
        <v>-18</v>
      </c>
      <c r="N30">
        <v>41</v>
      </c>
      <c r="O30">
        <v>9</v>
      </c>
      <c r="P30">
        <v>1616</v>
      </c>
      <c r="Q30">
        <v>488</v>
      </c>
      <c r="R30">
        <v>0.9731343283582089</v>
      </c>
      <c r="S30">
        <v>38</v>
      </c>
      <c r="T30" t="s">
        <v>466</v>
      </c>
      <c r="U30">
        <v>2104</v>
      </c>
      <c r="V30">
        <v>9.9809885931558904E-3</v>
      </c>
      <c r="W30">
        <v>1</v>
      </c>
      <c r="X30" s="2">
        <f>AS_Coruna[[#This Row],[historico_CifrasTotales.Pacientes_Sin_Alta]]-F29+AS_Coruna[[#This Row],[historico_CifrasTotales.Pacientes_Con_Alta]]-G29+AS_Coruna[[#This Row],[FallecidosAcumOld]]-L29</f>
        <v>51</v>
      </c>
    </row>
    <row r="31" spans="1:24" x14ac:dyDescent="0.3">
      <c r="A31" s="2" t="s">
        <v>463</v>
      </c>
      <c r="B31" s="2" t="s">
        <v>4</v>
      </c>
      <c r="C31">
        <v>23</v>
      </c>
      <c r="D31">
        <v>25</v>
      </c>
      <c r="E31">
        <v>588</v>
      </c>
      <c r="F31">
        <v>652</v>
      </c>
      <c r="G31">
        <v>28803</v>
      </c>
      <c r="H31">
        <v>41</v>
      </c>
      <c r="I31">
        <v>9</v>
      </c>
      <c r="J31">
        <v>477684</v>
      </c>
      <c r="K31">
        <v>250168</v>
      </c>
      <c r="L31">
        <v>588</v>
      </c>
      <c r="M31">
        <v>-10</v>
      </c>
      <c r="N31">
        <v>35</v>
      </c>
      <c r="O31">
        <v>10</v>
      </c>
      <c r="P31">
        <v>1605</v>
      </c>
      <c r="Q31">
        <v>463</v>
      </c>
      <c r="R31">
        <v>0.98466257668711654</v>
      </c>
      <c r="S31">
        <v>35</v>
      </c>
      <c r="T31" t="s">
        <v>463</v>
      </c>
      <c r="U31">
        <v>2068</v>
      </c>
      <c r="V31">
        <v>1.2088974854932299E-2</v>
      </c>
      <c r="W31">
        <v>0</v>
      </c>
      <c r="X31" s="2">
        <f>AS_Coruna[[#This Row],[historico_CifrasTotales.Pacientes_Sin_Alta]]-F30+AS_Coruna[[#This Row],[historico_CifrasTotales.Pacientes_Con_Alta]]-G30+AS_Coruna[[#This Row],[FallecidosAcumOld]]-L30</f>
        <v>21</v>
      </c>
    </row>
    <row r="32" spans="1:24" x14ac:dyDescent="0.3">
      <c r="A32" s="2" t="s">
        <v>467</v>
      </c>
      <c r="B32" s="2" t="s">
        <v>4</v>
      </c>
      <c r="C32">
        <v>32</v>
      </c>
      <c r="D32">
        <v>30</v>
      </c>
      <c r="E32">
        <v>588</v>
      </c>
      <c r="F32">
        <v>642</v>
      </c>
      <c r="G32">
        <v>28838</v>
      </c>
      <c r="H32">
        <v>35</v>
      </c>
      <c r="I32">
        <v>10</v>
      </c>
      <c r="J32">
        <v>479289</v>
      </c>
      <c r="K32">
        <v>250631</v>
      </c>
      <c r="L32">
        <v>588</v>
      </c>
      <c r="M32">
        <v>-14</v>
      </c>
      <c r="N32">
        <v>38</v>
      </c>
      <c r="O32">
        <v>8</v>
      </c>
      <c r="P32">
        <v>1427</v>
      </c>
      <c r="Q32">
        <v>376</v>
      </c>
      <c r="R32">
        <v>0.97819314641744548</v>
      </c>
      <c r="S32">
        <v>44</v>
      </c>
      <c r="T32" t="s">
        <v>467</v>
      </c>
      <c r="U32">
        <v>1803</v>
      </c>
      <c r="V32">
        <v>1.6638935108153102E-2</v>
      </c>
      <c r="W32">
        <v>0</v>
      </c>
      <c r="X32" s="2">
        <f>AS_Coruna[[#This Row],[historico_CifrasTotales.Pacientes_Sin_Alta]]-F31+AS_Coruna[[#This Row],[historico_CifrasTotales.Pacientes_Con_Alta]]-G31+AS_Coruna[[#This Row],[FallecidosAcumOld]]-L31</f>
        <v>25</v>
      </c>
    </row>
    <row r="33" spans="1:24" x14ac:dyDescent="0.3">
      <c r="A33" s="2" t="s">
        <v>468</v>
      </c>
      <c r="B33" s="2" t="s">
        <v>4</v>
      </c>
      <c r="C33">
        <v>27</v>
      </c>
      <c r="D33">
        <v>28</v>
      </c>
      <c r="E33">
        <v>589</v>
      </c>
      <c r="F33">
        <v>628</v>
      </c>
      <c r="G33">
        <v>28882</v>
      </c>
      <c r="H33">
        <v>38</v>
      </c>
      <c r="I33">
        <v>8</v>
      </c>
      <c r="J33">
        <v>480716</v>
      </c>
      <c r="K33">
        <v>251007</v>
      </c>
      <c r="L33">
        <v>588</v>
      </c>
      <c r="M33">
        <v>-2</v>
      </c>
      <c r="N33">
        <v>35</v>
      </c>
      <c r="O33">
        <v>9</v>
      </c>
      <c r="P33">
        <v>2195</v>
      </c>
      <c r="Q33">
        <v>269</v>
      </c>
      <c r="R33">
        <v>0.99681528662420382</v>
      </c>
      <c r="S33">
        <v>29</v>
      </c>
      <c r="T33" t="s">
        <v>468</v>
      </c>
      <c r="U33">
        <v>2464</v>
      </c>
      <c r="V33">
        <v>1.13636363636364E-2</v>
      </c>
      <c r="W33">
        <v>1</v>
      </c>
      <c r="X33" s="2">
        <f>AS_Coruna[[#This Row],[historico_CifrasTotales.Pacientes_Sin_Alta]]-F32+AS_Coruna[[#This Row],[historico_CifrasTotales.Pacientes_Con_Alta]]-G32+AS_Coruna[[#This Row],[FallecidosAcumOld]]-L32</f>
        <v>30</v>
      </c>
    </row>
    <row r="34" spans="1:24" x14ac:dyDescent="0.3">
      <c r="A34" s="2" t="s">
        <v>469</v>
      </c>
      <c r="B34" s="2" t="s">
        <v>4</v>
      </c>
      <c r="C34">
        <v>14</v>
      </c>
      <c r="D34">
        <v>13</v>
      </c>
      <c r="E34">
        <v>590</v>
      </c>
      <c r="F34">
        <v>626</v>
      </c>
      <c r="G34">
        <v>28911</v>
      </c>
      <c r="H34">
        <v>35</v>
      </c>
      <c r="I34">
        <v>9</v>
      </c>
      <c r="J34">
        <v>482911</v>
      </c>
      <c r="K34">
        <v>251276</v>
      </c>
      <c r="L34">
        <v>589</v>
      </c>
      <c r="M34">
        <v>-21</v>
      </c>
      <c r="N34">
        <v>35</v>
      </c>
      <c r="O34">
        <v>9</v>
      </c>
      <c r="P34">
        <v>1987</v>
      </c>
      <c r="Q34">
        <v>327</v>
      </c>
      <c r="R34">
        <v>0.9664536741214057</v>
      </c>
      <c r="S34">
        <v>33</v>
      </c>
      <c r="T34" t="s">
        <v>469</v>
      </c>
      <c r="U34">
        <v>2314</v>
      </c>
      <c r="V34">
        <v>5.6179775280898901E-3</v>
      </c>
      <c r="W34">
        <v>1</v>
      </c>
      <c r="X34" s="2">
        <f>AS_Coruna[[#This Row],[historico_CifrasTotales.Pacientes_Sin_Alta]]-F33+AS_Coruna[[#This Row],[historico_CifrasTotales.Pacientes_Con_Alta]]-G33+AS_Coruna[[#This Row],[FallecidosAcumOld]]-L33</f>
        <v>28</v>
      </c>
    </row>
    <row r="35" spans="1:24" x14ac:dyDescent="0.3">
      <c r="A35" s="2" t="s">
        <v>470</v>
      </c>
      <c r="B35" s="2" t="s">
        <v>4</v>
      </c>
      <c r="C35">
        <v>29</v>
      </c>
      <c r="D35">
        <v>29</v>
      </c>
      <c r="E35">
        <v>590</v>
      </c>
      <c r="F35">
        <v>605</v>
      </c>
      <c r="G35">
        <v>28944</v>
      </c>
      <c r="H35">
        <v>35</v>
      </c>
      <c r="I35">
        <v>9</v>
      </c>
      <c r="J35">
        <v>484898</v>
      </c>
      <c r="K35">
        <v>251603</v>
      </c>
      <c r="L35">
        <v>590</v>
      </c>
      <c r="M35">
        <v>-7</v>
      </c>
      <c r="N35">
        <v>31</v>
      </c>
      <c r="O35">
        <v>9</v>
      </c>
      <c r="P35">
        <v>1338</v>
      </c>
      <c r="Q35">
        <v>427</v>
      </c>
      <c r="R35">
        <v>0.98842975206611572</v>
      </c>
      <c r="S35">
        <v>36</v>
      </c>
      <c r="T35" t="s">
        <v>470</v>
      </c>
      <c r="U35">
        <v>1765</v>
      </c>
      <c r="V35">
        <v>1.6430594900849901E-2</v>
      </c>
      <c r="W35">
        <v>0</v>
      </c>
      <c r="X35" s="2">
        <f>AS_Coruna[[#This Row],[historico_CifrasTotales.Pacientes_Sin_Alta]]-F34+AS_Coruna[[#This Row],[historico_CifrasTotales.Pacientes_Con_Alta]]-G34+AS_Coruna[[#This Row],[FallecidosAcumOld]]-L34</f>
        <v>13</v>
      </c>
    </row>
    <row r="36" spans="1:24" x14ac:dyDescent="0.3">
      <c r="A36" s="2" t="s">
        <v>471</v>
      </c>
      <c r="B36" s="2" t="s">
        <v>4</v>
      </c>
      <c r="C36">
        <v>21</v>
      </c>
      <c r="D36">
        <v>17</v>
      </c>
      <c r="E36">
        <v>590</v>
      </c>
      <c r="F36">
        <v>598</v>
      </c>
      <c r="G36">
        <v>28980</v>
      </c>
      <c r="H36">
        <v>31</v>
      </c>
      <c r="I36">
        <v>9</v>
      </c>
      <c r="J36">
        <v>486236</v>
      </c>
      <c r="K36">
        <v>252030</v>
      </c>
      <c r="L36">
        <v>590</v>
      </c>
      <c r="M36">
        <v>-30</v>
      </c>
      <c r="N36">
        <v>36</v>
      </c>
      <c r="O36">
        <v>7</v>
      </c>
      <c r="P36">
        <v>1513</v>
      </c>
      <c r="Q36">
        <v>427</v>
      </c>
      <c r="R36">
        <v>0.94983277591973247</v>
      </c>
      <c r="S36">
        <v>47</v>
      </c>
      <c r="T36" t="s">
        <v>471</v>
      </c>
      <c r="U36">
        <v>1940</v>
      </c>
      <c r="V36">
        <v>8.7628865979381392E-3</v>
      </c>
      <c r="W36">
        <v>0</v>
      </c>
      <c r="X36" s="2">
        <f>AS_Coruna[[#This Row],[historico_CifrasTotales.Pacientes_Sin_Alta]]-F35+AS_Coruna[[#This Row],[historico_CifrasTotales.Pacientes_Con_Alta]]-G35+AS_Coruna[[#This Row],[FallecidosAcumOld]]-L35</f>
        <v>29</v>
      </c>
    </row>
    <row r="37" spans="1:24" x14ac:dyDescent="0.3">
      <c r="A37" s="2" t="s">
        <v>472</v>
      </c>
      <c r="B37" s="2" t="s">
        <v>4</v>
      </c>
      <c r="C37">
        <v>21</v>
      </c>
      <c r="D37">
        <v>26</v>
      </c>
      <c r="E37">
        <v>590</v>
      </c>
      <c r="F37">
        <v>568</v>
      </c>
      <c r="G37">
        <v>29027</v>
      </c>
      <c r="H37">
        <v>36</v>
      </c>
      <c r="I37">
        <v>7</v>
      </c>
      <c r="J37">
        <v>487749</v>
      </c>
      <c r="K37">
        <v>252457</v>
      </c>
      <c r="L37">
        <v>590</v>
      </c>
      <c r="M37">
        <v>-15</v>
      </c>
      <c r="N37">
        <v>34</v>
      </c>
      <c r="O37">
        <v>7</v>
      </c>
      <c r="P37">
        <v>1292</v>
      </c>
      <c r="Q37">
        <v>383</v>
      </c>
      <c r="R37">
        <v>0.97359154929577463</v>
      </c>
      <c r="S37">
        <v>41</v>
      </c>
      <c r="T37" t="s">
        <v>472</v>
      </c>
      <c r="U37">
        <v>1675</v>
      </c>
      <c r="V37">
        <v>1.55223880597015E-2</v>
      </c>
      <c r="W37">
        <v>0</v>
      </c>
      <c r="X37" s="2">
        <f>AS_Coruna[[#This Row],[historico_CifrasTotales.Pacientes_Sin_Alta]]-F36+AS_Coruna[[#This Row],[historico_CifrasTotales.Pacientes_Con_Alta]]-G36+AS_Coruna[[#This Row],[FallecidosAcumOld]]-L36</f>
        <v>17</v>
      </c>
    </row>
    <row r="38" spans="1:24" x14ac:dyDescent="0.3">
      <c r="A38" s="2" t="s">
        <v>473</v>
      </c>
      <c r="B38" s="2" t="s">
        <v>4</v>
      </c>
      <c r="C38">
        <v>40</v>
      </c>
      <c r="D38">
        <v>42</v>
      </c>
      <c r="E38">
        <v>590</v>
      </c>
      <c r="F38">
        <v>553</v>
      </c>
      <c r="G38">
        <v>29068</v>
      </c>
      <c r="H38">
        <v>34</v>
      </c>
      <c r="I38">
        <v>7</v>
      </c>
      <c r="J38">
        <v>489041</v>
      </c>
      <c r="K38">
        <v>252840</v>
      </c>
      <c r="L38">
        <v>590</v>
      </c>
      <c r="M38">
        <v>2</v>
      </c>
      <c r="N38">
        <v>32</v>
      </c>
      <c r="O38">
        <v>6</v>
      </c>
      <c r="P38">
        <v>1303</v>
      </c>
      <c r="Q38">
        <v>445</v>
      </c>
      <c r="R38">
        <v>1.003616636528029</v>
      </c>
      <c r="S38">
        <v>40</v>
      </c>
      <c r="T38" t="s">
        <v>473</v>
      </c>
      <c r="U38">
        <v>1748</v>
      </c>
      <c r="V38">
        <v>2.4027459954233402E-2</v>
      </c>
      <c r="W38">
        <v>0</v>
      </c>
      <c r="X38" s="2">
        <f>AS_Coruna[[#This Row],[historico_CifrasTotales.Pacientes_Sin_Alta]]-F37+AS_Coruna[[#This Row],[historico_CifrasTotales.Pacientes_Con_Alta]]-G37+AS_Coruna[[#This Row],[FallecidosAcumOld]]-L37</f>
        <v>26</v>
      </c>
    </row>
    <row r="39" spans="1:24" x14ac:dyDescent="0.3">
      <c r="A39" s="2" t="s">
        <v>474</v>
      </c>
      <c r="B39" s="2" t="s">
        <v>4</v>
      </c>
      <c r="C39">
        <v>34</v>
      </c>
      <c r="D39">
        <v>35</v>
      </c>
      <c r="E39">
        <v>590</v>
      </c>
      <c r="F39">
        <v>555</v>
      </c>
      <c r="G39">
        <v>29108</v>
      </c>
      <c r="H39">
        <v>32</v>
      </c>
      <c r="I39">
        <v>6</v>
      </c>
      <c r="J39">
        <v>490344</v>
      </c>
      <c r="K39">
        <v>253285</v>
      </c>
      <c r="L39">
        <v>590</v>
      </c>
      <c r="M39">
        <v>-16</v>
      </c>
      <c r="N39">
        <v>30</v>
      </c>
      <c r="O39">
        <v>6</v>
      </c>
      <c r="P39">
        <v>1336</v>
      </c>
      <c r="Q39">
        <v>335</v>
      </c>
      <c r="R39">
        <v>0.97117117117117113</v>
      </c>
      <c r="S39">
        <v>51</v>
      </c>
      <c r="T39" t="s">
        <v>474</v>
      </c>
      <c r="U39">
        <v>1671</v>
      </c>
      <c r="V39">
        <v>2.09455415918612E-2</v>
      </c>
      <c r="W39">
        <v>0</v>
      </c>
      <c r="X39" s="2">
        <f>AS_Coruna[[#This Row],[historico_CifrasTotales.Pacientes_Sin_Alta]]-F38+AS_Coruna[[#This Row],[historico_CifrasTotales.Pacientes_Con_Alta]]-G38+AS_Coruna[[#This Row],[FallecidosAcumOld]]-L38</f>
        <v>42</v>
      </c>
    </row>
    <row r="40" spans="1:24" x14ac:dyDescent="0.3">
      <c r="A40" s="2" t="s">
        <v>475</v>
      </c>
      <c r="B40" s="2" t="s">
        <v>4</v>
      </c>
      <c r="C40">
        <v>10</v>
      </c>
      <c r="D40">
        <v>13</v>
      </c>
      <c r="E40">
        <v>590</v>
      </c>
      <c r="F40">
        <v>539</v>
      </c>
      <c r="G40">
        <v>29159</v>
      </c>
      <c r="H40">
        <v>30</v>
      </c>
      <c r="I40">
        <v>6</v>
      </c>
      <c r="J40">
        <v>491680</v>
      </c>
      <c r="K40">
        <v>253620</v>
      </c>
      <c r="L40">
        <v>590</v>
      </c>
      <c r="M40">
        <v>-19</v>
      </c>
      <c r="N40">
        <v>32</v>
      </c>
      <c r="O40">
        <v>6</v>
      </c>
      <c r="P40">
        <v>1829</v>
      </c>
      <c r="Q40">
        <v>180</v>
      </c>
      <c r="R40">
        <v>0.96474953617810766</v>
      </c>
      <c r="S40">
        <v>32</v>
      </c>
      <c r="T40" t="s">
        <v>475</v>
      </c>
      <c r="U40">
        <v>2009</v>
      </c>
      <c r="V40">
        <v>6.4708810353409701E-3</v>
      </c>
      <c r="W40">
        <v>0</v>
      </c>
      <c r="X40" s="2">
        <f>AS_Coruna[[#This Row],[historico_CifrasTotales.Pacientes_Sin_Alta]]-F39+AS_Coruna[[#This Row],[historico_CifrasTotales.Pacientes_Con_Alta]]-G39+AS_Coruna[[#This Row],[FallecidosAcumOld]]-L39</f>
        <v>35</v>
      </c>
    </row>
    <row r="41" spans="1:24" x14ac:dyDescent="0.3">
      <c r="A41" s="2" t="s">
        <v>476</v>
      </c>
      <c r="B41" s="2" t="s">
        <v>4</v>
      </c>
      <c r="C41">
        <v>9</v>
      </c>
      <c r="D41">
        <v>11</v>
      </c>
      <c r="E41">
        <v>591</v>
      </c>
      <c r="F41">
        <v>520</v>
      </c>
      <c r="G41">
        <v>29191</v>
      </c>
      <c r="H41">
        <v>32</v>
      </c>
      <c r="I41">
        <v>6</v>
      </c>
      <c r="J41">
        <v>493509</v>
      </c>
      <c r="K41">
        <v>253800</v>
      </c>
      <c r="L41">
        <v>590</v>
      </c>
      <c r="M41">
        <v>-33</v>
      </c>
      <c r="N41">
        <v>29</v>
      </c>
      <c r="O41">
        <v>7</v>
      </c>
      <c r="P41">
        <v>1635</v>
      </c>
      <c r="Q41">
        <v>410</v>
      </c>
      <c r="R41">
        <v>0.93653846153846154</v>
      </c>
      <c r="S41">
        <v>44</v>
      </c>
      <c r="T41" t="s">
        <v>476</v>
      </c>
      <c r="U41">
        <v>2045</v>
      </c>
      <c r="V41">
        <v>5.3789731051344701E-3</v>
      </c>
      <c r="W41">
        <v>1</v>
      </c>
      <c r="X41" s="2">
        <f>AS_Coruna[[#This Row],[historico_CifrasTotales.Pacientes_Sin_Alta]]-F40+AS_Coruna[[#This Row],[historico_CifrasTotales.Pacientes_Con_Alta]]-G40+AS_Coruna[[#This Row],[FallecidosAcumOld]]-L40</f>
        <v>13</v>
      </c>
    </row>
    <row r="42" spans="1:24" x14ac:dyDescent="0.3">
      <c r="A42" s="2" t="s">
        <v>477</v>
      </c>
      <c r="B42" s="2" t="s">
        <v>4</v>
      </c>
      <c r="C42">
        <v>14</v>
      </c>
      <c r="D42">
        <v>16</v>
      </c>
      <c r="E42">
        <v>591</v>
      </c>
      <c r="F42">
        <v>487</v>
      </c>
      <c r="G42">
        <v>29235</v>
      </c>
      <c r="H42">
        <v>29</v>
      </c>
      <c r="I42">
        <v>7</v>
      </c>
      <c r="J42">
        <v>495144</v>
      </c>
      <c r="K42">
        <v>254210</v>
      </c>
      <c r="L42">
        <v>591</v>
      </c>
      <c r="M42">
        <v>-4</v>
      </c>
      <c r="N42">
        <v>28</v>
      </c>
      <c r="O42">
        <v>5</v>
      </c>
      <c r="P42">
        <v>1392</v>
      </c>
      <c r="Q42">
        <v>532</v>
      </c>
      <c r="R42">
        <v>0.99178644763860369</v>
      </c>
      <c r="S42">
        <v>20</v>
      </c>
      <c r="T42" t="s">
        <v>477</v>
      </c>
      <c r="U42">
        <v>1924</v>
      </c>
      <c r="V42">
        <v>8.3160083160083199E-3</v>
      </c>
      <c r="W42">
        <v>0</v>
      </c>
      <c r="X42" s="2">
        <f>AS_Coruna[[#This Row],[historico_CifrasTotales.Pacientes_Sin_Alta]]-F41+AS_Coruna[[#This Row],[historico_CifrasTotales.Pacientes_Con_Alta]]-G41+AS_Coruna[[#This Row],[FallecidosAcumOld]]-L41</f>
        <v>12</v>
      </c>
    </row>
    <row r="43" spans="1:24" x14ac:dyDescent="0.3">
      <c r="A43" s="2" t="s">
        <v>478</v>
      </c>
      <c r="B43" s="2" t="s">
        <v>4</v>
      </c>
      <c r="C43">
        <v>10</v>
      </c>
      <c r="D43">
        <v>11</v>
      </c>
      <c r="E43">
        <v>591</v>
      </c>
      <c r="F43">
        <v>483</v>
      </c>
      <c r="G43">
        <v>29255</v>
      </c>
      <c r="H43">
        <v>28</v>
      </c>
      <c r="I43">
        <v>5</v>
      </c>
      <c r="J43">
        <v>496536</v>
      </c>
      <c r="K43">
        <v>254742</v>
      </c>
      <c r="L43">
        <v>591</v>
      </c>
      <c r="M43">
        <v>-22</v>
      </c>
      <c r="N43">
        <v>26</v>
      </c>
      <c r="O43">
        <v>4</v>
      </c>
      <c r="P43">
        <v>1347</v>
      </c>
      <c r="Q43">
        <v>461</v>
      </c>
      <c r="R43">
        <v>0.95445134575569357</v>
      </c>
      <c r="S43">
        <v>33</v>
      </c>
      <c r="T43" t="s">
        <v>478</v>
      </c>
      <c r="U43">
        <v>1808</v>
      </c>
      <c r="V43">
        <v>6.0840707964601804E-3</v>
      </c>
      <c r="W43">
        <v>0</v>
      </c>
      <c r="X43" s="2">
        <f>AS_Coruna[[#This Row],[historico_CifrasTotales.Pacientes_Sin_Alta]]-F42+AS_Coruna[[#This Row],[historico_CifrasTotales.Pacientes_Con_Alta]]-G42+AS_Coruna[[#This Row],[FallecidosAcumOld]]-L42</f>
        <v>16</v>
      </c>
    </row>
    <row r="44" spans="1:24" x14ac:dyDescent="0.3">
      <c r="A44" s="2" t="s">
        <v>479</v>
      </c>
      <c r="B44" s="2" t="s">
        <v>4</v>
      </c>
      <c r="C44">
        <v>12</v>
      </c>
      <c r="D44">
        <v>12</v>
      </c>
      <c r="E44">
        <v>591</v>
      </c>
      <c r="F44">
        <v>461</v>
      </c>
      <c r="G44">
        <v>29288</v>
      </c>
      <c r="H44">
        <v>26</v>
      </c>
      <c r="I44">
        <v>4</v>
      </c>
      <c r="J44">
        <v>497883</v>
      </c>
      <c r="K44">
        <v>255203</v>
      </c>
      <c r="L44">
        <v>591</v>
      </c>
      <c r="M44">
        <v>-15</v>
      </c>
      <c r="N44">
        <v>25</v>
      </c>
      <c r="O44">
        <v>5</v>
      </c>
      <c r="P44">
        <v>1131</v>
      </c>
      <c r="Q44">
        <v>-108390</v>
      </c>
      <c r="R44">
        <v>0.96746203904555317</v>
      </c>
      <c r="S44">
        <v>27</v>
      </c>
      <c r="T44" t="s">
        <v>479</v>
      </c>
      <c r="U44">
        <v>-107259</v>
      </c>
      <c r="V44">
        <v>-1.11878723463765E-4</v>
      </c>
      <c r="W44">
        <v>0</v>
      </c>
      <c r="X44" s="2">
        <f>AS_Coruna[[#This Row],[historico_CifrasTotales.Pacientes_Sin_Alta]]-F43+AS_Coruna[[#This Row],[historico_CifrasTotales.Pacientes_Con_Alta]]-G43+AS_Coruna[[#This Row],[FallecidosAcumOld]]-L43</f>
        <v>11</v>
      </c>
    </row>
    <row r="45" spans="1:24" x14ac:dyDescent="0.3">
      <c r="A45" s="2" t="s">
        <v>480</v>
      </c>
      <c r="B45" s="2" t="s">
        <v>4</v>
      </c>
      <c r="C45">
        <v>10</v>
      </c>
      <c r="D45">
        <v>13</v>
      </c>
      <c r="E45">
        <v>591</v>
      </c>
      <c r="F45">
        <v>446</v>
      </c>
      <c r="G45">
        <v>29315</v>
      </c>
      <c r="H45">
        <v>25</v>
      </c>
      <c r="I45">
        <v>5</v>
      </c>
      <c r="J45">
        <v>499014</v>
      </c>
      <c r="K45">
        <v>146813</v>
      </c>
      <c r="L45">
        <v>591</v>
      </c>
      <c r="M45">
        <v>-20</v>
      </c>
      <c r="N45">
        <v>22</v>
      </c>
      <c r="O45">
        <v>4</v>
      </c>
      <c r="P45">
        <v>1370</v>
      </c>
      <c r="Q45">
        <v>256</v>
      </c>
      <c r="R45">
        <v>0.95515695067264572</v>
      </c>
      <c r="S45">
        <v>33</v>
      </c>
      <c r="T45" t="s">
        <v>480</v>
      </c>
      <c r="U45">
        <v>1626</v>
      </c>
      <c r="V45">
        <v>7.9950799507995107E-3</v>
      </c>
      <c r="W45">
        <v>0</v>
      </c>
      <c r="X45" s="2">
        <f>AS_Coruna[[#This Row],[historico_CifrasTotales.Pacientes_Sin_Alta]]-F44+AS_Coruna[[#This Row],[historico_CifrasTotales.Pacientes_Con_Alta]]-G44+AS_Coruna[[#This Row],[FallecidosAcumOld]]-L44</f>
        <v>12</v>
      </c>
    </row>
    <row r="46" spans="1:24" x14ac:dyDescent="0.3">
      <c r="A46" s="2" t="s">
        <v>481</v>
      </c>
      <c r="B46" s="2" t="s">
        <v>4</v>
      </c>
      <c r="C46">
        <v>26</v>
      </c>
      <c r="D46">
        <v>24</v>
      </c>
      <c r="E46">
        <v>591</v>
      </c>
      <c r="F46">
        <v>426</v>
      </c>
      <c r="G46">
        <v>29348</v>
      </c>
      <c r="H46">
        <v>22</v>
      </c>
      <c r="I46">
        <v>4</v>
      </c>
      <c r="J46">
        <v>500384</v>
      </c>
      <c r="K46">
        <v>147069</v>
      </c>
      <c r="L46">
        <v>591</v>
      </c>
      <c r="M46">
        <v>-8</v>
      </c>
      <c r="N46">
        <v>23</v>
      </c>
      <c r="O46">
        <v>4</v>
      </c>
      <c r="P46">
        <v>1071</v>
      </c>
      <c r="Q46">
        <v>209</v>
      </c>
      <c r="R46">
        <v>0.98122065727699526</v>
      </c>
      <c r="S46">
        <v>32</v>
      </c>
      <c r="T46" t="s">
        <v>481</v>
      </c>
      <c r="U46">
        <v>1280</v>
      </c>
      <c r="V46">
        <v>1.8749999999999999E-2</v>
      </c>
      <c r="W46">
        <v>0</v>
      </c>
      <c r="X46" s="2">
        <f>AS_Coruna[[#This Row],[historico_CifrasTotales.Pacientes_Sin_Alta]]-F45+AS_Coruna[[#This Row],[historico_CifrasTotales.Pacientes_Con_Alta]]-G45+AS_Coruna[[#This Row],[FallecidosAcumOld]]-L45</f>
        <v>13</v>
      </c>
    </row>
    <row r="47" spans="1:24" x14ac:dyDescent="0.3">
      <c r="A47" s="2" t="s">
        <v>482</v>
      </c>
      <c r="B47" s="2" t="s">
        <v>4</v>
      </c>
      <c r="C47">
        <v>9</v>
      </c>
      <c r="D47">
        <v>9</v>
      </c>
      <c r="E47">
        <v>591</v>
      </c>
      <c r="F47">
        <v>418</v>
      </c>
      <c r="G47">
        <v>29380</v>
      </c>
      <c r="H47">
        <v>23</v>
      </c>
      <c r="I47">
        <v>4</v>
      </c>
      <c r="J47">
        <v>501455</v>
      </c>
      <c r="K47">
        <v>147278</v>
      </c>
      <c r="L47">
        <v>591</v>
      </c>
      <c r="M47">
        <v>-16</v>
      </c>
      <c r="N47">
        <v>23</v>
      </c>
      <c r="O47">
        <v>4</v>
      </c>
      <c r="P47">
        <v>783</v>
      </c>
      <c r="Q47">
        <v>0</v>
      </c>
      <c r="R47">
        <v>0.96172248803827753</v>
      </c>
      <c r="S47">
        <v>25</v>
      </c>
      <c r="T47" t="s">
        <v>482</v>
      </c>
      <c r="U47">
        <v>783</v>
      </c>
      <c r="V47">
        <v>1.1494252873563199E-2</v>
      </c>
      <c r="W47">
        <v>0</v>
      </c>
      <c r="X47" s="2">
        <f>AS_Coruna[[#This Row],[historico_CifrasTotales.Pacientes_Sin_Alta]]-F46+AS_Coruna[[#This Row],[historico_CifrasTotales.Pacientes_Con_Alta]]-G46+AS_Coruna[[#This Row],[FallecidosAcumOld]]-L46</f>
        <v>24</v>
      </c>
    </row>
    <row r="48" spans="1:24" x14ac:dyDescent="0.3">
      <c r="A48" s="2" t="s">
        <v>483</v>
      </c>
      <c r="B48" s="2" t="s">
        <v>4</v>
      </c>
      <c r="C48">
        <v>13</v>
      </c>
      <c r="D48">
        <v>12</v>
      </c>
      <c r="E48">
        <v>592</v>
      </c>
      <c r="F48">
        <v>402</v>
      </c>
      <c r="G48">
        <v>29405</v>
      </c>
      <c r="H48">
        <v>23</v>
      </c>
      <c r="I48">
        <v>4</v>
      </c>
      <c r="J48">
        <v>502238</v>
      </c>
      <c r="K48">
        <v>147278</v>
      </c>
      <c r="L48">
        <v>591</v>
      </c>
      <c r="M48">
        <v>-35</v>
      </c>
      <c r="N48">
        <v>14</v>
      </c>
      <c r="O48">
        <v>2</v>
      </c>
      <c r="P48">
        <v>996</v>
      </c>
      <c r="Q48">
        <v>29</v>
      </c>
      <c r="R48">
        <v>0.91293532338308458</v>
      </c>
      <c r="S48">
        <v>46</v>
      </c>
      <c r="T48" t="s">
        <v>483</v>
      </c>
      <c r="U48">
        <v>1025</v>
      </c>
      <c r="V48">
        <v>1.17073170731707E-2</v>
      </c>
      <c r="W48">
        <v>1</v>
      </c>
      <c r="X48" s="2">
        <f>AS_Coruna[[#This Row],[historico_CifrasTotales.Pacientes_Sin_Alta]]-F47+AS_Coruna[[#This Row],[historico_CifrasTotales.Pacientes_Con_Alta]]-G47+AS_Coruna[[#This Row],[FallecidosAcumOld]]-L47</f>
        <v>9</v>
      </c>
    </row>
    <row r="49" spans="1:24" x14ac:dyDescent="0.3">
      <c r="A49" s="2" t="s">
        <v>484</v>
      </c>
      <c r="B49" s="2" t="s">
        <v>4</v>
      </c>
      <c r="C49">
        <v>18</v>
      </c>
      <c r="D49">
        <v>17</v>
      </c>
      <c r="E49">
        <v>592</v>
      </c>
      <c r="F49">
        <v>367</v>
      </c>
      <c r="G49">
        <v>29451</v>
      </c>
      <c r="H49">
        <v>14</v>
      </c>
      <c r="I49">
        <v>2</v>
      </c>
      <c r="J49">
        <v>503234</v>
      </c>
      <c r="K49">
        <v>147307</v>
      </c>
      <c r="L49">
        <v>592</v>
      </c>
      <c r="M49">
        <v>-6</v>
      </c>
      <c r="N49">
        <v>15</v>
      </c>
      <c r="O49">
        <v>3</v>
      </c>
      <c r="P49">
        <v>1059</v>
      </c>
      <c r="Q49">
        <v>139</v>
      </c>
      <c r="R49">
        <v>0.98365122615803813</v>
      </c>
      <c r="S49">
        <v>23</v>
      </c>
      <c r="T49" t="s">
        <v>484</v>
      </c>
      <c r="U49">
        <v>1198</v>
      </c>
      <c r="V49">
        <v>1.41903171953255E-2</v>
      </c>
      <c r="W49">
        <v>0</v>
      </c>
      <c r="X49" s="2">
        <f>AS_Coruna[[#This Row],[historico_CifrasTotales.Pacientes_Sin_Alta]]-F48+AS_Coruna[[#This Row],[historico_CifrasTotales.Pacientes_Con_Alta]]-G48+AS_Coruna[[#This Row],[FallecidosAcumOld]]-L48</f>
        <v>12</v>
      </c>
    </row>
    <row r="50" spans="1:24" x14ac:dyDescent="0.3">
      <c r="A50" s="2" t="s">
        <v>485</v>
      </c>
      <c r="B50" s="2" t="s">
        <v>4</v>
      </c>
      <c r="C50">
        <v>18</v>
      </c>
      <c r="D50">
        <v>18</v>
      </c>
      <c r="E50">
        <v>592</v>
      </c>
      <c r="F50">
        <v>361</v>
      </c>
      <c r="G50">
        <v>29474</v>
      </c>
      <c r="H50">
        <v>15</v>
      </c>
      <c r="I50">
        <v>3</v>
      </c>
      <c r="J50">
        <v>504293</v>
      </c>
      <c r="K50">
        <v>147446</v>
      </c>
      <c r="L50">
        <v>592</v>
      </c>
      <c r="M50">
        <v>-4</v>
      </c>
      <c r="N50">
        <v>18</v>
      </c>
      <c r="O50">
        <v>2</v>
      </c>
      <c r="P50">
        <v>1128</v>
      </c>
      <c r="Q50">
        <v>229</v>
      </c>
      <c r="R50">
        <v>0.9889196675900277</v>
      </c>
      <c r="S50">
        <v>22</v>
      </c>
      <c r="T50" t="s">
        <v>485</v>
      </c>
      <c r="U50">
        <v>1357</v>
      </c>
      <c r="V50">
        <v>1.32645541635962E-2</v>
      </c>
      <c r="W50">
        <v>0</v>
      </c>
      <c r="X50" s="2">
        <f>AS_Coruna[[#This Row],[historico_CifrasTotales.Pacientes_Sin_Alta]]-F49+AS_Coruna[[#This Row],[historico_CifrasTotales.Pacientes_Con_Alta]]-G49+AS_Coruna[[#This Row],[FallecidosAcumOld]]-L49</f>
        <v>17</v>
      </c>
    </row>
    <row r="51" spans="1:24" x14ac:dyDescent="0.3">
      <c r="A51" s="2" t="s">
        <v>486</v>
      </c>
      <c r="B51" s="2" t="s">
        <v>4</v>
      </c>
      <c r="C51">
        <v>17</v>
      </c>
      <c r="D51">
        <v>14</v>
      </c>
      <c r="E51">
        <v>592</v>
      </c>
      <c r="F51">
        <v>357</v>
      </c>
      <c r="G51">
        <v>29496</v>
      </c>
      <c r="H51">
        <v>18</v>
      </c>
      <c r="I51">
        <v>2</v>
      </c>
      <c r="J51">
        <v>505421</v>
      </c>
      <c r="K51">
        <v>147675</v>
      </c>
      <c r="L51">
        <v>592</v>
      </c>
      <c r="M51">
        <v>-1</v>
      </c>
      <c r="N51">
        <v>16</v>
      </c>
      <c r="O51">
        <v>2</v>
      </c>
      <c r="P51">
        <v>733</v>
      </c>
      <c r="Q51">
        <v>186</v>
      </c>
      <c r="R51">
        <v>0.99719887955182074</v>
      </c>
      <c r="S51">
        <v>15</v>
      </c>
      <c r="T51" t="s">
        <v>486</v>
      </c>
      <c r="U51">
        <v>919</v>
      </c>
      <c r="V51">
        <v>1.5233949945593E-2</v>
      </c>
      <c r="W51">
        <v>0</v>
      </c>
      <c r="X51" s="2">
        <f>AS_Coruna[[#This Row],[historico_CifrasTotales.Pacientes_Sin_Alta]]-F50+AS_Coruna[[#This Row],[historico_CifrasTotales.Pacientes_Con_Alta]]-G50+AS_Coruna[[#This Row],[FallecidosAcumOld]]-L50</f>
        <v>18</v>
      </c>
    </row>
    <row r="52" spans="1:24" x14ac:dyDescent="0.3">
      <c r="A52" s="2" t="s">
        <v>487</v>
      </c>
      <c r="B52" s="2" t="s">
        <v>4</v>
      </c>
      <c r="C52">
        <v>25</v>
      </c>
      <c r="D52">
        <v>25</v>
      </c>
      <c r="E52">
        <v>593</v>
      </c>
      <c r="F52">
        <v>356</v>
      </c>
      <c r="G52">
        <v>29511</v>
      </c>
      <c r="H52">
        <v>16</v>
      </c>
      <c r="I52">
        <v>2</v>
      </c>
      <c r="J52">
        <v>506154</v>
      </c>
      <c r="K52">
        <v>147861</v>
      </c>
      <c r="L52">
        <v>592</v>
      </c>
      <c r="M52">
        <v>-14</v>
      </c>
      <c r="N52">
        <v>13</v>
      </c>
      <c r="O52">
        <v>2</v>
      </c>
      <c r="P52">
        <v>1017</v>
      </c>
      <c r="Q52">
        <v>2167</v>
      </c>
      <c r="R52">
        <v>0.9606741573033708</v>
      </c>
      <c r="S52">
        <v>38</v>
      </c>
      <c r="T52" t="s">
        <v>487</v>
      </c>
      <c r="U52">
        <v>3184</v>
      </c>
      <c r="V52">
        <v>7.8517587939698503E-3</v>
      </c>
      <c r="W52">
        <v>1</v>
      </c>
      <c r="X52" s="2">
        <f>AS_Coruna[[#This Row],[historico_CifrasTotales.Pacientes_Sin_Alta]]-F51+AS_Coruna[[#This Row],[historico_CifrasTotales.Pacientes_Con_Alta]]-G51+AS_Coruna[[#This Row],[FallecidosAcumOld]]-L51</f>
        <v>14</v>
      </c>
    </row>
    <row r="53" spans="1:24" x14ac:dyDescent="0.3">
      <c r="A53" s="2" t="s">
        <v>488</v>
      </c>
      <c r="B53" s="2" t="s">
        <v>4</v>
      </c>
      <c r="C53">
        <v>21</v>
      </c>
      <c r="D53">
        <v>21</v>
      </c>
      <c r="E53">
        <v>593</v>
      </c>
      <c r="F53">
        <v>342</v>
      </c>
      <c r="G53">
        <v>29549</v>
      </c>
      <c r="H53">
        <v>13</v>
      </c>
      <c r="I53">
        <v>2</v>
      </c>
      <c r="J53">
        <v>507171</v>
      </c>
      <c r="K53">
        <v>150028</v>
      </c>
      <c r="L53">
        <v>593</v>
      </c>
      <c r="M53">
        <v>-9</v>
      </c>
      <c r="N53">
        <v>13</v>
      </c>
      <c r="O53">
        <v>2</v>
      </c>
      <c r="P53">
        <v>898</v>
      </c>
      <c r="Q53">
        <v>101</v>
      </c>
      <c r="R53">
        <v>0.97368421052631582</v>
      </c>
      <c r="S53">
        <v>30</v>
      </c>
      <c r="T53" t="s">
        <v>488</v>
      </c>
      <c r="U53">
        <v>999</v>
      </c>
      <c r="V53">
        <v>2.1021021021020998E-2</v>
      </c>
      <c r="W53">
        <v>0</v>
      </c>
      <c r="X53" s="2">
        <f>AS_Coruna[[#This Row],[historico_CifrasTotales.Pacientes_Sin_Alta]]-F52+AS_Coruna[[#This Row],[historico_CifrasTotales.Pacientes_Con_Alta]]-G52+AS_Coruna[[#This Row],[FallecidosAcumOld]]-L52</f>
        <v>25</v>
      </c>
    </row>
    <row r="54" spans="1:24" x14ac:dyDescent="0.3">
      <c r="A54" s="2" t="s">
        <v>489</v>
      </c>
      <c r="B54" s="2" t="s">
        <v>4</v>
      </c>
      <c r="C54">
        <v>17</v>
      </c>
      <c r="D54">
        <v>17</v>
      </c>
      <c r="E54">
        <v>593</v>
      </c>
      <c r="F54">
        <v>333</v>
      </c>
      <c r="G54">
        <v>29579</v>
      </c>
      <c r="H54">
        <v>13</v>
      </c>
      <c r="I54">
        <v>2</v>
      </c>
      <c r="J54">
        <v>508069</v>
      </c>
      <c r="K54">
        <v>150129</v>
      </c>
      <c r="L54">
        <v>593</v>
      </c>
      <c r="M54">
        <v>-9</v>
      </c>
      <c r="N54">
        <v>12</v>
      </c>
      <c r="O54">
        <v>2</v>
      </c>
      <c r="P54">
        <v>861</v>
      </c>
      <c r="Q54">
        <v>2</v>
      </c>
      <c r="R54">
        <v>0.97297297297297303</v>
      </c>
      <c r="S54">
        <v>26</v>
      </c>
      <c r="T54" t="s">
        <v>489</v>
      </c>
      <c r="U54">
        <v>863</v>
      </c>
      <c r="V54">
        <v>1.9698725376593298E-2</v>
      </c>
      <c r="W54">
        <v>0</v>
      </c>
      <c r="X54" s="2">
        <f>AS_Coruna[[#This Row],[historico_CifrasTotales.Pacientes_Sin_Alta]]-F53+AS_Coruna[[#This Row],[historico_CifrasTotales.Pacientes_Con_Alta]]-G53+AS_Coruna[[#This Row],[FallecidosAcumOld]]-L53</f>
        <v>21</v>
      </c>
    </row>
    <row r="55" spans="1:24" x14ac:dyDescent="0.3">
      <c r="A55" s="2" t="s">
        <v>490</v>
      </c>
      <c r="B55" s="2" t="s">
        <v>4</v>
      </c>
      <c r="C55">
        <v>28</v>
      </c>
      <c r="D55">
        <v>28</v>
      </c>
      <c r="E55">
        <v>593</v>
      </c>
      <c r="F55">
        <v>324</v>
      </c>
      <c r="G55">
        <v>29605</v>
      </c>
      <c r="H55">
        <v>12</v>
      </c>
      <c r="I55">
        <v>2</v>
      </c>
      <c r="J55">
        <v>508930</v>
      </c>
      <c r="K55">
        <v>150131</v>
      </c>
      <c r="L55">
        <v>593</v>
      </c>
      <c r="M55">
        <v>11</v>
      </c>
      <c r="N55">
        <v>12</v>
      </c>
      <c r="O55">
        <v>1</v>
      </c>
      <c r="P55">
        <v>1111</v>
      </c>
      <c r="Q55">
        <v>26</v>
      </c>
      <c r="R55">
        <v>1.0339506172839505</v>
      </c>
      <c r="S55">
        <v>17</v>
      </c>
      <c r="T55" t="s">
        <v>490</v>
      </c>
      <c r="U55">
        <v>1137</v>
      </c>
      <c r="V55">
        <v>2.4626209322779199E-2</v>
      </c>
      <c r="W55">
        <v>0</v>
      </c>
      <c r="X55" s="2">
        <f>AS_Coruna[[#This Row],[historico_CifrasTotales.Pacientes_Sin_Alta]]-F54+AS_Coruna[[#This Row],[historico_CifrasTotales.Pacientes_Con_Alta]]-G54+AS_Coruna[[#This Row],[FallecidosAcumOld]]-L54</f>
        <v>17</v>
      </c>
    </row>
    <row r="56" spans="1:24" x14ac:dyDescent="0.3">
      <c r="A56" s="2" t="s">
        <v>491</v>
      </c>
      <c r="B56" s="2" t="s">
        <v>4</v>
      </c>
      <c r="C56">
        <v>15</v>
      </c>
      <c r="D56">
        <v>16</v>
      </c>
      <c r="E56">
        <v>593</v>
      </c>
      <c r="F56">
        <v>335</v>
      </c>
      <c r="G56">
        <v>29622</v>
      </c>
      <c r="H56">
        <v>12</v>
      </c>
      <c r="I56">
        <v>1</v>
      </c>
      <c r="J56">
        <v>510041</v>
      </c>
      <c r="K56">
        <v>150157</v>
      </c>
      <c r="L56">
        <v>593</v>
      </c>
      <c r="M56">
        <v>-4</v>
      </c>
      <c r="N56">
        <v>16</v>
      </c>
      <c r="O56">
        <v>2</v>
      </c>
      <c r="P56">
        <v>1109</v>
      </c>
      <c r="Q56">
        <v>78</v>
      </c>
      <c r="R56">
        <v>0.9880597014925373</v>
      </c>
      <c r="S56">
        <v>20</v>
      </c>
      <c r="T56" t="s">
        <v>491</v>
      </c>
      <c r="U56">
        <v>1187</v>
      </c>
      <c r="V56">
        <v>1.3479359730412799E-2</v>
      </c>
      <c r="W56">
        <v>0</v>
      </c>
      <c r="X56" s="2">
        <f>AS_Coruna[[#This Row],[historico_CifrasTotales.Pacientes_Sin_Alta]]-F55+AS_Coruna[[#This Row],[historico_CifrasTotales.Pacientes_Con_Alta]]-G55+AS_Coruna[[#This Row],[FallecidosAcumOld]]-L55</f>
        <v>28</v>
      </c>
    </row>
    <row r="57" spans="1:24" x14ac:dyDescent="0.3">
      <c r="A57" s="2" t="s">
        <v>492</v>
      </c>
      <c r="B57" s="2" t="s">
        <v>4</v>
      </c>
      <c r="C57">
        <v>28</v>
      </c>
      <c r="D57">
        <v>28</v>
      </c>
      <c r="E57">
        <v>593</v>
      </c>
      <c r="F57">
        <v>331</v>
      </c>
      <c r="G57">
        <v>29642</v>
      </c>
      <c r="H57">
        <v>16</v>
      </c>
      <c r="I57">
        <v>2</v>
      </c>
      <c r="J57">
        <v>511150</v>
      </c>
      <c r="K57">
        <v>150235</v>
      </c>
      <c r="L57">
        <v>593</v>
      </c>
      <c r="M57">
        <v>3</v>
      </c>
      <c r="N57">
        <v>17</v>
      </c>
      <c r="O57">
        <v>2</v>
      </c>
      <c r="P57">
        <v>909</v>
      </c>
      <c r="Q57">
        <v>117</v>
      </c>
      <c r="R57">
        <v>1.0090634441087614</v>
      </c>
      <c r="S57">
        <v>25</v>
      </c>
      <c r="T57" t="s">
        <v>492</v>
      </c>
      <c r="U57">
        <v>1026</v>
      </c>
      <c r="V57">
        <v>2.72904483430799E-2</v>
      </c>
      <c r="W57">
        <v>0</v>
      </c>
      <c r="X57" s="2">
        <f>AS_Coruna[[#This Row],[historico_CifrasTotales.Pacientes_Sin_Alta]]-F56+AS_Coruna[[#This Row],[historico_CifrasTotales.Pacientes_Con_Alta]]-G56+AS_Coruna[[#This Row],[FallecidosAcumOld]]-L56</f>
        <v>16</v>
      </c>
    </row>
    <row r="58" spans="1:24" x14ac:dyDescent="0.3">
      <c r="A58" s="2" t="s">
        <v>493</v>
      </c>
      <c r="B58" s="2" t="s">
        <v>4</v>
      </c>
      <c r="C58">
        <v>43</v>
      </c>
      <c r="D58">
        <v>42</v>
      </c>
      <c r="E58">
        <v>593</v>
      </c>
      <c r="F58">
        <v>334</v>
      </c>
      <c r="G58">
        <v>29667</v>
      </c>
      <c r="H58">
        <v>17</v>
      </c>
      <c r="I58">
        <v>2</v>
      </c>
      <c r="J58">
        <v>512059</v>
      </c>
      <c r="K58">
        <v>150352</v>
      </c>
      <c r="L58">
        <v>593</v>
      </c>
      <c r="M58">
        <v>27</v>
      </c>
      <c r="N58">
        <v>18</v>
      </c>
      <c r="O58">
        <v>2</v>
      </c>
      <c r="P58">
        <v>1130</v>
      </c>
      <c r="Q58">
        <v>333</v>
      </c>
      <c r="R58">
        <v>1.0808383233532934</v>
      </c>
      <c r="S58">
        <v>15</v>
      </c>
      <c r="T58" t="s">
        <v>493</v>
      </c>
      <c r="U58">
        <v>1463</v>
      </c>
      <c r="V58">
        <v>2.8708133971291901E-2</v>
      </c>
      <c r="W58">
        <v>0</v>
      </c>
      <c r="X58" s="2">
        <f>AS_Coruna[[#This Row],[historico_CifrasTotales.Pacientes_Sin_Alta]]-F57+AS_Coruna[[#This Row],[historico_CifrasTotales.Pacientes_Con_Alta]]-G57+AS_Coruna[[#This Row],[FallecidosAcumOld]]-L57</f>
        <v>28</v>
      </c>
    </row>
    <row r="59" spans="1:24" x14ac:dyDescent="0.3">
      <c r="A59" s="2" t="s">
        <v>494</v>
      </c>
      <c r="B59" s="2" t="s">
        <v>4</v>
      </c>
      <c r="C59">
        <v>22</v>
      </c>
      <c r="D59">
        <v>23</v>
      </c>
      <c r="E59">
        <v>594</v>
      </c>
      <c r="F59">
        <v>361</v>
      </c>
      <c r="G59">
        <v>29682</v>
      </c>
      <c r="H59">
        <v>18</v>
      </c>
      <c r="I59">
        <v>2</v>
      </c>
      <c r="J59">
        <v>513189</v>
      </c>
      <c r="K59">
        <v>150685</v>
      </c>
      <c r="L59">
        <v>593</v>
      </c>
      <c r="M59">
        <v>7</v>
      </c>
      <c r="N59">
        <v>19</v>
      </c>
      <c r="O59">
        <v>3</v>
      </c>
      <c r="P59">
        <v>1028</v>
      </c>
      <c r="Q59">
        <v>257</v>
      </c>
      <c r="R59">
        <v>1.0193905817174516</v>
      </c>
      <c r="S59">
        <v>16</v>
      </c>
      <c r="T59" t="s">
        <v>494</v>
      </c>
      <c r="U59">
        <v>1285</v>
      </c>
      <c r="V59">
        <v>1.7898832684824902E-2</v>
      </c>
      <c r="W59">
        <v>1</v>
      </c>
      <c r="X59" s="2">
        <f>AS_Coruna[[#This Row],[historico_CifrasTotales.Pacientes_Sin_Alta]]-F58+AS_Coruna[[#This Row],[historico_CifrasTotales.Pacientes_Con_Alta]]-G58+AS_Coruna[[#This Row],[FallecidosAcumOld]]-L58</f>
        <v>42</v>
      </c>
    </row>
    <row r="60" spans="1:24" x14ac:dyDescent="0.3">
      <c r="A60" s="2" t="s">
        <v>495</v>
      </c>
      <c r="B60" s="2" t="s">
        <v>4</v>
      </c>
      <c r="C60">
        <v>22</v>
      </c>
      <c r="D60">
        <v>22</v>
      </c>
      <c r="E60">
        <v>594</v>
      </c>
      <c r="F60">
        <v>368</v>
      </c>
      <c r="G60">
        <v>29698</v>
      </c>
      <c r="H60">
        <v>19</v>
      </c>
      <c r="I60">
        <v>3</v>
      </c>
      <c r="J60">
        <v>514217</v>
      </c>
      <c r="K60">
        <v>150942</v>
      </c>
      <c r="L60">
        <v>594</v>
      </c>
      <c r="M60">
        <v>4</v>
      </c>
      <c r="N60">
        <v>18</v>
      </c>
      <c r="O60">
        <v>3</v>
      </c>
      <c r="P60">
        <v>1057</v>
      </c>
      <c r="Q60">
        <v>92</v>
      </c>
      <c r="R60">
        <v>1.0108695652173914</v>
      </c>
      <c r="S60">
        <v>18</v>
      </c>
      <c r="T60" t="s">
        <v>495</v>
      </c>
      <c r="U60">
        <v>1149</v>
      </c>
      <c r="V60">
        <v>1.9147084421235899E-2</v>
      </c>
      <c r="W60">
        <v>0</v>
      </c>
      <c r="X60" s="2">
        <f>AS_Coruna[[#This Row],[historico_CifrasTotales.Pacientes_Sin_Alta]]-F59+AS_Coruna[[#This Row],[historico_CifrasTotales.Pacientes_Con_Alta]]-G59+AS_Coruna[[#This Row],[FallecidosAcumOld]]-L59</f>
        <v>24</v>
      </c>
    </row>
    <row r="61" spans="1:24" x14ac:dyDescent="0.3">
      <c r="A61" s="2" t="s">
        <v>496</v>
      </c>
      <c r="B61" s="2" t="s">
        <v>4</v>
      </c>
      <c r="C61">
        <v>34</v>
      </c>
      <c r="D61">
        <v>34</v>
      </c>
      <c r="E61">
        <v>594</v>
      </c>
      <c r="F61">
        <v>372</v>
      </c>
      <c r="G61">
        <v>29716</v>
      </c>
      <c r="H61">
        <v>18</v>
      </c>
      <c r="I61">
        <v>3</v>
      </c>
      <c r="J61">
        <v>515274</v>
      </c>
      <c r="K61">
        <v>151034</v>
      </c>
      <c r="L61">
        <v>594</v>
      </c>
      <c r="M61">
        <v>8</v>
      </c>
      <c r="N61">
        <v>20</v>
      </c>
      <c r="O61">
        <v>4</v>
      </c>
      <c r="P61">
        <v>870</v>
      </c>
      <c r="Q61">
        <v>1</v>
      </c>
      <c r="R61">
        <v>1.021505376344086</v>
      </c>
      <c r="S61">
        <v>26</v>
      </c>
      <c r="T61" t="s">
        <v>496</v>
      </c>
      <c r="U61">
        <v>871</v>
      </c>
      <c r="V61">
        <v>3.9035591274397201E-2</v>
      </c>
      <c r="W61">
        <v>0</v>
      </c>
      <c r="X61" s="2">
        <f>AS_Coruna[[#This Row],[historico_CifrasTotales.Pacientes_Sin_Alta]]-F60+AS_Coruna[[#This Row],[historico_CifrasTotales.Pacientes_Con_Alta]]-G60+AS_Coruna[[#This Row],[FallecidosAcumOld]]-L60</f>
        <v>22</v>
      </c>
    </row>
    <row r="62" spans="1:24" x14ac:dyDescent="0.3">
      <c r="A62" s="2" t="s">
        <v>497</v>
      </c>
      <c r="B62" s="2" t="s">
        <v>4</v>
      </c>
      <c r="C62">
        <v>18</v>
      </c>
      <c r="D62">
        <v>18</v>
      </c>
      <c r="E62">
        <v>594</v>
      </c>
      <c r="F62">
        <v>380</v>
      </c>
      <c r="G62">
        <v>29742</v>
      </c>
      <c r="H62">
        <v>20</v>
      </c>
      <c r="I62">
        <v>4</v>
      </c>
      <c r="J62">
        <v>516144</v>
      </c>
      <c r="K62">
        <v>151035</v>
      </c>
      <c r="L62">
        <v>594</v>
      </c>
      <c r="M62">
        <v>4</v>
      </c>
      <c r="N62">
        <v>22</v>
      </c>
      <c r="O62">
        <v>4</v>
      </c>
      <c r="P62">
        <v>915</v>
      </c>
      <c r="Q62">
        <v>19</v>
      </c>
      <c r="R62">
        <v>1.0105263157894737</v>
      </c>
      <c r="S62">
        <v>14</v>
      </c>
      <c r="T62" t="s">
        <v>497</v>
      </c>
      <c r="U62">
        <v>934</v>
      </c>
      <c r="V62">
        <v>1.9271948608137E-2</v>
      </c>
      <c r="W62">
        <v>0</v>
      </c>
      <c r="X62" s="2">
        <f>AS_Coruna[[#This Row],[historico_CifrasTotales.Pacientes_Sin_Alta]]-F61+AS_Coruna[[#This Row],[historico_CifrasTotales.Pacientes_Con_Alta]]-G61+AS_Coruna[[#This Row],[FallecidosAcumOld]]-L61</f>
        <v>34</v>
      </c>
    </row>
    <row r="63" spans="1:24" x14ac:dyDescent="0.3">
      <c r="A63" s="2" t="s">
        <v>498</v>
      </c>
      <c r="B63" s="2" t="s">
        <v>4</v>
      </c>
      <c r="C63">
        <v>30</v>
      </c>
      <c r="D63">
        <v>31</v>
      </c>
      <c r="E63">
        <v>594</v>
      </c>
      <c r="F63">
        <v>384</v>
      </c>
      <c r="G63">
        <v>29756</v>
      </c>
      <c r="H63">
        <v>22</v>
      </c>
      <c r="I63">
        <v>4</v>
      </c>
      <c r="J63">
        <v>517059</v>
      </c>
      <c r="K63">
        <v>151054</v>
      </c>
      <c r="L63">
        <v>594</v>
      </c>
      <c r="M63">
        <v>17</v>
      </c>
      <c r="N63">
        <v>19</v>
      </c>
      <c r="O63">
        <v>5</v>
      </c>
      <c r="P63">
        <v>1184</v>
      </c>
      <c r="Q63">
        <v>75</v>
      </c>
      <c r="R63">
        <v>1.0442708333333333</v>
      </c>
      <c r="S63">
        <v>14</v>
      </c>
      <c r="T63" t="s">
        <v>498</v>
      </c>
      <c r="U63">
        <v>1259</v>
      </c>
      <c r="V63">
        <v>2.4622716441620299E-2</v>
      </c>
      <c r="W63">
        <v>0</v>
      </c>
      <c r="X63" s="2">
        <f>AS_Coruna[[#This Row],[historico_CifrasTotales.Pacientes_Sin_Alta]]-F62+AS_Coruna[[#This Row],[historico_CifrasTotales.Pacientes_Con_Alta]]-G62+AS_Coruna[[#This Row],[FallecidosAcumOld]]-L62</f>
        <v>18</v>
      </c>
    </row>
    <row r="64" spans="1:24" x14ac:dyDescent="0.3">
      <c r="A64" s="2" t="s">
        <v>499</v>
      </c>
      <c r="B64" s="2" t="s">
        <v>4</v>
      </c>
      <c r="C64">
        <v>38</v>
      </c>
      <c r="D64">
        <v>35</v>
      </c>
      <c r="E64">
        <v>594</v>
      </c>
      <c r="F64">
        <v>401</v>
      </c>
      <c r="G64">
        <v>29770</v>
      </c>
      <c r="H64">
        <v>19</v>
      </c>
      <c r="I64">
        <v>5</v>
      </c>
      <c r="J64">
        <v>518243</v>
      </c>
      <c r="K64">
        <v>151129</v>
      </c>
      <c r="L64">
        <v>594</v>
      </c>
      <c r="M64">
        <v>9</v>
      </c>
      <c r="N64">
        <v>18</v>
      </c>
      <c r="O64">
        <v>7</v>
      </c>
      <c r="P64">
        <v>1374</v>
      </c>
      <c r="Q64">
        <v>133</v>
      </c>
      <c r="R64">
        <v>1.0224438902743143</v>
      </c>
      <c r="S64">
        <v>26</v>
      </c>
      <c r="T64" t="s">
        <v>499</v>
      </c>
      <c r="U64">
        <v>1507</v>
      </c>
      <c r="V64">
        <v>2.3224950232249499E-2</v>
      </c>
      <c r="W64">
        <v>0</v>
      </c>
      <c r="X64" s="2">
        <f>AS_Coruna[[#This Row],[historico_CifrasTotales.Pacientes_Sin_Alta]]-F63+AS_Coruna[[#This Row],[historico_CifrasTotales.Pacientes_Con_Alta]]-G63+AS_Coruna[[#This Row],[FallecidosAcumOld]]-L63</f>
        <v>31</v>
      </c>
    </row>
    <row r="65" spans="1:24" x14ac:dyDescent="0.3">
      <c r="A65" s="2" t="s">
        <v>500</v>
      </c>
      <c r="B65" s="2" t="s">
        <v>4</v>
      </c>
      <c r="C65">
        <v>30</v>
      </c>
      <c r="D65">
        <v>33</v>
      </c>
      <c r="E65">
        <v>595</v>
      </c>
      <c r="F65">
        <v>410</v>
      </c>
      <c r="G65">
        <v>29796</v>
      </c>
      <c r="H65">
        <v>18</v>
      </c>
      <c r="I65">
        <v>7</v>
      </c>
      <c r="J65">
        <v>519617</v>
      </c>
      <c r="K65">
        <v>151262</v>
      </c>
      <c r="L65">
        <v>594</v>
      </c>
      <c r="M65">
        <v>21</v>
      </c>
      <c r="N65">
        <v>19</v>
      </c>
      <c r="O65">
        <v>7</v>
      </c>
      <c r="P65">
        <v>1121</v>
      </c>
      <c r="Q65">
        <v>307</v>
      </c>
      <c r="R65">
        <v>1.051219512195122</v>
      </c>
      <c r="S65">
        <v>11</v>
      </c>
      <c r="T65" t="s">
        <v>500</v>
      </c>
      <c r="U65">
        <v>1428</v>
      </c>
      <c r="V65">
        <v>2.3109243697479E-2</v>
      </c>
      <c r="W65">
        <v>1</v>
      </c>
      <c r="X65" s="2">
        <f>AS_Coruna[[#This Row],[historico_CifrasTotales.Pacientes_Sin_Alta]]-F64+AS_Coruna[[#This Row],[historico_CifrasTotales.Pacientes_Con_Alta]]-G64+AS_Coruna[[#This Row],[FallecidosAcumOld]]-L64</f>
        <v>35</v>
      </c>
    </row>
    <row r="66" spans="1:24" x14ac:dyDescent="0.3">
      <c r="A66" s="2" t="s">
        <v>501</v>
      </c>
      <c r="B66" s="2" t="s">
        <v>4</v>
      </c>
      <c r="C66">
        <v>26</v>
      </c>
      <c r="D66">
        <v>28</v>
      </c>
      <c r="E66">
        <v>597</v>
      </c>
      <c r="F66">
        <v>431</v>
      </c>
      <c r="G66">
        <v>29807</v>
      </c>
      <c r="H66">
        <v>19</v>
      </c>
      <c r="I66">
        <v>7</v>
      </c>
      <c r="J66">
        <v>520738</v>
      </c>
      <c r="K66">
        <v>151569</v>
      </c>
      <c r="L66">
        <v>595</v>
      </c>
      <c r="M66">
        <v>-20</v>
      </c>
      <c r="N66">
        <v>15</v>
      </c>
      <c r="O66">
        <v>7</v>
      </c>
      <c r="P66">
        <v>1037</v>
      </c>
      <c r="Q66">
        <v>1896</v>
      </c>
      <c r="R66">
        <v>0.95359628770301619</v>
      </c>
      <c r="S66">
        <v>46</v>
      </c>
      <c r="T66" t="s">
        <v>501</v>
      </c>
      <c r="U66">
        <v>2933</v>
      </c>
      <c r="V66">
        <v>9.5465393794749408E-3</v>
      </c>
      <c r="W66">
        <v>2</v>
      </c>
      <c r="X66" s="2">
        <f>AS_Coruna[[#This Row],[historico_CifrasTotales.Pacientes_Sin_Alta]]-F65+AS_Coruna[[#This Row],[historico_CifrasTotales.Pacientes_Con_Alta]]-G65+AS_Coruna[[#This Row],[FallecidosAcumOld]]-L65</f>
        <v>33</v>
      </c>
    </row>
    <row r="67" spans="1:24" x14ac:dyDescent="0.3">
      <c r="A67" s="2" t="s">
        <v>502</v>
      </c>
      <c r="B67" s="2" t="s">
        <v>4</v>
      </c>
      <c r="C67">
        <v>44</v>
      </c>
      <c r="D67">
        <v>43</v>
      </c>
      <c r="E67">
        <v>597</v>
      </c>
      <c r="F67">
        <v>411</v>
      </c>
      <c r="G67">
        <v>29853</v>
      </c>
      <c r="H67">
        <v>15</v>
      </c>
      <c r="I67">
        <v>7</v>
      </c>
      <c r="J67">
        <v>521775</v>
      </c>
      <c r="K67">
        <v>153465</v>
      </c>
      <c r="L67">
        <v>597</v>
      </c>
      <c r="M67">
        <v>23</v>
      </c>
      <c r="N67">
        <v>15</v>
      </c>
      <c r="O67">
        <v>7</v>
      </c>
      <c r="P67">
        <v>1000</v>
      </c>
      <c r="Q67">
        <v>20</v>
      </c>
      <c r="R67">
        <v>1.0559610705596107</v>
      </c>
      <c r="S67">
        <v>20</v>
      </c>
      <c r="T67" t="s">
        <v>502</v>
      </c>
      <c r="U67">
        <v>1020</v>
      </c>
      <c r="V67">
        <v>4.2156862745098E-2</v>
      </c>
      <c r="W67">
        <v>0</v>
      </c>
      <c r="X67" s="2">
        <f>AS_Coruna[[#This Row],[historico_CifrasTotales.Pacientes_Sin_Alta]]-F66+AS_Coruna[[#This Row],[historico_CifrasTotales.Pacientes_Con_Alta]]-G66+AS_Coruna[[#This Row],[FallecidosAcumOld]]-L66</f>
        <v>28</v>
      </c>
    </row>
    <row r="68" spans="1:24" x14ac:dyDescent="0.3">
      <c r="A68" s="2" t="s">
        <v>503</v>
      </c>
      <c r="B68" s="2" t="s">
        <v>4</v>
      </c>
      <c r="C68">
        <v>23</v>
      </c>
      <c r="D68">
        <v>22</v>
      </c>
      <c r="E68">
        <v>598</v>
      </c>
      <c r="F68">
        <v>434</v>
      </c>
      <c r="G68">
        <v>29873</v>
      </c>
      <c r="H68">
        <v>15</v>
      </c>
      <c r="I68">
        <v>7</v>
      </c>
      <c r="J68">
        <v>522775</v>
      </c>
      <c r="K68">
        <v>153485</v>
      </c>
      <c r="L68">
        <v>597</v>
      </c>
      <c r="M68">
        <v>5</v>
      </c>
      <c r="N68">
        <v>15</v>
      </c>
      <c r="O68">
        <v>7</v>
      </c>
      <c r="P68">
        <v>1071</v>
      </c>
      <c r="Q68">
        <v>3</v>
      </c>
      <c r="R68">
        <v>1.0115207373271888</v>
      </c>
      <c r="S68">
        <v>16</v>
      </c>
      <c r="T68" t="s">
        <v>503</v>
      </c>
      <c r="U68">
        <v>1074</v>
      </c>
      <c r="V68">
        <v>2.04841713221601E-2</v>
      </c>
      <c r="W68">
        <v>1</v>
      </c>
      <c r="X68" s="2">
        <f>AS_Coruna[[#This Row],[historico_CifrasTotales.Pacientes_Sin_Alta]]-F67+AS_Coruna[[#This Row],[historico_CifrasTotales.Pacientes_Con_Alta]]-G67+AS_Coruna[[#This Row],[FallecidosAcumOld]]-L67</f>
        <v>43</v>
      </c>
    </row>
    <row r="69" spans="1:24" x14ac:dyDescent="0.3">
      <c r="A69" s="2" t="s">
        <v>504</v>
      </c>
      <c r="B69" s="2" t="s">
        <v>4</v>
      </c>
      <c r="C69">
        <v>34</v>
      </c>
      <c r="D69">
        <v>32</v>
      </c>
      <c r="E69">
        <v>598</v>
      </c>
      <c r="F69">
        <v>439</v>
      </c>
      <c r="G69">
        <v>29889</v>
      </c>
      <c r="H69">
        <v>15</v>
      </c>
      <c r="I69">
        <v>7</v>
      </c>
      <c r="J69">
        <v>523846</v>
      </c>
      <c r="K69">
        <v>153488</v>
      </c>
      <c r="L69">
        <v>598</v>
      </c>
      <c r="M69">
        <v>19</v>
      </c>
      <c r="N69">
        <v>13</v>
      </c>
      <c r="O69">
        <v>7</v>
      </c>
      <c r="P69">
        <v>1181</v>
      </c>
      <c r="Q69">
        <v>89</v>
      </c>
      <c r="R69">
        <v>1.0432801822323463</v>
      </c>
      <c r="S69">
        <v>13</v>
      </c>
      <c r="T69" t="s">
        <v>504</v>
      </c>
      <c r="U69">
        <v>1270</v>
      </c>
      <c r="V69">
        <v>2.5196850393700801E-2</v>
      </c>
      <c r="W69">
        <v>0</v>
      </c>
      <c r="X69" s="2">
        <f>AS_Coruna[[#This Row],[historico_CifrasTotales.Pacientes_Sin_Alta]]-F68+AS_Coruna[[#This Row],[historico_CifrasTotales.Pacientes_Con_Alta]]-G68+AS_Coruna[[#This Row],[FallecidosAcumOld]]-L68</f>
        <v>22</v>
      </c>
    </row>
    <row r="70" spans="1:24" x14ac:dyDescent="0.3">
      <c r="A70" s="2" t="s">
        <v>505</v>
      </c>
      <c r="B70" s="2" t="s">
        <v>4</v>
      </c>
      <c r="C70">
        <v>32</v>
      </c>
      <c r="D70">
        <v>32</v>
      </c>
      <c r="E70">
        <v>598</v>
      </c>
      <c r="F70">
        <v>458</v>
      </c>
      <c r="G70">
        <v>29902</v>
      </c>
      <c r="H70">
        <v>13</v>
      </c>
      <c r="I70">
        <v>7</v>
      </c>
      <c r="J70">
        <v>525027</v>
      </c>
      <c r="K70">
        <v>153577</v>
      </c>
      <c r="L70">
        <v>598</v>
      </c>
      <c r="M70">
        <v>6</v>
      </c>
      <c r="N70">
        <v>13</v>
      </c>
      <c r="O70">
        <v>6</v>
      </c>
      <c r="P70">
        <v>914</v>
      </c>
      <c r="Q70">
        <v>187</v>
      </c>
      <c r="R70">
        <v>1.0131004366812226</v>
      </c>
      <c r="S70">
        <v>26</v>
      </c>
      <c r="T70" t="s">
        <v>505</v>
      </c>
      <c r="U70">
        <v>1101</v>
      </c>
      <c r="V70">
        <v>2.9064486830154401E-2</v>
      </c>
      <c r="W70">
        <v>0</v>
      </c>
      <c r="X70" s="2">
        <f>AS_Coruna[[#This Row],[historico_CifrasTotales.Pacientes_Sin_Alta]]-F69+AS_Coruna[[#This Row],[historico_CifrasTotales.Pacientes_Con_Alta]]-G69+AS_Coruna[[#This Row],[FallecidosAcumOld]]-L69</f>
        <v>32</v>
      </c>
    </row>
    <row r="71" spans="1:24" x14ac:dyDescent="0.3">
      <c r="A71" s="2" t="s">
        <v>506</v>
      </c>
      <c r="B71" s="2" t="s">
        <v>4</v>
      </c>
      <c r="C71">
        <v>27</v>
      </c>
      <c r="D71">
        <v>29</v>
      </c>
      <c r="E71">
        <v>598</v>
      </c>
      <c r="F71">
        <v>464</v>
      </c>
      <c r="G71">
        <v>29928</v>
      </c>
      <c r="H71">
        <v>13</v>
      </c>
      <c r="I71">
        <v>6</v>
      </c>
      <c r="J71">
        <v>525941</v>
      </c>
      <c r="K71">
        <v>153764</v>
      </c>
      <c r="L71">
        <v>598</v>
      </c>
      <c r="M71">
        <v>14</v>
      </c>
      <c r="N71">
        <v>16</v>
      </c>
      <c r="O71">
        <v>6</v>
      </c>
      <c r="P71">
        <v>1231</v>
      </c>
      <c r="Q71">
        <v>326</v>
      </c>
      <c r="R71">
        <v>1.0301724137931034</v>
      </c>
      <c r="S71">
        <v>15</v>
      </c>
      <c r="T71" t="s">
        <v>506</v>
      </c>
      <c r="U71">
        <v>1557</v>
      </c>
      <c r="V71">
        <v>1.8625561978163101E-2</v>
      </c>
      <c r="W71">
        <v>0</v>
      </c>
      <c r="X71" s="2">
        <f>AS_Coruna[[#This Row],[historico_CifrasTotales.Pacientes_Sin_Alta]]-F70+AS_Coruna[[#This Row],[historico_CifrasTotales.Pacientes_Con_Alta]]-G70+AS_Coruna[[#This Row],[FallecidosAcumOld]]-L70</f>
        <v>32</v>
      </c>
    </row>
    <row r="72" spans="1:24" x14ac:dyDescent="0.3">
      <c r="A72" s="2" t="s">
        <v>507</v>
      </c>
      <c r="B72" s="2" t="s">
        <v>4</v>
      </c>
      <c r="C72">
        <v>27</v>
      </c>
      <c r="D72">
        <v>26</v>
      </c>
      <c r="E72">
        <v>599</v>
      </c>
      <c r="F72">
        <v>478</v>
      </c>
      <c r="G72">
        <v>29943</v>
      </c>
      <c r="H72">
        <v>16</v>
      </c>
      <c r="I72">
        <v>6</v>
      </c>
      <c r="J72">
        <v>527172</v>
      </c>
      <c r="K72">
        <v>154090</v>
      </c>
      <c r="L72">
        <v>598</v>
      </c>
      <c r="M72">
        <v>6</v>
      </c>
      <c r="N72">
        <v>19</v>
      </c>
      <c r="O72">
        <v>4</v>
      </c>
      <c r="P72">
        <v>909</v>
      </c>
      <c r="Q72">
        <v>133</v>
      </c>
      <c r="R72">
        <v>1.0125523012552302</v>
      </c>
      <c r="S72">
        <v>19</v>
      </c>
      <c r="T72" t="s">
        <v>507</v>
      </c>
      <c r="U72">
        <v>1042</v>
      </c>
      <c r="V72">
        <v>2.4952015355086399E-2</v>
      </c>
      <c r="W72">
        <v>1</v>
      </c>
      <c r="X72" s="2">
        <f>AS_Coruna[[#This Row],[historico_CifrasTotales.Pacientes_Sin_Alta]]-F71+AS_Coruna[[#This Row],[historico_CifrasTotales.Pacientes_Con_Alta]]-G71+AS_Coruna[[#This Row],[FallecidosAcumOld]]-L71</f>
        <v>29</v>
      </c>
    </row>
    <row r="73" spans="1:24" x14ac:dyDescent="0.3">
      <c r="A73" s="2" t="s">
        <v>508</v>
      </c>
      <c r="B73" s="2" t="s">
        <v>4</v>
      </c>
      <c r="C73">
        <v>34</v>
      </c>
      <c r="D73">
        <v>35</v>
      </c>
      <c r="E73">
        <v>599</v>
      </c>
      <c r="F73">
        <v>484</v>
      </c>
      <c r="G73">
        <v>29962</v>
      </c>
      <c r="H73">
        <v>19</v>
      </c>
      <c r="I73">
        <v>4</v>
      </c>
      <c r="J73">
        <v>528081</v>
      </c>
      <c r="K73">
        <v>154223</v>
      </c>
      <c r="L73">
        <v>599</v>
      </c>
      <c r="M73">
        <v>2</v>
      </c>
      <c r="N73">
        <v>18</v>
      </c>
      <c r="O73">
        <v>4</v>
      </c>
      <c r="P73">
        <v>1135</v>
      </c>
      <c r="Q73">
        <v>62</v>
      </c>
      <c r="R73">
        <v>1.0041322314049588</v>
      </c>
      <c r="S73">
        <v>33</v>
      </c>
      <c r="T73" t="s">
        <v>508</v>
      </c>
      <c r="U73">
        <v>1197</v>
      </c>
      <c r="V73">
        <v>2.9239766081871298E-2</v>
      </c>
      <c r="W73">
        <v>0</v>
      </c>
      <c r="X73" s="2">
        <f>AS_Coruna[[#This Row],[historico_CifrasTotales.Pacientes_Sin_Alta]]-F72+AS_Coruna[[#This Row],[historico_CifrasTotales.Pacientes_Con_Alta]]-G72+AS_Coruna[[#This Row],[FallecidosAcumOld]]-L72</f>
        <v>26</v>
      </c>
    </row>
    <row r="74" spans="1:24" x14ac:dyDescent="0.3">
      <c r="A74" s="2" t="s">
        <v>509</v>
      </c>
      <c r="B74" s="2" t="s">
        <v>4</v>
      </c>
      <c r="C74">
        <v>11</v>
      </c>
      <c r="D74">
        <v>11</v>
      </c>
      <c r="E74">
        <v>599</v>
      </c>
      <c r="F74">
        <v>486</v>
      </c>
      <c r="G74">
        <v>29995</v>
      </c>
      <c r="H74">
        <v>18</v>
      </c>
      <c r="I74">
        <v>4</v>
      </c>
      <c r="J74">
        <v>529216</v>
      </c>
      <c r="K74">
        <v>154285</v>
      </c>
      <c r="L74">
        <v>599</v>
      </c>
      <c r="M74">
        <v>-15</v>
      </c>
      <c r="N74">
        <v>21</v>
      </c>
      <c r="O74">
        <v>4</v>
      </c>
      <c r="P74">
        <v>912</v>
      </c>
      <c r="Q74">
        <v>72</v>
      </c>
      <c r="R74">
        <v>0.96913580246913578</v>
      </c>
      <c r="S74">
        <v>26</v>
      </c>
      <c r="T74" t="s">
        <v>509</v>
      </c>
      <c r="U74">
        <v>984</v>
      </c>
      <c r="V74">
        <v>1.11788617886179E-2</v>
      </c>
      <c r="W74">
        <v>0</v>
      </c>
      <c r="X74" s="2">
        <f>AS_Coruna[[#This Row],[historico_CifrasTotales.Pacientes_Sin_Alta]]-F73+AS_Coruna[[#This Row],[historico_CifrasTotales.Pacientes_Con_Alta]]-G73+AS_Coruna[[#This Row],[FallecidosAcumOld]]-L73</f>
        <v>35</v>
      </c>
    </row>
    <row r="75" spans="1:24" x14ac:dyDescent="0.3">
      <c r="A75" s="2" t="s">
        <v>510</v>
      </c>
      <c r="B75" s="2" t="s">
        <v>4</v>
      </c>
      <c r="C75">
        <v>43</v>
      </c>
      <c r="D75">
        <v>43</v>
      </c>
      <c r="E75">
        <v>599</v>
      </c>
      <c r="F75">
        <v>471</v>
      </c>
      <c r="G75">
        <v>30021</v>
      </c>
      <c r="H75">
        <v>21</v>
      </c>
      <c r="I75">
        <v>4</v>
      </c>
      <c r="J75">
        <v>530128</v>
      </c>
      <c r="K75">
        <v>154357</v>
      </c>
      <c r="L75">
        <v>599</v>
      </c>
      <c r="M75">
        <v>20</v>
      </c>
      <c r="N75">
        <v>23</v>
      </c>
      <c r="O75">
        <v>4</v>
      </c>
      <c r="P75">
        <v>899</v>
      </c>
      <c r="Q75">
        <v>1</v>
      </c>
      <c r="R75">
        <v>1.0424628450106157</v>
      </c>
      <c r="S75">
        <v>607</v>
      </c>
      <c r="T75" t="s">
        <v>510</v>
      </c>
      <c r="U75">
        <v>900</v>
      </c>
      <c r="V75">
        <v>4.7777777777777801E-2</v>
      </c>
      <c r="W75">
        <v>0</v>
      </c>
      <c r="X75" s="2">
        <f>AS_Coruna[[#This Row],[historico_CifrasTotales.Pacientes_Sin_Alta]]-F74+AS_Coruna[[#This Row],[historico_CifrasTotales.Pacientes_Con_Alta]]-G74+AS_Coruna[[#This Row],[FallecidosAcumOld]]-L74</f>
        <v>11</v>
      </c>
    </row>
    <row r="76" spans="1:24" x14ac:dyDescent="0.3">
      <c r="A76" s="2" t="s">
        <v>511</v>
      </c>
      <c r="B76" s="2" t="s">
        <v>4</v>
      </c>
      <c r="C76">
        <v>25</v>
      </c>
      <c r="D76">
        <v>25</v>
      </c>
      <c r="E76">
        <v>600</v>
      </c>
      <c r="F76">
        <v>491</v>
      </c>
      <c r="G76">
        <v>30628</v>
      </c>
      <c r="H76">
        <v>23</v>
      </c>
      <c r="I76">
        <v>4</v>
      </c>
      <c r="J76">
        <v>531027</v>
      </c>
      <c r="K76">
        <v>154358</v>
      </c>
      <c r="L76">
        <v>599</v>
      </c>
      <c r="M76">
        <v>8</v>
      </c>
      <c r="N76">
        <v>25</v>
      </c>
      <c r="O76">
        <v>4</v>
      </c>
      <c r="P76">
        <v>801</v>
      </c>
      <c r="Q76">
        <v>32</v>
      </c>
      <c r="R76">
        <v>1.0162932790224033</v>
      </c>
      <c r="S76">
        <v>-568</v>
      </c>
      <c r="T76" t="s">
        <v>511</v>
      </c>
      <c r="U76">
        <v>833</v>
      </c>
      <c r="V76">
        <v>3.0012004801920799E-2</v>
      </c>
      <c r="W76">
        <v>1</v>
      </c>
      <c r="X76" s="2">
        <f>AS_Coruna[[#This Row],[historico_CifrasTotales.Pacientes_Sin_Alta]]-F75+AS_Coruna[[#This Row],[historico_CifrasTotales.Pacientes_Con_Alta]]-G75+AS_Coruna[[#This Row],[FallecidosAcumOld]]-L75</f>
        <v>627</v>
      </c>
    </row>
    <row r="77" spans="1:24" x14ac:dyDescent="0.3">
      <c r="A77" s="2" t="s">
        <v>512</v>
      </c>
      <c r="B77" s="2" t="s">
        <v>4</v>
      </c>
      <c r="C77">
        <v>34</v>
      </c>
      <c r="D77">
        <v>34</v>
      </c>
      <c r="E77">
        <v>600</v>
      </c>
      <c r="F77">
        <v>499</v>
      </c>
      <c r="G77">
        <v>30060</v>
      </c>
      <c r="H77">
        <v>25</v>
      </c>
      <c r="I77">
        <v>4</v>
      </c>
      <c r="J77">
        <v>531828</v>
      </c>
      <c r="K77">
        <v>154390</v>
      </c>
      <c r="L77">
        <v>600</v>
      </c>
      <c r="M77">
        <v>13</v>
      </c>
      <c r="N77">
        <v>27</v>
      </c>
      <c r="O77">
        <v>3</v>
      </c>
      <c r="P77">
        <v>1211</v>
      </c>
      <c r="Q77">
        <v>68</v>
      </c>
      <c r="R77">
        <v>1.0260521042084167</v>
      </c>
      <c r="S77">
        <v>21</v>
      </c>
      <c r="T77" t="s">
        <v>512</v>
      </c>
      <c r="U77">
        <v>1279</v>
      </c>
      <c r="V77">
        <v>2.6583268178264299E-2</v>
      </c>
      <c r="W77">
        <v>0</v>
      </c>
      <c r="X77" s="2">
        <f>AS_Coruna[[#This Row],[historico_CifrasTotales.Pacientes_Sin_Alta]]-F76+AS_Coruna[[#This Row],[historico_CifrasTotales.Pacientes_Con_Alta]]-G76+AS_Coruna[[#This Row],[FallecidosAcumOld]]-L76</f>
        <v>-559</v>
      </c>
    </row>
    <row r="78" spans="1:24" x14ac:dyDescent="0.3">
      <c r="A78" s="2" t="s">
        <v>513</v>
      </c>
      <c r="B78" s="2" t="s">
        <v>4</v>
      </c>
      <c r="C78">
        <v>70</v>
      </c>
      <c r="D78">
        <v>72</v>
      </c>
      <c r="E78">
        <v>600</v>
      </c>
      <c r="F78">
        <v>512</v>
      </c>
      <c r="G78">
        <v>30081</v>
      </c>
      <c r="H78">
        <v>27</v>
      </c>
      <c r="I78">
        <v>3</v>
      </c>
      <c r="J78">
        <v>533039</v>
      </c>
      <c r="K78">
        <v>154458</v>
      </c>
      <c r="L78">
        <v>600</v>
      </c>
      <c r="M78">
        <v>32</v>
      </c>
      <c r="N78">
        <v>24</v>
      </c>
      <c r="O78">
        <v>3</v>
      </c>
      <c r="P78">
        <v>1324</v>
      </c>
      <c r="Q78">
        <v>127</v>
      </c>
      <c r="R78">
        <v>1.0625</v>
      </c>
      <c r="S78">
        <v>40</v>
      </c>
      <c r="T78" t="s">
        <v>513</v>
      </c>
      <c r="U78">
        <v>1451</v>
      </c>
      <c r="V78">
        <v>4.9620951068228801E-2</v>
      </c>
      <c r="W78">
        <v>0</v>
      </c>
      <c r="X78" s="2">
        <f>AS_Coruna[[#This Row],[historico_CifrasTotales.Pacientes_Sin_Alta]]-F77+AS_Coruna[[#This Row],[historico_CifrasTotales.Pacientes_Con_Alta]]-G77+AS_Coruna[[#This Row],[FallecidosAcumOld]]-L77</f>
        <v>34</v>
      </c>
    </row>
    <row r="79" spans="1:24" x14ac:dyDescent="0.3">
      <c r="A79" s="2" t="s">
        <v>514</v>
      </c>
      <c r="B79" s="2" t="s">
        <v>4</v>
      </c>
      <c r="C79">
        <v>60</v>
      </c>
      <c r="D79">
        <v>59</v>
      </c>
      <c r="E79">
        <v>600</v>
      </c>
      <c r="F79">
        <v>544</v>
      </c>
      <c r="G79">
        <v>30121</v>
      </c>
      <c r="H79">
        <v>24</v>
      </c>
      <c r="I79">
        <v>3</v>
      </c>
      <c r="J79">
        <v>534363</v>
      </c>
      <c r="K79">
        <v>154585</v>
      </c>
      <c r="L79">
        <v>600</v>
      </c>
      <c r="M79">
        <v>30</v>
      </c>
      <c r="N79">
        <v>23</v>
      </c>
      <c r="O79">
        <v>3</v>
      </c>
      <c r="P79">
        <v>1363</v>
      </c>
      <c r="Q79">
        <v>63</v>
      </c>
      <c r="R79">
        <v>1.0551470588235294</v>
      </c>
      <c r="S79">
        <v>29</v>
      </c>
      <c r="T79" t="s">
        <v>514</v>
      </c>
      <c r="U79">
        <v>1426</v>
      </c>
      <c r="V79">
        <v>4.1374474053295897E-2</v>
      </c>
      <c r="W79">
        <v>0</v>
      </c>
      <c r="X79" s="2">
        <f>AS_Coruna[[#This Row],[historico_CifrasTotales.Pacientes_Sin_Alta]]-F78+AS_Coruna[[#This Row],[historico_CifrasTotales.Pacientes_Con_Alta]]-G78+AS_Coruna[[#This Row],[FallecidosAcumOld]]-L78</f>
        <v>72</v>
      </c>
    </row>
    <row r="80" spans="1:24" x14ac:dyDescent="0.3">
      <c r="A80" s="2" t="s">
        <v>515</v>
      </c>
      <c r="B80" s="2" t="s">
        <v>4</v>
      </c>
      <c r="C80">
        <v>52</v>
      </c>
      <c r="D80">
        <v>46</v>
      </c>
      <c r="E80">
        <v>600</v>
      </c>
      <c r="F80">
        <v>574</v>
      </c>
      <c r="G80">
        <v>30150</v>
      </c>
      <c r="H80">
        <v>23</v>
      </c>
      <c r="I80">
        <v>3</v>
      </c>
      <c r="J80">
        <v>535726</v>
      </c>
      <c r="K80">
        <v>154648</v>
      </c>
      <c r="L80">
        <v>600</v>
      </c>
      <c r="M80">
        <v>23</v>
      </c>
      <c r="N80">
        <v>18</v>
      </c>
      <c r="O80">
        <v>3</v>
      </c>
      <c r="P80">
        <v>1083</v>
      </c>
      <c r="Q80">
        <v>105</v>
      </c>
      <c r="R80">
        <v>1.0400696864111498</v>
      </c>
      <c r="S80">
        <v>23</v>
      </c>
      <c r="T80" t="s">
        <v>515</v>
      </c>
      <c r="U80">
        <v>1188</v>
      </c>
      <c r="V80">
        <v>3.8720538720538697E-2</v>
      </c>
      <c r="W80">
        <v>0</v>
      </c>
      <c r="X80" s="2">
        <f>AS_Coruna[[#This Row],[historico_CifrasTotales.Pacientes_Sin_Alta]]-F79+AS_Coruna[[#This Row],[historico_CifrasTotales.Pacientes_Con_Alta]]-G79+AS_Coruna[[#This Row],[FallecidosAcumOld]]-L79</f>
        <v>59</v>
      </c>
    </row>
    <row r="81" spans="1:24" x14ac:dyDescent="0.3">
      <c r="A81" s="2" t="s">
        <v>516</v>
      </c>
      <c r="B81" s="2" t="s">
        <v>4</v>
      </c>
      <c r="C81">
        <v>44</v>
      </c>
      <c r="D81">
        <v>46</v>
      </c>
      <c r="E81">
        <v>600</v>
      </c>
      <c r="F81">
        <v>597</v>
      </c>
      <c r="G81">
        <v>30173</v>
      </c>
      <c r="H81">
        <v>18</v>
      </c>
      <c r="I81">
        <v>3</v>
      </c>
      <c r="J81">
        <v>536809</v>
      </c>
      <c r="K81">
        <v>154753</v>
      </c>
      <c r="L81">
        <v>600</v>
      </c>
      <c r="M81">
        <v>13</v>
      </c>
      <c r="N81">
        <v>19</v>
      </c>
      <c r="O81">
        <v>2</v>
      </c>
      <c r="P81">
        <v>1276</v>
      </c>
      <c r="Q81">
        <v>85</v>
      </c>
      <c r="R81">
        <v>1.0217755443886096</v>
      </c>
      <c r="S81">
        <v>33</v>
      </c>
      <c r="T81" t="s">
        <v>516</v>
      </c>
      <c r="U81">
        <v>1361</v>
      </c>
      <c r="V81">
        <v>3.3798677443056598E-2</v>
      </c>
      <c r="W81">
        <v>0</v>
      </c>
      <c r="X81" s="2">
        <f>AS_Coruna[[#This Row],[historico_CifrasTotales.Pacientes_Sin_Alta]]-F80+AS_Coruna[[#This Row],[historico_CifrasTotales.Pacientes_Con_Alta]]-G80+AS_Coruna[[#This Row],[FallecidosAcumOld]]-L80</f>
        <v>46</v>
      </c>
    </row>
    <row r="82" spans="1:24" x14ac:dyDescent="0.3">
      <c r="A82" s="2" t="s">
        <v>517</v>
      </c>
      <c r="B82" s="2" t="s">
        <v>4</v>
      </c>
      <c r="C82">
        <v>46</v>
      </c>
      <c r="D82">
        <v>46</v>
      </c>
      <c r="E82">
        <v>600</v>
      </c>
      <c r="F82">
        <v>610</v>
      </c>
      <c r="G82">
        <v>30206</v>
      </c>
      <c r="H82">
        <v>19</v>
      </c>
      <c r="I82">
        <v>2</v>
      </c>
      <c r="J82">
        <v>538085</v>
      </c>
      <c r="K82">
        <v>154838</v>
      </c>
      <c r="L82">
        <v>600</v>
      </c>
      <c r="M82">
        <v>17</v>
      </c>
      <c r="N82">
        <v>22</v>
      </c>
      <c r="O82">
        <v>2</v>
      </c>
      <c r="P82">
        <v>1382</v>
      </c>
      <c r="Q82">
        <v>86</v>
      </c>
      <c r="R82">
        <v>1.0278688524590165</v>
      </c>
      <c r="S82">
        <v>29</v>
      </c>
      <c r="T82" t="s">
        <v>517</v>
      </c>
      <c r="U82">
        <v>1468</v>
      </c>
      <c r="V82">
        <v>3.1335149863760202E-2</v>
      </c>
      <c r="W82">
        <v>0</v>
      </c>
      <c r="X82" s="2">
        <f>AS_Coruna[[#This Row],[historico_CifrasTotales.Pacientes_Sin_Alta]]-F81+AS_Coruna[[#This Row],[historico_CifrasTotales.Pacientes_Con_Alta]]-G81+AS_Coruna[[#This Row],[FallecidosAcumOld]]-L81</f>
        <v>46</v>
      </c>
    </row>
    <row r="83" spans="1:24" x14ac:dyDescent="0.3">
      <c r="A83" s="2" t="s">
        <v>518</v>
      </c>
      <c r="B83" s="2" t="s">
        <v>4</v>
      </c>
      <c r="C83">
        <v>42</v>
      </c>
      <c r="D83">
        <v>36</v>
      </c>
      <c r="E83">
        <v>600</v>
      </c>
      <c r="F83">
        <v>627</v>
      </c>
      <c r="G83">
        <v>30235</v>
      </c>
      <c r="H83">
        <v>22</v>
      </c>
      <c r="I83">
        <v>2</v>
      </c>
      <c r="J83">
        <v>539467</v>
      </c>
      <c r="K83">
        <v>154924</v>
      </c>
      <c r="L83">
        <v>600</v>
      </c>
      <c r="M83">
        <v>16</v>
      </c>
      <c r="N83">
        <v>23</v>
      </c>
      <c r="O83">
        <v>2</v>
      </c>
      <c r="P83">
        <v>853</v>
      </c>
      <c r="Q83">
        <v>11</v>
      </c>
      <c r="R83">
        <v>1.0255183413078151</v>
      </c>
      <c r="S83">
        <v>20</v>
      </c>
      <c r="T83" t="s">
        <v>518</v>
      </c>
      <c r="U83">
        <v>864</v>
      </c>
      <c r="V83">
        <v>4.1666666666666699E-2</v>
      </c>
      <c r="W83">
        <v>0</v>
      </c>
      <c r="X83" s="2">
        <f>AS_Coruna[[#This Row],[historico_CifrasTotales.Pacientes_Sin_Alta]]-F82+AS_Coruna[[#This Row],[historico_CifrasTotales.Pacientes_Con_Alta]]-G82+AS_Coruna[[#This Row],[FallecidosAcumOld]]-L82</f>
        <v>46</v>
      </c>
    </row>
    <row r="84" spans="1:24" x14ac:dyDescent="0.3">
      <c r="A84" s="2" t="s">
        <v>519</v>
      </c>
      <c r="B84" s="2" t="s">
        <v>4</v>
      </c>
      <c r="C84">
        <v>58</v>
      </c>
      <c r="D84">
        <v>61</v>
      </c>
      <c r="E84">
        <v>601</v>
      </c>
      <c r="F84">
        <v>643</v>
      </c>
      <c r="G84">
        <v>30255</v>
      </c>
      <c r="H84">
        <v>23</v>
      </c>
      <c r="I84">
        <v>2</v>
      </c>
      <c r="J84">
        <v>540320</v>
      </c>
      <c r="K84">
        <v>154935</v>
      </c>
      <c r="L84">
        <v>600</v>
      </c>
      <c r="M84">
        <v>26</v>
      </c>
      <c r="N84">
        <v>20</v>
      </c>
      <c r="O84">
        <v>3</v>
      </c>
      <c r="P84">
        <v>1331</v>
      </c>
      <c r="Q84">
        <v>66</v>
      </c>
      <c r="R84">
        <v>1.0404354587869362</v>
      </c>
      <c r="S84">
        <v>34</v>
      </c>
      <c r="T84" t="s">
        <v>519</v>
      </c>
      <c r="U84">
        <v>1397</v>
      </c>
      <c r="V84">
        <v>4.3664996420901901E-2</v>
      </c>
      <c r="W84">
        <v>1</v>
      </c>
      <c r="X84" s="2">
        <f>AS_Coruna[[#This Row],[historico_CifrasTotales.Pacientes_Sin_Alta]]-F83+AS_Coruna[[#This Row],[historico_CifrasTotales.Pacientes_Con_Alta]]-G83+AS_Coruna[[#This Row],[FallecidosAcumOld]]-L83</f>
        <v>36</v>
      </c>
    </row>
    <row r="85" spans="1:24" x14ac:dyDescent="0.3">
      <c r="A85" s="2" t="s">
        <v>520</v>
      </c>
      <c r="B85" s="2" t="s">
        <v>4</v>
      </c>
      <c r="C85">
        <v>85</v>
      </c>
      <c r="D85">
        <v>86</v>
      </c>
      <c r="E85">
        <v>602</v>
      </c>
      <c r="F85">
        <v>669</v>
      </c>
      <c r="G85">
        <v>30289</v>
      </c>
      <c r="H85">
        <v>20</v>
      </c>
      <c r="I85">
        <v>3</v>
      </c>
      <c r="J85">
        <v>541651</v>
      </c>
      <c r="K85">
        <v>155001</v>
      </c>
      <c r="L85">
        <v>601</v>
      </c>
      <c r="M85">
        <v>40</v>
      </c>
      <c r="N85">
        <v>18</v>
      </c>
      <c r="O85">
        <v>2</v>
      </c>
      <c r="P85">
        <v>1145</v>
      </c>
      <c r="Q85">
        <v>102</v>
      </c>
      <c r="R85">
        <v>1.0597907324364724</v>
      </c>
      <c r="S85">
        <v>45</v>
      </c>
      <c r="T85" t="s">
        <v>520</v>
      </c>
      <c r="U85">
        <v>1247</v>
      </c>
      <c r="V85">
        <v>6.8965517241379296E-2</v>
      </c>
      <c r="W85">
        <v>1</v>
      </c>
      <c r="X85" s="2">
        <f>AS_Coruna[[#This Row],[historico_CifrasTotales.Pacientes_Sin_Alta]]-F84+AS_Coruna[[#This Row],[historico_CifrasTotales.Pacientes_Con_Alta]]-G84+AS_Coruna[[#This Row],[FallecidosAcumOld]]-L84</f>
        <v>61</v>
      </c>
    </row>
    <row r="86" spans="1:24" x14ac:dyDescent="0.3">
      <c r="A86" s="2" t="s">
        <v>521</v>
      </c>
      <c r="B86" s="2" t="s">
        <v>4</v>
      </c>
      <c r="C86">
        <v>56</v>
      </c>
      <c r="D86">
        <v>55</v>
      </c>
      <c r="E86">
        <v>602</v>
      </c>
      <c r="F86">
        <v>709</v>
      </c>
      <c r="G86">
        <v>30334</v>
      </c>
      <c r="H86">
        <v>18</v>
      </c>
      <c r="I86">
        <v>2</v>
      </c>
      <c r="J86">
        <v>542796</v>
      </c>
      <c r="K86">
        <v>155103</v>
      </c>
      <c r="L86">
        <v>602</v>
      </c>
      <c r="M86">
        <v>36</v>
      </c>
      <c r="N86">
        <v>18</v>
      </c>
      <c r="O86">
        <v>3</v>
      </c>
      <c r="P86">
        <v>1366</v>
      </c>
      <c r="Q86">
        <v>143</v>
      </c>
      <c r="R86">
        <v>1.0507757404795486</v>
      </c>
      <c r="S86">
        <v>19</v>
      </c>
      <c r="T86" t="s">
        <v>521</v>
      </c>
      <c r="U86">
        <v>1509</v>
      </c>
      <c r="V86">
        <v>3.6447978793903199E-2</v>
      </c>
      <c r="W86">
        <v>0</v>
      </c>
      <c r="X86" s="2">
        <f>AS_Coruna[[#This Row],[historico_CifrasTotales.Pacientes_Sin_Alta]]-F85+AS_Coruna[[#This Row],[historico_CifrasTotales.Pacientes_Con_Alta]]-G85+AS_Coruna[[#This Row],[FallecidosAcumOld]]-L85</f>
        <v>86</v>
      </c>
    </row>
    <row r="87" spans="1:24" x14ac:dyDescent="0.3">
      <c r="A87" s="2" t="s">
        <v>522</v>
      </c>
      <c r="B87" s="2" t="s">
        <v>4</v>
      </c>
      <c r="C87">
        <v>101</v>
      </c>
      <c r="D87">
        <v>107</v>
      </c>
      <c r="E87">
        <v>602</v>
      </c>
      <c r="F87">
        <v>745</v>
      </c>
      <c r="G87">
        <v>30353</v>
      </c>
      <c r="H87">
        <v>18</v>
      </c>
      <c r="I87">
        <v>3</v>
      </c>
      <c r="J87">
        <v>544162</v>
      </c>
      <c r="K87">
        <v>155246</v>
      </c>
      <c r="L87">
        <v>602</v>
      </c>
      <c r="M87">
        <v>76</v>
      </c>
      <c r="N87">
        <v>15</v>
      </c>
      <c r="O87">
        <v>3</v>
      </c>
      <c r="P87">
        <v>1308</v>
      </c>
      <c r="Q87">
        <v>773</v>
      </c>
      <c r="R87">
        <v>1.1020134228187919</v>
      </c>
      <c r="S87">
        <v>31</v>
      </c>
      <c r="T87" t="s">
        <v>522</v>
      </c>
      <c r="U87">
        <v>2081</v>
      </c>
      <c r="V87">
        <v>5.1417587698222002E-2</v>
      </c>
      <c r="W87">
        <v>0</v>
      </c>
      <c r="X87" s="2">
        <f>AS_Coruna[[#This Row],[historico_CifrasTotales.Pacientes_Sin_Alta]]-F86+AS_Coruna[[#This Row],[historico_CifrasTotales.Pacientes_Con_Alta]]-G86+AS_Coruna[[#This Row],[FallecidosAcumOld]]-L86</f>
        <v>55</v>
      </c>
    </row>
    <row r="88" spans="1:24" x14ac:dyDescent="0.3">
      <c r="A88" s="2" t="s">
        <v>523</v>
      </c>
      <c r="B88" s="2" t="s">
        <v>4</v>
      </c>
      <c r="C88">
        <v>92</v>
      </c>
      <c r="D88">
        <v>93</v>
      </c>
      <c r="E88">
        <v>602</v>
      </c>
      <c r="F88">
        <v>821</v>
      </c>
      <c r="G88">
        <v>30384</v>
      </c>
      <c r="H88">
        <v>15</v>
      </c>
      <c r="I88">
        <v>3</v>
      </c>
      <c r="J88">
        <v>545470</v>
      </c>
      <c r="K88">
        <v>156019</v>
      </c>
      <c r="L88">
        <v>602</v>
      </c>
      <c r="M88">
        <v>62</v>
      </c>
      <c r="N88">
        <v>19</v>
      </c>
      <c r="O88">
        <v>3</v>
      </c>
      <c r="P88">
        <v>1319</v>
      </c>
      <c r="Q88">
        <v>1204</v>
      </c>
      <c r="R88">
        <v>1.0755176613885506</v>
      </c>
      <c r="S88">
        <v>31</v>
      </c>
      <c r="T88" t="s">
        <v>523</v>
      </c>
      <c r="U88">
        <v>2523</v>
      </c>
      <c r="V88">
        <v>3.6860879904875098E-2</v>
      </c>
      <c r="W88">
        <v>0</v>
      </c>
      <c r="X88" s="2">
        <f>AS_Coruna[[#This Row],[historico_CifrasTotales.Pacientes_Sin_Alta]]-F87+AS_Coruna[[#This Row],[historico_CifrasTotales.Pacientes_Con_Alta]]-G87+AS_Coruna[[#This Row],[FallecidosAcumOld]]-L87</f>
        <v>107</v>
      </c>
    </row>
    <row r="89" spans="1:24" x14ac:dyDescent="0.3">
      <c r="A89" s="2" t="s">
        <v>524</v>
      </c>
      <c r="B89" s="2" t="s">
        <v>4</v>
      </c>
      <c r="C89">
        <v>90</v>
      </c>
      <c r="D89">
        <v>105</v>
      </c>
      <c r="E89">
        <v>602</v>
      </c>
      <c r="F89">
        <v>883</v>
      </c>
      <c r="G89">
        <v>30415</v>
      </c>
      <c r="H89">
        <v>19</v>
      </c>
      <c r="I89">
        <v>3</v>
      </c>
      <c r="J89">
        <v>546789</v>
      </c>
      <c r="K89">
        <v>157223</v>
      </c>
      <c r="L89">
        <v>602</v>
      </c>
      <c r="M89">
        <v>74</v>
      </c>
      <c r="N89">
        <v>18</v>
      </c>
      <c r="O89">
        <v>3</v>
      </c>
      <c r="P89">
        <v>871</v>
      </c>
      <c r="Q89">
        <v>203</v>
      </c>
      <c r="R89">
        <v>1.0838052095130237</v>
      </c>
      <c r="S89">
        <v>31</v>
      </c>
      <c r="T89" t="s">
        <v>524</v>
      </c>
      <c r="U89">
        <v>1074</v>
      </c>
      <c r="V89">
        <v>9.77653631284916E-2</v>
      </c>
      <c r="W89">
        <v>0</v>
      </c>
      <c r="X89" s="2">
        <f>AS_Coruna[[#This Row],[historico_CifrasTotales.Pacientes_Sin_Alta]]-F88+AS_Coruna[[#This Row],[historico_CifrasTotales.Pacientes_Con_Alta]]-G88+AS_Coruna[[#This Row],[FallecidosAcumOld]]-L88</f>
        <v>93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459</v>
      </c>
      <c r="C22" t="s">
        <v>359</v>
      </c>
      <c r="D22" t="s">
        <v>421</v>
      </c>
    </row>
    <row r="23" spans="2:4" x14ac:dyDescent="0.3">
      <c r="B23" s="12" t="s">
        <v>432</v>
      </c>
      <c r="C23" s="2">
        <v>47</v>
      </c>
      <c r="D23" s="2">
        <v>39</v>
      </c>
    </row>
    <row r="24" spans="2:4" x14ac:dyDescent="0.3">
      <c r="B24" s="12" t="s">
        <v>433</v>
      </c>
      <c r="C24" s="2">
        <v>45</v>
      </c>
      <c r="D24" s="2">
        <v>45</v>
      </c>
    </row>
    <row r="25" spans="2:4" x14ac:dyDescent="0.3">
      <c r="B25" s="12" t="s">
        <v>435</v>
      </c>
      <c r="C25" s="2">
        <v>48</v>
      </c>
      <c r="D25" s="2">
        <v>45</v>
      </c>
    </row>
    <row r="26" spans="2:4" x14ac:dyDescent="0.3">
      <c r="B26" s="12" t="s">
        <v>437</v>
      </c>
      <c r="C26" s="2">
        <v>50</v>
      </c>
      <c r="D26" s="2">
        <v>49</v>
      </c>
    </row>
    <row r="27" spans="2:4" x14ac:dyDescent="0.3">
      <c r="B27" s="12" t="s">
        <v>438</v>
      </c>
      <c r="C27" s="2">
        <v>30</v>
      </c>
      <c r="D27" s="2">
        <v>31</v>
      </c>
    </row>
    <row r="28" spans="2:4" x14ac:dyDescent="0.3">
      <c r="B28" s="12" t="s">
        <v>439</v>
      </c>
      <c r="C28" s="2">
        <v>30</v>
      </c>
      <c r="D28" s="2">
        <v>24</v>
      </c>
    </row>
    <row r="29" spans="2:4" x14ac:dyDescent="0.3">
      <c r="B29" s="12" t="s">
        <v>440</v>
      </c>
      <c r="C29" s="2">
        <v>33</v>
      </c>
      <c r="D29" s="2">
        <v>30</v>
      </c>
    </row>
    <row r="30" spans="2:4" x14ac:dyDescent="0.3">
      <c r="B30" s="12" t="s">
        <v>441</v>
      </c>
      <c r="C30" s="2">
        <v>51</v>
      </c>
      <c r="D30" s="2">
        <v>47</v>
      </c>
    </row>
    <row r="31" spans="2:4" x14ac:dyDescent="0.3">
      <c r="B31" s="12" t="s">
        <v>442</v>
      </c>
      <c r="C31" s="2">
        <v>72</v>
      </c>
      <c r="D31" s="2">
        <v>65</v>
      </c>
    </row>
    <row r="32" spans="2:4" x14ac:dyDescent="0.3">
      <c r="B32" s="12" t="s">
        <v>443</v>
      </c>
      <c r="C32" s="2">
        <v>33</v>
      </c>
      <c r="D32" s="2">
        <v>38</v>
      </c>
    </row>
    <row r="33" spans="2:4" x14ac:dyDescent="0.3">
      <c r="B33" s="12" t="s">
        <v>444</v>
      </c>
      <c r="C33" s="2">
        <v>40</v>
      </c>
      <c r="D33" s="2">
        <v>29</v>
      </c>
    </row>
    <row r="34" spans="2:4" x14ac:dyDescent="0.3">
      <c r="B34" s="12" t="s">
        <v>445</v>
      </c>
      <c r="C34" s="2">
        <v>41</v>
      </c>
      <c r="D34" s="2">
        <v>45</v>
      </c>
    </row>
    <row r="35" spans="2:4" x14ac:dyDescent="0.3">
      <c r="B35" s="12" t="s">
        <v>446</v>
      </c>
      <c r="C35" s="2">
        <v>32</v>
      </c>
      <c r="D35" s="2">
        <v>25</v>
      </c>
    </row>
    <row r="36" spans="2:4" x14ac:dyDescent="0.3">
      <c r="B36" s="12" t="s">
        <v>447</v>
      </c>
      <c r="C36" s="2">
        <v>46</v>
      </c>
      <c r="D36" s="2">
        <v>42</v>
      </c>
    </row>
    <row r="37" spans="2:4" x14ac:dyDescent="0.3">
      <c r="B37" s="12" t="s">
        <v>448</v>
      </c>
      <c r="C37" s="2">
        <v>36</v>
      </c>
      <c r="D37" s="2">
        <v>33</v>
      </c>
    </row>
    <row r="38" spans="2:4" x14ac:dyDescent="0.3">
      <c r="B38" s="12" t="s">
        <v>449</v>
      </c>
      <c r="C38" s="2">
        <v>49</v>
      </c>
      <c r="D38" s="2">
        <v>45</v>
      </c>
    </row>
    <row r="39" spans="2:4" x14ac:dyDescent="0.3">
      <c r="B39" s="12" t="s">
        <v>450</v>
      </c>
      <c r="C39" s="2">
        <v>33</v>
      </c>
      <c r="D39" s="2">
        <v>31</v>
      </c>
    </row>
    <row r="40" spans="2:4" x14ac:dyDescent="0.3">
      <c r="B40" s="12" t="s">
        <v>451</v>
      </c>
      <c r="C40" s="2">
        <v>33</v>
      </c>
      <c r="D40" s="2">
        <v>29</v>
      </c>
    </row>
    <row r="41" spans="2:4" x14ac:dyDescent="0.3">
      <c r="B41" s="12" t="s">
        <v>452</v>
      </c>
      <c r="C41" s="2">
        <v>29</v>
      </c>
      <c r="D41" s="2">
        <v>27</v>
      </c>
    </row>
    <row r="42" spans="2:4" x14ac:dyDescent="0.3">
      <c r="B42" s="12" t="s">
        <v>453</v>
      </c>
      <c r="C42" s="2">
        <v>27</v>
      </c>
      <c r="D42" s="2">
        <v>25</v>
      </c>
    </row>
    <row r="43" spans="2:4" x14ac:dyDescent="0.3">
      <c r="B43" s="12" t="s">
        <v>454</v>
      </c>
      <c r="C43" s="2">
        <v>31</v>
      </c>
      <c r="D43" s="2">
        <v>23</v>
      </c>
    </row>
    <row r="44" spans="2:4" x14ac:dyDescent="0.3">
      <c r="B44" s="12" t="s">
        <v>455</v>
      </c>
      <c r="C44" s="2">
        <v>59</v>
      </c>
      <c r="D44" s="2">
        <v>50</v>
      </c>
    </row>
    <row r="45" spans="2:4" x14ac:dyDescent="0.3">
      <c r="B45" s="12" t="s">
        <v>456</v>
      </c>
      <c r="C45" s="2">
        <v>49</v>
      </c>
      <c r="D45" s="2">
        <v>45</v>
      </c>
    </row>
    <row r="46" spans="2:4" x14ac:dyDescent="0.3">
      <c r="B46" s="12" t="s">
        <v>457</v>
      </c>
      <c r="C46" s="2">
        <v>53</v>
      </c>
      <c r="D46" s="2">
        <v>51</v>
      </c>
    </row>
    <row r="47" spans="2:4" x14ac:dyDescent="0.3">
      <c r="B47" s="12" t="s">
        <v>458</v>
      </c>
      <c r="C47" s="2">
        <v>29</v>
      </c>
      <c r="D47" s="2">
        <v>29</v>
      </c>
    </row>
    <row r="48" spans="2:4" x14ac:dyDescent="0.3">
      <c r="B48" s="12" t="s">
        <v>460</v>
      </c>
      <c r="C48" s="2">
        <v>54</v>
      </c>
      <c r="D48" s="2">
        <v>51</v>
      </c>
    </row>
    <row r="49" spans="2:4" x14ac:dyDescent="0.3">
      <c r="B49" s="12" t="s">
        <v>461</v>
      </c>
      <c r="C49" s="2">
        <v>17</v>
      </c>
      <c r="D49" s="2">
        <v>15</v>
      </c>
    </row>
    <row r="50" spans="2:4" x14ac:dyDescent="0.3">
      <c r="B50" s="12" t="s">
        <v>462</v>
      </c>
      <c r="C50" s="2">
        <v>51</v>
      </c>
      <c r="D50" s="2">
        <v>21</v>
      </c>
    </row>
    <row r="51" spans="2:4" x14ac:dyDescent="0.3">
      <c r="B51" s="12" t="s">
        <v>463</v>
      </c>
      <c r="C51" s="2">
        <v>25</v>
      </c>
      <c r="D51" s="2">
        <v>23</v>
      </c>
    </row>
    <row r="52" spans="2:4" x14ac:dyDescent="0.3">
      <c r="B52" s="12" t="s">
        <v>466</v>
      </c>
      <c r="C52" s="2">
        <v>21</v>
      </c>
      <c r="D52" s="2">
        <v>19</v>
      </c>
    </row>
    <row r="53" spans="2:4" x14ac:dyDescent="0.3">
      <c r="B53" s="12" t="s">
        <v>467</v>
      </c>
      <c r="C53" s="2">
        <v>30</v>
      </c>
      <c r="D53" s="2">
        <v>32</v>
      </c>
    </row>
    <row r="54" spans="2:4" x14ac:dyDescent="0.3">
      <c r="B54" s="12" t="s">
        <v>468</v>
      </c>
      <c r="C54" s="2">
        <v>28</v>
      </c>
      <c r="D54" s="2">
        <v>27</v>
      </c>
    </row>
    <row r="55" spans="2:4" x14ac:dyDescent="0.3">
      <c r="B55" s="12" t="s">
        <v>469</v>
      </c>
      <c r="C55" s="2">
        <v>13</v>
      </c>
      <c r="D55" s="2">
        <v>14</v>
      </c>
    </row>
    <row r="56" spans="2:4" x14ac:dyDescent="0.3">
      <c r="B56" s="12" t="s">
        <v>470</v>
      </c>
      <c r="C56" s="2">
        <v>29</v>
      </c>
      <c r="D56" s="2">
        <v>29</v>
      </c>
    </row>
    <row r="57" spans="2:4" x14ac:dyDescent="0.3">
      <c r="B57" s="12" t="s">
        <v>471</v>
      </c>
      <c r="C57" s="2">
        <v>17</v>
      </c>
      <c r="D57" s="2">
        <v>21</v>
      </c>
    </row>
    <row r="58" spans="2:4" x14ac:dyDescent="0.3">
      <c r="B58" s="12" t="s">
        <v>472</v>
      </c>
      <c r="C58" s="2">
        <v>26</v>
      </c>
      <c r="D58" s="2">
        <v>21</v>
      </c>
    </row>
    <row r="59" spans="2:4" x14ac:dyDescent="0.3">
      <c r="B59" s="12" t="s">
        <v>473</v>
      </c>
      <c r="C59" s="2">
        <v>42</v>
      </c>
      <c r="D59" s="2">
        <v>40</v>
      </c>
    </row>
    <row r="60" spans="2:4" x14ac:dyDescent="0.3">
      <c r="B60" s="12" t="s">
        <v>474</v>
      </c>
      <c r="C60" s="2">
        <v>35</v>
      </c>
      <c r="D60" s="2">
        <v>34</v>
      </c>
    </row>
    <row r="61" spans="2:4" x14ac:dyDescent="0.3">
      <c r="B61" s="12" t="s">
        <v>475</v>
      </c>
      <c r="C61" s="2">
        <v>13</v>
      </c>
      <c r="D61" s="2">
        <v>10</v>
      </c>
    </row>
    <row r="62" spans="2:4" x14ac:dyDescent="0.3">
      <c r="B62" s="12" t="s">
        <v>476</v>
      </c>
      <c r="C62" s="2">
        <v>11</v>
      </c>
      <c r="D62" s="2">
        <v>9</v>
      </c>
    </row>
    <row r="63" spans="2:4" x14ac:dyDescent="0.3">
      <c r="B63" s="12" t="s">
        <v>477</v>
      </c>
      <c r="C63" s="2">
        <v>16</v>
      </c>
      <c r="D63" s="2">
        <v>14</v>
      </c>
    </row>
    <row r="64" spans="2:4" x14ac:dyDescent="0.3">
      <c r="B64" s="12" t="s">
        <v>478</v>
      </c>
      <c r="C64" s="2">
        <v>11</v>
      </c>
      <c r="D64" s="2">
        <v>10</v>
      </c>
    </row>
    <row r="65" spans="2:4" x14ac:dyDescent="0.3">
      <c r="B65" s="12" t="s">
        <v>479</v>
      </c>
      <c r="C65" s="2">
        <v>12</v>
      </c>
      <c r="D65" s="2">
        <v>12</v>
      </c>
    </row>
    <row r="66" spans="2:4" x14ac:dyDescent="0.3">
      <c r="B66" s="12" t="s">
        <v>480</v>
      </c>
      <c r="C66" s="2">
        <v>13</v>
      </c>
      <c r="D66" s="2">
        <v>10</v>
      </c>
    </row>
    <row r="67" spans="2:4" x14ac:dyDescent="0.3">
      <c r="B67" s="12" t="s">
        <v>481</v>
      </c>
      <c r="C67" s="2">
        <v>24</v>
      </c>
      <c r="D67" s="2">
        <v>26</v>
      </c>
    </row>
    <row r="68" spans="2:4" x14ac:dyDescent="0.3">
      <c r="B68" s="12" t="s">
        <v>482</v>
      </c>
      <c r="C68" s="2">
        <v>9</v>
      </c>
      <c r="D68" s="2">
        <v>9</v>
      </c>
    </row>
    <row r="69" spans="2:4" x14ac:dyDescent="0.3">
      <c r="B69" s="12" t="s">
        <v>483</v>
      </c>
      <c r="C69" s="2">
        <v>12</v>
      </c>
      <c r="D69" s="2">
        <v>13</v>
      </c>
    </row>
    <row r="70" spans="2:4" x14ac:dyDescent="0.3">
      <c r="B70" s="12" t="s">
        <v>484</v>
      </c>
      <c r="C70" s="2">
        <v>17</v>
      </c>
      <c r="D70" s="2">
        <v>18</v>
      </c>
    </row>
    <row r="71" spans="2:4" x14ac:dyDescent="0.3">
      <c r="B71" s="12" t="s">
        <v>485</v>
      </c>
      <c r="C71" s="2">
        <v>18</v>
      </c>
      <c r="D71" s="2">
        <v>18</v>
      </c>
    </row>
    <row r="72" spans="2:4" x14ac:dyDescent="0.3">
      <c r="B72" s="12" t="s">
        <v>486</v>
      </c>
      <c r="C72" s="2">
        <v>14</v>
      </c>
      <c r="D72" s="2">
        <v>17</v>
      </c>
    </row>
    <row r="73" spans="2:4" x14ac:dyDescent="0.3">
      <c r="B73" s="12" t="s">
        <v>487</v>
      </c>
      <c r="C73" s="2">
        <v>25</v>
      </c>
      <c r="D73" s="2">
        <v>25</v>
      </c>
    </row>
    <row r="74" spans="2:4" x14ac:dyDescent="0.3">
      <c r="B74" s="12" t="s">
        <v>488</v>
      </c>
      <c r="C74" s="2">
        <v>21</v>
      </c>
      <c r="D74" s="2">
        <v>21</v>
      </c>
    </row>
    <row r="75" spans="2:4" x14ac:dyDescent="0.3">
      <c r="B75" s="12" t="s">
        <v>489</v>
      </c>
      <c r="C75" s="2">
        <v>17</v>
      </c>
      <c r="D75" s="2">
        <v>17</v>
      </c>
    </row>
    <row r="76" spans="2:4" x14ac:dyDescent="0.3">
      <c r="B76" s="12" t="s">
        <v>490</v>
      </c>
      <c r="C76" s="2">
        <v>28</v>
      </c>
      <c r="D76" s="2">
        <v>28</v>
      </c>
    </row>
    <row r="77" spans="2:4" x14ac:dyDescent="0.3">
      <c r="B77" s="12" t="s">
        <v>491</v>
      </c>
      <c r="C77" s="2">
        <v>16</v>
      </c>
      <c r="D77" s="2">
        <v>15</v>
      </c>
    </row>
    <row r="78" spans="2:4" x14ac:dyDescent="0.3">
      <c r="B78" s="12" t="s">
        <v>492</v>
      </c>
      <c r="C78" s="2">
        <v>28</v>
      </c>
      <c r="D78" s="2">
        <v>28</v>
      </c>
    </row>
    <row r="79" spans="2:4" x14ac:dyDescent="0.3">
      <c r="B79" s="12" t="s">
        <v>493</v>
      </c>
      <c r="C79" s="2">
        <v>42</v>
      </c>
      <c r="D79" s="2">
        <v>43</v>
      </c>
    </row>
    <row r="80" spans="2:4" x14ac:dyDescent="0.3">
      <c r="B80" s="12" t="s">
        <v>494</v>
      </c>
      <c r="C80" s="2">
        <v>23</v>
      </c>
      <c r="D80" s="2">
        <v>22</v>
      </c>
    </row>
    <row r="81" spans="2:4" x14ac:dyDescent="0.3">
      <c r="B81" s="12" t="s">
        <v>495</v>
      </c>
      <c r="C81" s="2">
        <v>22</v>
      </c>
      <c r="D81" s="2">
        <v>22</v>
      </c>
    </row>
    <row r="82" spans="2:4" x14ac:dyDescent="0.3">
      <c r="B82" s="12" t="s">
        <v>496</v>
      </c>
      <c r="C82" s="2">
        <v>34</v>
      </c>
      <c r="D82" s="2">
        <v>34</v>
      </c>
    </row>
    <row r="83" spans="2:4" x14ac:dyDescent="0.3">
      <c r="B83" s="12" t="s">
        <v>497</v>
      </c>
      <c r="C83" s="2">
        <v>18</v>
      </c>
      <c r="D83" s="2">
        <v>18</v>
      </c>
    </row>
    <row r="84" spans="2:4" x14ac:dyDescent="0.3">
      <c r="B84" s="12" t="s">
        <v>498</v>
      </c>
      <c r="C84" s="2">
        <v>31</v>
      </c>
      <c r="D84" s="2">
        <v>30</v>
      </c>
    </row>
    <row r="85" spans="2:4" x14ac:dyDescent="0.3">
      <c r="B85" s="12" t="s">
        <v>499</v>
      </c>
      <c r="C85" s="2">
        <v>35</v>
      </c>
      <c r="D85" s="2">
        <v>38</v>
      </c>
    </row>
    <row r="86" spans="2:4" x14ac:dyDescent="0.3">
      <c r="B86" s="12" t="s">
        <v>500</v>
      </c>
      <c r="C86" s="2">
        <v>33</v>
      </c>
      <c r="D86" s="2">
        <v>30</v>
      </c>
    </row>
    <row r="87" spans="2:4" x14ac:dyDescent="0.3">
      <c r="B87" s="12" t="s">
        <v>501</v>
      </c>
      <c r="C87" s="2">
        <v>28</v>
      </c>
      <c r="D87" s="2">
        <v>26</v>
      </c>
    </row>
    <row r="88" spans="2:4" x14ac:dyDescent="0.3">
      <c r="B88" s="12" t="s">
        <v>502</v>
      </c>
      <c r="C88" s="2">
        <v>43</v>
      </c>
      <c r="D88" s="2">
        <v>44</v>
      </c>
    </row>
    <row r="89" spans="2:4" x14ac:dyDescent="0.3">
      <c r="B89" s="12" t="s">
        <v>503</v>
      </c>
      <c r="C89" s="2">
        <v>22</v>
      </c>
      <c r="D89" s="2">
        <v>23</v>
      </c>
    </row>
    <row r="90" spans="2:4" x14ac:dyDescent="0.3">
      <c r="B90" s="12" t="s">
        <v>504</v>
      </c>
      <c r="C90" s="2">
        <v>32</v>
      </c>
      <c r="D90" s="2">
        <v>34</v>
      </c>
    </row>
    <row r="91" spans="2:4" x14ac:dyDescent="0.3">
      <c r="B91" s="12" t="s">
        <v>505</v>
      </c>
      <c r="C91" s="2">
        <v>32</v>
      </c>
      <c r="D91" s="2">
        <v>32</v>
      </c>
    </row>
    <row r="92" spans="2:4" x14ac:dyDescent="0.3">
      <c r="B92" s="12" t="s">
        <v>506</v>
      </c>
      <c r="C92" s="2">
        <v>29</v>
      </c>
      <c r="D92" s="2">
        <v>27</v>
      </c>
    </row>
    <row r="93" spans="2:4" x14ac:dyDescent="0.3">
      <c r="B93" s="12" t="s">
        <v>507</v>
      </c>
      <c r="C93" s="2">
        <v>26</v>
      </c>
      <c r="D93" s="2">
        <v>27</v>
      </c>
    </row>
    <row r="94" spans="2:4" x14ac:dyDescent="0.3">
      <c r="B94" s="12" t="s">
        <v>508</v>
      </c>
      <c r="C94" s="2">
        <v>35</v>
      </c>
      <c r="D94" s="2">
        <v>34</v>
      </c>
    </row>
    <row r="95" spans="2:4" x14ac:dyDescent="0.3">
      <c r="B95" s="12" t="s">
        <v>509</v>
      </c>
      <c r="C95" s="2">
        <v>11</v>
      </c>
      <c r="D95" s="2">
        <v>11</v>
      </c>
    </row>
    <row r="96" spans="2:4" x14ac:dyDescent="0.3">
      <c r="B96" s="12" t="s">
        <v>510</v>
      </c>
      <c r="C96" s="2">
        <v>43</v>
      </c>
      <c r="D96" s="2">
        <v>43</v>
      </c>
    </row>
    <row r="97" spans="2:4" x14ac:dyDescent="0.3">
      <c r="B97" s="12" t="s">
        <v>511</v>
      </c>
      <c r="C97" s="2">
        <v>25</v>
      </c>
      <c r="D97" s="2">
        <v>25</v>
      </c>
    </row>
    <row r="98" spans="2:4" x14ac:dyDescent="0.3">
      <c r="B98" s="12" t="s">
        <v>512</v>
      </c>
      <c r="C98" s="2">
        <v>34</v>
      </c>
      <c r="D98" s="2">
        <v>34</v>
      </c>
    </row>
    <row r="99" spans="2:4" x14ac:dyDescent="0.3">
      <c r="B99" s="12" t="s">
        <v>513</v>
      </c>
      <c r="C99" s="2">
        <v>72</v>
      </c>
      <c r="D99" s="2">
        <v>70</v>
      </c>
    </row>
    <row r="100" spans="2:4" x14ac:dyDescent="0.3">
      <c r="B100" s="12" t="s">
        <v>514</v>
      </c>
      <c r="C100" s="2">
        <v>59</v>
      </c>
      <c r="D100" s="2">
        <v>60</v>
      </c>
    </row>
    <row r="101" spans="2:4" x14ac:dyDescent="0.3">
      <c r="B101" s="12" t="s">
        <v>515</v>
      </c>
      <c r="C101" s="2">
        <v>46</v>
      </c>
      <c r="D101" s="2">
        <v>52</v>
      </c>
    </row>
    <row r="102" spans="2:4" x14ac:dyDescent="0.3">
      <c r="B102" s="12" t="s">
        <v>516</v>
      </c>
      <c r="C102" s="2">
        <v>46</v>
      </c>
      <c r="D102" s="2">
        <v>44</v>
      </c>
    </row>
    <row r="103" spans="2:4" x14ac:dyDescent="0.3">
      <c r="B103" s="12" t="s">
        <v>517</v>
      </c>
      <c r="C103" s="2">
        <v>46</v>
      </c>
      <c r="D103" s="2">
        <v>46</v>
      </c>
    </row>
    <row r="104" spans="2:4" x14ac:dyDescent="0.3">
      <c r="B104" s="12" t="s">
        <v>518</v>
      </c>
      <c r="C104" s="2">
        <v>36</v>
      </c>
      <c r="D104" s="2">
        <v>42</v>
      </c>
    </row>
    <row r="105" spans="2:4" x14ac:dyDescent="0.3">
      <c r="B105" s="12" t="s">
        <v>519</v>
      </c>
      <c r="C105" s="2">
        <v>61</v>
      </c>
      <c r="D105" s="2">
        <v>58</v>
      </c>
    </row>
    <row r="106" spans="2:4" x14ac:dyDescent="0.3">
      <c r="B106" s="12" t="s">
        <v>520</v>
      </c>
      <c r="C106" s="2">
        <v>86</v>
      </c>
      <c r="D106" s="2">
        <v>85</v>
      </c>
    </row>
    <row r="107" spans="2:4" x14ac:dyDescent="0.3">
      <c r="B107" s="12" t="s">
        <v>521</v>
      </c>
      <c r="C107" s="2">
        <v>55</v>
      </c>
      <c r="D107" s="2">
        <v>56</v>
      </c>
    </row>
    <row r="108" spans="2:4" x14ac:dyDescent="0.3">
      <c r="B108" s="12" t="s">
        <v>522</v>
      </c>
      <c r="C108" s="2">
        <v>107</v>
      </c>
      <c r="D108" s="2">
        <v>101</v>
      </c>
    </row>
    <row r="109" spans="2:4" x14ac:dyDescent="0.3">
      <c r="B109" s="12" t="s">
        <v>523</v>
      </c>
      <c r="C109" s="2">
        <v>93</v>
      </c>
      <c r="D109" s="2">
        <v>92</v>
      </c>
    </row>
    <row r="110" spans="2:4" x14ac:dyDescent="0.3">
      <c r="B110" s="12" t="s">
        <v>524</v>
      </c>
      <c r="C110" s="2">
        <v>105</v>
      </c>
      <c r="D110" s="2">
        <v>90</v>
      </c>
    </row>
    <row r="111" spans="2:4" x14ac:dyDescent="0.3">
      <c r="B111" s="12" t="s">
        <v>464</v>
      </c>
      <c r="C111" s="2">
        <v>3129</v>
      </c>
      <c r="D111" s="2">
        <v>2982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44300</v>
      </c>
      <c r="B2" s="2" t="s">
        <v>5</v>
      </c>
      <c r="C2">
        <v>8</v>
      </c>
      <c r="D2">
        <v>8</v>
      </c>
      <c r="E2">
        <v>216</v>
      </c>
      <c r="F2">
        <v>42579</v>
      </c>
      <c r="G2">
        <v>216</v>
      </c>
      <c r="H2">
        <v>1</v>
      </c>
      <c r="I2">
        <v>9</v>
      </c>
      <c r="J2">
        <v>0</v>
      </c>
      <c r="K2">
        <v>544</v>
      </c>
      <c r="L2">
        <v>66</v>
      </c>
      <c r="M2">
        <v>1.0108695652173914</v>
      </c>
      <c r="N2">
        <v>7</v>
      </c>
      <c r="O2" t="s">
        <v>432</v>
      </c>
      <c r="P2">
        <v>610</v>
      </c>
      <c r="Q2">
        <v>1.3114754098360701E-2</v>
      </c>
      <c r="R2">
        <v>0</v>
      </c>
    </row>
    <row r="3" spans="1:18" x14ac:dyDescent="0.3">
      <c r="A3" s="1">
        <v>44301</v>
      </c>
      <c r="B3" s="2" t="s">
        <v>5</v>
      </c>
      <c r="C3">
        <v>6</v>
      </c>
      <c r="D3">
        <v>9</v>
      </c>
      <c r="E3">
        <v>216</v>
      </c>
      <c r="F3">
        <v>42645</v>
      </c>
      <c r="G3">
        <v>216</v>
      </c>
      <c r="H3">
        <v>4</v>
      </c>
      <c r="I3">
        <v>8</v>
      </c>
      <c r="J3">
        <v>0</v>
      </c>
      <c r="K3">
        <v>437</v>
      </c>
      <c r="L3">
        <v>74</v>
      </c>
      <c r="M3">
        <v>1.043010752688172</v>
      </c>
      <c r="N3">
        <v>5</v>
      </c>
      <c r="O3" t="s">
        <v>433</v>
      </c>
      <c r="P3">
        <v>511</v>
      </c>
      <c r="Q3">
        <v>1.7612524461839502E-2</v>
      </c>
      <c r="R3">
        <v>0</v>
      </c>
    </row>
    <row r="4" spans="1:18" x14ac:dyDescent="0.3">
      <c r="A4" s="1">
        <v>44302</v>
      </c>
      <c r="B4" s="2" t="s">
        <v>5</v>
      </c>
      <c r="C4">
        <v>8</v>
      </c>
      <c r="D4">
        <v>9</v>
      </c>
      <c r="E4">
        <v>216</v>
      </c>
      <c r="F4">
        <v>42719</v>
      </c>
      <c r="G4">
        <v>216</v>
      </c>
      <c r="H4">
        <v>4</v>
      </c>
      <c r="I4">
        <v>6</v>
      </c>
      <c r="J4">
        <v>0</v>
      </c>
      <c r="K4">
        <v>493</v>
      </c>
      <c r="L4">
        <v>33</v>
      </c>
      <c r="M4">
        <v>1.0412371134020619</v>
      </c>
      <c r="N4">
        <v>5</v>
      </c>
      <c r="O4" t="s">
        <v>435</v>
      </c>
      <c r="P4">
        <v>526</v>
      </c>
      <c r="Q4">
        <v>1.7110266159695801E-2</v>
      </c>
      <c r="R4">
        <v>0</v>
      </c>
    </row>
    <row r="5" spans="1:18" x14ac:dyDescent="0.3">
      <c r="A5" s="1">
        <v>44303</v>
      </c>
      <c r="B5" s="2" t="s">
        <v>5</v>
      </c>
      <c r="C5">
        <v>4</v>
      </c>
      <c r="D5">
        <v>6</v>
      </c>
      <c r="E5">
        <v>216</v>
      </c>
      <c r="F5">
        <v>42752</v>
      </c>
      <c r="G5">
        <v>216</v>
      </c>
      <c r="H5">
        <v>5</v>
      </c>
      <c r="I5">
        <v>8</v>
      </c>
      <c r="J5">
        <v>0</v>
      </c>
      <c r="K5">
        <v>401</v>
      </c>
      <c r="L5">
        <v>40</v>
      </c>
      <c r="M5">
        <v>1.0495049504950495</v>
      </c>
      <c r="N5">
        <v>1</v>
      </c>
      <c r="O5" t="s">
        <v>437</v>
      </c>
      <c r="P5">
        <v>441</v>
      </c>
      <c r="Q5">
        <v>1.3605442176870699E-2</v>
      </c>
      <c r="R5">
        <v>0</v>
      </c>
    </row>
    <row r="6" spans="1:18" x14ac:dyDescent="0.3">
      <c r="A6" s="1">
        <v>44304</v>
      </c>
      <c r="B6" s="2" t="s">
        <v>5</v>
      </c>
      <c r="C6">
        <v>6</v>
      </c>
      <c r="D6">
        <v>6</v>
      </c>
      <c r="E6">
        <v>216</v>
      </c>
      <c r="F6">
        <v>42792</v>
      </c>
      <c r="G6">
        <v>216</v>
      </c>
      <c r="H6">
        <v>3</v>
      </c>
      <c r="I6">
        <v>9</v>
      </c>
      <c r="J6">
        <v>1</v>
      </c>
      <c r="K6">
        <v>309</v>
      </c>
      <c r="L6">
        <v>20</v>
      </c>
      <c r="M6">
        <v>1.0283018867924529</v>
      </c>
      <c r="N6">
        <v>3</v>
      </c>
      <c r="O6" t="s">
        <v>438</v>
      </c>
      <c r="P6">
        <v>329</v>
      </c>
      <c r="Q6">
        <v>1.82370820668693E-2</v>
      </c>
      <c r="R6">
        <v>0</v>
      </c>
    </row>
    <row r="7" spans="1:18" x14ac:dyDescent="0.3">
      <c r="A7" s="1">
        <v>44305</v>
      </c>
      <c r="B7" s="2" t="s">
        <v>5</v>
      </c>
      <c r="C7">
        <v>3</v>
      </c>
      <c r="D7">
        <v>4</v>
      </c>
      <c r="E7">
        <v>216</v>
      </c>
      <c r="F7">
        <v>42812</v>
      </c>
      <c r="G7">
        <v>216</v>
      </c>
      <c r="H7">
        <v>-2</v>
      </c>
      <c r="I7">
        <v>10</v>
      </c>
      <c r="J7">
        <v>1</v>
      </c>
      <c r="K7">
        <v>143</v>
      </c>
      <c r="L7">
        <v>77</v>
      </c>
      <c r="M7">
        <v>0.98165137614678899</v>
      </c>
      <c r="N7">
        <v>6</v>
      </c>
      <c r="O7" t="s">
        <v>439</v>
      </c>
      <c r="P7">
        <v>220</v>
      </c>
      <c r="Q7">
        <v>1.8181818181818198E-2</v>
      </c>
      <c r="R7">
        <v>0</v>
      </c>
    </row>
    <row r="8" spans="1:18" x14ac:dyDescent="0.3">
      <c r="A8" s="1">
        <v>44306</v>
      </c>
      <c r="B8" s="2" t="s">
        <v>5</v>
      </c>
      <c r="C8">
        <v>3</v>
      </c>
      <c r="D8">
        <v>4</v>
      </c>
      <c r="E8">
        <v>216</v>
      </c>
      <c r="F8">
        <v>42889</v>
      </c>
      <c r="G8">
        <v>216</v>
      </c>
      <c r="H8">
        <v>-2</v>
      </c>
      <c r="I8">
        <v>10</v>
      </c>
      <c r="J8">
        <v>1</v>
      </c>
      <c r="K8">
        <v>319</v>
      </c>
      <c r="L8">
        <v>75</v>
      </c>
      <c r="M8">
        <v>0.98130841121495327</v>
      </c>
      <c r="N8">
        <v>6</v>
      </c>
      <c r="O8" t="s">
        <v>440</v>
      </c>
      <c r="P8">
        <v>394</v>
      </c>
      <c r="Q8">
        <v>1.01522842639594E-2</v>
      </c>
      <c r="R8">
        <v>0</v>
      </c>
    </row>
    <row r="9" spans="1:18" x14ac:dyDescent="0.3">
      <c r="A9" s="1">
        <v>44307</v>
      </c>
      <c r="B9" s="2" t="s">
        <v>5</v>
      </c>
      <c r="C9">
        <v>4</v>
      </c>
      <c r="D9">
        <v>3</v>
      </c>
      <c r="E9">
        <v>216</v>
      </c>
      <c r="F9">
        <v>42964</v>
      </c>
      <c r="G9">
        <v>216</v>
      </c>
      <c r="H9">
        <v>-1</v>
      </c>
      <c r="I9">
        <v>9</v>
      </c>
      <c r="J9">
        <v>2</v>
      </c>
      <c r="K9">
        <v>294</v>
      </c>
      <c r="L9">
        <v>55</v>
      </c>
      <c r="M9">
        <v>0.99047619047619051</v>
      </c>
      <c r="N9">
        <v>4</v>
      </c>
      <c r="O9" t="s">
        <v>441</v>
      </c>
      <c r="P9">
        <v>349</v>
      </c>
      <c r="Q9">
        <v>8.5959885386819503E-3</v>
      </c>
      <c r="R9">
        <v>0</v>
      </c>
    </row>
    <row r="10" spans="1:18" x14ac:dyDescent="0.3">
      <c r="A10" s="1">
        <v>44308</v>
      </c>
      <c r="B10" s="2" t="s">
        <v>5</v>
      </c>
      <c r="C10">
        <v>7</v>
      </c>
      <c r="D10">
        <v>10</v>
      </c>
      <c r="E10">
        <v>216</v>
      </c>
      <c r="F10">
        <v>43019</v>
      </c>
      <c r="G10">
        <v>216</v>
      </c>
      <c r="H10">
        <v>6</v>
      </c>
      <c r="I10">
        <v>9</v>
      </c>
      <c r="J10">
        <v>2</v>
      </c>
      <c r="K10">
        <v>225</v>
      </c>
      <c r="L10">
        <v>66</v>
      </c>
      <c r="M10">
        <v>1.0576923076923077</v>
      </c>
      <c r="N10">
        <v>4</v>
      </c>
      <c r="O10" t="s">
        <v>442</v>
      </c>
      <c r="P10">
        <v>291</v>
      </c>
      <c r="Q10">
        <v>3.4364261168384903E-2</v>
      </c>
      <c r="R10">
        <v>0</v>
      </c>
    </row>
    <row r="11" spans="1:18" x14ac:dyDescent="0.3">
      <c r="A11" s="1">
        <v>44309</v>
      </c>
      <c r="B11" s="2" t="s">
        <v>5</v>
      </c>
      <c r="C11">
        <v>11</v>
      </c>
      <c r="D11">
        <v>13</v>
      </c>
      <c r="E11">
        <v>216</v>
      </c>
      <c r="F11">
        <v>43085</v>
      </c>
      <c r="G11">
        <v>216</v>
      </c>
      <c r="H11">
        <v>10</v>
      </c>
      <c r="I11">
        <v>9</v>
      </c>
      <c r="J11">
        <v>2</v>
      </c>
      <c r="K11">
        <v>267</v>
      </c>
      <c r="L11">
        <v>60</v>
      </c>
      <c r="M11">
        <v>1.0909090909090908</v>
      </c>
      <c r="N11">
        <v>3</v>
      </c>
      <c r="O11" t="s">
        <v>443</v>
      </c>
      <c r="P11">
        <v>327</v>
      </c>
      <c r="Q11">
        <v>3.97553516819572E-2</v>
      </c>
      <c r="R11">
        <v>0</v>
      </c>
    </row>
    <row r="12" spans="1:18" x14ac:dyDescent="0.3">
      <c r="A12" s="1">
        <v>44310</v>
      </c>
      <c r="B12" s="2" t="s">
        <v>5</v>
      </c>
      <c r="C12">
        <v>3</v>
      </c>
      <c r="D12">
        <v>3</v>
      </c>
      <c r="E12">
        <v>216</v>
      </c>
      <c r="F12">
        <v>43145</v>
      </c>
      <c r="G12">
        <v>216</v>
      </c>
      <c r="H12">
        <v>-1</v>
      </c>
      <c r="I12">
        <v>11</v>
      </c>
      <c r="J12">
        <v>2</v>
      </c>
      <c r="K12">
        <v>264</v>
      </c>
      <c r="L12">
        <v>51</v>
      </c>
      <c r="M12">
        <v>0.9916666666666667</v>
      </c>
      <c r="N12">
        <v>4</v>
      </c>
      <c r="O12" t="s">
        <v>444</v>
      </c>
      <c r="P12">
        <v>315</v>
      </c>
      <c r="Q12">
        <v>9.5238095238095195E-3</v>
      </c>
      <c r="R12">
        <v>0</v>
      </c>
    </row>
    <row r="13" spans="1:18" x14ac:dyDescent="0.3">
      <c r="A13" s="1">
        <v>44311</v>
      </c>
      <c r="B13" s="2" t="s">
        <v>5</v>
      </c>
      <c r="C13">
        <v>4</v>
      </c>
      <c r="D13">
        <v>5</v>
      </c>
      <c r="E13">
        <v>216</v>
      </c>
      <c r="F13">
        <v>43196</v>
      </c>
      <c r="G13">
        <v>216</v>
      </c>
      <c r="H13">
        <v>-2</v>
      </c>
      <c r="I13">
        <v>11</v>
      </c>
      <c r="J13">
        <v>2</v>
      </c>
      <c r="K13">
        <v>142</v>
      </c>
      <c r="L13">
        <v>26</v>
      </c>
      <c r="M13">
        <v>0.98319327731092432</v>
      </c>
      <c r="N13">
        <v>7</v>
      </c>
      <c r="O13" t="s">
        <v>445</v>
      </c>
      <c r="P13">
        <v>168</v>
      </c>
      <c r="Q13">
        <v>2.9761904761904798E-2</v>
      </c>
      <c r="R13">
        <v>0</v>
      </c>
    </row>
    <row r="14" spans="1:18" x14ac:dyDescent="0.3">
      <c r="A14" s="1">
        <v>44312</v>
      </c>
      <c r="B14" s="2" t="s">
        <v>5</v>
      </c>
      <c r="C14">
        <v>1</v>
      </c>
      <c r="D14">
        <v>1</v>
      </c>
      <c r="E14">
        <v>216</v>
      </c>
      <c r="F14">
        <v>43222</v>
      </c>
      <c r="G14">
        <v>216</v>
      </c>
      <c r="H14">
        <v>-3</v>
      </c>
      <c r="I14">
        <v>11</v>
      </c>
      <c r="J14">
        <v>1</v>
      </c>
      <c r="K14">
        <v>233</v>
      </c>
      <c r="L14">
        <v>60</v>
      </c>
      <c r="M14">
        <v>0.97435897435897434</v>
      </c>
      <c r="N14">
        <v>4</v>
      </c>
      <c r="O14" t="s">
        <v>446</v>
      </c>
      <c r="P14">
        <v>293</v>
      </c>
      <c r="Q14">
        <v>3.4129692832764501E-3</v>
      </c>
      <c r="R14">
        <v>0</v>
      </c>
    </row>
    <row r="15" spans="1:18" x14ac:dyDescent="0.3">
      <c r="A15" s="1">
        <v>44313</v>
      </c>
      <c r="B15" s="2" t="s">
        <v>5</v>
      </c>
      <c r="C15">
        <v>5</v>
      </c>
      <c r="D15">
        <v>3</v>
      </c>
      <c r="E15">
        <v>216</v>
      </c>
      <c r="F15">
        <v>43282</v>
      </c>
      <c r="G15">
        <v>216</v>
      </c>
      <c r="H15">
        <v>-16</v>
      </c>
      <c r="I15">
        <v>8</v>
      </c>
      <c r="J15">
        <v>2</v>
      </c>
      <c r="K15">
        <v>366</v>
      </c>
      <c r="L15">
        <v>63</v>
      </c>
      <c r="M15">
        <v>0.85964912280701755</v>
      </c>
      <c r="N15">
        <v>19</v>
      </c>
      <c r="O15" t="s">
        <v>447</v>
      </c>
      <c r="P15">
        <v>429</v>
      </c>
      <c r="Q15">
        <v>6.9930069930069904E-3</v>
      </c>
      <c r="R15">
        <v>0</v>
      </c>
    </row>
    <row r="16" spans="1:18" x14ac:dyDescent="0.3">
      <c r="A16" s="1">
        <v>44314</v>
      </c>
      <c r="B16" s="2" t="s">
        <v>5</v>
      </c>
      <c r="C16">
        <v>7</v>
      </c>
      <c r="D16">
        <v>8</v>
      </c>
      <c r="E16">
        <v>216</v>
      </c>
      <c r="F16">
        <v>43345</v>
      </c>
      <c r="G16">
        <v>216</v>
      </c>
      <c r="H16">
        <v>7</v>
      </c>
      <c r="I16">
        <v>8</v>
      </c>
      <c r="J16">
        <v>2</v>
      </c>
      <c r="K16">
        <v>375</v>
      </c>
      <c r="L16">
        <v>69</v>
      </c>
      <c r="M16">
        <v>1.0714285714285714</v>
      </c>
      <c r="N16">
        <v>1</v>
      </c>
      <c r="O16" t="s">
        <v>448</v>
      </c>
      <c r="P16">
        <v>444</v>
      </c>
      <c r="Q16">
        <v>1.8018018018018001E-2</v>
      </c>
      <c r="R16">
        <v>0</v>
      </c>
    </row>
    <row r="17" spans="1:18" x14ac:dyDescent="0.3">
      <c r="A17" s="1">
        <v>44315</v>
      </c>
      <c r="B17" s="2" t="s">
        <v>5</v>
      </c>
      <c r="C17">
        <v>4</v>
      </c>
      <c r="D17">
        <v>5</v>
      </c>
      <c r="E17">
        <v>216</v>
      </c>
      <c r="F17">
        <v>43414</v>
      </c>
      <c r="G17">
        <v>216</v>
      </c>
      <c r="H17">
        <v>-8</v>
      </c>
      <c r="I17">
        <v>8</v>
      </c>
      <c r="J17">
        <v>2</v>
      </c>
      <c r="K17">
        <v>216</v>
      </c>
      <c r="L17">
        <v>60</v>
      </c>
      <c r="M17">
        <v>0.92380952380952386</v>
      </c>
      <c r="N17">
        <v>13</v>
      </c>
      <c r="O17" t="s">
        <v>449</v>
      </c>
      <c r="P17">
        <v>276</v>
      </c>
      <c r="Q17">
        <v>1.8115942028985501E-2</v>
      </c>
      <c r="R17">
        <v>0</v>
      </c>
    </row>
    <row r="18" spans="1:18" x14ac:dyDescent="0.3">
      <c r="A18" s="1">
        <v>44316</v>
      </c>
      <c r="B18" s="2" t="s">
        <v>5</v>
      </c>
      <c r="C18">
        <v>11</v>
      </c>
      <c r="D18">
        <v>11</v>
      </c>
      <c r="E18">
        <v>216</v>
      </c>
      <c r="F18">
        <v>43474</v>
      </c>
      <c r="G18">
        <v>216</v>
      </c>
      <c r="H18">
        <v>5</v>
      </c>
      <c r="I18">
        <v>7</v>
      </c>
      <c r="J18">
        <v>2</v>
      </c>
      <c r="K18">
        <v>333</v>
      </c>
      <c r="L18">
        <v>82</v>
      </c>
      <c r="M18">
        <v>1.0515463917525774</v>
      </c>
      <c r="N18">
        <v>6</v>
      </c>
      <c r="O18" t="s">
        <v>450</v>
      </c>
      <c r="P18">
        <v>415</v>
      </c>
      <c r="Q18">
        <v>2.65060240963855E-2</v>
      </c>
      <c r="R18">
        <v>0</v>
      </c>
    </row>
    <row r="19" spans="1:18" x14ac:dyDescent="0.3">
      <c r="A19" s="1">
        <v>44317</v>
      </c>
      <c r="B19" s="2" t="s">
        <v>5</v>
      </c>
      <c r="C19">
        <v>5</v>
      </c>
      <c r="D19">
        <v>4</v>
      </c>
      <c r="E19">
        <v>216</v>
      </c>
      <c r="F19">
        <v>43556</v>
      </c>
      <c r="G19">
        <v>216</v>
      </c>
      <c r="H19">
        <v>-3</v>
      </c>
      <c r="I19">
        <v>8</v>
      </c>
      <c r="J19">
        <v>2</v>
      </c>
      <c r="K19">
        <v>144</v>
      </c>
      <c r="L19">
        <v>38</v>
      </c>
      <c r="M19">
        <v>0.97058823529411764</v>
      </c>
      <c r="N19">
        <v>7</v>
      </c>
      <c r="O19" t="s">
        <v>451</v>
      </c>
      <c r="P19">
        <v>182</v>
      </c>
      <c r="Q19">
        <v>2.1978021978022001E-2</v>
      </c>
      <c r="R19">
        <v>0</v>
      </c>
    </row>
    <row r="20" spans="1:18" x14ac:dyDescent="0.3">
      <c r="A20" s="1">
        <v>44318</v>
      </c>
      <c r="B20" s="2" t="s">
        <v>5</v>
      </c>
      <c r="C20">
        <v>1</v>
      </c>
      <c r="D20">
        <v>2</v>
      </c>
      <c r="E20">
        <v>216</v>
      </c>
      <c r="F20">
        <v>43594</v>
      </c>
      <c r="G20">
        <v>216</v>
      </c>
      <c r="H20">
        <v>-4</v>
      </c>
      <c r="I20">
        <v>9</v>
      </c>
      <c r="J20">
        <v>2</v>
      </c>
      <c r="K20">
        <v>211</v>
      </c>
      <c r="L20">
        <v>48</v>
      </c>
      <c r="M20">
        <v>0.95959595959595956</v>
      </c>
      <c r="N20">
        <v>6</v>
      </c>
      <c r="O20" t="s">
        <v>452</v>
      </c>
      <c r="P20">
        <v>259</v>
      </c>
      <c r="Q20">
        <v>7.7220077220077196E-3</v>
      </c>
      <c r="R20">
        <v>0</v>
      </c>
    </row>
    <row r="21" spans="1:18" x14ac:dyDescent="0.3">
      <c r="A21" s="1">
        <v>44319</v>
      </c>
      <c r="B21" s="2" t="s">
        <v>5</v>
      </c>
      <c r="C21">
        <v>1</v>
      </c>
      <c r="D21">
        <v>2</v>
      </c>
      <c r="E21">
        <v>216</v>
      </c>
      <c r="F21">
        <v>43642</v>
      </c>
      <c r="G21">
        <v>216</v>
      </c>
      <c r="H21">
        <v>0</v>
      </c>
      <c r="I21">
        <v>7</v>
      </c>
      <c r="J21">
        <v>2</v>
      </c>
      <c r="K21">
        <v>210</v>
      </c>
      <c r="L21">
        <v>101</v>
      </c>
      <c r="M21">
        <v>1</v>
      </c>
      <c r="N21">
        <v>2</v>
      </c>
      <c r="O21" t="s">
        <v>453</v>
      </c>
      <c r="P21">
        <v>311</v>
      </c>
      <c r="Q21">
        <v>6.4308681672025697E-3</v>
      </c>
      <c r="R21">
        <v>0</v>
      </c>
    </row>
    <row r="22" spans="1:18" x14ac:dyDescent="0.3">
      <c r="A22" s="1">
        <v>44320</v>
      </c>
      <c r="B22" s="2" t="s">
        <v>5</v>
      </c>
      <c r="C22">
        <v>5</v>
      </c>
      <c r="D22">
        <v>5</v>
      </c>
      <c r="E22">
        <v>216</v>
      </c>
      <c r="F22">
        <v>43743</v>
      </c>
      <c r="G22">
        <v>216</v>
      </c>
      <c r="H22">
        <v>-3</v>
      </c>
      <c r="I22">
        <v>8</v>
      </c>
      <c r="J22">
        <v>2</v>
      </c>
      <c r="K22">
        <v>231</v>
      </c>
      <c r="L22">
        <v>68</v>
      </c>
      <c r="M22">
        <v>0.96842105263157896</v>
      </c>
      <c r="N22">
        <v>8</v>
      </c>
      <c r="O22" t="s">
        <v>454</v>
      </c>
      <c r="P22">
        <v>299</v>
      </c>
      <c r="Q22">
        <v>1.6722408026755901E-2</v>
      </c>
      <c r="R22">
        <v>0</v>
      </c>
    </row>
    <row r="23" spans="1:18" x14ac:dyDescent="0.3">
      <c r="A23" s="1">
        <v>44321</v>
      </c>
      <c r="B23" s="2" t="s">
        <v>5</v>
      </c>
      <c r="C23">
        <v>3</v>
      </c>
      <c r="D23">
        <v>3</v>
      </c>
      <c r="E23">
        <v>217</v>
      </c>
      <c r="F23">
        <v>43811</v>
      </c>
      <c r="G23">
        <v>216</v>
      </c>
      <c r="H23">
        <v>1</v>
      </c>
      <c r="I23">
        <v>8</v>
      </c>
      <c r="J23">
        <v>2</v>
      </c>
      <c r="K23">
        <v>207</v>
      </c>
      <c r="L23">
        <v>57</v>
      </c>
      <c r="M23">
        <v>1.0108695652173914</v>
      </c>
      <c r="N23">
        <v>1</v>
      </c>
      <c r="O23" t="s">
        <v>455</v>
      </c>
      <c r="P23">
        <v>264</v>
      </c>
      <c r="Q23">
        <v>1.13636363636364E-2</v>
      </c>
      <c r="R23">
        <v>1</v>
      </c>
    </row>
    <row r="24" spans="1:18" x14ac:dyDescent="0.3">
      <c r="A24" s="1">
        <v>44322</v>
      </c>
      <c r="B24" s="2" t="s">
        <v>5</v>
      </c>
      <c r="C24">
        <v>4</v>
      </c>
      <c r="D24">
        <v>4</v>
      </c>
      <c r="E24">
        <v>217</v>
      </c>
      <c r="F24">
        <v>43868</v>
      </c>
      <c r="G24">
        <v>217</v>
      </c>
      <c r="H24">
        <v>-6</v>
      </c>
      <c r="I24">
        <v>8</v>
      </c>
      <c r="J24">
        <v>2</v>
      </c>
      <c r="K24">
        <v>249</v>
      </c>
      <c r="L24">
        <v>85</v>
      </c>
      <c r="M24">
        <v>0.93548387096774188</v>
      </c>
      <c r="N24">
        <v>10</v>
      </c>
      <c r="O24" t="s">
        <v>456</v>
      </c>
      <c r="P24">
        <v>334</v>
      </c>
      <c r="Q24">
        <v>1.19760479041916E-2</v>
      </c>
      <c r="R24">
        <v>0</v>
      </c>
    </row>
    <row r="25" spans="1:18" x14ac:dyDescent="0.3">
      <c r="A25" s="1">
        <v>44323</v>
      </c>
      <c r="B25" s="2" t="s">
        <v>5</v>
      </c>
      <c r="C25">
        <v>6</v>
      </c>
      <c r="D25">
        <v>9</v>
      </c>
      <c r="E25">
        <v>217</v>
      </c>
      <c r="F25">
        <v>43953</v>
      </c>
      <c r="G25">
        <v>217</v>
      </c>
      <c r="H25">
        <v>4</v>
      </c>
      <c r="I25">
        <v>7</v>
      </c>
      <c r="J25">
        <v>2</v>
      </c>
      <c r="K25">
        <v>185</v>
      </c>
      <c r="L25">
        <v>79</v>
      </c>
      <c r="M25">
        <v>1.0459770114942528</v>
      </c>
      <c r="N25">
        <v>5</v>
      </c>
      <c r="O25" t="s">
        <v>457</v>
      </c>
      <c r="P25">
        <v>264</v>
      </c>
      <c r="Q25">
        <v>3.4090909090909102E-2</v>
      </c>
      <c r="R25">
        <v>0</v>
      </c>
    </row>
    <row r="26" spans="1:18" x14ac:dyDescent="0.3">
      <c r="A26" s="1">
        <v>44324</v>
      </c>
      <c r="B26" s="2" t="s">
        <v>5</v>
      </c>
      <c r="C26">
        <v>2</v>
      </c>
      <c r="D26">
        <v>2</v>
      </c>
      <c r="E26">
        <v>217</v>
      </c>
      <c r="F26">
        <v>44032</v>
      </c>
      <c r="G26">
        <v>217</v>
      </c>
      <c r="H26">
        <v>-9</v>
      </c>
      <c r="I26">
        <v>7</v>
      </c>
      <c r="J26">
        <v>2</v>
      </c>
      <c r="K26">
        <v>199</v>
      </c>
      <c r="L26">
        <v>35</v>
      </c>
      <c r="M26">
        <v>0.90109890109890112</v>
      </c>
      <c r="N26">
        <v>11</v>
      </c>
      <c r="O26" t="s">
        <v>458</v>
      </c>
      <c r="P26">
        <v>234</v>
      </c>
      <c r="Q26">
        <v>8.5470085470085496E-3</v>
      </c>
      <c r="R26">
        <v>0</v>
      </c>
    </row>
    <row r="27" spans="1:18" x14ac:dyDescent="0.3">
      <c r="A27" s="1">
        <v>44325</v>
      </c>
      <c r="B27" s="2" t="s">
        <v>5</v>
      </c>
      <c r="C27">
        <v>9</v>
      </c>
      <c r="D27">
        <v>9</v>
      </c>
      <c r="E27">
        <v>217</v>
      </c>
      <c r="F27">
        <v>44067</v>
      </c>
      <c r="G27">
        <v>217</v>
      </c>
      <c r="H27">
        <v>5</v>
      </c>
      <c r="I27">
        <v>7</v>
      </c>
      <c r="J27">
        <v>2</v>
      </c>
      <c r="K27">
        <v>166</v>
      </c>
      <c r="L27">
        <v>32</v>
      </c>
      <c r="M27">
        <v>1.0609756097560976</v>
      </c>
      <c r="N27">
        <v>4</v>
      </c>
      <c r="O27" t="s">
        <v>460</v>
      </c>
      <c r="P27">
        <v>198</v>
      </c>
      <c r="Q27">
        <v>4.5454545454545497E-2</v>
      </c>
      <c r="R27">
        <v>0</v>
      </c>
    </row>
    <row r="28" spans="1:18" x14ac:dyDescent="0.3">
      <c r="A28" s="1">
        <v>44326</v>
      </c>
      <c r="B28" s="2" t="s">
        <v>5</v>
      </c>
      <c r="C28">
        <v>3</v>
      </c>
      <c r="D28">
        <v>4</v>
      </c>
      <c r="E28">
        <v>217</v>
      </c>
      <c r="F28">
        <v>44099</v>
      </c>
      <c r="G28">
        <v>217</v>
      </c>
      <c r="H28">
        <v>0</v>
      </c>
      <c r="I28">
        <v>7</v>
      </c>
      <c r="J28">
        <v>1</v>
      </c>
      <c r="K28">
        <v>193</v>
      </c>
      <c r="L28">
        <v>73</v>
      </c>
      <c r="M28">
        <v>1</v>
      </c>
      <c r="N28">
        <v>4</v>
      </c>
      <c r="O28" t="s">
        <v>461</v>
      </c>
      <c r="P28">
        <v>266</v>
      </c>
      <c r="Q28">
        <v>1.50375939849624E-2</v>
      </c>
      <c r="R28">
        <v>0</v>
      </c>
    </row>
    <row r="29" spans="1:18" x14ac:dyDescent="0.3">
      <c r="A29" s="1">
        <v>44328</v>
      </c>
      <c r="B29" s="2" t="s">
        <v>5</v>
      </c>
      <c r="C29">
        <v>3</v>
      </c>
      <c r="D29">
        <v>23</v>
      </c>
      <c r="E29">
        <v>217</v>
      </c>
      <c r="F29">
        <v>44172</v>
      </c>
      <c r="G29">
        <v>217</v>
      </c>
      <c r="H29">
        <v>12</v>
      </c>
      <c r="I29">
        <v>2</v>
      </c>
      <c r="J29">
        <v>1</v>
      </c>
      <c r="K29">
        <v>975</v>
      </c>
      <c r="L29">
        <v>177</v>
      </c>
      <c r="M29">
        <v>1.1379310344827587</v>
      </c>
      <c r="N29">
        <v>11</v>
      </c>
      <c r="O29" t="s">
        <v>462</v>
      </c>
      <c r="P29">
        <v>1152</v>
      </c>
      <c r="Q29">
        <v>1.9965277777777801E-2</v>
      </c>
      <c r="R29">
        <v>0</v>
      </c>
    </row>
    <row r="30" spans="1:18" x14ac:dyDescent="0.3">
      <c r="A30" s="1">
        <v>44329</v>
      </c>
      <c r="B30" s="2" t="s">
        <v>5</v>
      </c>
      <c r="C30">
        <v>5</v>
      </c>
      <c r="D30">
        <v>5</v>
      </c>
      <c r="E30">
        <v>217</v>
      </c>
      <c r="F30">
        <v>44349</v>
      </c>
      <c r="G30">
        <v>217</v>
      </c>
      <c r="H30">
        <v>-5</v>
      </c>
      <c r="I30">
        <v>4</v>
      </c>
      <c r="J30">
        <v>1</v>
      </c>
      <c r="K30">
        <v>403</v>
      </c>
      <c r="L30">
        <v>63</v>
      </c>
      <c r="M30">
        <v>0.9494949494949495</v>
      </c>
      <c r="N30">
        <v>10</v>
      </c>
      <c r="O30" t="s">
        <v>466</v>
      </c>
      <c r="P30">
        <v>466</v>
      </c>
      <c r="Q30">
        <v>1.07296137339056E-2</v>
      </c>
      <c r="R30">
        <v>0</v>
      </c>
    </row>
    <row r="31" spans="1:18" x14ac:dyDescent="0.3">
      <c r="A31" s="1">
        <v>44330</v>
      </c>
      <c r="B31" s="2" t="s">
        <v>5</v>
      </c>
      <c r="C31">
        <v>3</v>
      </c>
      <c r="D31">
        <v>3</v>
      </c>
      <c r="E31">
        <v>217</v>
      </c>
      <c r="F31">
        <v>44412</v>
      </c>
      <c r="G31">
        <v>217</v>
      </c>
      <c r="H31">
        <v>-9</v>
      </c>
      <c r="I31">
        <v>5</v>
      </c>
      <c r="J31">
        <v>1</v>
      </c>
      <c r="K31">
        <v>304</v>
      </c>
      <c r="L31">
        <v>85</v>
      </c>
      <c r="M31">
        <v>0.9042553191489362</v>
      </c>
      <c r="N31">
        <v>12</v>
      </c>
      <c r="O31" t="s">
        <v>463</v>
      </c>
      <c r="P31">
        <v>389</v>
      </c>
      <c r="Q31">
        <v>7.7120822622108003E-3</v>
      </c>
      <c r="R31">
        <v>0</v>
      </c>
    </row>
    <row r="32" spans="1:18" x14ac:dyDescent="0.3">
      <c r="A32" s="1">
        <v>44331</v>
      </c>
      <c r="B32" s="2" t="s">
        <v>5</v>
      </c>
      <c r="C32">
        <v>5</v>
      </c>
      <c r="D32">
        <v>7</v>
      </c>
      <c r="E32">
        <v>217</v>
      </c>
      <c r="F32">
        <v>44497</v>
      </c>
      <c r="G32">
        <v>217</v>
      </c>
      <c r="H32">
        <v>2</v>
      </c>
      <c r="I32">
        <v>5</v>
      </c>
      <c r="J32">
        <v>1</v>
      </c>
      <c r="K32">
        <v>366</v>
      </c>
      <c r="L32">
        <v>45</v>
      </c>
      <c r="M32">
        <v>1.0235294117647058</v>
      </c>
      <c r="N32">
        <v>5</v>
      </c>
      <c r="O32" t="s">
        <v>467</v>
      </c>
      <c r="P32">
        <v>411</v>
      </c>
      <c r="Q32">
        <v>1.7031630170316302E-2</v>
      </c>
      <c r="R32">
        <v>0</v>
      </c>
    </row>
    <row r="33" spans="1:18" x14ac:dyDescent="0.3">
      <c r="A33" s="1">
        <v>44332</v>
      </c>
      <c r="B33" s="2" t="s">
        <v>5</v>
      </c>
      <c r="C33">
        <v>0</v>
      </c>
      <c r="D33">
        <v>0</v>
      </c>
      <c r="E33">
        <v>217</v>
      </c>
      <c r="F33">
        <v>44542</v>
      </c>
      <c r="G33">
        <v>217</v>
      </c>
      <c r="H33">
        <v>0</v>
      </c>
      <c r="I33">
        <v>3</v>
      </c>
      <c r="J33">
        <v>2</v>
      </c>
      <c r="K33">
        <v>143</v>
      </c>
      <c r="L33">
        <v>27</v>
      </c>
      <c r="M33">
        <v>1</v>
      </c>
      <c r="N33">
        <v>0</v>
      </c>
      <c r="O33" t="s">
        <v>468</v>
      </c>
      <c r="P33">
        <v>170</v>
      </c>
      <c r="Q33">
        <v>0</v>
      </c>
      <c r="R33">
        <v>0</v>
      </c>
    </row>
    <row r="34" spans="1:18" x14ac:dyDescent="0.3">
      <c r="A34" s="1">
        <v>44333</v>
      </c>
      <c r="B34" s="2" t="s">
        <v>5</v>
      </c>
      <c r="C34">
        <v>4</v>
      </c>
      <c r="D34">
        <v>3</v>
      </c>
      <c r="E34">
        <v>217</v>
      </c>
      <c r="F34">
        <v>44569</v>
      </c>
      <c r="G34">
        <v>217</v>
      </c>
      <c r="H34">
        <v>0</v>
      </c>
      <c r="I34">
        <v>3</v>
      </c>
      <c r="J34">
        <v>2</v>
      </c>
      <c r="K34">
        <v>182</v>
      </c>
      <c r="L34">
        <v>34</v>
      </c>
      <c r="M34">
        <v>1</v>
      </c>
      <c r="N34">
        <v>3</v>
      </c>
      <c r="O34" t="s">
        <v>469</v>
      </c>
      <c r="P34">
        <v>216</v>
      </c>
      <c r="Q34">
        <v>1.38888888888889E-2</v>
      </c>
      <c r="R34">
        <v>0</v>
      </c>
    </row>
    <row r="35" spans="1:18" x14ac:dyDescent="0.3">
      <c r="A35" s="1">
        <v>44334</v>
      </c>
      <c r="B35" s="2" t="s">
        <v>5</v>
      </c>
      <c r="C35">
        <v>2</v>
      </c>
      <c r="D35">
        <v>4</v>
      </c>
      <c r="E35">
        <v>217</v>
      </c>
      <c r="F35">
        <v>44603</v>
      </c>
      <c r="G35">
        <v>217</v>
      </c>
      <c r="H35">
        <v>-3</v>
      </c>
      <c r="I35">
        <v>2</v>
      </c>
      <c r="J35">
        <v>2</v>
      </c>
      <c r="K35">
        <v>210</v>
      </c>
      <c r="L35">
        <v>75</v>
      </c>
      <c r="M35">
        <v>0.96551724137931039</v>
      </c>
      <c r="N35">
        <v>7</v>
      </c>
      <c r="O35" t="s">
        <v>470</v>
      </c>
      <c r="P35">
        <v>285</v>
      </c>
      <c r="Q35">
        <v>1.4035087719298201E-2</v>
      </c>
      <c r="R35">
        <v>0</v>
      </c>
    </row>
    <row r="36" spans="1:18" x14ac:dyDescent="0.3">
      <c r="A36" s="1">
        <v>44335</v>
      </c>
      <c r="B36" s="2" t="s">
        <v>5</v>
      </c>
      <c r="C36">
        <v>6</v>
      </c>
      <c r="D36">
        <v>7</v>
      </c>
      <c r="E36">
        <v>217</v>
      </c>
      <c r="F36">
        <v>44678</v>
      </c>
      <c r="G36">
        <v>217</v>
      </c>
      <c r="H36">
        <v>4</v>
      </c>
      <c r="I36">
        <v>3</v>
      </c>
      <c r="J36">
        <v>1</v>
      </c>
      <c r="K36">
        <v>230</v>
      </c>
      <c r="L36">
        <v>81</v>
      </c>
      <c r="M36">
        <v>1.0476190476190477</v>
      </c>
      <c r="N36">
        <v>3</v>
      </c>
      <c r="O36" t="s">
        <v>471</v>
      </c>
      <c r="P36">
        <v>311</v>
      </c>
      <c r="Q36">
        <v>2.2508038585209E-2</v>
      </c>
      <c r="R36">
        <v>0</v>
      </c>
    </row>
    <row r="37" spans="1:18" x14ac:dyDescent="0.3">
      <c r="A37" s="1">
        <v>44336</v>
      </c>
      <c r="B37" s="2" t="s">
        <v>5</v>
      </c>
      <c r="C37">
        <v>5</v>
      </c>
      <c r="D37">
        <v>4</v>
      </c>
      <c r="E37">
        <v>217</v>
      </c>
      <c r="F37">
        <v>44759</v>
      </c>
      <c r="G37">
        <v>217</v>
      </c>
      <c r="H37">
        <v>0</v>
      </c>
      <c r="I37">
        <v>5</v>
      </c>
      <c r="J37">
        <v>0</v>
      </c>
      <c r="K37">
        <v>170</v>
      </c>
      <c r="L37">
        <v>73</v>
      </c>
      <c r="M37">
        <v>1</v>
      </c>
      <c r="N37">
        <v>4</v>
      </c>
      <c r="O37" t="s">
        <v>472</v>
      </c>
      <c r="P37">
        <v>243</v>
      </c>
      <c r="Q37">
        <v>1.6460905349794198E-2</v>
      </c>
      <c r="R37">
        <v>0</v>
      </c>
    </row>
    <row r="38" spans="1:18" x14ac:dyDescent="0.3">
      <c r="A38" s="1">
        <v>44337</v>
      </c>
      <c r="B38" s="2" t="s">
        <v>5</v>
      </c>
      <c r="C38">
        <v>6</v>
      </c>
      <c r="D38">
        <v>6</v>
      </c>
      <c r="E38">
        <v>217</v>
      </c>
      <c r="F38">
        <v>44832</v>
      </c>
      <c r="G38">
        <v>217</v>
      </c>
      <c r="H38">
        <v>3</v>
      </c>
      <c r="I38">
        <v>2</v>
      </c>
      <c r="J38">
        <v>2</v>
      </c>
      <c r="K38">
        <v>207</v>
      </c>
      <c r="L38">
        <v>77</v>
      </c>
      <c r="M38">
        <v>1.0340909090909092</v>
      </c>
      <c r="N38">
        <v>3</v>
      </c>
      <c r="O38" t="s">
        <v>473</v>
      </c>
      <c r="P38">
        <v>284</v>
      </c>
      <c r="Q38">
        <v>2.1126760563380299E-2</v>
      </c>
      <c r="R38">
        <v>0</v>
      </c>
    </row>
    <row r="39" spans="1:18" x14ac:dyDescent="0.3">
      <c r="A39" s="1">
        <v>44338</v>
      </c>
      <c r="B39" s="2" t="s">
        <v>5</v>
      </c>
      <c r="C39">
        <v>3</v>
      </c>
      <c r="D39">
        <v>3</v>
      </c>
      <c r="E39">
        <v>217</v>
      </c>
      <c r="F39">
        <v>44909</v>
      </c>
      <c r="G39">
        <v>217</v>
      </c>
      <c r="H39">
        <v>-4</v>
      </c>
      <c r="I39">
        <v>3</v>
      </c>
      <c r="J39">
        <v>2</v>
      </c>
      <c r="K39">
        <v>188</v>
      </c>
      <c r="L39">
        <v>56</v>
      </c>
      <c r="M39">
        <v>0.95604395604395609</v>
      </c>
      <c r="N39">
        <v>7</v>
      </c>
      <c r="O39" t="s">
        <v>474</v>
      </c>
      <c r="P39">
        <v>244</v>
      </c>
      <c r="Q39">
        <v>1.2295081967213101E-2</v>
      </c>
      <c r="R39">
        <v>0</v>
      </c>
    </row>
    <row r="40" spans="1:18" x14ac:dyDescent="0.3">
      <c r="A40" s="1">
        <v>44339</v>
      </c>
      <c r="B40" s="2" t="s">
        <v>5</v>
      </c>
      <c r="C40">
        <v>6</v>
      </c>
      <c r="D40">
        <v>6</v>
      </c>
      <c r="E40">
        <v>217</v>
      </c>
      <c r="F40">
        <v>44965</v>
      </c>
      <c r="G40">
        <v>217</v>
      </c>
      <c r="H40">
        <v>-4</v>
      </c>
      <c r="I40">
        <v>3</v>
      </c>
      <c r="J40">
        <v>2</v>
      </c>
      <c r="K40">
        <v>172</v>
      </c>
      <c r="L40">
        <v>24</v>
      </c>
      <c r="M40">
        <v>0.95402298850574707</v>
      </c>
      <c r="N40">
        <v>10</v>
      </c>
      <c r="O40" t="s">
        <v>475</v>
      </c>
      <c r="P40">
        <v>196</v>
      </c>
      <c r="Q40">
        <v>3.06122448979592E-2</v>
      </c>
      <c r="R40">
        <v>0</v>
      </c>
    </row>
    <row r="41" spans="1:18" x14ac:dyDescent="0.3">
      <c r="A41" s="1">
        <v>44340</v>
      </c>
      <c r="B41" s="2" t="s">
        <v>5</v>
      </c>
      <c r="C41">
        <v>3</v>
      </c>
      <c r="D41">
        <v>3</v>
      </c>
      <c r="E41">
        <v>217</v>
      </c>
      <c r="F41">
        <v>44989</v>
      </c>
      <c r="G41">
        <v>217</v>
      </c>
      <c r="H41">
        <v>0</v>
      </c>
      <c r="I41">
        <v>4</v>
      </c>
      <c r="J41">
        <v>1</v>
      </c>
      <c r="K41">
        <v>199</v>
      </c>
      <c r="L41">
        <v>75</v>
      </c>
      <c r="M41">
        <v>1</v>
      </c>
      <c r="N41">
        <v>3</v>
      </c>
      <c r="O41" t="s">
        <v>476</v>
      </c>
      <c r="P41">
        <v>274</v>
      </c>
      <c r="Q41">
        <v>1.09489051094891E-2</v>
      </c>
      <c r="R41">
        <v>0</v>
      </c>
    </row>
    <row r="42" spans="1:18" x14ac:dyDescent="0.3">
      <c r="A42" s="1">
        <v>44341</v>
      </c>
      <c r="B42" s="2" t="s">
        <v>5</v>
      </c>
      <c r="C42">
        <v>6</v>
      </c>
      <c r="D42">
        <v>9</v>
      </c>
      <c r="E42">
        <v>217</v>
      </c>
      <c r="F42">
        <v>45064</v>
      </c>
      <c r="G42">
        <v>217</v>
      </c>
      <c r="H42">
        <v>1</v>
      </c>
      <c r="I42">
        <v>4</v>
      </c>
      <c r="J42">
        <v>3</v>
      </c>
      <c r="K42">
        <v>357</v>
      </c>
      <c r="L42">
        <v>90</v>
      </c>
      <c r="M42">
        <v>1.0120481927710843</v>
      </c>
      <c r="N42">
        <v>8</v>
      </c>
      <c r="O42" t="s">
        <v>477</v>
      </c>
      <c r="P42">
        <v>447</v>
      </c>
      <c r="Q42">
        <v>2.01342281879195E-2</v>
      </c>
      <c r="R42">
        <v>0</v>
      </c>
    </row>
    <row r="43" spans="1:18" x14ac:dyDescent="0.3">
      <c r="A43" s="1">
        <v>44342</v>
      </c>
      <c r="B43" s="2" t="s">
        <v>5</v>
      </c>
      <c r="C43">
        <v>3</v>
      </c>
      <c r="D43">
        <v>3</v>
      </c>
      <c r="E43">
        <v>217</v>
      </c>
      <c r="F43">
        <v>45154</v>
      </c>
      <c r="G43">
        <v>217</v>
      </c>
      <c r="H43">
        <v>-9</v>
      </c>
      <c r="I43">
        <v>4</v>
      </c>
      <c r="J43">
        <v>3</v>
      </c>
      <c r="K43">
        <v>344</v>
      </c>
      <c r="L43">
        <v>81</v>
      </c>
      <c r="M43">
        <v>0.8928571428571429</v>
      </c>
      <c r="N43">
        <v>12</v>
      </c>
      <c r="O43" t="s">
        <v>478</v>
      </c>
      <c r="P43">
        <v>425</v>
      </c>
      <c r="Q43">
        <v>7.0588235294117598E-3</v>
      </c>
      <c r="R43">
        <v>0</v>
      </c>
    </row>
    <row r="44" spans="1:18" x14ac:dyDescent="0.3">
      <c r="A44" s="1">
        <v>44343</v>
      </c>
      <c r="B44" s="2" t="s">
        <v>5</v>
      </c>
      <c r="C44">
        <v>10</v>
      </c>
      <c r="D44">
        <v>10</v>
      </c>
      <c r="E44">
        <v>217</v>
      </c>
      <c r="F44">
        <v>45235</v>
      </c>
      <c r="G44">
        <v>217</v>
      </c>
      <c r="H44">
        <v>5</v>
      </c>
      <c r="I44">
        <v>3</v>
      </c>
      <c r="J44">
        <v>2</v>
      </c>
      <c r="K44">
        <v>327</v>
      </c>
      <c r="L44">
        <v>14425</v>
      </c>
      <c r="M44">
        <v>1.0666666666666667</v>
      </c>
      <c r="N44">
        <v>5</v>
      </c>
      <c r="O44" t="s">
        <v>479</v>
      </c>
      <c r="P44">
        <v>14752</v>
      </c>
      <c r="Q44">
        <v>6.7787418655097602E-4</v>
      </c>
      <c r="R44">
        <v>0</v>
      </c>
    </row>
    <row r="45" spans="1:18" x14ac:dyDescent="0.3">
      <c r="A45" s="1">
        <v>44344</v>
      </c>
      <c r="B45" s="2" t="s">
        <v>5</v>
      </c>
      <c r="C45">
        <v>8</v>
      </c>
      <c r="D45">
        <v>7</v>
      </c>
      <c r="E45">
        <v>217</v>
      </c>
      <c r="F45">
        <v>59660</v>
      </c>
      <c r="G45">
        <v>217</v>
      </c>
      <c r="H45">
        <v>3</v>
      </c>
      <c r="I45">
        <v>1</v>
      </c>
      <c r="J45">
        <v>2</v>
      </c>
      <c r="K45">
        <v>316</v>
      </c>
      <c r="L45">
        <v>65</v>
      </c>
      <c r="M45">
        <v>1.0375000000000001</v>
      </c>
      <c r="N45">
        <v>4</v>
      </c>
      <c r="O45" t="s">
        <v>480</v>
      </c>
      <c r="P45">
        <v>381</v>
      </c>
      <c r="Q45">
        <v>1.8372703412073501E-2</v>
      </c>
      <c r="R45">
        <v>0</v>
      </c>
    </row>
    <row r="46" spans="1:18" x14ac:dyDescent="0.3">
      <c r="A46" s="1">
        <v>44345</v>
      </c>
      <c r="B46" s="2" t="s">
        <v>5</v>
      </c>
      <c r="C46">
        <v>10</v>
      </c>
      <c r="D46">
        <v>10</v>
      </c>
      <c r="E46">
        <v>217</v>
      </c>
      <c r="F46">
        <v>59725</v>
      </c>
      <c r="G46">
        <v>217</v>
      </c>
      <c r="H46">
        <v>8</v>
      </c>
      <c r="I46">
        <v>3</v>
      </c>
      <c r="J46">
        <v>1</v>
      </c>
      <c r="K46">
        <v>354</v>
      </c>
      <c r="L46">
        <v>63</v>
      </c>
      <c r="M46">
        <v>1.0963855421686748</v>
      </c>
      <c r="N46">
        <v>2</v>
      </c>
      <c r="O46" t="s">
        <v>481</v>
      </c>
      <c r="P46">
        <v>417</v>
      </c>
      <c r="Q46">
        <v>2.3980815347721798E-2</v>
      </c>
      <c r="R46">
        <v>0</v>
      </c>
    </row>
    <row r="47" spans="1:18" x14ac:dyDescent="0.3">
      <c r="A47" s="1">
        <v>44346</v>
      </c>
      <c r="B47" s="2" t="s">
        <v>5</v>
      </c>
      <c r="C47">
        <v>6</v>
      </c>
      <c r="D47">
        <v>6</v>
      </c>
      <c r="E47">
        <v>217</v>
      </c>
      <c r="F47">
        <v>59788</v>
      </c>
      <c r="G47">
        <v>217</v>
      </c>
      <c r="H47">
        <v>1</v>
      </c>
      <c r="I47">
        <v>2</v>
      </c>
      <c r="J47">
        <v>2</v>
      </c>
      <c r="K47">
        <v>220</v>
      </c>
      <c r="L47">
        <v>0</v>
      </c>
      <c r="M47">
        <v>1.0109890109890109</v>
      </c>
      <c r="N47">
        <v>5</v>
      </c>
      <c r="O47" t="s">
        <v>482</v>
      </c>
      <c r="P47">
        <v>220</v>
      </c>
      <c r="Q47">
        <v>2.7272727272727299E-2</v>
      </c>
      <c r="R47">
        <v>0</v>
      </c>
    </row>
    <row r="48" spans="1:18" x14ac:dyDescent="0.3">
      <c r="A48" s="1">
        <v>44347</v>
      </c>
      <c r="B48" s="2" t="s">
        <v>5</v>
      </c>
      <c r="C48">
        <v>3</v>
      </c>
      <c r="D48">
        <v>3</v>
      </c>
      <c r="E48">
        <v>217</v>
      </c>
      <c r="F48">
        <v>59788</v>
      </c>
      <c r="G48">
        <v>217</v>
      </c>
      <c r="H48">
        <v>3</v>
      </c>
      <c r="I48">
        <v>5</v>
      </c>
      <c r="J48">
        <v>2</v>
      </c>
      <c r="K48">
        <v>236</v>
      </c>
      <c r="L48">
        <v>10</v>
      </c>
      <c r="M48">
        <v>1.0326086956521738</v>
      </c>
      <c r="N48">
        <v>0</v>
      </c>
      <c r="O48" t="s">
        <v>483</v>
      </c>
      <c r="P48">
        <v>246</v>
      </c>
      <c r="Q48">
        <v>1.21951219512195E-2</v>
      </c>
      <c r="R48">
        <v>0</v>
      </c>
    </row>
    <row r="49" spans="1:18" x14ac:dyDescent="0.3">
      <c r="A49" s="1">
        <v>44348</v>
      </c>
      <c r="B49" s="2" t="s">
        <v>5</v>
      </c>
      <c r="C49">
        <v>7</v>
      </c>
      <c r="D49">
        <v>10</v>
      </c>
      <c r="E49">
        <v>217</v>
      </c>
      <c r="F49">
        <v>59798</v>
      </c>
      <c r="G49">
        <v>217</v>
      </c>
      <c r="H49">
        <v>8</v>
      </c>
      <c r="I49">
        <v>6</v>
      </c>
      <c r="J49">
        <v>2</v>
      </c>
      <c r="K49">
        <v>375</v>
      </c>
      <c r="L49">
        <v>39</v>
      </c>
      <c r="M49">
        <v>1.0842105263157895</v>
      </c>
      <c r="N49">
        <v>2</v>
      </c>
      <c r="O49" t="s">
        <v>484</v>
      </c>
      <c r="P49">
        <v>414</v>
      </c>
      <c r="Q49">
        <v>2.41545893719807E-2</v>
      </c>
      <c r="R49">
        <v>0</v>
      </c>
    </row>
    <row r="50" spans="1:18" x14ac:dyDescent="0.3">
      <c r="A50" s="1">
        <v>44349</v>
      </c>
      <c r="B50" s="2" t="s">
        <v>5</v>
      </c>
      <c r="C50">
        <v>21</v>
      </c>
      <c r="D50">
        <v>18</v>
      </c>
      <c r="E50">
        <v>217</v>
      </c>
      <c r="F50">
        <v>59837</v>
      </c>
      <c r="G50">
        <v>217</v>
      </c>
      <c r="H50">
        <v>11</v>
      </c>
      <c r="I50">
        <v>5</v>
      </c>
      <c r="J50">
        <v>2</v>
      </c>
      <c r="K50">
        <v>469</v>
      </c>
      <c r="L50">
        <v>43</v>
      </c>
      <c r="M50">
        <v>1.1067961165048543</v>
      </c>
      <c r="N50">
        <v>7</v>
      </c>
      <c r="O50" t="s">
        <v>485</v>
      </c>
      <c r="P50">
        <v>512</v>
      </c>
      <c r="Q50">
        <v>3.515625E-2</v>
      </c>
      <c r="R50">
        <v>0</v>
      </c>
    </row>
    <row r="51" spans="1:18" x14ac:dyDescent="0.3">
      <c r="A51" s="1">
        <v>44350</v>
      </c>
      <c r="B51" s="2" t="s">
        <v>5</v>
      </c>
      <c r="C51">
        <v>3</v>
      </c>
      <c r="D51">
        <v>5</v>
      </c>
      <c r="E51">
        <v>217</v>
      </c>
      <c r="F51">
        <v>59880</v>
      </c>
      <c r="G51">
        <v>217</v>
      </c>
      <c r="H51">
        <v>0</v>
      </c>
      <c r="I51">
        <v>7</v>
      </c>
      <c r="J51">
        <v>1</v>
      </c>
      <c r="K51">
        <v>238</v>
      </c>
      <c r="L51">
        <v>986</v>
      </c>
      <c r="M51">
        <v>1</v>
      </c>
      <c r="N51">
        <v>5</v>
      </c>
      <c r="O51" t="s">
        <v>486</v>
      </c>
      <c r="P51">
        <v>1224</v>
      </c>
      <c r="Q51">
        <v>4.0849673202614399E-3</v>
      </c>
      <c r="R51">
        <v>0</v>
      </c>
    </row>
    <row r="52" spans="1:18" x14ac:dyDescent="0.3">
      <c r="A52" s="1">
        <v>44351</v>
      </c>
      <c r="B52" s="2" t="s">
        <v>5</v>
      </c>
      <c r="C52">
        <v>0</v>
      </c>
      <c r="D52">
        <v>2</v>
      </c>
      <c r="E52">
        <v>217</v>
      </c>
      <c r="F52">
        <v>60866</v>
      </c>
      <c r="G52">
        <v>217</v>
      </c>
      <c r="H52">
        <v>-6</v>
      </c>
      <c r="I52">
        <v>6</v>
      </c>
      <c r="J52">
        <v>1</v>
      </c>
      <c r="K52">
        <v>166</v>
      </c>
      <c r="L52">
        <v>31</v>
      </c>
      <c r="M52">
        <v>0.94736842105263153</v>
      </c>
      <c r="N52">
        <v>8</v>
      </c>
      <c r="O52" t="s">
        <v>487</v>
      </c>
      <c r="P52">
        <v>197</v>
      </c>
      <c r="Q52">
        <v>1.01522842639594E-2</v>
      </c>
      <c r="R52">
        <v>0</v>
      </c>
    </row>
    <row r="53" spans="1:18" x14ac:dyDescent="0.3">
      <c r="A53" s="1">
        <v>44352</v>
      </c>
      <c r="B53" s="2" t="s">
        <v>5</v>
      </c>
      <c r="C53">
        <v>2</v>
      </c>
      <c r="D53">
        <v>2</v>
      </c>
      <c r="E53">
        <v>217</v>
      </c>
      <c r="F53">
        <v>60897</v>
      </c>
      <c r="G53">
        <v>217</v>
      </c>
      <c r="H53">
        <v>-12</v>
      </c>
      <c r="I53">
        <v>8</v>
      </c>
      <c r="J53">
        <v>1</v>
      </c>
      <c r="K53">
        <v>207</v>
      </c>
      <c r="L53">
        <v>26</v>
      </c>
      <c r="M53">
        <v>0.88888888888888884</v>
      </c>
      <c r="N53">
        <v>14</v>
      </c>
      <c r="O53" t="s">
        <v>488</v>
      </c>
      <c r="P53">
        <v>233</v>
      </c>
      <c r="Q53">
        <v>8.58369098712446E-3</v>
      </c>
      <c r="R53">
        <v>0</v>
      </c>
    </row>
    <row r="54" spans="1:18" x14ac:dyDescent="0.3">
      <c r="A54" s="1">
        <v>44353</v>
      </c>
      <c r="B54" s="2" t="s">
        <v>5</v>
      </c>
      <c r="C54">
        <v>2</v>
      </c>
      <c r="D54">
        <v>2</v>
      </c>
      <c r="E54">
        <v>217</v>
      </c>
      <c r="F54">
        <v>60923</v>
      </c>
      <c r="G54">
        <v>217</v>
      </c>
      <c r="H54">
        <v>-7</v>
      </c>
      <c r="I54">
        <v>8</v>
      </c>
      <c r="J54">
        <v>1</v>
      </c>
      <c r="K54">
        <v>160</v>
      </c>
      <c r="L54">
        <v>0</v>
      </c>
      <c r="M54">
        <v>0.92708333333333337</v>
      </c>
      <c r="N54">
        <v>9</v>
      </c>
      <c r="O54" t="s">
        <v>489</v>
      </c>
      <c r="P54">
        <v>160</v>
      </c>
      <c r="Q54">
        <v>1.2500000000000001E-2</v>
      </c>
      <c r="R54">
        <v>0</v>
      </c>
    </row>
    <row r="55" spans="1:18" x14ac:dyDescent="0.3">
      <c r="A55" s="1">
        <v>44354</v>
      </c>
      <c r="B55" s="2" t="s">
        <v>5</v>
      </c>
      <c r="C55">
        <v>8</v>
      </c>
      <c r="D55">
        <v>7</v>
      </c>
      <c r="E55">
        <v>217</v>
      </c>
      <c r="F55">
        <v>60923</v>
      </c>
      <c r="G55">
        <v>217</v>
      </c>
      <c r="H55">
        <v>6</v>
      </c>
      <c r="I55">
        <v>8</v>
      </c>
      <c r="J55">
        <v>1</v>
      </c>
      <c r="K55">
        <v>168</v>
      </c>
      <c r="L55">
        <v>6</v>
      </c>
      <c r="M55">
        <v>1.0674157303370786</v>
      </c>
      <c r="N55">
        <v>1</v>
      </c>
      <c r="O55" t="s">
        <v>490</v>
      </c>
      <c r="P55">
        <v>174</v>
      </c>
      <c r="Q55">
        <v>4.0229885057471299E-2</v>
      </c>
      <c r="R55">
        <v>0</v>
      </c>
    </row>
    <row r="56" spans="1:18" x14ac:dyDescent="0.3">
      <c r="A56" s="1">
        <v>44355</v>
      </c>
      <c r="B56" s="2" t="s">
        <v>5</v>
      </c>
      <c r="C56">
        <v>6</v>
      </c>
      <c r="D56">
        <v>6</v>
      </c>
      <c r="E56">
        <v>217</v>
      </c>
      <c r="F56">
        <v>60929</v>
      </c>
      <c r="G56">
        <v>217</v>
      </c>
      <c r="H56">
        <v>1</v>
      </c>
      <c r="I56">
        <v>6</v>
      </c>
      <c r="J56">
        <v>3</v>
      </c>
      <c r="K56">
        <v>493</v>
      </c>
      <c r="L56">
        <v>21</v>
      </c>
      <c r="M56">
        <v>1.0105263157894737</v>
      </c>
      <c r="N56">
        <v>5</v>
      </c>
      <c r="O56" t="s">
        <v>491</v>
      </c>
      <c r="P56">
        <v>514</v>
      </c>
      <c r="Q56">
        <v>1.1673151750972799E-2</v>
      </c>
      <c r="R56">
        <v>0</v>
      </c>
    </row>
    <row r="57" spans="1:18" x14ac:dyDescent="0.3">
      <c r="A57" s="1">
        <v>44356</v>
      </c>
      <c r="B57" s="2" t="s">
        <v>5</v>
      </c>
      <c r="C57">
        <v>6</v>
      </c>
      <c r="D57">
        <v>6</v>
      </c>
      <c r="E57">
        <v>217</v>
      </c>
      <c r="F57">
        <v>60950</v>
      </c>
      <c r="G57">
        <v>217</v>
      </c>
      <c r="H57">
        <v>4</v>
      </c>
      <c r="I57">
        <v>3</v>
      </c>
      <c r="J57">
        <v>3</v>
      </c>
      <c r="K57">
        <v>470</v>
      </c>
      <c r="L57">
        <v>43</v>
      </c>
      <c r="M57">
        <v>1.0416666666666667</v>
      </c>
      <c r="N57">
        <v>2</v>
      </c>
      <c r="O57" t="s">
        <v>492</v>
      </c>
      <c r="P57">
        <v>513</v>
      </c>
      <c r="Q57">
        <v>1.1695906432748499E-2</v>
      </c>
      <c r="R57">
        <v>0</v>
      </c>
    </row>
    <row r="58" spans="1:18" x14ac:dyDescent="0.3">
      <c r="A58" s="1">
        <v>44357</v>
      </c>
      <c r="B58" s="2" t="s">
        <v>5</v>
      </c>
      <c r="C58">
        <v>15</v>
      </c>
      <c r="D58">
        <v>16</v>
      </c>
      <c r="E58">
        <v>217</v>
      </c>
      <c r="F58">
        <v>60993</v>
      </c>
      <c r="G58">
        <v>217</v>
      </c>
      <c r="H58">
        <v>8</v>
      </c>
      <c r="I58">
        <v>4</v>
      </c>
      <c r="J58">
        <v>3</v>
      </c>
      <c r="K58">
        <v>697</v>
      </c>
      <c r="L58">
        <v>89</v>
      </c>
      <c r="M58">
        <v>1.08</v>
      </c>
      <c r="N58">
        <v>8</v>
      </c>
      <c r="O58" t="s">
        <v>493</v>
      </c>
      <c r="P58">
        <v>786</v>
      </c>
      <c r="Q58">
        <v>2.03562340966921E-2</v>
      </c>
      <c r="R58">
        <v>0</v>
      </c>
    </row>
    <row r="59" spans="1:18" x14ac:dyDescent="0.3">
      <c r="A59" s="1">
        <v>44358</v>
      </c>
      <c r="B59" s="2" t="s">
        <v>5</v>
      </c>
      <c r="C59">
        <v>4</v>
      </c>
      <c r="D59">
        <v>6</v>
      </c>
      <c r="E59">
        <v>217</v>
      </c>
      <c r="F59">
        <v>61082</v>
      </c>
      <c r="G59">
        <v>217</v>
      </c>
      <c r="H59">
        <v>2</v>
      </c>
      <c r="I59">
        <v>5</v>
      </c>
      <c r="J59">
        <v>3</v>
      </c>
      <c r="K59">
        <v>329</v>
      </c>
      <c r="L59">
        <v>42</v>
      </c>
      <c r="M59">
        <v>1.0185185185185186</v>
      </c>
      <c r="N59">
        <v>4</v>
      </c>
      <c r="O59" t="s">
        <v>494</v>
      </c>
      <c r="P59">
        <v>371</v>
      </c>
      <c r="Q59">
        <v>1.61725067385445E-2</v>
      </c>
      <c r="R59">
        <v>0</v>
      </c>
    </row>
    <row r="60" spans="1:18" x14ac:dyDescent="0.3">
      <c r="A60" s="1">
        <v>44359</v>
      </c>
      <c r="B60" s="2" t="s">
        <v>5</v>
      </c>
      <c r="C60">
        <v>5</v>
      </c>
      <c r="D60">
        <v>2</v>
      </c>
      <c r="E60">
        <v>217</v>
      </c>
      <c r="F60">
        <v>61124</v>
      </c>
      <c r="G60">
        <v>217</v>
      </c>
      <c r="H60">
        <v>-13</v>
      </c>
      <c r="I60">
        <v>5</v>
      </c>
      <c r="J60">
        <v>3</v>
      </c>
      <c r="K60">
        <v>525</v>
      </c>
      <c r="L60">
        <v>13</v>
      </c>
      <c r="M60">
        <v>0.88181818181818183</v>
      </c>
      <c r="N60">
        <v>15</v>
      </c>
      <c r="O60" t="s">
        <v>495</v>
      </c>
      <c r="P60">
        <v>538</v>
      </c>
      <c r="Q60">
        <v>3.7174721189591098E-3</v>
      </c>
      <c r="R60">
        <v>0</v>
      </c>
    </row>
    <row r="61" spans="1:18" x14ac:dyDescent="0.3">
      <c r="A61" s="1">
        <v>44360</v>
      </c>
      <c r="B61" s="2" t="s">
        <v>5</v>
      </c>
      <c r="C61">
        <v>0</v>
      </c>
      <c r="D61">
        <v>0</v>
      </c>
      <c r="E61">
        <v>217</v>
      </c>
      <c r="F61">
        <v>61137</v>
      </c>
      <c r="G61">
        <v>217</v>
      </c>
      <c r="H61">
        <v>-8</v>
      </c>
      <c r="I61">
        <v>6</v>
      </c>
      <c r="J61">
        <v>3</v>
      </c>
      <c r="K61">
        <v>129</v>
      </c>
      <c r="L61">
        <v>0</v>
      </c>
      <c r="M61">
        <v>0.91752577319587625</v>
      </c>
      <c r="N61">
        <v>8</v>
      </c>
      <c r="O61" t="s">
        <v>496</v>
      </c>
      <c r="P61">
        <v>129</v>
      </c>
      <c r="Q61">
        <v>0</v>
      </c>
      <c r="R61">
        <v>0</v>
      </c>
    </row>
    <row r="62" spans="1:18" x14ac:dyDescent="0.3">
      <c r="A62" s="1">
        <v>44361</v>
      </c>
      <c r="B62" s="2" t="s">
        <v>5</v>
      </c>
      <c r="C62">
        <v>5</v>
      </c>
      <c r="D62">
        <v>6</v>
      </c>
      <c r="E62">
        <v>217</v>
      </c>
      <c r="F62">
        <v>61137</v>
      </c>
      <c r="G62">
        <v>217</v>
      </c>
      <c r="H62">
        <v>3</v>
      </c>
      <c r="I62">
        <v>6</v>
      </c>
      <c r="J62">
        <v>2</v>
      </c>
      <c r="K62">
        <v>162</v>
      </c>
      <c r="L62">
        <v>4</v>
      </c>
      <c r="M62">
        <v>1.0337078651685394</v>
      </c>
      <c r="N62">
        <v>3</v>
      </c>
      <c r="O62" t="s">
        <v>497</v>
      </c>
      <c r="P62">
        <v>166</v>
      </c>
      <c r="Q62">
        <v>3.6144578313252997E-2</v>
      </c>
      <c r="R62">
        <v>0</v>
      </c>
    </row>
    <row r="63" spans="1:18" x14ac:dyDescent="0.3">
      <c r="A63" s="1">
        <v>44362</v>
      </c>
      <c r="B63" s="2" t="s">
        <v>5</v>
      </c>
      <c r="C63">
        <v>5</v>
      </c>
      <c r="D63">
        <v>6</v>
      </c>
      <c r="E63">
        <v>217</v>
      </c>
      <c r="F63">
        <v>61141</v>
      </c>
      <c r="G63">
        <v>217</v>
      </c>
      <c r="H63">
        <v>1</v>
      </c>
      <c r="I63">
        <v>4</v>
      </c>
      <c r="J63">
        <v>3</v>
      </c>
      <c r="K63">
        <v>214</v>
      </c>
      <c r="L63">
        <v>11</v>
      </c>
      <c r="M63">
        <v>1.0108695652173914</v>
      </c>
      <c r="N63">
        <v>5</v>
      </c>
      <c r="O63" t="s">
        <v>498</v>
      </c>
      <c r="P63">
        <v>225</v>
      </c>
      <c r="Q63">
        <v>2.66666666666667E-2</v>
      </c>
      <c r="R63">
        <v>0</v>
      </c>
    </row>
    <row r="64" spans="1:18" x14ac:dyDescent="0.3">
      <c r="A64" s="1">
        <v>44363</v>
      </c>
      <c r="B64" s="2" t="s">
        <v>5</v>
      </c>
      <c r="C64">
        <v>8</v>
      </c>
      <c r="D64">
        <v>8</v>
      </c>
      <c r="E64">
        <v>217</v>
      </c>
      <c r="F64">
        <v>61152</v>
      </c>
      <c r="G64">
        <v>217</v>
      </c>
      <c r="H64">
        <v>3</v>
      </c>
      <c r="I64">
        <v>4</v>
      </c>
      <c r="J64">
        <v>3</v>
      </c>
      <c r="K64">
        <v>203</v>
      </c>
      <c r="L64">
        <v>27</v>
      </c>
      <c r="M64">
        <v>1.032258064516129</v>
      </c>
      <c r="N64">
        <v>5</v>
      </c>
      <c r="O64" t="s">
        <v>499</v>
      </c>
      <c r="P64">
        <v>230</v>
      </c>
      <c r="Q64">
        <v>3.4782608695652202E-2</v>
      </c>
      <c r="R64">
        <v>0</v>
      </c>
    </row>
    <row r="65" spans="1:18" x14ac:dyDescent="0.3">
      <c r="A65" s="1">
        <v>44364</v>
      </c>
      <c r="B65" s="2" t="s">
        <v>5</v>
      </c>
      <c r="C65">
        <v>12</v>
      </c>
      <c r="D65">
        <v>12</v>
      </c>
      <c r="E65">
        <v>217</v>
      </c>
      <c r="F65">
        <v>61179</v>
      </c>
      <c r="G65">
        <v>217</v>
      </c>
      <c r="H65">
        <v>0</v>
      </c>
      <c r="I65">
        <v>4</v>
      </c>
      <c r="J65">
        <v>3</v>
      </c>
      <c r="K65">
        <v>210</v>
      </c>
      <c r="L65">
        <v>954</v>
      </c>
      <c r="M65">
        <v>1</v>
      </c>
      <c r="N65">
        <v>12</v>
      </c>
      <c r="O65" t="s">
        <v>500</v>
      </c>
      <c r="P65">
        <v>1164</v>
      </c>
      <c r="Q65">
        <v>1.03092783505155E-2</v>
      </c>
      <c r="R65">
        <v>0</v>
      </c>
    </row>
    <row r="66" spans="1:18" x14ac:dyDescent="0.3">
      <c r="A66" s="1">
        <v>44365</v>
      </c>
      <c r="B66" s="2" t="s">
        <v>5</v>
      </c>
      <c r="C66">
        <v>10</v>
      </c>
      <c r="D66">
        <v>10</v>
      </c>
      <c r="E66">
        <v>217</v>
      </c>
      <c r="F66">
        <v>62133</v>
      </c>
      <c r="G66">
        <v>217</v>
      </c>
      <c r="H66">
        <v>5</v>
      </c>
      <c r="I66">
        <v>5</v>
      </c>
      <c r="J66">
        <v>3</v>
      </c>
      <c r="K66">
        <v>386</v>
      </c>
      <c r="L66">
        <v>21</v>
      </c>
      <c r="M66">
        <v>1.0520833333333333</v>
      </c>
      <c r="N66">
        <v>5</v>
      </c>
      <c r="O66" t="s">
        <v>501</v>
      </c>
      <c r="P66">
        <v>407</v>
      </c>
      <c r="Q66">
        <v>2.45700245700246E-2</v>
      </c>
      <c r="R66">
        <v>0</v>
      </c>
    </row>
    <row r="67" spans="1:18" x14ac:dyDescent="0.3">
      <c r="A67" s="1">
        <v>44366</v>
      </c>
      <c r="B67" s="2" t="s">
        <v>5</v>
      </c>
      <c r="C67">
        <v>1</v>
      </c>
      <c r="D67">
        <v>1</v>
      </c>
      <c r="E67">
        <v>217</v>
      </c>
      <c r="F67">
        <v>62154</v>
      </c>
      <c r="G67">
        <v>217</v>
      </c>
      <c r="H67">
        <v>0</v>
      </c>
      <c r="I67">
        <v>6</v>
      </c>
      <c r="J67">
        <v>2</v>
      </c>
      <c r="K67">
        <v>132</v>
      </c>
      <c r="L67">
        <v>5</v>
      </c>
      <c r="M67">
        <v>1</v>
      </c>
      <c r="N67">
        <v>1</v>
      </c>
      <c r="O67" t="s">
        <v>502</v>
      </c>
      <c r="P67">
        <v>137</v>
      </c>
      <c r="Q67">
        <v>7.2992700729926996E-3</v>
      </c>
      <c r="R67">
        <v>0</v>
      </c>
    </row>
    <row r="68" spans="1:18" x14ac:dyDescent="0.3">
      <c r="A68" s="1">
        <v>44367</v>
      </c>
      <c r="B68" s="2" t="s">
        <v>5</v>
      </c>
      <c r="C68">
        <v>3</v>
      </c>
      <c r="D68">
        <v>3</v>
      </c>
      <c r="E68">
        <v>217</v>
      </c>
      <c r="F68">
        <v>62159</v>
      </c>
      <c r="G68">
        <v>217</v>
      </c>
      <c r="H68">
        <v>1</v>
      </c>
      <c r="I68">
        <v>5</v>
      </c>
      <c r="J68">
        <v>3</v>
      </c>
      <c r="K68">
        <v>232</v>
      </c>
      <c r="L68">
        <v>0</v>
      </c>
      <c r="M68">
        <v>1.0099009900990099</v>
      </c>
      <c r="N68">
        <v>2</v>
      </c>
      <c r="O68" t="s">
        <v>503</v>
      </c>
      <c r="P68">
        <v>232</v>
      </c>
      <c r="Q68">
        <v>1.29310344827586E-2</v>
      </c>
      <c r="R68">
        <v>0</v>
      </c>
    </row>
    <row r="69" spans="1:18" x14ac:dyDescent="0.3">
      <c r="A69" s="1">
        <v>44368</v>
      </c>
      <c r="B69" s="2" t="s">
        <v>5</v>
      </c>
      <c r="C69">
        <v>0</v>
      </c>
      <c r="D69">
        <v>0</v>
      </c>
      <c r="E69">
        <v>217</v>
      </c>
      <c r="F69">
        <v>62159</v>
      </c>
      <c r="G69">
        <v>217</v>
      </c>
      <c r="H69">
        <v>-5</v>
      </c>
      <c r="I69">
        <v>4</v>
      </c>
      <c r="J69">
        <v>2</v>
      </c>
      <c r="K69">
        <v>172</v>
      </c>
      <c r="L69">
        <v>13</v>
      </c>
      <c r="M69">
        <v>0.9509803921568627</v>
      </c>
      <c r="N69">
        <v>5</v>
      </c>
      <c r="O69" t="s">
        <v>504</v>
      </c>
      <c r="P69">
        <v>185</v>
      </c>
      <c r="Q69">
        <v>0</v>
      </c>
      <c r="R69">
        <v>0</v>
      </c>
    </row>
    <row r="70" spans="1:18" x14ac:dyDescent="0.3">
      <c r="A70" s="1">
        <v>44369</v>
      </c>
      <c r="B70" s="2" t="s">
        <v>5</v>
      </c>
      <c r="C70">
        <v>1</v>
      </c>
      <c r="D70">
        <v>0</v>
      </c>
      <c r="E70">
        <v>217</v>
      </c>
      <c r="F70">
        <v>62172</v>
      </c>
      <c r="G70">
        <v>217</v>
      </c>
      <c r="H70">
        <v>-7</v>
      </c>
      <c r="I70">
        <v>4</v>
      </c>
      <c r="J70">
        <v>2</v>
      </c>
      <c r="K70">
        <v>135</v>
      </c>
      <c r="L70">
        <v>34</v>
      </c>
      <c r="M70">
        <v>0.92783505154639179</v>
      </c>
      <c r="N70">
        <v>7</v>
      </c>
      <c r="O70" t="s">
        <v>505</v>
      </c>
      <c r="P70">
        <v>169</v>
      </c>
      <c r="Q70">
        <v>0</v>
      </c>
      <c r="R70">
        <v>0</v>
      </c>
    </row>
    <row r="71" spans="1:18" x14ac:dyDescent="0.3">
      <c r="A71" s="1">
        <v>44370</v>
      </c>
      <c r="B71" s="2" t="s">
        <v>5</v>
      </c>
      <c r="C71">
        <v>0</v>
      </c>
      <c r="D71">
        <v>-2</v>
      </c>
      <c r="E71">
        <v>217</v>
      </c>
      <c r="F71">
        <v>62206</v>
      </c>
      <c r="G71">
        <v>217</v>
      </c>
      <c r="H71">
        <v>-11</v>
      </c>
      <c r="I71">
        <v>2</v>
      </c>
      <c r="J71">
        <v>1</v>
      </c>
      <c r="K71">
        <v>177</v>
      </c>
      <c r="L71">
        <v>54</v>
      </c>
      <c r="M71">
        <v>0.87777777777777777</v>
      </c>
      <c r="N71">
        <v>9</v>
      </c>
      <c r="O71" t="s">
        <v>506</v>
      </c>
      <c r="P71">
        <v>231</v>
      </c>
      <c r="Q71">
        <v>-8.6580086580086597E-3</v>
      </c>
      <c r="R71">
        <v>0</v>
      </c>
    </row>
    <row r="72" spans="1:18" x14ac:dyDescent="0.3">
      <c r="A72" s="1">
        <v>44371</v>
      </c>
      <c r="B72" s="2" t="s">
        <v>5</v>
      </c>
      <c r="C72">
        <v>3</v>
      </c>
      <c r="D72">
        <v>2</v>
      </c>
      <c r="E72">
        <v>217</v>
      </c>
      <c r="F72">
        <v>62260</v>
      </c>
      <c r="G72">
        <v>217</v>
      </c>
      <c r="H72">
        <v>-12</v>
      </c>
      <c r="I72">
        <v>0</v>
      </c>
      <c r="J72">
        <v>2</v>
      </c>
      <c r="K72">
        <v>205</v>
      </c>
      <c r="L72">
        <v>31</v>
      </c>
      <c r="M72">
        <v>0.84810126582278478</v>
      </c>
      <c r="N72">
        <v>14</v>
      </c>
      <c r="O72" t="s">
        <v>507</v>
      </c>
      <c r="P72">
        <v>236</v>
      </c>
      <c r="Q72">
        <v>8.4745762711864406E-3</v>
      </c>
      <c r="R72">
        <v>0</v>
      </c>
    </row>
    <row r="73" spans="1:18" x14ac:dyDescent="0.3">
      <c r="A73" s="1">
        <v>44372</v>
      </c>
      <c r="B73" s="2" t="s">
        <v>5</v>
      </c>
      <c r="C73">
        <v>3</v>
      </c>
      <c r="D73">
        <v>2</v>
      </c>
      <c r="E73">
        <v>217</v>
      </c>
      <c r="F73">
        <v>62291</v>
      </c>
      <c r="G73">
        <v>217</v>
      </c>
      <c r="H73">
        <v>-4</v>
      </c>
      <c r="I73">
        <v>0</v>
      </c>
      <c r="J73">
        <v>2</v>
      </c>
      <c r="K73">
        <v>133</v>
      </c>
      <c r="L73">
        <v>17</v>
      </c>
      <c r="M73">
        <v>0.94029850746268662</v>
      </c>
      <c r="N73">
        <v>6</v>
      </c>
      <c r="O73" t="s">
        <v>508</v>
      </c>
      <c r="P73">
        <v>150</v>
      </c>
      <c r="Q73">
        <v>1.3333333333333299E-2</v>
      </c>
      <c r="R73">
        <v>0</v>
      </c>
    </row>
    <row r="74" spans="1:18" x14ac:dyDescent="0.3">
      <c r="A74" s="1">
        <v>44373</v>
      </c>
      <c r="B74" s="2" t="s">
        <v>5</v>
      </c>
      <c r="C74">
        <v>5</v>
      </c>
      <c r="D74">
        <v>5</v>
      </c>
      <c r="E74">
        <v>217</v>
      </c>
      <c r="F74">
        <v>62308</v>
      </c>
      <c r="G74">
        <v>217</v>
      </c>
      <c r="H74">
        <v>2</v>
      </c>
      <c r="I74">
        <v>0</v>
      </c>
      <c r="J74">
        <v>2</v>
      </c>
      <c r="K74">
        <v>158</v>
      </c>
      <c r="L74">
        <v>12</v>
      </c>
      <c r="M74">
        <v>1.0317460317460319</v>
      </c>
      <c r="N74">
        <v>3</v>
      </c>
      <c r="O74" t="s">
        <v>509</v>
      </c>
      <c r="P74">
        <v>170</v>
      </c>
      <c r="Q74">
        <v>2.9411764705882401E-2</v>
      </c>
      <c r="R74">
        <v>0</v>
      </c>
    </row>
    <row r="75" spans="1:18" x14ac:dyDescent="0.3">
      <c r="A75" s="1">
        <v>44374</v>
      </c>
      <c r="B75" s="2" t="s">
        <v>5</v>
      </c>
      <c r="C75">
        <v>7</v>
      </c>
      <c r="D75">
        <v>7</v>
      </c>
      <c r="E75">
        <v>217</v>
      </c>
      <c r="F75">
        <v>62320</v>
      </c>
      <c r="G75">
        <v>217</v>
      </c>
      <c r="H75">
        <v>4</v>
      </c>
      <c r="I75">
        <v>0</v>
      </c>
      <c r="J75">
        <v>2</v>
      </c>
      <c r="K75">
        <v>156</v>
      </c>
      <c r="L75">
        <v>0</v>
      </c>
      <c r="M75">
        <v>1.0615384615384615</v>
      </c>
      <c r="N75">
        <v>226</v>
      </c>
      <c r="O75" t="s">
        <v>510</v>
      </c>
      <c r="P75">
        <v>156</v>
      </c>
      <c r="Q75">
        <v>4.48717948717949E-2</v>
      </c>
      <c r="R75">
        <v>0</v>
      </c>
    </row>
    <row r="76" spans="1:18" x14ac:dyDescent="0.3">
      <c r="A76" s="1">
        <v>44375</v>
      </c>
      <c r="B76" s="2" t="s">
        <v>5</v>
      </c>
      <c r="C76">
        <v>4</v>
      </c>
      <c r="D76">
        <v>4</v>
      </c>
      <c r="E76">
        <v>217</v>
      </c>
      <c r="F76">
        <v>62320</v>
      </c>
      <c r="G76">
        <v>217</v>
      </c>
      <c r="H76">
        <v>1</v>
      </c>
      <c r="I76">
        <v>1</v>
      </c>
      <c r="J76">
        <v>1</v>
      </c>
      <c r="K76">
        <v>133</v>
      </c>
      <c r="L76">
        <v>3</v>
      </c>
      <c r="M76">
        <v>1.0144927536231885</v>
      </c>
      <c r="N76">
        <v>-220</v>
      </c>
      <c r="O76" t="s">
        <v>511</v>
      </c>
      <c r="P76">
        <v>136</v>
      </c>
      <c r="Q76">
        <v>2.9411764705882401E-2</v>
      </c>
      <c r="R76">
        <v>0</v>
      </c>
    </row>
    <row r="77" spans="1:18" x14ac:dyDescent="0.3">
      <c r="A77" s="1">
        <v>44376</v>
      </c>
      <c r="B77" s="2" t="s">
        <v>5</v>
      </c>
      <c r="C77">
        <v>9</v>
      </c>
      <c r="D77">
        <v>9</v>
      </c>
      <c r="E77">
        <v>217</v>
      </c>
      <c r="F77">
        <v>62323</v>
      </c>
      <c r="G77">
        <v>217</v>
      </c>
      <c r="H77">
        <v>6</v>
      </c>
      <c r="I77">
        <v>1</v>
      </c>
      <c r="J77">
        <v>1</v>
      </c>
      <c r="K77">
        <v>233</v>
      </c>
      <c r="L77">
        <v>4</v>
      </c>
      <c r="M77">
        <v>1.0857142857142856</v>
      </c>
      <c r="N77">
        <v>3</v>
      </c>
      <c r="O77" t="s">
        <v>512</v>
      </c>
      <c r="P77">
        <v>237</v>
      </c>
      <c r="Q77">
        <v>3.7974683544303799E-2</v>
      </c>
      <c r="R77">
        <v>0</v>
      </c>
    </row>
    <row r="78" spans="1:18" x14ac:dyDescent="0.3">
      <c r="A78" s="1">
        <v>44377</v>
      </c>
      <c r="B78" s="2" t="s">
        <v>5</v>
      </c>
      <c r="C78">
        <v>11</v>
      </c>
      <c r="D78">
        <v>11</v>
      </c>
      <c r="E78">
        <v>217</v>
      </c>
      <c r="F78">
        <v>62327</v>
      </c>
      <c r="G78">
        <v>217</v>
      </c>
      <c r="H78">
        <v>2</v>
      </c>
      <c r="I78">
        <v>2</v>
      </c>
      <c r="J78">
        <v>1</v>
      </c>
      <c r="K78">
        <v>229</v>
      </c>
      <c r="L78">
        <v>12</v>
      </c>
      <c r="M78">
        <v>1.0263157894736843</v>
      </c>
      <c r="N78">
        <v>9</v>
      </c>
      <c r="O78" t="s">
        <v>513</v>
      </c>
      <c r="P78">
        <v>241</v>
      </c>
      <c r="Q78">
        <v>4.5643153526971E-2</v>
      </c>
      <c r="R78">
        <v>0</v>
      </c>
    </row>
    <row r="79" spans="1:18" x14ac:dyDescent="0.3">
      <c r="A79" s="1">
        <v>44378</v>
      </c>
      <c r="B79" s="2" t="s">
        <v>5</v>
      </c>
      <c r="C79">
        <v>11</v>
      </c>
      <c r="D79">
        <v>12</v>
      </c>
      <c r="E79">
        <v>217</v>
      </c>
      <c r="F79">
        <v>62339</v>
      </c>
      <c r="G79">
        <v>217</v>
      </c>
      <c r="H79">
        <v>4</v>
      </c>
      <c r="I79">
        <v>3</v>
      </c>
      <c r="J79">
        <v>0</v>
      </c>
      <c r="K79">
        <v>155</v>
      </c>
      <c r="L79">
        <v>24</v>
      </c>
      <c r="M79">
        <v>1.0512820512820513</v>
      </c>
      <c r="N79">
        <v>8</v>
      </c>
      <c r="O79" t="s">
        <v>514</v>
      </c>
      <c r="P79">
        <v>179</v>
      </c>
      <c r="Q79">
        <v>6.7039106145251395E-2</v>
      </c>
      <c r="R79">
        <v>0</v>
      </c>
    </row>
    <row r="80" spans="1:18" x14ac:dyDescent="0.3">
      <c r="A80" s="1">
        <v>44379</v>
      </c>
      <c r="B80" s="2" t="s">
        <v>5</v>
      </c>
      <c r="C80">
        <v>7</v>
      </c>
      <c r="D80">
        <v>7</v>
      </c>
      <c r="E80">
        <v>217</v>
      </c>
      <c r="F80">
        <v>62363</v>
      </c>
      <c r="G80">
        <v>217</v>
      </c>
      <c r="H80">
        <v>-8</v>
      </c>
      <c r="I80">
        <v>2</v>
      </c>
      <c r="J80">
        <v>2</v>
      </c>
      <c r="K80">
        <v>155</v>
      </c>
      <c r="L80">
        <v>26</v>
      </c>
      <c r="M80">
        <v>0.90243902439024393</v>
      </c>
      <c r="N80">
        <v>15</v>
      </c>
      <c r="O80" t="s">
        <v>515</v>
      </c>
      <c r="P80">
        <v>181</v>
      </c>
      <c r="Q80">
        <v>3.8674033149171297E-2</v>
      </c>
      <c r="R80">
        <v>0</v>
      </c>
    </row>
    <row r="81" spans="1:18" x14ac:dyDescent="0.3">
      <c r="A81" s="1">
        <v>44380</v>
      </c>
      <c r="B81" s="2" t="s">
        <v>5</v>
      </c>
      <c r="C81">
        <v>15</v>
      </c>
      <c r="D81">
        <v>15</v>
      </c>
      <c r="E81">
        <v>217</v>
      </c>
      <c r="F81">
        <v>62389</v>
      </c>
      <c r="G81">
        <v>217</v>
      </c>
      <c r="H81">
        <v>14</v>
      </c>
      <c r="I81">
        <v>2</v>
      </c>
      <c r="J81">
        <v>2</v>
      </c>
      <c r="K81">
        <v>211</v>
      </c>
      <c r="L81">
        <v>15</v>
      </c>
      <c r="M81">
        <v>1.1891891891891893</v>
      </c>
      <c r="N81">
        <v>1</v>
      </c>
      <c r="O81" t="s">
        <v>516</v>
      </c>
      <c r="P81">
        <v>226</v>
      </c>
      <c r="Q81">
        <v>6.6371681415929196E-2</v>
      </c>
      <c r="R81">
        <v>0</v>
      </c>
    </row>
    <row r="82" spans="1:18" x14ac:dyDescent="0.3">
      <c r="A82" s="1">
        <v>44381</v>
      </c>
      <c r="B82" s="2" t="s">
        <v>5</v>
      </c>
      <c r="C82">
        <v>2</v>
      </c>
      <c r="D82">
        <v>2</v>
      </c>
      <c r="E82">
        <v>217</v>
      </c>
      <c r="F82">
        <v>62404</v>
      </c>
      <c r="G82">
        <v>217</v>
      </c>
      <c r="H82">
        <v>0</v>
      </c>
      <c r="I82">
        <v>2</v>
      </c>
      <c r="J82">
        <v>2</v>
      </c>
      <c r="K82">
        <v>125</v>
      </c>
      <c r="L82">
        <v>15</v>
      </c>
      <c r="M82">
        <v>1</v>
      </c>
      <c r="N82">
        <v>2</v>
      </c>
      <c r="O82" t="s">
        <v>517</v>
      </c>
      <c r="P82">
        <v>140</v>
      </c>
      <c r="Q82">
        <v>1.4285714285714299E-2</v>
      </c>
      <c r="R82">
        <v>0</v>
      </c>
    </row>
    <row r="83" spans="1:18" x14ac:dyDescent="0.3">
      <c r="A83" s="1">
        <v>44382</v>
      </c>
      <c r="B83" s="2" t="s">
        <v>5</v>
      </c>
      <c r="C83">
        <v>17</v>
      </c>
      <c r="D83">
        <v>21</v>
      </c>
      <c r="E83">
        <v>217</v>
      </c>
      <c r="F83">
        <v>62419</v>
      </c>
      <c r="G83">
        <v>217</v>
      </c>
      <c r="H83">
        <v>15</v>
      </c>
      <c r="I83">
        <v>2</v>
      </c>
      <c r="J83">
        <v>2</v>
      </c>
      <c r="K83">
        <v>215</v>
      </c>
      <c r="L83">
        <v>4</v>
      </c>
      <c r="M83">
        <v>1.1704545454545454</v>
      </c>
      <c r="N83">
        <v>6</v>
      </c>
      <c r="O83" t="s">
        <v>518</v>
      </c>
      <c r="P83">
        <v>219</v>
      </c>
      <c r="Q83">
        <v>9.5890410958904104E-2</v>
      </c>
      <c r="R83">
        <v>0</v>
      </c>
    </row>
    <row r="84" spans="1:18" x14ac:dyDescent="0.3">
      <c r="A84" s="1">
        <v>44383</v>
      </c>
      <c r="B84" s="2" t="s">
        <v>5</v>
      </c>
      <c r="C84">
        <v>7</v>
      </c>
      <c r="D84">
        <v>5</v>
      </c>
      <c r="E84">
        <v>217</v>
      </c>
      <c r="F84">
        <v>62423</v>
      </c>
      <c r="G84">
        <v>217</v>
      </c>
      <c r="H84">
        <v>5</v>
      </c>
      <c r="I84">
        <v>2</v>
      </c>
      <c r="J84">
        <v>2</v>
      </c>
      <c r="K84">
        <v>251</v>
      </c>
      <c r="L84">
        <v>15</v>
      </c>
      <c r="M84">
        <v>1.0485436893203883</v>
      </c>
      <c r="N84">
        <v>0</v>
      </c>
      <c r="O84" t="s">
        <v>519</v>
      </c>
      <c r="P84">
        <v>266</v>
      </c>
      <c r="Q84">
        <v>1.8796992481203E-2</v>
      </c>
      <c r="R84">
        <v>0</v>
      </c>
    </row>
    <row r="85" spans="1:18" x14ac:dyDescent="0.3">
      <c r="A85" s="1">
        <v>44384</v>
      </c>
      <c r="B85" s="2" t="s">
        <v>5</v>
      </c>
      <c r="C85">
        <v>16</v>
      </c>
      <c r="D85">
        <v>16</v>
      </c>
      <c r="E85">
        <v>217</v>
      </c>
      <c r="F85">
        <v>62438</v>
      </c>
      <c r="G85">
        <v>217</v>
      </c>
      <c r="H85">
        <v>15</v>
      </c>
      <c r="I85">
        <v>4</v>
      </c>
      <c r="J85">
        <v>2</v>
      </c>
      <c r="K85">
        <v>297</v>
      </c>
      <c r="L85">
        <v>21</v>
      </c>
      <c r="M85">
        <v>1.1388888888888888</v>
      </c>
      <c r="N85">
        <v>1</v>
      </c>
      <c r="O85" t="s">
        <v>520</v>
      </c>
      <c r="P85">
        <v>318</v>
      </c>
      <c r="Q85">
        <v>5.0314465408804999E-2</v>
      </c>
      <c r="R85">
        <v>0</v>
      </c>
    </row>
    <row r="86" spans="1:18" x14ac:dyDescent="0.3">
      <c r="A86" s="1">
        <v>44385</v>
      </c>
      <c r="B86" s="2" t="s">
        <v>5</v>
      </c>
      <c r="C86">
        <v>19</v>
      </c>
      <c r="D86">
        <v>20</v>
      </c>
      <c r="E86">
        <v>217</v>
      </c>
      <c r="F86">
        <v>62459</v>
      </c>
      <c r="G86">
        <v>217</v>
      </c>
      <c r="H86">
        <v>18</v>
      </c>
      <c r="I86">
        <v>5</v>
      </c>
      <c r="J86">
        <v>2</v>
      </c>
      <c r="K86">
        <v>243</v>
      </c>
      <c r="L86">
        <v>452</v>
      </c>
      <c r="M86">
        <v>1.1463414634146341</v>
      </c>
      <c r="N86">
        <v>2</v>
      </c>
      <c r="O86" t="s">
        <v>521</v>
      </c>
      <c r="P86">
        <v>695</v>
      </c>
      <c r="Q86">
        <v>2.8776978417266199E-2</v>
      </c>
      <c r="R86">
        <v>0</v>
      </c>
    </row>
    <row r="87" spans="1:18" x14ac:dyDescent="0.3">
      <c r="A87" s="1">
        <v>44386</v>
      </c>
      <c r="B87" s="2" t="s">
        <v>5</v>
      </c>
      <c r="C87">
        <v>25</v>
      </c>
      <c r="D87">
        <v>24</v>
      </c>
      <c r="E87">
        <v>217</v>
      </c>
      <c r="F87">
        <v>62911</v>
      </c>
      <c r="G87">
        <v>217</v>
      </c>
      <c r="H87">
        <v>22</v>
      </c>
      <c r="I87">
        <v>4</v>
      </c>
      <c r="J87">
        <v>4</v>
      </c>
      <c r="K87">
        <v>330</v>
      </c>
      <c r="L87">
        <v>506</v>
      </c>
      <c r="M87">
        <v>1.1560283687943262</v>
      </c>
      <c r="N87">
        <v>2</v>
      </c>
      <c r="O87" t="s">
        <v>522</v>
      </c>
      <c r="P87">
        <v>836</v>
      </c>
      <c r="Q87">
        <v>2.8708133971291901E-2</v>
      </c>
      <c r="R87">
        <v>0</v>
      </c>
    </row>
    <row r="88" spans="1:18" x14ac:dyDescent="0.3">
      <c r="A88" s="1">
        <v>44387</v>
      </c>
      <c r="B88" s="2" t="s">
        <v>5</v>
      </c>
      <c r="C88">
        <v>20</v>
      </c>
      <c r="D88">
        <v>20</v>
      </c>
      <c r="E88">
        <v>217</v>
      </c>
      <c r="F88">
        <v>63417</v>
      </c>
      <c r="G88">
        <v>217</v>
      </c>
      <c r="H88">
        <v>15</v>
      </c>
      <c r="I88">
        <v>5</v>
      </c>
      <c r="J88">
        <v>3</v>
      </c>
      <c r="K88">
        <v>218</v>
      </c>
      <c r="L88">
        <v>14</v>
      </c>
      <c r="M88">
        <v>1.0920245398773005</v>
      </c>
      <c r="N88">
        <v>5</v>
      </c>
      <c r="O88" t="s">
        <v>523</v>
      </c>
      <c r="P88">
        <v>232</v>
      </c>
      <c r="Q88">
        <v>8.6206896551724102E-2</v>
      </c>
      <c r="R88">
        <v>0</v>
      </c>
    </row>
    <row r="89" spans="1:18" x14ac:dyDescent="0.3">
      <c r="A89" s="1">
        <v>44388</v>
      </c>
      <c r="B89" s="2" t="s">
        <v>5</v>
      </c>
      <c r="C89">
        <v>16</v>
      </c>
      <c r="D89">
        <v>19</v>
      </c>
      <c r="E89">
        <v>217</v>
      </c>
      <c r="F89">
        <v>63431</v>
      </c>
      <c r="G89">
        <v>217</v>
      </c>
      <c r="H89">
        <v>14</v>
      </c>
      <c r="I89">
        <v>5</v>
      </c>
      <c r="J89">
        <v>3</v>
      </c>
      <c r="K89">
        <v>228</v>
      </c>
      <c r="L89">
        <v>41</v>
      </c>
      <c r="M89">
        <v>1.0786516853932584</v>
      </c>
      <c r="N89">
        <v>5</v>
      </c>
      <c r="O89" t="s">
        <v>524</v>
      </c>
      <c r="P89">
        <v>269</v>
      </c>
      <c r="Q89">
        <v>7.0631970260222998E-2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44300</v>
      </c>
      <c r="B2" s="2" t="s">
        <v>8</v>
      </c>
      <c r="C2">
        <v>14</v>
      </c>
      <c r="D2">
        <v>212</v>
      </c>
      <c r="E2">
        <v>12</v>
      </c>
      <c r="F2">
        <v>169</v>
      </c>
      <c r="G2">
        <v>11814</v>
      </c>
      <c r="H2">
        <v>7</v>
      </c>
      <c r="I2">
        <v>3</v>
      </c>
      <c r="J2">
        <v>212916</v>
      </c>
      <c r="K2">
        <v>102901</v>
      </c>
      <c r="L2">
        <v>212</v>
      </c>
      <c r="M2">
        <v>7</v>
      </c>
      <c r="N2">
        <v>8</v>
      </c>
      <c r="O2">
        <v>3</v>
      </c>
      <c r="P2">
        <v>1127</v>
      </c>
      <c r="Q2">
        <v>223</v>
      </c>
      <c r="R2">
        <v>1.0414201183431953</v>
      </c>
      <c r="S2">
        <v>7</v>
      </c>
      <c r="T2" t="s">
        <v>432</v>
      </c>
      <c r="U2">
        <v>1350</v>
      </c>
      <c r="V2">
        <v>1.03703703703704E-2</v>
      </c>
      <c r="W2">
        <v>0</v>
      </c>
    </row>
    <row r="3" spans="1:23" x14ac:dyDescent="0.3">
      <c r="A3" s="1">
        <v>44301</v>
      </c>
      <c r="B3" s="2" t="s">
        <v>8</v>
      </c>
      <c r="C3">
        <v>15</v>
      </c>
      <c r="D3">
        <v>212</v>
      </c>
      <c r="E3">
        <v>14</v>
      </c>
      <c r="F3">
        <v>176</v>
      </c>
      <c r="G3">
        <v>11821</v>
      </c>
      <c r="H3">
        <v>8</v>
      </c>
      <c r="I3">
        <v>3</v>
      </c>
      <c r="J3">
        <v>214043</v>
      </c>
      <c r="K3">
        <v>103124</v>
      </c>
      <c r="L3">
        <v>212</v>
      </c>
      <c r="M3">
        <v>-3</v>
      </c>
      <c r="N3">
        <v>8</v>
      </c>
      <c r="O3">
        <v>3</v>
      </c>
      <c r="P3">
        <v>1061</v>
      </c>
      <c r="Q3">
        <v>188</v>
      </c>
      <c r="R3">
        <v>0.98295454545454541</v>
      </c>
      <c r="S3">
        <v>18</v>
      </c>
      <c r="T3" t="s">
        <v>433</v>
      </c>
      <c r="U3">
        <v>1249</v>
      </c>
      <c r="V3">
        <v>1.20096076861489E-2</v>
      </c>
      <c r="W3">
        <v>0</v>
      </c>
    </row>
    <row r="4" spans="1:23" x14ac:dyDescent="0.3">
      <c r="A4" s="1">
        <v>44302</v>
      </c>
      <c r="B4" s="2" t="s">
        <v>8</v>
      </c>
      <c r="C4">
        <v>26</v>
      </c>
      <c r="D4">
        <v>212</v>
      </c>
      <c r="E4">
        <v>10</v>
      </c>
      <c r="F4">
        <v>173</v>
      </c>
      <c r="G4">
        <v>11839</v>
      </c>
      <c r="H4">
        <v>8</v>
      </c>
      <c r="I4">
        <v>3</v>
      </c>
      <c r="J4">
        <v>215104</v>
      </c>
      <c r="K4">
        <v>103312</v>
      </c>
      <c r="L4">
        <v>212</v>
      </c>
      <c r="M4">
        <v>16</v>
      </c>
      <c r="N4">
        <v>7</v>
      </c>
      <c r="O4">
        <v>3</v>
      </c>
      <c r="P4">
        <v>638</v>
      </c>
      <c r="Q4">
        <v>182</v>
      </c>
      <c r="R4">
        <v>1.0924855491329479</v>
      </c>
      <c r="S4">
        <v>10</v>
      </c>
      <c r="T4" t="s">
        <v>435</v>
      </c>
      <c r="U4">
        <v>820</v>
      </c>
      <c r="V4">
        <v>3.1707317073170697E-2</v>
      </c>
      <c r="W4">
        <v>0</v>
      </c>
    </row>
    <row r="5" spans="1:23" x14ac:dyDescent="0.3">
      <c r="A5" s="1">
        <v>44303</v>
      </c>
      <c r="B5" s="2" t="s">
        <v>8</v>
      </c>
      <c r="C5">
        <v>13</v>
      </c>
      <c r="D5">
        <v>212</v>
      </c>
      <c r="E5">
        <v>23</v>
      </c>
      <c r="F5">
        <v>189</v>
      </c>
      <c r="G5">
        <v>11849</v>
      </c>
      <c r="H5">
        <v>7</v>
      </c>
      <c r="I5">
        <v>3</v>
      </c>
      <c r="J5">
        <v>215742</v>
      </c>
      <c r="K5">
        <v>103494</v>
      </c>
      <c r="L5">
        <v>212</v>
      </c>
      <c r="M5">
        <v>3</v>
      </c>
      <c r="N5">
        <v>7</v>
      </c>
      <c r="O5">
        <v>3</v>
      </c>
      <c r="P5">
        <v>432</v>
      </c>
      <c r="Q5">
        <v>101</v>
      </c>
      <c r="R5">
        <v>1.0158730158730158</v>
      </c>
      <c r="S5">
        <v>10</v>
      </c>
      <c r="T5" t="s">
        <v>437</v>
      </c>
      <c r="U5">
        <v>533</v>
      </c>
      <c r="V5">
        <v>2.4390243902439001E-2</v>
      </c>
      <c r="W5">
        <v>0</v>
      </c>
    </row>
    <row r="6" spans="1:23" x14ac:dyDescent="0.3">
      <c r="A6" s="1">
        <v>44304</v>
      </c>
      <c r="B6" s="2" t="s">
        <v>8</v>
      </c>
      <c r="C6">
        <v>16</v>
      </c>
      <c r="D6">
        <v>212</v>
      </c>
      <c r="E6">
        <v>10</v>
      </c>
      <c r="F6">
        <v>192</v>
      </c>
      <c r="G6">
        <v>11859</v>
      </c>
      <c r="H6">
        <v>7</v>
      </c>
      <c r="I6">
        <v>3</v>
      </c>
      <c r="J6">
        <v>216174</v>
      </c>
      <c r="K6">
        <v>103595</v>
      </c>
      <c r="L6">
        <v>212</v>
      </c>
      <c r="M6">
        <v>13</v>
      </c>
      <c r="N6">
        <v>8</v>
      </c>
      <c r="O6">
        <v>3</v>
      </c>
      <c r="P6">
        <v>796</v>
      </c>
      <c r="Q6">
        <v>77</v>
      </c>
      <c r="R6">
        <v>1.0677083333333333</v>
      </c>
      <c r="S6">
        <v>3</v>
      </c>
      <c r="T6" t="s">
        <v>438</v>
      </c>
      <c r="U6">
        <v>873</v>
      </c>
      <c r="V6">
        <v>1.8327605956471898E-2</v>
      </c>
      <c r="W6">
        <v>0</v>
      </c>
    </row>
    <row r="7" spans="1:23" x14ac:dyDescent="0.3">
      <c r="A7" s="1">
        <v>44305</v>
      </c>
      <c r="B7" s="2" t="s">
        <v>8</v>
      </c>
      <c r="C7">
        <v>8</v>
      </c>
      <c r="D7">
        <v>212</v>
      </c>
      <c r="E7">
        <v>16</v>
      </c>
      <c r="F7">
        <v>205</v>
      </c>
      <c r="G7">
        <v>11862</v>
      </c>
      <c r="H7">
        <v>8</v>
      </c>
      <c r="I7">
        <v>3</v>
      </c>
      <c r="J7">
        <v>216970</v>
      </c>
      <c r="K7">
        <v>103672</v>
      </c>
      <c r="L7">
        <v>212</v>
      </c>
      <c r="M7">
        <v>-2</v>
      </c>
      <c r="N7">
        <v>8</v>
      </c>
      <c r="O7">
        <v>4</v>
      </c>
      <c r="P7">
        <v>506</v>
      </c>
      <c r="Q7">
        <v>299</v>
      </c>
      <c r="R7">
        <v>0.99024390243902438</v>
      </c>
      <c r="S7">
        <v>10</v>
      </c>
      <c r="T7" t="s">
        <v>439</v>
      </c>
      <c r="U7">
        <v>805</v>
      </c>
      <c r="V7">
        <v>9.9378881987577591E-3</v>
      </c>
      <c r="W7">
        <v>0</v>
      </c>
    </row>
    <row r="8" spans="1:23" x14ac:dyDescent="0.3">
      <c r="A8" s="1">
        <v>44306</v>
      </c>
      <c r="B8" s="2" t="s">
        <v>8</v>
      </c>
      <c r="C8">
        <v>19</v>
      </c>
      <c r="D8">
        <v>212</v>
      </c>
      <c r="E8">
        <v>4</v>
      </c>
      <c r="F8">
        <v>203</v>
      </c>
      <c r="G8">
        <v>11872</v>
      </c>
      <c r="H8">
        <v>8</v>
      </c>
      <c r="I8">
        <v>4</v>
      </c>
      <c r="J8">
        <v>217476</v>
      </c>
      <c r="K8">
        <v>103971</v>
      </c>
      <c r="L8">
        <v>212</v>
      </c>
      <c r="M8">
        <v>4</v>
      </c>
      <c r="N8">
        <v>7</v>
      </c>
      <c r="O8">
        <v>4</v>
      </c>
      <c r="P8">
        <v>856</v>
      </c>
      <c r="Q8">
        <v>183</v>
      </c>
      <c r="R8">
        <v>1.0197044334975369</v>
      </c>
      <c r="S8">
        <v>15</v>
      </c>
      <c r="T8" t="s">
        <v>440</v>
      </c>
      <c r="U8">
        <v>1039</v>
      </c>
      <c r="V8">
        <v>1.82868142444658E-2</v>
      </c>
      <c r="W8">
        <v>0</v>
      </c>
    </row>
    <row r="9" spans="1:23" x14ac:dyDescent="0.3">
      <c r="A9" s="1">
        <v>44307</v>
      </c>
      <c r="B9" s="2" t="s">
        <v>8</v>
      </c>
      <c r="C9">
        <v>9</v>
      </c>
      <c r="D9">
        <v>212</v>
      </c>
      <c r="E9">
        <v>16</v>
      </c>
      <c r="F9">
        <v>207</v>
      </c>
      <c r="G9">
        <v>11887</v>
      </c>
      <c r="H9">
        <v>7</v>
      </c>
      <c r="I9">
        <v>4</v>
      </c>
      <c r="J9">
        <v>218332</v>
      </c>
      <c r="K9">
        <v>104154</v>
      </c>
      <c r="L9">
        <v>212</v>
      </c>
      <c r="M9">
        <v>4</v>
      </c>
      <c r="N9">
        <v>9</v>
      </c>
      <c r="O9">
        <v>4</v>
      </c>
      <c r="P9">
        <v>664</v>
      </c>
      <c r="Q9">
        <v>174</v>
      </c>
      <c r="R9">
        <v>1.0193236714975846</v>
      </c>
      <c r="S9">
        <v>5</v>
      </c>
      <c r="T9" t="s">
        <v>441</v>
      </c>
      <c r="U9">
        <v>838</v>
      </c>
      <c r="V9">
        <v>1.07398568019093E-2</v>
      </c>
      <c r="W9">
        <v>0</v>
      </c>
    </row>
    <row r="10" spans="1:23" x14ac:dyDescent="0.3">
      <c r="A10" s="1">
        <v>44308</v>
      </c>
      <c r="B10" s="2" t="s">
        <v>8</v>
      </c>
      <c r="C10">
        <v>15</v>
      </c>
      <c r="D10">
        <v>213</v>
      </c>
      <c r="E10">
        <v>7</v>
      </c>
      <c r="F10">
        <v>211</v>
      </c>
      <c r="G10">
        <v>11892</v>
      </c>
      <c r="H10">
        <v>9</v>
      </c>
      <c r="I10">
        <v>4</v>
      </c>
      <c r="J10">
        <v>218996</v>
      </c>
      <c r="K10">
        <v>104328</v>
      </c>
      <c r="L10">
        <v>212</v>
      </c>
      <c r="M10">
        <v>-1</v>
      </c>
      <c r="N10">
        <v>8</v>
      </c>
      <c r="O10">
        <v>4</v>
      </c>
      <c r="P10">
        <v>821</v>
      </c>
      <c r="Q10">
        <v>184</v>
      </c>
      <c r="R10">
        <v>0.99526066350710896</v>
      </c>
      <c r="S10">
        <v>15</v>
      </c>
      <c r="T10" t="s">
        <v>442</v>
      </c>
      <c r="U10">
        <v>1005</v>
      </c>
      <c r="V10">
        <v>1.49253731343284E-2</v>
      </c>
      <c r="W10">
        <v>1</v>
      </c>
    </row>
    <row r="11" spans="1:23" x14ac:dyDescent="0.3">
      <c r="A11" s="1">
        <v>44309</v>
      </c>
      <c r="B11" s="2" t="s">
        <v>8</v>
      </c>
      <c r="C11">
        <v>15</v>
      </c>
      <c r="D11">
        <v>213</v>
      </c>
      <c r="E11">
        <v>12</v>
      </c>
      <c r="F11">
        <v>210</v>
      </c>
      <c r="G11">
        <v>11907</v>
      </c>
      <c r="H11">
        <v>8</v>
      </c>
      <c r="I11">
        <v>4</v>
      </c>
      <c r="J11">
        <v>219817</v>
      </c>
      <c r="K11">
        <v>104512</v>
      </c>
      <c r="L11">
        <v>213</v>
      </c>
      <c r="M11">
        <v>-5</v>
      </c>
      <c r="N11">
        <v>7</v>
      </c>
      <c r="O11">
        <v>4</v>
      </c>
      <c r="P11">
        <v>677</v>
      </c>
      <c r="Q11">
        <v>244</v>
      </c>
      <c r="R11">
        <v>0.97619047619047616</v>
      </c>
      <c r="S11">
        <v>20</v>
      </c>
      <c r="T11" t="s">
        <v>443</v>
      </c>
      <c r="U11">
        <v>921</v>
      </c>
      <c r="V11">
        <v>1.62866449511401E-2</v>
      </c>
      <c r="W11">
        <v>0</v>
      </c>
    </row>
    <row r="12" spans="1:23" x14ac:dyDescent="0.3">
      <c r="A12" s="1">
        <v>44310</v>
      </c>
      <c r="B12" s="2" t="s">
        <v>8</v>
      </c>
      <c r="C12">
        <v>13</v>
      </c>
      <c r="D12">
        <v>213</v>
      </c>
      <c r="E12">
        <v>13</v>
      </c>
      <c r="F12">
        <v>205</v>
      </c>
      <c r="G12">
        <v>11927</v>
      </c>
      <c r="H12">
        <v>7</v>
      </c>
      <c r="I12">
        <v>4</v>
      </c>
      <c r="J12">
        <v>220494</v>
      </c>
      <c r="K12">
        <v>104756</v>
      </c>
      <c r="L12">
        <v>213</v>
      </c>
      <c r="M12">
        <v>1</v>
      </c>
      <c r="N12">
        <v>9</v>
      </c>
      <c r="O12">
        <v>4</v>
      </c>
      <c r="P12">
        <v>785</v>
      </c>
      <c r="Q12">
        <v>116</v>
      </c>
      <c r="R12">
        <v>1.0048780487804878</v>
      </c>
      <c r="S12">
        <v>12</v>
      </c>
      <c r="T12" t="s">
        <v>444</v>
      </c>
      <c r="U12">
        <v>901</v>
      </c>
      <c r="V12">
        <v>1.4428412874583799E-2</v>
      </c>
      <c r="W12">
        <v>0</v>
      </c>
    </row>
    <row r="13" spans="1:23" x14ac:dyDescent="0.3">
      <c r="A13" s="1">
        <v>44311</v>
      </c>
      <c r="B13" s="2" t="s">
        <v>8</v>
      </c>
      <c r="C13">
        <v>10</v>
      </c>
      <c r="D13">
        <v>213</v>
      </c>
      <c r="E13">
        <v>10</v>
      </c>
      <c r="F13">
        <v>206</v>
      </c>
      <c r="G13">
        <v>11939</v>
      </c>
      <c r="H13">
        <v>9</v>
      </c>
      <c r="I13">
        <v>4</v>
      </c>
      <c r="J13">
        <v>221279</v>
      </c>
      <c r="K13">
        <v>104872</v>
      </c>
      <c r="L13">
        <v>213</v>
      </c>
      <c r="M13">
        <v>-2</v>
      </c>
      <c r="N13">
        <v>11</v>
      </c>
      <c r="O13">
        <v>4</v>
      </c>
      <c r="P13">
        <v>466</v>
      </c>
      <c r="Q13">
        <v>74</v>
      </c>
      <c r="R13">
        <v>0.99029126213592233</v>
      </c>
      <c r="S13">
        <v>12</v>
      </c>
      <c r="T13" t="s">
        <v>445</v>
      </c>
      <c r="U13">
        <v>540</v>
      </c>
      <c r="V13">
        <v>1.85185185185185E-2</v>
      </c>
      <c r="W13">
        <v>0</v>
      </c>
    </row>
    <row r="14" spans="1:23" x14ac:dyDescent="0.3">
      <c r="A14" s="1">
        <v>44312</v>
      </c>
      <c r="B14" s="2" t="s">
        <v>8</v>
      </c>
      <c r="C14">
        <v>14</v>
      </c>
      <c r="D14">
        <v>213</v>
      </c>
      <c r="E14">
        <v>8</v>
      </c>
      <c r="F14">
        <v>204</v>
      </c>
      <c r="G14">
        <v>11951</v>
      </c>
      <c r="H14">
        <v>11</v>
      </c>
      <c r="I14">
        <v>4</v>
      </c>
      <c r="J14">
        <v>221745</v>
      </c>
      <c r="K14">
        <v>104946</v>
      </c>
      <c r="L14">
        <v>213</v>
      </c>
      <c r="M14">
        <v>0</v>
      </c>
      <c r="N14">
        <v>12</v>
      </c>
      <c r="O14">
        <v>4</v>
      </c>
      <c r="P14">
        <v>481</v>
      </c>
      <c r="Q14">
        <v>248</v>
      </c>
      <c r="R14">
        <v>1</v>
      </c>
      <c r="S14">
        <v>14</v>
      </c>
      <c r="T14" t="s">
        <v>446</v>
      </c>
      <c r="U14">
        <v>729</v>
      </c>
      <c r="V14">
        <v>1.9204389574759902E-2</v>
      </c>
      <c r="W14">
        <v>0</v>
      </c>
    </row>
    <row r="15" spans="1:23" x14ac:dyDescent="0.3">
      <c r="A15" s="1">
        <v>44313</v>
      </c>
      <c r="B15" s="2" t="s">
        <v>8</v>
      </c>
      <c r="C15">
        <v>20</v>
      </c>
      <c r="D15">
        <v>213</v>
      </c>
      <c r="E15">
        <v>13</v>
      </c>
      <c r="F15">
        <v>204</v>
      </c>
      <c r="G15">
        <v>11965</v>
      </c>
      <c r="H15">
        <v>12</v>
      </c>
      <c r="I15">
        <v>4</v>
      </c>
      <c r="J15">
        <v>222226</v>
      </c>
      <c r="K15">
        <v>105194</v>
      </c>
      <c r="L15">
        <v>213</v>
      </c>
      <c r="M15">
        <v>11</v>
      </c>
      <c r="N15">
        <v>11</v>
      </c>
      <c r="O15">
        <v>4</v>
      </c>
      <c r="P15">
        <v>736</v>
      </c>
      <c r="Q15">
        <v>233</v>
      </c>
      <c r="R15">
        <v>1.053921568627451</v>
      </c>
      <c r="S15">
        <v>9</v>
      </c>
      <c r="T15" t="s">
        <v>447</v>
      </c>
      <c r="U15">
        <v>969</v>
      </c>
      <c r="V15">
        <v>2.0639834881321002E-2</v>
      </c>
      <c r="W15">
        <v>0</v>
      </c>
    </row>
    <row r="16" spans="1:23" x14ac:dyDescent="0.3">
      <c r="A16" s="1">
        <v>44314</v>
      </c>
      <c r="B16" s="2" t="s">
        <v>8</v>
      </c>
      <c r="C16">
        <v>21</v>
      </c>
      <c r="D16">
        <v>213</v>
      </c>
      <c r="E16">
        <v>17</v>
      </c>
      <c r="F16">
        <v>215</v>
      </c>
      <c r="G16">
        <v>11974</v>
      </c>
      <c r="H16">
        <v>11</v>
      </c>
      <c r="I16">
        <v>4</v>
      </c>
      <c r="J16">
        <v>222962</v>
      </c>
      <c r="K16">
        <v>105427</v>
      </c>
      <c r="L16">
        <v>213</v>
      </c>
      <c r="M16">
        <v>4</v>
      </c>
      <c r="N16">
        <v>11</v>
      </c>
      <c r="O16">
        <v>4</v>
      </c>
      <c r="P16">
        <v>850</v>
      </c>
      <c r="Q16">
        <v>187</v>
      </c>
      <c r="R16">
        <v>1.0186046511627906</v>
      </c>
      <c r="S16">
        <v>17</v>
      </c>
      <c r="T16" t="s">
        <v>448</v>
      </c>
      <c r="U16">
        <v>1037</v>
      </c>
      <c r="V16">
        <v>2.02507232401157E-2</v>
      </c>
      <c r="W16">
        <v>0</v>
      </c>
    </row>
    <row r="17" spans="1:23" x14ac:dyDescent="0.3">
      <c r="A17" s="1">
        <v>44315</v>
      </c>
      <c r="B17" s="2" t="s">
        <v>8</v>
      </c>
      <c r="C17">
        <v>23</v>
      </c>
      <c r="D17">
        <v>213</v>
      </c>
      <c r="E17">
        <v>18</v>
      </c>
      <c r="F17">
        <v>219</v>
      </c>
      <c r="G17">
        <v>11991</v>
      </c>
      <c r="H17">
        <v>11</v>
      </c>
      <c r="I17">
        <v>4</v>
      </c>
      <c r="J17">
        <v>223812</v>
      </c>
      <c r="K17">
        <v>105614</v>
      </c>
      <c r="L17">
        <v>213</v>
      </c>
      <c r="M17">
        <v>17</v>
      </c>
      <c r="N17">
        <v>15</v>
      </c>
      <c r="O17">
        <v>4</v>
      </c>
      <c r="P17">
        <v>1101</v>
      </c>
      <c r="Q17">
        <v>233</v>
      </c>
      <c r="R17">
        <v>1.0776255707762556</v>
      </c>
      <c r="S17">
        <v>6</v>
      </c>
      <c r="T17" t="s">
        <v>449</v>
      </c>
      <c r="U17">
        <v>1334</v>
      </c>
      <c r="V17">
        <v>1.72413793103448E-2</v>
      </c>
      <c r="W17">
        <v>0</v>
      </c>
    </row>
    <row r="18" spans="1:23" x14ac:dyDescent="0.3">
      <c r="A18" s="1">
        <v>44316</v>
      </c>
      <c r="B18" s="2" t="s">
        <v>8</v>
      </c>
      <c r="C18">
        <v>18</v>
      </c>
      <c r="D18">
        <v>213</v>
      </c>
      <c r="E18">
        <v>23</v>
      </c>
      <c r="F18">
        <v>236</v>
      </c>
      <c r="G18">
        <v>11997</v>
      </c>
      <c r="H18">
        <v>15</v>
      </c>
      <c r="I18">
        <v>4</v>
      </c>
      <c r="J18">
        <v>224913</v>
      </c>
      <c r="K18">
        <v>105847</v>
      </c>
      <c r="L18">
        <v>213</v>
      </c>
      <c r="M18">
        <v>3</v>
      </c>
      <c r="N18">
        <v>15</v>
      </c>
      <c r="O18">
        <v>4</v>
      </c>
      <c r="P18">
        <v>885</v>
      </c>
      <c r="Q18">
        <v>280</v>
      </c>
      <c r="R18">
        <v>1.0127118644067796</v>
      </c>
      <c r="S18">
        <v>15</v>
      </c>
      <c r="T18" t="s">
        <v>450</v>
      </c>
      <c r="U18">
        <v>1165</v>
      </c>
      <c r="V18">
        <v>1.5450643776823999E-2</v>
      </c>
      <c r="W18">
        <v>0</v>
      </c>
    </row>
    <row r="19" spans="1:23" x14ac:dyDescent="0.3">
      <c r="A19" s="1">
        <v>44317</v>
      </c>
      <c r="B19" s="2" t="s">
        <v>8</v>
      </c>
      <c r="C19">
        <v>11</v>
      </c>
      <c r="D19">
        <v>213</v>
      </c>
      <c r="E19">
        <v>18</v>
      </c>
      <c r="F19">
        <v>239</v>
      </c>
      <c r="G19">
        <v>12012</v>
      </c>
      <c r="H19">
        <v>15</v>
      </c>
      <c r="I19">
        <v>4</v>
      </c>
      <c r="J19">
        <v>225798</v>
      </c>
      <c r="K19">
        <v>106127</v>
      </c>
      <c r="L19">
        <v>213</v>
      </c>
      <c r="M19">
        <v>-11</v>
      </c>
      <c r="N19">
        <v>13</v>
      </c>
      <c r="O19">
        <v>4</v>
      </c>
      <c r="P19">
        <v>799</v>
      </c>
      <c r="Q19">
        <v>79</v>
      </c>
      <c r="R19">
        <v>0.95397489539748959</v>
      </c>
      <c r="S19">
        <v>22</v>
      </c>
      <c r="T19" t="s">
        <v>451</v>
      </c>
      <c r="U19">
        <v>878</v>
      </c>
      <c r="V19">
        <v>1.25284738041002E-2</v>
      </c>
      <c r="W19">
        <v>0</v>
      </c>
    </row>
    <row r="20" spans="1:23" x14ac:dyDescent="0.3">
      <c r="A20" s="1">
        <v>44318</v>
      </c>
      <c r="B20" s="2" t="s">
        <v>8</v>
      </c>
      <c r="C20">
        <v>2</v>
      </c>
      <c r="D20">
        <v>213</v>
      </c>
      <c r="E20">
        <v>9</v>
      </c>
      <c r="F20">
        <v>228</v>
      </c>
      <c r="G20">
        <v>12034</v>
      </c>
      <c r="H20">
        <v>13</v>
      </c>
      <c r="I20">
        <v>4</v>
      </c>
      <c r="J20">
        <v>226597</v>
      </c>
      <c r="K20">
        <v>106206</v>
      </c>
      <c r="L20">
        <v>213</v>
      </c>
      <c r="M20">
        <v>-14</v>
      </c>
      <c r="N20">
        <v>12</v>
      </c>
      <c r="O20">
        <v>4</v>
      </c>
      <c r="P20">
        <v>427</v>
      </c>
      <c r="Q20">
        <v>97</v>
      </c>
      <c r="R20">
        <v>0.93859649122807021</v>
      </c>
      <c r="S20">
        <v>16</v>
      </c>
      <c r="T20" t="s">
        <v>452</v>
      </c>
      <c r="U20">
        <v>524</v>
      </c>
      <c r="V20">
        <v>3.81679389312977E-3</v>
      </c>
      <c r="W20">
        <v>0</v>
      </c>
    </row>
    <row r="21" spans="1:23" x14ac:dyDescent="0.3">
      <c r="A21" s="1">
        <v>44319</v>
      </c>
      <c r="B21" s="2" t="s">
        <v>8</v>
      </c>
      <c r="C21">
        <v>14</v>
      </c>
      <c r="D21">
        <v>213</v>
      </c>
      <c r="E21">
        <v>3</v>
      </c>
      <c r="F21">
        <v>214</v>
      </c>
      <c r="G21">
        <v>12050</v>
      </c>
      <c r="H21">
        <v>12</v>
      </c>
      <c r="I21">
        <v>4</v>
      </c>
      <c r="J21">
        <v>227024</v>
      </c>
      <c r="K21">
        <v>106303</v>
      </c>
      <c r="L21">
        <v>213</v>
      </c>
      <c r="M21">
        <v>10</v>
      </c>
      <c r="N21">
        <v>10</v>
      </c>
      <c r="O21">
        <v>3</v>
      </c>
      <c r="P21">
        <v>453</v>
      </c>
      <c r="Q21">
        <v>294</v>
      </c>
      <c r="R21">
        <v>1.0467289719626167</v>
      </c>
      <c r="S21">
        <v>4</v>
      </c>
      <c r="T21" t="s">
        <v>453</v>
      </c>
      <c r="U21">
        <v>747</v>
      </c>
      <c r="V21">
        <v>1.8741633199464501E-2</v>
      </c>
      <c r="W21">
        <v>0</v>
      </c>
    </row>
    <row r="22" spans="1:23" x14ac:dyDescent="0.3">
      <c r="A22" s="1">
        <v>44320</v>
      </c>
      <c r="B22" s="2" t="s">
        <v>8</v>
      </c>
      <c r="C22">
        <v>15</v>
      </c>
      <c r="D22">
        <v>213</v>
      </c>
      <c r="E22">
        <v>13</v>
      </c>
      <c r="F22">
        <v>224</v>
      </c>
      <c r="G22">
        <v>12054</v>
      </c>
      <c r="H22">
        <v>10</v>
      </c>
      <c r="I22">
        <v>3</v>
      </c>
      <c r="J22">
        <v>227477</v>
      </c>
      <c r="K22">
        <v>106597</v>
      </c>
      <c r="L22">
        <v>213</v>
      </c>
      <c r="M22">
        <v>9</v>
      </c>
      <c r="N22">
        <v>7</v>
      </c>
      <c r="O22">
        <v>3</v>
      </c>
      <c r="P22">
        <v>844</v>
      </c>
      <c r="Q22">
        <v>284</v>
      </c>
      <c r="R22">
        <v>1.0401785714285714</v>
      </c>
      <c r="S22">
        <v>6</v>
      </c>
      <c r="T22" t="s">
        <v>454</v>
      </c>
      <c r="U22">
        <v>1128</v>
      </c>
      <c r="V22">
        <v>1.3297872340425501E-2</v>
      </c>
      <c r="W22">
        <v>0</v>
      </c>
    </row>
    <row r="23" spans="1:23" x14ac:dyDescent="0.3">
      <c r="A23" s="1">
        <v>44321</v>
      </c>
      <c r="B23" s="2" t="s">
        <v>8</v>
      </c>
      <c r="C23">
        <v>8</v>
      </c>
      <c r="D23">
        <v>213</v>
      </c>
      <c r="E23">
        <v>11</v>
      </c>
      <c r="F23">
        <v>233</v>
      </c>
      <c r="G23">
        <v>12060</v>
      </c>
      <c r="H23">
        <v>7</v>
      </c>
      <c r="I23">
        <v>3</v>
      </c>
      <c r="J23">
        <v>228321</v>
      </c>
      <c r="K23">
        <v>106881</v>
      </c>
      <c r="L23">
        <v>213</v>
      </c>
      <c r="M23">
        <v>-7</v>
      </c>
      <c r="N23">
        <v>5</v>
      </c>
      <c r="O23">
        <v>2</v>
      </c>
      <c r="P23">
        <v>537</v>
      </c>
      <c r="Q23">
        <v>197</v>
      </c>
      <c r="R23">
        <v>0.96995708154506433</v>
      </c>
      <c r="S23">
        <v>15</v>
      </c>
      <c r="T23" t="s">
        <v>455</v>
      </c>
      <c r="U23">
        <v>734</v>
      </c>
      <c r="V23">
        <v>1.08991825613079E-2</v>
      </c>
      <c r="W23">
        <v>0</v>
      </c>
    </row>
    <row r="24" spans="1:23" x14ac:dyDescent="0.3">
      <c r="A24" s="1">
        <v>44322</v>
      </c>
      <c r="B24" s="2" t="s">
        <v>8</v>
      </c>
      <c r="C24">
        <v>10</v>
      </c>
      <c r="D24">
        <v>214</v>
      </c>
      <c r="E24">
        <v>8</v>
      </c>
      <c r="F24">
        <v>226</v>
      </c>
      <c r="G24">
        <v>12075</v>
      </c>
      <c r="H24">
        <v>5</v>
      </c>
      <c r="I24">
        <v>2</v>
      </c>
      <c r="J24">
        <v>228858</v>
      </c>
      <c r="K24">
        <v>107078</v>
      </c>
      <c r="L24">
        <v>213</v>
      </c>
      <c r="M24">
        <v>-3</v>
      </c>
      <c r="N24">
        <v>5</v>
      </c>
      <c r="O24">
        <v>1</v>
      </c>
      <c r="P24">
        <v>722</v>
      </c>
      <c r="Q24">
        <v>204</v>
      </c>
      <c r="R24">
        <v>0.98672566371681414</v>
      </c>
      <c r="S24">
        <v>12</v>
      </c>
      <c r="T24" t="s">
        <v>456</v>
      </c>
      <c r="U24">
        <v>926</v>
      </c>
      <c r="V24">
        <v>1.07991360691145E-2</v>
      </c>
      <c r="W24">
        <v>1</v>
      </c>
    </row>
    <row r="25" spans="1:23" x14ac:dyDescent="0.3">
      <c r="A25" s="1">
        <v>44323</v>
      </c>
      <c r="B25" s="2" t="s">
        <v>8</v>
      </c>
      <c r="C25">
        <v>15</v>
      </c>
      <c r="D25">
        <v>214</v>
      </c>
      <c r="E25">
        <v>8</v>
      </c>
      <c r="F25">
        <v>223</v>
      </c>
      <c r="G25">
        <v>12087</v>
      </c>
      <c r="H25">
        <v>5</v>
      </c>
      <c r="I25">
        <v>1</v>
      </c>
      <c r="J25">
        <v>229580</v>
      </c>
      <c r="K25">
        <v>107282</v>
      </c>
      <c r="L25">
        <v>214</v>
      </c>
      <c r="M25">
        <v>5</v>
      </c>
      <c r="N25">
        <v>6</v>
      </c>
      <c r="O25">
        <v>1</v>
      </c>
      <c r="P25">
        <v>527</v>
      </c>
      <c r="Q25">
        <v>300</v>
      </c>
      <c r="R25">
        <v>1.0224215246636772</v>
      </c>
      <c r="S25">
        <v>10</v>
      </c>
      <c r="T25" t="s">
        <v>457</v>
      </c>
      <c r="U25">
        <v>827</v>
      </c>
      <c r="V25">
        <v>1.8137847642079801E-2</v>
      </c>
      <c r="W25">
        <v>0</v>
      </c>
    </row>
    <row r="26" spans="1:23" x14ac:dyDescent="0.3">
      <c r="A26" s="1">
        <v>44324</v>
      </c>
      <c r="B26" s="2" t="s">
        <v>8</v>
      </c>
      <c r="C26">
        <v>13</v>
      </c>
      <c r="D26">
        <v>214</v>
      </c>
      <c r="E26">
        <v>13</v>
      </c>
      <c r="F26">
        <v>228</v>
      </c>
      <c r="G26">
        <v>12097</v>
      </c>
      <c r="H26">
        <v>6</v>
      </c>
      <c r="I26">
        <v>1</v>
      </c>
      <c r="J26">
        <v>230107</v>
      </c>
      <c r="K26">
        <v>107582</v>
      </c>
      <c r="L26">
        <v>214</v>
      </c>
      <c r="M26">
        <v>-7</v>
      </c>
      <c r="N26">
        <v>7</v>
      </c>
      <c r="O26">
        <v>1</v>
      </c>
      <c r="P26">
        <v>879</v>
      </c>
      <c r="Q26">
        <v>110</v>
      </c>
      <c r="R26">
        <v>0.9692982456140351</v>
      </c>
      <c r="S26">
        <v>20</v>
      </c>
      <c r="T26" t="s">
        <v>458</v>
      </c>
      <c r="U26">
        <v>989</v>
      </c>
      <c r="V26">
        <v>1.314459049545E-2</v>
      </c>
      <c r="W26">
        <v>0</v>
      </c>
    </row>
    <row r="27" spans="1:23" x14ac:dyDescent="0.3">
      <c r="A27" s="1">
        <v>44325</v>
      </c>
      <c r="B27" s="2" t="s">
        <v>8</v>
      </c>
      <c r="C27">
        <v>9</v>
      </c>
      <c r="D27">
        <v>214</v>
      </c>
      <c r="E27">
        <v>11</v>
      </c>
      <c r="F27">
        <v>221</v>
      </c>
      <c r="G27">
        <v>12117</v>
      </c>
      <c r="H27">
        <v>7</v>
      </c>
      <c r="I27">
        <v>1</v>
      </c>
      <c r="J27">
        <v>230986</v>
      </c>
      <c r="K27">
        <v>107692</v>
      </c>
      <c r="L27">
        <v>214</v>
      </c>
      <c r="M27">
        <v>1</v>
      </c>
      <c r="N27">
        <v>9</v>
      </c>
      <c r="O27">
        <v>1</v>
      </c>
      <c r="P27">
        <v>1130</v>
      </c>
      <c r="Q27">
        <v>79</v>
      </c>
      <c r="R27">
        <v>1.004524886877828</v>
      </c>
      <c r="S27">
        <v>8</v>
      </c>
      <c r="T27" t="s">
        <v>460</v>
      </c>
      <c r="U27">
        <v>1209</v>
      </c>
      <c r="V27">
        <v>7.4441687344913203E-3</v>
      </c>
      <c r="W27">
        <v>0</v>
      </c>
    </row>
    <row r="28" spans="1:23" x14ac:dyDescent="0.3">
      <c r="A28" s="1">
        <v>44326</v>
      </c>
      <c r="B28" s="2" t="s">
        <v>8</v>
      </c>
      <c r="C28">
        <v>13</v>
      </c>
      <c r="D28">
        <v>214</v>
      </c>
      <c r="E28">
        <v>8</v>
      </c>
      <c r="F28">
        <v>222</v>
      </c>
      <c r="G28">
        <v>12125</v>
      </c>
      <c r="H28">
        <v>9</v>
      </c>
      <c r="I28">
        <v>1</v>
      </c>
      <c r="J28">
        <v>232116</v>
      </c>
      <c r="K28">
        <v>107771</v>
      </c>
      <c r="L28">
        <v>214</v>
      </c>
      <c r="M28">
        <v>4</v>
      </c>
      <c r="N28">
        <v>7</v>
      </c>
      <c r="O28">
        <v>1</v>
      </c>
      <c r="P28">
        <v>366</v>
      </c>
      <c r="Q28">
        <v>367</v>
      </c>
      <c r="R28">
        <v>1.0180180180180181</v>
      </c>
      <c r="S28">
        <v>9</v>
      </c>
      <c r="T28" t="s">
        <v>461</v>
      </c>
      <c r="U28">
        <v>733</v>
      </c>
      <c r="V28">
        <v>1.77353342428377E-2</v>
      </c>
      <c r="W28">
        <v>0</v>
      </c>
    </row>
    <row r="29" spans="1:23" x14ac:dyDescent="0.3">
      <c r="A29" s="1">
        <v>44328</v>
      </c>
      <c r="B29" s="2" t="s">
        <v>8</v>
      </c>
      <c r="C29">
        <v>19</v>
      </c>
      <c r="D29">
        <v>214</v>
      </c>
      <c r="E29">
        <v>12</v>
      </c>
      <c r="F29">
        <v>226</v>
      </c>
      <c r="G29">
        <v>12134</v>
      </c>
      <c r="H29">
        <v>7</v>
      </c>
      <c r="I29">
        <v>1</v>
      </c>
      <c r="J29">
        <v>232482</v>
      </c>
      <c r="K29">
        <v>108138</v>
      </c>
      <c r="L29">
        <v>214</v>
      </c>
      <c r="M29">
        <v>-22</v>
      </c>
      <c r="N29">
        <v>6</v>
      </c>
      <c r="O29">
        <v>2</v>
      </c>
      <c r="P29">
        <v>897</v>
      </c>
      <c r="Q29">
        <v>519</v>
      </c>
      <c r="R29">
        <v>0.90265486725663713</v>
      </c>
      <c r="S29">
        <v>41</v>
      </c>
      <c r="T29" t="s">
        <v>462</v>
      </c>
      <c r="U29">
        <v>1416</v>
      </c>
      <c r="V29">
        <v>1.3418079096045201E-2</v>
      </c>
      <c r="W29">
        <v>0</v>
      </c>
    </row>
    <row r="30" spans="1:23" x14ac:dyDescent="0.3">
      <c r="A30" s="1">
        <v>44329</v>
      </c>
      <c r="B30" s="2" t="s">
        <v>8</v>
      </c>
      <c r="C30">
        <v>14</v>
      </c>
      <c r="D30">
        <v>214</v>
      </c>
      <c r="E30">
        <v>10</v>
      </c>
      <c r="F30">
        <v>204</v>
      </c>
      <c r="G30">
        <v>12175</v>
      </c>
      <c r="H30">
        <v>6</v>
      </c>
      <c r="I30">
        <v>2</v>
      </c>
      <c r="J30">
        <v>233379</v>
      </c>
      <c r="K30">
        <v>108657</v>
      </c>
      <c r="L30">
        <v>214</v>
      </c>
      <c r="M30">
        <v>-8</v>
      </c>
      <c r="N30">
        <v>9</v>
      </c>
      <c r="O30">
        <v>2</v>
      </c>
      <c r="P30">
        <v>542</v>
      </c>
      <c r="Q30">
        <v>222</v>
      </c>
      <c r="R30">
        <v>0.96078431372549022</v>
      </c>
      <c r="S30">
        <v>22</v>
      </c>
      <c r="T30" t="s">
        <v>466</v>
      </c>
      <c r="U30">
        <v>764</v>
      </c>
      <c r="V30">
        <v>1.8324607329842899E-2</v>
      </c>
      <c r="W30">
        <v>0</v>
      </c>
    </row>
    <row r="31" spans="1:23" x14ac:dyDescent="0.3">
      <c r="A31" s="1">
        <v>44330</v>
      </c>
      <c r="B31" s="2" t="s">
        <v>8</v>
      </c>
      <c r="C31">
        <v>11</v>
      </c>
      <c r="D31">
        <v>214</v>
      </c>
      <c r="E31">
        <v>11</v>
      </c>
      <c r="F31">
        <v>196</v>
      </c>
      <c r="G31">
        <v>12197</v>
      </c>
      <c r="H31">
        <v>9</v>
      </c>
      <c r="I31">
        <v>2</v>
      </c>
      <c r="J31">
        <v>233921</v>
      </c>
      <c r="K31">
        <v>108879</v>
      </c>
      <c r="L31">
        <v>214</v>
      </c>
      <c r="M31">
        <v>-14</v>
      </c>
      <c r="N31">
        <v>8</v>
      </c>
      <c r="O31">
        <v>2</v>
      </c>
      <c r="P31">
        <v>628</v>
      </c>
      <c r="Q31">
        <v>390</v>
      </c>
      <c r="R31">
        <v>0.9285714285714286</v>
      </c>
      <c r="S31">
        <v>25</v>
      </c>
      <c r="T31" t="s">
        <v>463</v>
      </c>
      <c r="U31">
        <v>1018</v>
      </c>
      <c r="V31">
        <v>1.08055009823183E-2</v>
      </c>
      <c r="W31">
        <v>0</v>
      </c>
    </row>
    <row r="32" spans="1:23" x14ac:dyDescent="0.3">
      <c r="A32" s="1">
        <v>44331</v>
      </c>
      <c r="B32" s="2" t="s">
        <v>8</v>
      </c>
      <c r="C32">
        <v>10</v>
      </c>
      <c r="D32">
        <v>214</v>
      </c>
      <c r="E32">
        <v>11</v>
      </c>
      <c r="F32">
        <v>182</v>
      </c>
      <c r="G32">
        <v>12222</v>
      </c>
      <c r="H32">
        <v>8</v>
      </c>
      <c r="I32">
        <v>2</v>
      </c>
      <c r="J32">
        <v>234549</v>
      </c>
      <c r="K32">
        <v>109269</v>
      </c>
      <c r="L32">
        <v>214</v>
      </c>
      <c r="M32">
        <v>-5</v>
      </c>
      <c r="N32">
        <v>8</v>
      </c>
      <c r="O32">
        <v>2</v>
      </c>
      <c r="P32">
        <v>658</v>
      </c>
      <c r="Q32">
        <v>141</v>
      </c>
      <c r="R32">
        <v>0.97252747252747251</v>
      </c>
      <c r="S32">
        <v>15</v>
      </c>
      <c r="T32" t="s">
        <v>467</v>
      </c>
      <c r="U32">
        <v>799</v>
      </c>
      <c r="V32">
        <v>1.2515644555694601E-2</v>
      </c>
      <c r="W32">
        <v>0</v>
      </c>
    </row>
    <row r="33" spans="1:23" x14ac:dyDescent="0.3">
      <c r="A33" s="1">
        <v>44332</v>
      </c>
      <c r="B33" s="2" t="s">
        <v>8</v>
      </c>
      <c r="C33">
        <v>5</v>
      </c>
      <c r="D33">
        <v>214</v>
      </c>
      <c r="E33">
        <v>7</v>
      </c>
      <c r="F33">
        <v>177</v>
      </c>
      <c r="G33">
        <v>12237</v>
      </c>
      <c r="H33">
        <v>8</v>
      </c>
      <c r="I33">
        <v>2</v>
      </c>
      <c r="J33">
        <v>235207</v>
      </c>
      <c r="K33">
        <v>109410</v>
      </c>
      <c r="L33">
        <v>214</v>
      </c>
      <c r="M33">
        <v>-2</v>
      </c>
      <c r="N33">
        <v>8</v>
      </c>
      <c r="O33">
        <v>2</v>
      </c>
      <c r="P33">
        <v>280</v>
      </c>
      <c r="Q33">
        <v>89</v>
      </c>
      <c r="R33">
        <v>0.98870056497175141</v>
      </c>
      <c r="S33">
        <v>7</v>
      </c>
      <c r="T33" t="s">
        <v>468</v>
      </c>
      <c r="U33">
        <v>369</v>
      </c>
      <c r="V33">
        <v>1.3550135501355001E-2</v>
      </c>
      <c r="W33">
        <v>0</v>
      </c>
    </row>
    <row r="34" spans="1:23" x14ac:dyDescent="0.3">
      <c r="A34" s="1">
        <v>44333</v>
      </c>
      <c r="B34" s="2" t="s">
        <v>8</v>
      </c>
      <c r="C34">
        <v>7</v>
      </c>
      <c r="D34">
        <v>214</v>
      </c>
      <c r="E34">
        <v>5</v>
      </c>
      <c r="F34">
        <v>175</v>
      </c>
      <c r="G34">
        <v>12244</v>
      </c>
      <c r="H34">
        <v>8</v>
      </c>
      <c r="I34">
        <v>2</v>
      </c>
      <c r="J34">
        <v>235487</v>
      </c>
      <c r="K34">
        <v>109499</v>
      </c>
      <c r="L34">
        <v>214</v>
      </c>
      <c r="M34">
        <v>4</v>
      </c>
      <c r="N34">
        <v>7</v>
      </c>
      <c r="O34">
        <v>2</v>
      </c>
      <c r="P34">
        <v>450</v>
      </c>
      <c r="Q34">
        <v>73</v>
      </c>
      <c r="R34">
        <v>1.0228571428571429</v>
      </c>
      <c r="S34">
        <v>3</v>
      </c>
      <c r="T34" t="s">
        <v>469</v>
      </c>
      <c r="U34">
        <v>523</v>
      </c>
      <c r="V34">
        <v>1.3384321223709399E-2</v>
      </c>
      <c r="W34">
        <v>0</v>
      </c>
    </row>
    <row r="35" spans="1:23" x14ac:dyDescent="0.3">
      <c r="A35" s="1">
        <v>44334</v>
      </c>
      <c r="B35" s="2" t="s">
        <v>8</v>
      </c>
      <c r="C35">
        <v>15</v>
      </c>
      <c r="D35">
        <v>214</v>
      </c>
      <c r="E35">
        <v>6</v>
      </c>
      <c r="F35">
        <v>179</v>
      </c>
      <c r="G35">
        <v>12247</v>
      </c>
      <c r="H35">
        <v>7</v>
      </c>
      <c r="I35">
        <v>2</v>
      </c>
      <c r="J35">
        <v>235937</v>
      </c>
      <c r="K35">
        <v>109572</v>
      </c>
      <c r="L35">
        <v>214</v>
      </c>
      <c r="M35">
        <v>-10</v>
      </c>
      <c r="N35">
        <v>9</v>
      </c>
      <c r="O35">
        <v>1</v>
      </c>
      <c r="P35">
        <v>457</v>
      </c>
      <c r="Q35">
        <v>281</v>
      </c>
      <c r="R35">
        <v>0.94413407821229045</v>
      </c>
      <c r="S35">
        <v>25</v>
      </c>
      <c r="T35" t="s">
        <v>470</v>
      </c>
      <c r="U35">
        <v>738</v>
      </c>
      <c r="V35">
        <v>2.0325203252032499E-2</v>
      </c>
      <c r="W35">
        <v>0</v>
      </c>
    </row>
    <row r="36" spans="1:23" x14ac:dyDescent="0.3">
      <c r="A36" s="1">
        <v>44335</v>
      </c>
      <c r="B36" s="2" t="s">
        <v>8</v>
      </c>
      <c r="C36">
        <v>11</v>
      </c>
      <c r="D36">
        <v>214</v>
      </c>
      <c r="E36">
        <v>11</v>
      </c>
      <c r="F36">
        <v>169</v>
      </c>
      <c r="G36">
        <v>12272</v>
      </c>
      <c r="H36">
        <v>9</v>
      </c>
      <c r="I36">
        <v>1</v>
      </c>
      <c r="J36">
        <v>236394</v>
      </c>
      <c r="K36">
        <v>109853</v>
      </c>
      <c r="L36">
        <v>214</v>
      </c>
      <c r="M36">
        <v>-1</v>
      </c>
      <c r="N36">
        <v>8</v>
      </c>
      <c r="O36">
        <v>1</v>
      </c>
      <c r="P36">
        <v>584</v>
      </c>
      <c r="Q36">
        <v>192</v>
      </c>
      <c r="R36">
        <v>0.99408284023668636</v>
      </c>
      <c r="S36">
        <v>12</v>
      </c>
      <c r="T36" t="s">
        <v>471</v>
      </c>
      <c r="U36">
        <v>776</v>
      </c>
      <c r="V36">
        <v>1.4175257731958799E-2</v>
      </c>
      <c r="W36">
        <v>0</v>
      </c>
    </row>
    <row r="37" spans="1:23" x14ac:dyDescent="0.3">
      <c r="A37" s="1">
        <v>44336</v>
      </c>
      <c r="B37" s="2" t="s">
        <v>8</v>
      </c>
      <c r="C37">
        <v>30</v>
      </c>
      <c r="D37">
        <v>214</v>
      </c>
      <c r="E37">
        <v>11</v>
      </c>
      <c r="F37">
        <v>168</v>
      </c>
      <c r="G37">
        <v>12284</v>
      </c>
      <c r="H37">
        <v>8</v>
      </c>
      <c r="I37">
        <v>1</v>
      </c>
      <c r="J37">
        <v>236978</v>
      </c>
      <c r="K37">
        <v>110045</v>
      </c>
      <c r="L37">
        <v>214</v>
      </c>
      <c r="M37">
        <v>24</v>
      </c>
      <c r="N37">
        <v>6</v>
      </c>
      <c r="O37">
        <v>1</v>
      </c>
      <c r="P37">
        <v>781</v>
      </c>
      <c r="Q37">
        <v>201</v>
      </c>
      <c r="R37">
        <v>1.1428571428571428</v>
      </c>
      <c r="S37">
        <v>6</v>
      </c>
      <c r="T37" t="s">
        <v>472</v>
      </c>
      <c r="U37">
        <v>982</v>
      </c>
      <c r="V37">
        <v>3.0549898167006099E-2</v>
      </c>
      <c r="W37">
        <v>0</v>
      </c>
    </row>
    <row r="38" spans="1:23" x14ac:dyDescent="0.3">
      <c r="A38" s="1">
        <v>44337</v>
      </c>
      <c r="B38" s="2" t="s">
        <v>8</v>
      </c>
      <c r="C38">
        <v>23</v>
      </c>
      <c r="D38">
        <v>214</v>
      </c>
      <c r="E38">
        <v>25</v>
      </c>
      <c r="F38">
        <v>192</v>
      </c>
      <c r="G38">
        <v>12290</v>
      </c>
      <c r="H38">
        <v>6</v>
      </c>
      <c r="I38">
        <v>1</v>
      </c>
      <c r="J38">
        <v>237759</v>
      </c>
      <c r="K38">
        <v>110246</v>
      </c>
      <c r="L38">
        <v>214</v>
      </c>
      <c r="M38">
        <v>14</v>
      </c>
      <c r="N38">
        <v>7</v>
      </c>
      <c r="O38">
        <v>1</v>
      </c>
      <c r="P38">
        <v>803</v>
      </c>
      <c r="Q38">
        <v>326</v>
      </c>
      <c r="R38">
        <v>1.0729166666666667</v>
      </c>
      <c r="S38">
        <v>9</v>
      </c>
      <c r="T38" t="s">
        <v>473</v>
      </c>
      <c r="U38">
        <v>1129</v>
      </c>
      <c r="V38">
        <v>2.0372010628875101E-2</v>
      </c>
      <c r="W38">
        <v>0</v>
      </c>
    </row>
    <row r="39" spans="1:23" x14ac:dyDescent="0.3">
      <c r="A39" s="1">
        <v>44338</v>
      </c>
      <c r="B39" s="2" t="s">
        <v>8</v>
      </c>
      <c r="C39">
        <v>26</v>
      </c>
      <c r="D39">
        <v>214</v>
      </c>
      <c r="E39">
        <v>18</v>
      </c>
      <c r="F39">
        <v>206</v>
      </c>
      <c r="G39">
        <v>12299</v>
      </c>
      <c r="H39">
        <v>7</v>
      </c>
      <c r="I39">
        <v>1</v>
      </c>
      <c r="J39">
        <v>238562</v>
      </c>
      <c r="K39">
        <v>110572</v>
      </c>
      <c r="L39">
        <v>214</v>
      </c>
      <c r="M39">
        <v>14</v>
      </c>
      <c r="N39">
        <v>8</v>
      </c>
      <c r="O39">
        <v>1</v>
      </c>
      <c r="P39">
        <v>618</v>
      </c>
      <c r="Q39">
        <v>81</v>
      </c>
      <c r="R39">
        <v>1.0679611650485437</v>
      </c>
      <c r="S39">
        <v>12</v>
      </c>
      <c r="T39" t="s">
        <v>474</v>
      </c>
      <c r="U39">
        <v>699</v>
      </c>
      <c r="V39">
        <v>3.71959942775393E-2</v>
      </c>
      <c r="W39">
        <v>0</v>
      </c>
    </row>
    <row r="40" spans="1:23" x14ac:dyDescent="0.3">
      <c r="A40" s="1">
        <v>44339</v>
      </c>
      <c r="B40" s="2" t="s">
        <v>8</v>
      </c>
      <c r="C40">
        <v>18</v>
      </c>
      <c r="D40">
        <v>214</v>
      </c>
      <c r="E40">
        <v>30</v>
      </c>
      <c r="F40">
        <v>220</v>
      </c>
      <c r="G40">
        <v>12311</v>
      </c>
      <c r="H40">
        <v>8</v>
      </c>
      <c r="I40">
        <v>1</v>
      </c>
      <c r="J40">
        <v>239180</v>
      </c>
      <c r="K40">
        <v>110653</v>
      </c>
      <c r="L40">
        <v>214</v>
      </c>
      <c r="M40">
        <v>7</v>
      </c>
      <c r="N40">
        <v>10</v>
      </c>
      <c r="O40">
        <v>1</v>
      </c>
      <c r="P40">
        <v>377</v>
      </c>
      <c r="Q40">
        <v>94</v>
      </c>
      <c r="R40">
        <v>1.0318181818181817</v>
      </c>
      <c r="S40">
        <v>11</v>
      </c>
      <c r="T40" t="s">
        <v>475</v>
      </c>
      <c r="U40">
        <v>471</v>
      </c>
      <c r="V40">
        <v>3.8216560509554097E-2</v>
      </c>
      <c r="W40">
        <v>0</v>
      </c>
    </row>
    <row r="41" spans="1:23" x14ac:dyDescent="0.3">
      <c r="A41" s="1">
        <v>44340</v>
      </c>
      <c r="B41" s="2" t="s">
        <v>8</v>
      </c>
      <c r="C41">
        <v>13</v>
      </c>
      <c r="D41">
        <v>214</v>
      </c>
      <c r="E41">
        <v>17</v>
      </c>
      <c r="F41">
        <v>227</v>
      </c>
      <c r="G41">
        <v>12322</v>
      </c>
      <c r="H41">
        <v>10</v>
      </c>
      <c r="I41">
        <v>1</v>
      </c>
      <c r="J41">
        <v>239557</v>
      </c>
      <c r="K41">
        <v>110747</v>
      </c>
      <c r="L41">
        <v>214</v>
      </c>
      <c r="M41">
        <v>1</v>
      </c>
      <c r="N41">
        <v>10</v>
      </c>
      <c r="O41">
        <v>1</v>
      </c>
      <c r="P41">
        <v>418</v>
      </c>
      <c r="Q41">
        <v>285</v>
      </c>
      <c r="R41">
        <v>1.0044052863436124</v>
      </c>
      <c r="S41">
        <v>12</v>
      </c>
      <c r="T41" t="s">
        <v>476</v>
      </c>
      <c r="U41">
        <v>703</v>
      </c>
      <c r="V41">
        <v>1.8492176386913198E-2</v>
      </c>
      <c r="W41">
        <v>0</v>
      </c>
    </row>
    <row r="42" spans="1:23" x14ac:dyDescent="0.3">
      <c r="A42" s="1">
        <v>44341</v>
      </c>
      <c r="B42" s="2" t="s">
        <v>8</v>
      </c>
      <c r="C42">
        <v>11</v>
      </c>
      <c r="D42">
        <v>214</v>
      </c>
      <c r="E42">
        <v>13</v>
      </c>
      <c r="F42">
        <v>228</v>
      </c>
      <c r="G42">
        <v>12334</v>
      </c>
      <c r="H42">
        <v>10</v>
      </c>
      <c r="I42">
        <v>1</v>
      </c>
      <c r="J42">
        <v>239975</v>
      </c>
      <c r="K42">
        <v>111032</v>
      </c>
      <c r="L42">
        <v>214</v>
      </c>
      <c r="M42">
        <v>-9</v>
      </c>
      <c r="N42">
        <v>11</v>
      </c>
      <c r="O42">
        <v>1</v>
      </c>
      <c r="P42">
        <v>707</v>
      </c>
      <c r="Q42">
        <v>188</v>
      </c>
      <c r="R42">
        <v>0.96052631578947367</v>
      </c>
      <c r="S42">
        <v>20</v>
      </c>
      <c r="T42" t="s">
        <v>477</v>
      </c>
      <c r="U42">
        <v>895</v>
      </c>
      <c r="V42">
        <v>1.2290502793296101E-2</v>
      </c>
      <c r="W42">
        <v>0</v>
      </c>
    </row>
    <row r="43" spans="1:23" x14ac:dyDescent="0.3">
      <c r="A43" s="1">
        <v>44342</v>
      </c>
      <c r="B43" s="2" t="s">
        <v>8</v>
      </c>
      <c r="C43">
        <v>14</v>
      </c>
      <c r="D43">
        <v>215</v>
      </c>
      <c r="E43">
        <v>9</v>
      </c>
      <c r="F43">
        <v>219</v>
      </c>
      <c r="G43">
        <v>12354</v>
      </c>
      <c r="H43">
        <v>11</v>
      </c>
      <c r="I43">
        <v>1</v>
      </c>
      <c r="J43">
        <v>240682</v>
      </c>
      <c r="K43">
        <v>111220</v>
      </c>
      <c r="L43">
        <v>214</v>
      </c>
      <c r="M43">
        <v>3</v>
      </c>
      <c r="N43">
        <v>11</v>
      </c>
      <c r="O43">
        <v>2</v>
      </c>
      <c r="P43">
        <v>918</v>
      </c>
      <c r="Q43">
        <v>202</v>
      </c>
      <c r="R43">
        <v>1.0136986301369864</v>
      </c>
      <c r="S43">
        <v>10</v>
      </c>
      <c r="T43" t="s">
        <v>478</v>
      </c>
      <c r="U43">
        <v>1120</v>
      </c>
      <c r="V43">
        <v>1.2500000000000001E-2</v>
      </c>
      <c r="W43">
        <v>1</v>
      </c>
    </row>
    <row r="44" spans="1:23" x14ac:dyDescent="0.3">
      <c r="A44" s="1">
        <v>44343</v>
      </c>
      <c r="B44" s="2" t="s">
        <v>8</v>
      </c>
      <c r="C44">
        <v>21</v>
      </c>
      <c r="D44">
        <v>215</v>
      </c>
      <c r="E44">
        <v>11</v>
      </c>
      <c r="F44">
        <v>222</v>
      </c>
      <c r="G44">
        <v>12364</v>
      </c>
      <c r="H44">
        <v>11</v>
      </c>
      <c r="I44">
        <v>2</v>
      </c>
      <c r="J44">
        <v>241600</v>
      </c>
      <c r="K44">
        <v>111422</v>
      </c>
      <c r="L44">
        <v>215</v>
      </c>
      <c r="M44">
        <v>11</v>
      </c>
      <c r="N44">
        <v>11</v>
      </c>
      <c r="O44">
        <v>2</v>
      </c>
      <c r="P44">
        <v>867</v>
      </c>
      <c r="Q44">
        <v>19863</v>
      </c>
      <c r="R44">
        <v>1.0495495495495495</v>
      </c>
      <c r="S44">
        <v>10</v>
      </c>
      <c r="T44" t="s">
        <v>479</v>
      </c>
      <c r="U44">
        <v>20730</v>
      </c>
      <c r="V44">
        <v>1.0130246020260501E-3</v>
      </c>
      <c r="W44">
        <v>0</v>
      </c>
    </row>
    <row r="45" spans="1:23" x14ac:dyDescent="0.3">
      <c r="A45" s="1">
        <v>44344</v>
      </c>
      <c r="B45" s="2" t="s">
        <v>8</v>
      </c>
      <c r="C45">
        <v>15</v>
      </c>
      <c r="D45">
        <v>216</v>
      </c>
      <c r="E45">
        <v>21</v>
      </c>
      <c r="F45">
        <v>233</v>
      </c>
      <c r="G45">
        <v>12374</v>
      </c>
      <c r="H45">
        <v>11</v>
      </c>
      <c r="I45">
        <v>2</v>
      </c>
      <c r="J45">
        <v>242467</v>
      </c>
      <c r="K45">
        <v>131285</v>
      </c>
      <c r="L45">
        <v>215</v>
      </c>
      <c r="M45">
        <v>1</v>
      </c>
      <c r="N45">
        <v>9</v>
      </c>
      <c r="O45">
        <v>3</v>
      </c>
      <c r="P45">
        <v>934</v>
      </c>
      <c r="Q45">
        <v>127</v>
      </c>
      <c r="R45">
        <v>1.0042918454935623</v>
      </c>
      <c r="S45">
        <v>13</v>
      </c>
      <c r="T45" t="s">
        <v>480</v>
      </c>
      <c r="U45">
        <v>1061</v>
      </c>
      <c r="V45">
        <v>1.41376060320452E-2</v>
      </c>
      <c r="W45">
        <v>1</v>
      </c>
    </row>
    <row r="46" spans="1:23" x14ac:dyDescent="0.3">
      <c r="A46" s="1">
        <v>44345</v>
      </c>
      <c r="B46" s="2" t="s">
        <v>8</v>
      </c>
      <c r="C46">
        <v>18</v>
      </c>
      <c r="D46">
        <v>216</v>
      </c>
      <c r="E46">
        <v>13</v>
      </c>
      <c r="F46">
        <v>234</v>
      </c>
      <c r="G46">
        <v>12387</v>
      </c>
      <c r="H46">
        <v>9</v>
      </c>
      <c r="I46">
        <v>3</v>
      </c>
      <c r="J46">
        <v>243401</v>
      </c>
      <c r="K46">
        <v>131412</v>
      </c>
      <c r="L46">
        <v>216</v>
      </c>
      <c r="M46">
        <v>10</v>
      </c>
      <c r="N46">
        <v>9</v>
      </c>
      <c r="O46">
        <v>3</v>
      </c>
      <c r="P46">
        <v>918</v>
      </c>
      <c r="Q46">
        <v>143</v>
      </c>
      <c r="R46">
        <v>1.0427350427350428</v>
      </c>
      <c r="S46">
        <v>8</v>
      </c>
      <c r="T46" t="s">
        <v>481</v>
      </c>
      <c r="U46">
        <v>1061</v>
      </c>
      <c r="V46">
        <v>1.6965127238454301E-2</v>
      </c>
      <c r="W46">
        <v>0</v>
      </c>
    </row>
    <row r="47" spans="1:23" x14ac:dyDescent="0.3">
      <c r="A47" s="1">
        <v>44346</v>
      </c>
      <c r="B47" s="2" t="s">
        <v>8</v>
      </c>
      <c r="C47">
        <v>16</v>
      </c>
      <c r="D47">
        <v>216</v>
      </c>
      <c r="E47">
        <v>17</v>
      </c>
      <c r="F47">
        <v>244</v>
      </c>
      <c r="G47">
        <v>12395</v>
      </c>
      <c r="H47">
        <v>9</v>
      </c>
      <c r="I47">
        <v>3</v>
      </c>
      <c r="J47">
        <v>244319</v>
      </c>
      <c r="K47">
        <v>131555</v>
      </c>
      <c r="L47">
        <v>216</v>
      </c>
      <c r="M47">
        <v>9</v>
      </c>
      <c r="N47">
        <v>12</v>
      </c>
      <c r="O47">
        <v>3</v>
      </c>
      <c r="P47">
        <v>488</v>
      </c>
      <c r="Q47">
        <v>0</v>
      </c>
      <c r="R47">
        <v>1.0368852459016393</v>
      </c>
      <c r="S47">
        <v>7</v>
      </c>
      <c r="T47" t="s">
        <v>482</v>
      </c>
      <c r="U47">
        <v>488</v>
      </c>
      <c r="V47">
        <v>3.2786885245901599E-2</v>
      </c>
      <c r="W47">
        <v>0</v>
      </c>
    </row>
    <row r="48" spans="1:23" x14ac:dyDescent="0.3">
      <c r="A48" s="1">
        <v>44347</v>
      </c>
      <c r="B48" s="2" t="s">
        <v>8</v>
      </c>
      <c r="C48">
        <v>17</v>
      </c>
      <c r="D48">
        <v>216</v>
      </c>
      <c r="E48">
        <v>16</v>
      </c>
      <c r="F48">
        <v>253</v>
      </c>
      <c r="G48">
        <v>12402</v>
      </c>
      <c r="H48">
        <v>12</v>
      </c>
      <c r="I48">
        <v>3</v>
      </c>
      <c r="J48">
        <v>244807</v>
      </c>
      <c r="K48">
        <v>131555</v>
      </c>
      <c r="L48">
        <v>216</v>
      </c>
      <c r="M48">
        <v>9</v>
      </c>
      <c r="N48">
        <v>9</v>
      </c>
      <c r="O48">
        <v>2</v>
      </c>
      <c r="P48">
        <v>548</v>
      </c>
      <c r="Q48">
        <v>17</v>
      </c>
      <c r="R48">
        <v>1.0355731225296443</v>
      </c>
      <c r="S48">
        <v>8</v>
      </c>
      <c r="T48" t="s">
        <v>483</v>
      </c>
      <c r="U48">
        <v>565</v>
      </c>
      <c r="V48">
        <v>3.00884955752212E-2</v>
      </c>
      <c r="W48">
        <v>0</v>
      </c>
    </row>
    <row r="49" spans="1:23" x14ac:dyDescent="0.3">
      <c r="A49" s="1">
        <v>44348</v>
      </c>
      <c r="B49" s="2" t="s">
        <v>8</v>
      </c>
      <c r="C49">
        <v>12</v>
      </c>
      <c r="D49">
        <v>216</v>
      </c>
      <c r="E49">
        <v>20</v>
      </c>
      <c r="F49">
        <v>262</v>
      </c>
      <c r="G49">
        <v>12410</v>
      </c>
      <c r="H49">
        <v>9</v>
      </c>
      <c r="I49">
        <v>2</v>
      </c>
      <c r="J49">
        <v>245355</v>
      </c>
      <c r="K49">
        <v>131572</v>
      </c>
      <c r="L49">
        <v>216</v>
      </c>
      <c r="M49">
        <v>6</v>
      </c>
      <c r="N49">
        <v>11</v>
      </c>
      <c r="O49">
        <v>1</v>
      </c>
      <c r="P49">
        <v>853</v>
      </c>
      <c r="Q49">
        <v>69</v>
      </c>
      <c r="R49">
        <v>1.0229007633587786</v>
      </c>
      <c r="S49">
        <v>6</v>
      </c>
      <c r="T49" t="s">
        <v>484</v>
      </c>
      <c r="U49">
        <v>922</v>
      </c>
      <c r="V49">
        <v>1.30151843817787E-2</v>
      </c>
      <c r="W49">
        <v>0</v>
      </c>
    </row>
    <row r="50" spans="1:23" x14ac:dyDescent="0.3">
      <c r="A50" s="1">
        <v>44349</v>
      </c>
      <c r="B50" s="2" t="s">
        <v>8</v>
      </c>
      <c r="C50">
        <v>15</v>
      </c>
      <c r="D50">
        <v>216</v>
      </c>
      <c r="E50">
        <v>11</v>
      </c>
      <c r="F50">
        <v>268</v>
      </c>
      <c r="G50">
        <v>12416</v>
      </c>
      <c r="H50">
        <v>11</v>
      </c>
      <c r="I50">
        <v>1</v>
      </c>
      <c r="J50">
        <v>246208</v>
      </c>
      <c r="K50">
        <v>131641</v>
      </c>
      <c r="L50">
        <v>216</v>
      </c>
      <c r="M50">
        <v>1</v>
      </c>
      <c r="N50">
        <v>10</v>
      </c>
      <c r="O50">
        <v>2</v>
      </c>
      <c r="P50">
        <v>737</v>
      </c>
      <c r="Q50">
        <v>970</v>
      </c>
      <c r="R50">
        <v>1.0037313432835822</v>
      </c>
      <c r="S50">
        <v>14</v>
      </c>
      <c r="T50" t="s">
        <v>485</v>
      </c>
      <c r="U50">
        <v>1707</v>
      </c>
      <c r="V50">
        <v>8.7873462214411203E-3</v>
      </c>
      <c r="W50">
        <v>0</v>
      </c>
    </row>
    <row r="51" spans="1:23" x14ac:dyDescent="0.3">
      <c r="A51" s="1">
        <v>44350</v>
      </c>
      <c r="B51" s="2" t="s">
        <v>8</v>
      </c>
      <c r="C51">
        <v>7</v>
      </c>
      <c r="D51">
        <v>216</v>
      </c>
      <c r="E51">
        <v>14</v>
      </c>
      <c r="F51">
        <v>269</v>
      </c>
      <c r="G51">
        <v>12430</v>
      </c>
      <c r="H51">
        <v>10</v>
      </c>
      <c r="I51">
        <v>2</v>
      </c>
      <c r="J51">
        <v>246945</v>
      </c>
      <c r="K51">
        <v>132611</v>
      </c>
      <c r="L51">
        <v>216</v>
      </c>
      <c r="M51">
        <v>-19</v>
      </c>
      <c r="N51">
        <v>8</v>
      </c>
      <c r="O51">
        <v>2</v>
      </c>
      <c r="P51">
        <v>995</v>
      </c>
      <c r="Q51">
        <v>870</v>
      </c>
      <c r="R51">
        <v>0.92936802973977695</v>
      </c>
      <c r="S51">
        <v>26</v>
      </c>
      <c r="T51" t="s">
        <v>486</v>
      </c>
      <c r="U51">
        <v>1865</v>
      </c>
      <c r="V51">
        <v>3.75335120643432E-3</v>
      </c>
      <c r="W51">
        <v>0</v>
      </c>
    </row>
    <row r="52" spans="1:23" x14ac:dyDescent="0.3">
      <c r="A52" s="1">
        <v>44351</v>
      </c>
      <c r="B52" s="2" t="s">
        <v>8</v>
      </c>
      <c r="C52">
        <v>19</v>
      </c>
      <c r="D52">
        <v>216</v>
      </c>
      <c r="E52">
        <v>11</v>
      </c>
      <c r="F52">
        <v>250</v>
      </c>
      <c r="G52">
        <v>12456</v>
      </c>
      <c r="H52">
        <v>8</v>
      </c>
      <c r="I52">
        <v>2</v>
      </c>
      <c r="J52">
        <v>247940</v>
      </c>
      <c r="K52">
        <v>133481</v>
      </c>
      <c r="L52">
        <v>216</v>
      </c>
      <c r="M52">
        <v>-5</v>
      </c>
      <c r="N52">
        <v>8</v>
      </c>
      <c r="O52">
        <v>2</v>
      </c>
      <c r="P52">
        <v>1004</v>
      </c>
      <c r="Q52">
        <v>581</v>
      </c>
      <c r="R52">
        <v>0.98</v>
      </c>
      <c r="S52">
        <v>24</v>
      </c>
      <c r="T52" t="s">
        <v>487</v>
      </c>
      <c r="U52">
        <v>1585</v>
      </c>
      <c r="V52">
        <v>1.1987381703469999E-2</v>
      </c>
      <c r="W52">
        <v>0</v>
      </c>
    </row>
    <row r="53" spans="1:23" x14ac:dyDescent="0.3">
      <c r="A53" s="1">
        <v>44352</v>
      </c>
      <c r="B53" s="2" t="s">
        <v>8</v>
      </c>
      <c r="C53">
        <v>14</v>
      </c>
      <c r="D53">
        <v>216</v>
      </c>
      <c r="E53">
        <v>18</v>
      </c>
      <c r="F53">
        <v>245</v>
      </c>
      <c r="G53">
        <v>12480</v>
      </c>
      <c r="H53">
        <v>8</v>
      </c>
      <c r="I53">
        <v>2</v>
      </c>
      <c r="J53">
        <v>248944</v>
      </c>
      <c r="K53">
        <v>134062</v>
      </c>
      <c r="L53">
        <v>216</v>
      </c>
      <c r="M53">
        <v>-5</v>
      </c>
      <c r="N53">
        <v>6</v>
      </c>
      <c r="O53">
        <v>2</v>
      </c>
      <c r="P53">
        <v>446</v>
      </c>
      <c r="Q53">
        <v>52</v>
      </c>
      <c r="R53">
        <v>0.97959183673469385</v>
      </c>
      <c r="S53">
        <v>19</v>
      </c>
      <c r="T53" t="s">
        <v>488</v>
      </c>
      <c r="U53">
        <v>498</v>
      </c>
      <c r="V53">
        <v>2.81124497991968E-2</v>
      </c>
      <c r="W53">
        <v>0</v>
      </c>
    </row>
    <row r="54" spans="1:23" x14ac:dyDescent="0.3">
      <c r="A54" s="1">
        <v>44353</v>
      </c>
      <c r="B54" s="2" t="s">
        <v>8</v>
      </c>
      <c r="C54">
        <v>7</v>
      </c>
      <c r="D54">
        <v>216</v>
      </c>
      <c r="E54">
        <v>15</v>
      </c>
      <c r="F54">
        <v>240</v>
      </c>
      <c r="G54">
        <v>12499</v>
      </c>
      <c r="H54">
        <v>6</v>
      </c>
      <c r="I54">
        <v>2</v>
      </c>
      <c r="J54">
        <v>249390</v>
      </c>
      <c r="K54">
        <v>134114</v>
      </c>
      <c r="L54">
        <v>216</v>
      </c>
      <c r="M54">
        <v>-16</v>
      </c>
      <c r="N54">
        <v>6</v>
      </c>
      <c r="O54">
        <v>2</v>
      </c>
      <c r="P54">
        <v>245</v>
      </c>
      <c r="Q54">
        <v>0</v>
      </c>
      <c r="R54">
        <v>0.93333333333333335</v>
      </c>
      <c r="S54">
        <v>23</v>
      </c>
      <c r="T54" t="s">
        <v>489</v>
      </c>
      <c r="U54">
        <v>245</v>
      </c>
      <c r="V54">
        <v>2.8571428571428598E-2</v>
      </c>
      <c r="W54">
        <v>0</v>
      </c>
    </row>
    <row r="55" spans="1:23" x14ac:dyDescent="0.3">
      <c r="A55" s="1">
        <v>44354</v>
      </c>
      <c r="B55" s="2" t="s">
        <v>8</v>
      </c>
      <c r="C55">
        <v>7</v>
      </c>
      <c r="D55">
        <v>216</v>
      </c>
      <c r="E55">
        <v>7</v>
      </c>
      <c r="F55">
        <v>224</v>
      </c>
      <c r="G55">
        <v>12522</v>
      </c>
      <c r="H55">
        <v>6</v>
      </c>
      <c r="I55">
        <v>2</v>
      </c>
      <c r="J55">
        <v>249635</v>
      </c>
      <c r="K55">
        <v>134114</v>
      </c>
      <c r="L55">
        <v>216</v>
      </c>
      <c r="M55">
        <v>-16</v>
      </c>
      <c r="N55">
        <v>6</v>
      </c>
      <c r="O55">
        <v>2</v>
      </c>
      <c r="P55">
        <v>470</v>
      </c>
      <c r="Q55">
        <v>11</v>
      </c>
      <c r="R55">
        <v>0.9285714285714286</v>
      </c>
      <c r="S55">
        <v>23</v>
      </c>
      <c r="T55" t="s">
        <v>490</v>
      </c>
      <c r="U55">
        <v>481</v>
      </c>
      <c r="V55">
        <v>1.4553014553014601E-2</v>
      </c>
      <c r="W55">
        <v>0</v>
      </c>
    </row>
    <row r="56" spans="1:23" x14ac:dyDescent="0.3">
      <c r="A56" s="1">
        <v>44355</v>
      </c>
      <c r="B56" s="2" t="s">
        <v>8</v>
      </c>
      <c r="C56">
        <v>7</v>
      </c>
      <c r="D56">
        <v>216</v>
      </c>
      <c r="E56">
        <v>6</v>
      </c>
      <c r="F56">
        <v>208</v>
      </c>
      <c r="G56">
        <v>12545</v>
      </c>
      <c r="H56">
        <v>6</v>
      </c>
      <c r="I56">
        <v>2</v>
      </c>
      <c r="J56">
        <v>250105</v>
      </c>
      <c r="K56">
        <v>134125</v>
      </c>
      <c r="L56">
        <v>216</v>
      </c>
      <c r="M56">
        <v>0</v>
      </c>
      <c r="N56">
        <v>4</v>
      </c>
      <c r="O56">
        <v>2</v>
      </c>
      <c r="P56">
        <v>789</v>
      </c>
      <c r="Q56">
        <v>39</v>
      </c>
      <c r="R56">
        <v>1</v>
      </c>
      <c r="S56">
        <v>7</v>
      </c>
      <c r="T56" t="s">
        <v>491</v>
      </c>
      <c r="U56">
        <v>828</v>
      </c>
      <c r="V56">
        <v>8.4541062801932396E-3</v>
      </c>
      <c r="W56">
        <v>0</v>
      </c>
    </row>
    <row r="57" spans="1:23" x14ac:dyDescent="0.3">
      <c r="A57" s="1">
        <v>44356</v>
      </c>
      <c r="B57" s="2" t="s">
        <v>8</v>
      </c>
      <c r="C57">
        <v>12</v>
      </c>
      <c r="D57">
        <v>216</v>
      </c>
      <c r="E57">
        <v>7</v>
      </c>
      <c r="F57">
        <v>208</v>
      </c>
      <c r="G57">
        <v>12552</v>
      </c>
      <c r="H57">
        <v>4</v>
      </c>
      <c r="I57">
        <v>2</v>
      </c>
      <c r="J57">
        <v>250894</v>
      </c>
      <c r="K57">
        <v>134164</v>
      </c>
      <c r="L57">
        <v>216</v>
      </c>
      <c r="M57">
        <v>0</v>
      </c>
      <c r="N57">
        <v>5</v>
      </c>
      <c r="O57">
        <v>2</v>
      </c>
      <c r="P57">
        <v>606</v>
      </c>
      <c r="Q57">
        <v>40</v>
      </c>
      <c r="R57">
        <v>1</v>
      </c>
      <c r="S57">
        <v>12</v>
      </c>
      <c r="T57" t="s">
        <v>492</v>
      </c>
      <c r="U57">
        <v>646</v>
      </c>
      <c r="V57">
        <v>1.8575851393188899E-2</v>
      </c>
      <c r="W57">
        <v>0</v>
      </c>
    </row>
    <row r="58" spans="1:23" x14ac:dyDescent="0.3">
      <c r="A58" s="1">
        <v>44357</v>
      </c>
      <c r="B58" s="2" t="s">
        <v>8</v>
      </c>
      <c r="C58">
        <v>10</v>
      </c>
      <c r="D58">
        <v>216</v>
      </c>
      <c r="E58">
        <v>11</v>
      </c>
      <c r="F58">
        <v>208</v>
      </c>
      <c r="G58">
        <v>12564</v>
      </c>
      <c r="H58">
        <v>5</v>
      </c>
      <c r="I58">
        <v>2</v>
      </c>
      <c r="J58">
        <v>251500</v>
      </c>
      <c r="K58">
        <v>134204</v>
      </c>
      <c r="L58">
        <v>216</v>
      </c>
      <c r="M58">
        <v>0</v>
      </c>
      <c r="N58">
        <v>5</v>
      </c>
      <c r="O58">
        <v>2</v>
      </c>
      <c r="P58">
        <v>424</v>
      </c>
      <c r="Q58">
        <v>123</v>
      </c>
      <c r="R58">
        <v>1</v>
      </c>
      <c r="S58">
        <v>10</v>
      </c>
      <c r="T58" t="s">
        <v>493</v>
      </c>
      <c r="U58">
        <v>547</v>
      </c>
      <c r="V58">
        <v>1.8281535648994499E-2</v>
      </c>
      <c r="W58">
        <v>0</v>
      </c>
    </row>
    <row r="59" spans="1:23" x14ac:dyDescent="0.3">
      <c r="A59" s="1">
        <v>44358</v>
      </c>
      <c r="B59" s="2" t="s">
        <v>8</v>
      </c>
      <c r="C59">
        <v>19</v>
      </c>
      <c r="D59">
        <v>216</v>
      </c>
      <c r="E59">
        <v>12</v>
      </c>
      <c r="F59">
        <v>208</v>
      </c>
      <c r="G59">
        <v>12574</v>
      </c>
      <c r="H59">
        <v>5</v>
      </c>
      <c r="I59">
        <v>2</v>
      </c>
      <c r="J59">
        <v>251924</v>
      </c>
      <c r="K59">
        <v>134327</v>
      </c>
      <c r="L59">
        <v>216</v>
      </c>
      <c r="M59">
        <v>0</v>
      </c>
      <c r="N59">
        <v>2</v>
      </c>
      <c r="O59">
        <v>2</v>
      </c>
      <c r="P59">
        <v>401</v>
      </c>
      <c r="Q59">
        <v>114</v>
      </c>
      <c r="R59">
        <v>1</v>
      </c>
      <c r="S59">
        <v>19</v>
      </c>
      <c r="T59" t="s">
        <v>494</v>
      </c>
      <c r="U59">
        <v>515</v>
      </c>
      <c r="V59">
        <v>3.6893203883495103E-2</v>
      </c>
      <c r="W59">
        <v>0</v>
      </c>
    </row>
    <row r="60" spans="1:23" x14ac:dyDescent="0.3">
      <c r="A60" s="1">
        <v>44359</v>
      </c>
      <c r="B60" s="2" t="s">
        <v>8</v>
      </c>
      <c r="C60">
        <v>16</v>
      </c>
      <c r="D60">
        <v>216</v>
      </c>
      <c r="E60">
        <v>19</v>
      </c>
      <c r="F60">
        <v>208</v>
      </c>
      <c r="G60">
        <v>12593</v>
      </c>
      <c r="H60">
        <v>2</v>
      </c>
      <c r="I60">
        <v>2</v>
      </c>
      <c r="J60">
        <v>252325</v>
      </c>
      <c r="K60">
        <v>134441</v>
      </c>
      <c r="L60">
        <v>216</v>
      </c>
      <c r="M60">
        <v>8</v>
      </c>
      <c r="N60">
        <v>0</v>
      </c>
      <c r="O60">
        <v>0</v>
      </c>
      <c r="P60">
        <v>386</v>
      </c>
      <c r="Q60">
        <v>26</v>
      </c>
      <c r="R60">
        <v>1.0384615384615385</v>
      </c>
      <c r="S60">
        <v>8</v>
      </c>
      <c r="T60" t="s">
        <v>495</v>
      </c>
      <c r="U60">
        <v>412</v>
      </c>
      <c r="V60">
        <v>3.8834951456310697E-2</v>
      </c>
      <c r="W60">
        <v>0</v>
      </c>
    </row>
    <row r="61" spans="1:23" x14ac:dyDescent="0.3">
      <c r="A61" s="1">
        <v>44360</v>
      </c>
      <c r="B61" s="2" t="s">
        <v>8</v>
      </c>
      <c r="C61">
        <v>4</v>
      </c>
      <c r="D61">
        <v>216</v>
      </c>
      <c r="E61">
        <v>17</v>
      </c>
      <c r="F61">
        <v>216</v>
      </c>
      <c r="G61">
        <v>12601</v>
      </c>
      <c r="H61">
        <v>0</v>
      </c>
      <c r="I61">
        <v>0</v>
      </c>
      <c r="J61">
        <v>252711</v>
      </c>
      <c r="K61">
        <v>134467</v>
      </c>
      <c r="L61">
        <v>216</v>
      </c>
      <c r="M61">
        <v>-17</v>
      </c>
      <c r="N61">
        <v>4</v>
      </c>
      <c r="O61">
        <v>2</v>
      </c>
      <c r="P61">
        <v>394</v>
      </c>
      <c r="Q61">
        <v>0</v>
      </c>
      <c r="R61">
        <v>0.92129629629629628</v>
      </c>
      <c r="S61">
        <v>21</v>
      </c>
      <c r="T61" t="s">
        <v>496</v>
      </c>
      <c r="U61">
        <v>394</v>
      </c>
      <c r="V61">
        <v>1.01522842639594E-2</v>
      </c>
      <c r="W61">
        <v>0</v>
      </c>
    </row>
    <row r="62" spans="1:23" x14ac:dyDescent="0.3">
      <c r="A62" s="1">
        <v>44361</v>
      </c>
      <c r="B62" s="2" t="s">
        <v>8</v>
      </c>
      <c r="C62">
        <v>3</v>
      </c>
      <c r="D62">
        <v>216</v>
      </c>
      <c r="E62">
        <v>4</v>
      </c>
      <c r="F62">
        <v>199</v>
      </c>
      <c r="G62">
        <v>12622</v>
      </c>
      <c r="H62">
        <v>4</v>
      </c>
      <c r="I62">
        <v>2</v>
      </c>
      <c r="J62">
        <v>253105</v>
      </c>
      <c r="K62">
        <v>134467</v>
      </c>
      <c r="L62">
        <v>216</v>
      </c>
      <c r="M62">
        <v>-11</v>
      </c>
      <c r="N62">
        <v>4</v>
      </c>
      <c r="O62">
        <v>1</v>
      </c>
      <c r="P62">
        <v>423</v>
      </c>
      <c r="Q62">
        <v>6</v>
      </c>
      <c r="R62">
        <v>0.94472361809045224</v>
      </c>
      <c r="S62">
        <v>14</v>
      </c>
      <c r="T62" t="s">
        <v>497</v>
      </c>
      <c r="U62">
        <v>429</v>
      </c>
      <c r="V62">
        <v>6.9930069930069904E-3</v>
      </c>
      <c r="W62">
        <v>0</v>
      </c>
    </row>
    <row r="63" spans="1:23" x14ac:dyDescent="0.3">
      <c r="A63" s="1">
        <v>44362</v>
      </c>
      <c r="B63" s="2" t="s">
        <v>8</v>
      </c>
      <c r="C63">
        <v>5</v>
      </c>
      <c r="D63">
        <v>216</v>
      </c>
      <c r="E63">
        <v>7</v>
      </c>
      <c r="F63">
        <v>188</v>
      </c>
      <c r="G63">
        <v>12636</v>
      </c>
      <c r="H63">
        <v>4</v>
      </c>
      <c r="I63">
        <v>1</v>
      </c>
      <c r="J63">
        <v>253528</v>
      </c>
      <c r="K63">
        <v>134473</v>
      </c>
      <c r="L63">
        <v>216</v>
      </c>
      <c r="M63">
        <v>-13</v>
      </c>
      <c r="N63">
        <v>4</v>
      </c>
      <c r="O63">
        <v>1</v>
      </c>
      <c r="P63">
        <v>384</v>
      </c>
      <c r="Q63">
        <v>24</v>
      </c>
      <c r="R63">
        <v>0.93085106382978722</v>
      </c>
      <c r="S63">
        <v>18</v>
      </c>
      <c r="T63" t="s">
        <v>498</v>
      </c>
      <c r="U63">
        <v>408</v>
      </c>
      <c r="V63">
        <v>1.22549019607843E-2</v>
      </c>
      <c r="W63">
        <v>0</v>
      </c>
    </row>
    <row r="64" spans="1:23" x14ac:dyDescent="0.3">
      <c r="A64" s="1">
        <v>44363</v>
      </c>
      <c r="B64" s="2" t="s">
        <v>8</v>
      </c>
      <c r="C64">
        <v>18</v>
      </c>
      <c r="D64">
        <v>216</v>
      </c>
      <c r="E64">
        <v>7</v>
      </c>
      <c r="F64">
        <v>175</v>
      </c>
      <c r="G64">
        <v>12654</v>
      </c>
      <c r="H64">
        <v>4</v>
      </c>
      <c r="I64">
        <v>1</v>
      </c>
      <c r="J64">
        <v>253912</v>
      </c>
      <c r="K64">
        <v>134497</v>
      </c>
      <c r="L64">
        <v>216</v>
      </c>
      <c r="M64">
        <v>2</v>
      </c>
      <c r="N64">
        <v>2</v>
      </c>
      <c r="O64">
        <v>1</v>
      </c>
      <c r="P64">
        <v>565</v>
      </c>
      <c r="Q64">
        <v>993</v>
      </c>
      <c r="R64">
        <v>1.0114285714285713</v>
      </c>
      <c r="S64">
        <v>16</v>
      </c>
      <c r="T64" t="s">
        <v>499</v>
      </c>
      <c r="U64">
        <v>1558</v>
      </c>
      <c r="V64">
        <v>1.15532734274711E-2</v>
      </c>
      <c r="W64">
        <v>0</v>
      </c>
    </row>
    <row r="65" spans="1:23" x14ac:dyDescent="0.3">
      <c r="A65" s="1">
        <v>44364</v>
      </c>
      <c r="B65" s="2" t="s">
        <v>8</v>
      </c>
      <c r="C65">
        <v>13</v>
      </c>
      <c r="D65">
        <v>216</v>
      </c>
      <c r="E65">
        <v>17</v>
      </c>
      <c r="F65">
        <v>177</v>
      </c>
      <c r="G65">
        <v>12670</v>
      </c>
      <c r="H65">
        <v>2</v>
      </c>
      <c r="I65">
        <v>1</v>
      </c>
      <c r="J65">
        <v>254477</v>
      </c>
      <c r="K65">
        <v>135490</v>
      </c>
      <c r="L65">
        <v>216</v>
      </c>
      <c r="M65">
        <v>-2</v>
      </c>
      <c r="N65">
        <v>2</v>
      </c>
      <c r="O65">
        <v>1</v>
      </c>
      <c r="P65">
        <v>463</v>
      </c>
      <c r="Q65">
        <v>777</v>
      </c>
      <c r="R65">
        <v>0.98870056497175141</v>
      </c>
      <c r="S65">
        <v>15</v>
      </c>
      <c r="T65" t="s">
        <v>500</v>
      </c>
      <c r="U65">
        <v>1240</v>
      </c>
      <c r="V65">
        <v>1.04838709677419E-2</v>
      </c>
      <c r="W65">
        <v>0</v>
      </c>
    </row>
    <row r="66" spans="1:23" x14ac:dyDescent="0.3">
      <c r="A66" s="1">
        <v>44365</v>
      </c>
      <c r="B66" s="2" t="s">
        <v>8</v>
      </c>
      <c r="C66">
        <v>4</v>
      </c>
      <c r="D66">
        <v>216</v>
      </c>
      <c r="E66">
        <v>14</v>
      </c>
      <c r="F66">
        <v>175</v>
      </c>
      <c r="G66">
        <v>12685</v>
      </c>
      <c r="H66">
        <v>2</v>
      </c>
      <c r="I66">
        <v>1</v>
      </c>
      <c r="J66">
        <v>254940</v>
      </c>
      <c r="K66">
        <v>136267</v>
      </c>
      <c r="L66">
        <v>216</v>
      </c>
      <c r="M66">
        <v>-11</v>
      </c>
      <c r="N66">
        <v>2</v>
      </c>
      <c r="O66">
        <v>1</v>
      </c>
      <c r="P66">
        <v>395</v>
      </c>
      <c r="Q66">
        <v>577</v>
      </c>
      <c r="R66">
        <v>0.93714285714285717</v>
      </c>
      <c r="S66">
        <v>15</v>
      </c>
      <c r="T66" t="s">
        <v>501</v>
      </c>
      <c r="U66">
        <v>972</v>
      </c>
      <c r="V66">
        <v>4.11522633744856E-3</v>
      </c>
      <c r="W66">
        <v>0</v>
      </c>
    </row>
    <row r="67" spans="1:23" x14ac:dyDescent="0.3">
      <c r="A67" s="1">
        <v>44366</v>
      </c>
      <c r="B67" s="2" t="s">
        <v>8</v>
      </c>
      <c r="C67">
        <v>7</v>
      </c>
      <c r="D67">
        <v>216</v>
      </c>
      <c r="E67">
        <v>5</v>
      </c>
      <c r="F67">
        <v>164</v>
      </c>
      <c r="G67">
        <v>12700</v>
      </c>
      <c r="H67">
        <v>2</v>
      </c>
      <c r="I67">
        <v>1</v>
      </c>
      <c r="J67">
        <v>255335</v>
      </c>
      <c r="K67">
        <v>136844</v>
      </c>
      <c r="L67">
        <v>216</v>
      </c>
      <c r="M67">
        <v>-10</v>
      </c>
      <c r="N67">
        <v>3</v>
      </c>
      <c r="O67">
        <v>1</v>
      </c>
      <c r="P67">
        <v>508</v>
      </c>
      <c r="Q67">
        <v>6</v>
      </c>
      <c r="R67">
        <v>0.93902439024390238</v>
      </c>
      <c r="S67">
        <v>17</v>
      </c>
      <c r="T67" t="s">
        <v>502</v>
      </c>
      <c r="U67">
        <v>514</v>
      </c>
      <c r="V67">
        <v>1.36186770428016E-2</v>
      </c>
      <c r="W67">
        <v>0</v>
      </c>
    </row>
    <row r="68" spans="1:23" x14ac:dyDescent="0.3">
      <c r="A68" s="1">
        <v>44367</v>
      </c>
      <c r="B68" s="2" t="s">
        <v>8</v>
      </c>
      <c r="C68">
        <v>9</v>
      </c>
      <c r="D68">
        <v>216</v>
      </c>
      <c r="E68">
        <v>7</v>
      </c>
      <c r="F68">
        <v>154</v>
      </c>
      <c r="G68">
        <v>12717</v>
      </c>
      <c r="H68">
        <v>3</v>
      </c>
      <c r="I68">
        <v>1</v>
      </c>
      <c r="J68">
        <v>255843</v>
      </c>
      <c r="K68">
        <v>136850</v>
      </c>
      <c r="L68">
        <v>216</v>
      </c>
      <c r="M68">
        <v>-3</v>
      </c>
      <c r="N68">
        <v>3</v>
      </c>
      <c r="O68">
        <v>1</v>
      </c>
      <c r="P68">
        <v>481</v>
      </c>
      <c r="Q68">
        <v>0</v>
      </c>
      <c r="R68">
        <v>0.98051948051948057</v>
      </c>
      <c r="S68">
        <v>12</v>
      </c>
      <c r="T68" t="s">
        <v>503</v>
      </c>
      <c r="U68">
        <v>481</v>
      </c>
      <c r="V68">
        <v>1.8711018711018702E-2</v>
      </c>
      <c r="W68">
        <v>0</v>
      </c>
    </row>
    <row r="69" spans="1:23" x14ac:dyDescent="0.3">
      <c r="A69" s="1">
        <v>44368</v>
      </c>
      <c r="B69" s="2" t="s">
        <v>8</v>
      </c>
      <c r="C69">
        <v>16</v>
      </c>
      <c r="D69">
        <v>216</v>
      </c>
      <c r="E69">
        <v>9</v>
      </c>
      <c r="F69">
        <v>151</v>
      </c>
      <c r="G69">
        <v>12729</v>
      </c>
      <c r="H69">
        <v>3</v>
      </c>
      <c r="I69">
        <v>1</v>
      </c>
      <c r="J69">
        <v>256324</v>
      </c>
      <c r="K69">
        <v>136850</v>
      </c>
      <c r="L69">
        <v>216</v>
      </c>
      <c r="M69">
        <v>10</v>
      </c>
      <c r="N69">
        <v>4</v>
      </c>
      <c r="O69">
        <v>1</v>
      </c>
      <c r="P69">
        <v>356</v>
      </c>
      <c r="Q69">
        <v>38</v>
      </c>
      <c r="R69">
        <v>1.0662251655629138</v>
      </c>
      <c r="S69">
        <v>6</v>
      </c>
      <c r="T69" t="s">
        <v>504</v>
      </c>
      <c r="U69">
        <v>394</v>
      </c>
      <c r="V69">
        <v>4.0609137055837602E-2</v>
      </c>
      <c r="W69">
        <v>0</v>
      </c>
    </row>
    <row r="70" spans="1:23" x14ac:dyDescent="0.3">
      <c r="A70" s="1">
        <v>44369</v>
      </c>
      <c r="B70" s="2" t="s">
        <v>8</v>
      </c>
      <c r="C70">
        <v>7</v>
      </c>
      <c r="D70">
        <v>216</v>
      </c>
      <c r="E70">
        <v>16</v>
      </c>
      <c r="F70">
        <v>161</v>
      </c>
      <c r="G70">
        <v>12735</v>
      </c>
      <c r="H70">
        <v>4</v>
      </c>
      <c r="I70">
        <v>1</v>
      </c>
      <c r="J70">
        <v>256680</v>
      </c>
      <c r="K70">
        <v>136888</v>
      </c>
      <c r="L70">
        <v>216</v>
      </c>
      <c r="M70">
        <v>3</v>
      </c>
      <c r="N70">
        <v>4</v>
      </c>
      <c r="O70">
        <v>1</v>
      </c>
      <c r="P70">
        <v>501</v>
      </c>
      <c r="Q70">
        <v>60</v>
      </c>
      <c r="R70">
        <v>1.0186335403726707</v>
      </c>
      <c r="S70">
        <v>4</v>
      </c>
      <c r="T70" t="s">
        <v>505</v>
      </c>
      <c r="U70">
        <v>561</v>
      </c>
      <c r="V70">
        <v>1.24777183600713E-2</v>
      </c>
      <c r="W70">
        <v>0</v>
      </c>
    </row>
    <row r="71" spans="1:23" x14ac:dyDescent="0.3">
      <c r="A71" s="1">
        <v>44370</v>
      </c>
      <c r="B71" s="2" t="s">
        <v>8</v>
      </c>
      <c r="C71">
        <v>15</v>
      </c>
      <c r="D71">
        <v>216</v>
      </c>
      <c r="E71">
        <v>8</v>
      </c>
      <c r="F71">
        <v>164</v>
      </c>
      <c r="G71">
        <v>12739</v>
      </c>
      <c r="H71">
        <v>4</v>
      </c>
      <c r="I71">
        <v>1</v>
      </c>
      <c r="J71">
        <v>257181</v>
      </c>
      <c r="K71">
        <v>136948</v>
      </c>
      <c r="L71">
        <v>216</v>
      </c>
      <c r="M71">
        <v>9</v>
      </c>
      <c r="N71">
        <v>2</v>
      </c>
      <c r="O71">
        <v>1</v>
      </c>
      <c r="P71">
        <v>431</v>
      </c>
      <c r="Q71">
        <v>90</v>
      </c>
      <c r="R71">
        <v>1.0548780487804879</v>
      </c>
      <c r="S71">
        <v>6</v>
      </c>
      <c r="T71" t="s">
        <v>506</v>
      </c>
      <c r="U71">
        <v>521</v>
      </c>
      <c r="V71">
        <v>2.8790786948176599E-2</v>
      </c>
      <c r="W71">
        <v>0</v>
      </c>
    </row>
    <row r="72" spans="1:23" x14ac:dyDescent="0.3">
      <c r="A72" s="1">
        <v>44371</v>
      </c>
      <c r="B72" s="2" t="s">
        <v>8</v>
      </c>
      <c r="C72">
        <v>27</v>
      </c>
      <c r="D72">
        <v>216</v>
      </c>
      <c r="E72">
        <v>13</v>
      </c>
      <c r="F72">
        <v>173</v>
      </c>
      <c r="G72">
        <v>12745</v>
      </c>
      <c r="H72">
        <v>2</v>
      </c>
      <c r="I72">
        <v>1</v>
      </c>
      <c r="J72">
        <v>257612</v>
      </c>
      <c r="K72">
        <v>137038</v>
      </c>
      <c r="L72">
        <v>216</v>
      </c>
      <c r="M72">
        <v>18</v>
      </c>
      <c r="N72">
        <v>2</v>
      </c>
      <c r="O72">
        <v>1</v>
      </c>
      <c r="P72">
        <v>343</v>
      </c>
      <c r="Q72">
        <v>53</v>
      </c>
      <c r="R72">
        <v>1.1040462427745665</v>
      </c>
      <c r="S72">
        <v>9</v>
      </c>
      <c r="T72" t="s">
        <v>507</v>
      </c>
      <c r="U72">
        <v>396</v>
      </c>
      <c r="V72">
        <v>6.8181818181818205E-2</v>
      </c>
      <c r="W72">
        <v>0</v>
      </c>
    </row>
    <row r="73" spans="1:23" x14ac:dyDescent="0.3">
      <c r="A73" s="1">
        <v>44372</v>
      </c>
      <c r="B73" s="2" t="s">
        <v>8</v>
      </c>
      <c r="C73">
        <v>19</v>
      </c>
      <c r="D73">
        <v>216</v>
      </c>
      <c r="E73">
        <v>28</v>
      </c>
      <c r="F73">
        <v>191</v>
      </c>
      <c r="G73">
        <v>12754</v>
      </c>
      <c r="H73">
        <v>2</v>
      </c>
      <c r="I73">
        <v>1</v>
      </c>
      <c r="J73">
        <v>257955</v>
      </c>
      <c r="K73">
        <v>137091</v>
      </c>
      <c r="L73">
        <v>216</v>
      </c>
      <c r="M73">
        <v>0</v>
      </c>
      <c r="N73">
        <v>3</v>
      </c>
      <c r="O73">
        <v>1</v>
      </c>
      <c r="P73">
        <v>473</v>
      </c>
      <c r="Q73">
        <v>54</v>
      </c>
      <c r="R73">
        <v>1</v>
      </c>
      <c r="S73">
        <v>19</v>
      </c>
      <c r="T73" t="s">
        <v>508</v>
      </c>
      <c r="U73">
        <v>527</v>
      </c>
      <c r="V73">
        <v>3.6053130929791302E-2</v>
      </c>
      <c r="W73">
        <v>0</v>
      </c>
    </row>
    <row r="74" spans="1:23" x14ac:dyDescent="0.3">
      <c r="A74" s="1">
        <v>44373</v>
      </c>
      <c r="B74" s="2" t="s">
        <v>8</v>
      </c>
      <c r="C74">
        <v>16</v>
      </c>
      <c r="D74">
        <v>216</v>
      </c>
      <c r="E74">
        <v>19</v>
      </c>
      <c r="F74">
        <v>191</v>
      </c>
      <c r="G74">
        <v>12773</v>
      </c>
      <c r="H74">
        <v>3</v>
      </c>
      <c r="I74">
        <v>1</v>
      </c>
      <c r="J74">
        <v>258428</v>
      </c>
      <c r="K74">
        <v>137145</v>
      </c>
      <c r="L74">
        <v>216</v>
      </c>
      <c r="M74">
        <v>-2</v>
      </c>
      <c r="N74">
        <v>4</v>
      </c>
      <c r="O74">
        <v>1</v>
      </c>
      <c r="P74">
        <v>395</v>
      </c>
      <c r="Q74">
        <v>39</v>
      </c>
      <c r="R74">
        <v>0.98952879581151831</v>
      </c>
      <c r="S74">
        <v>18</v>
      </c>
      <c r="T74" t="s">
        <v>509</v>
      </c>
      <c r="U74">
        <v>434</v>
      </c>
      <c r="V74">
        <v>3.6866359447004601E-2</v>
      </c>
      <c r="W74">
        <v>0</v>
      </c>
    </row>
    <row r="75" spans="1:23" x14ac:dyDescent="0.3">
      <c r="A75" s="1">
        <v>44374</v>
      </c>
      <c r="B75" s="2" t="s">
        <v>8</v>
      </c>
      <c r="C75">
        <v>13</v>
      </c>
      <c r="D75">
        <v>216</v>
      </c>
      <c r="E75">
        <v>16</v>
      </c>
      <c r="F75">
        <v>189</v>
      </c>
      <c r="G75">
        <v>12791</v>
      </c>
      <c r="H75">
        <v>4</v>
      </c>
      <c r="I75">
        <v>1</v>
      </c>
      <c r="J75">
        <v>258823</v>
      </c>
      <c r="K75">
        <v>137184</v>
      </c>
      <c r="L75">
        <v>216</v>
      </c>
      <c r="M75">
        <v>0</v>
      </c>
      <c r="N75">
        <v>2</v>
      </c>
      <c r="O75">
        <v>2</v>
      </c>
      <c r="P75">
        <v>445</v>
      </c>
      <c r="Q75">
        <v>0</v>
      </c>
      <c r="R75">
        <v>1</v>
      </c>
      <c r="S75">
        <v>234</v>
      </c>
      <c r="T75" t="s">
        <v>510</v>
      </c>
      <c r="U75">
        <v>445</v>
      </c>
      <c r="V75">
        <v>2.92134831460674E-2</v>
      </c>
      <c r="W75">
        <v>0</v>
      </c>
    </row>
    <row r="76" spans="1:23" x14ac:dyDescent="0.3">
      <c r="A76" s="1">
        <v>44375</v>
      </c>
      <c r="B76" s="2" t="s">
        <v>8</v>
      </c>
      <c r="C76">
        <v>10</v>
      </c>
      <c r="D76">
        <v>216</v>
      </c>
      <c r="E76">
        <v>13</v>
      </c>
      <c r="F76">
        <v>189</v>
      </c>
      <c r="G76">
        <v>13025</v>
      </c>
      <c r="H76">
        <v>2</v>
      </c>
      <c r="I76">
        <v>2</v>
      </c>
      <c r="J76">
        <v>259268</v>
      </c>
      <c r="K76">
        <v>137184</v>
      </c>
      <c r="L76">
        <v>216</v>
      </c>
      <c r="M76">
        <v>4</v>
      </c>
      <c r="N76">
        <v>2</v>
      </c>
      <c r="O76">
        <v>2</v>
      </c>
      <c r="P76">
        <v>291</v>
      </c>
      <c r="Q76">
        <v>13</v>
      </c>
      <c r="R76">
        <v>1.0211640211640212</v>
      </c>
      <c r="S76">
        <v>-215</v>
      </c>
      <c r="T76" t="s">
        <v>511</v>
      </c>
      <c r="U76">
        <v>304</v>
      </c>
      <c r="V76">
        <v>3.2894736842105303E-2</v>
      </c>
      <c r="W76">
        <v>0</v>
      </c>
    </row>
    <row r="77" spans="1:23" x14ac:dyDescent="0.3">
      <c r="A77" s="1">
        <v>44376</v>
      </c>
      <c r="B77" s="2" t="s">
        <v>8</v>
      </c>
      <c r="C77">
        <v>20</v>
      </c>
      <c r="D77">
        <v>216</v>
      </c>
      <c r="E77">
        <v>10</v>
      </c>
      <c r="F77">
        <v>193</v>
      </c>
      <c r="G77">
        <v>12810</v>
      </c>
      <c r="H77">
        <v>2</v>
      </c>
      <c r="I77">
        <v>2</v>
      </c>
      <c r="J77">
        <v>259559</v>
      </c>
      <c r="K77">
        <v>137197</v>
      </c>
      <c r="L77">
        <v>216</v>
      </c>
      <c r="M77">
        <v>13</v>
      </c>
      <c r="N77">
        <v>3</v>
      </c>
      <c r="O77">
        <v>2</v>
      </c>
      <c r="P77">
        <v>1138</v>
      </c>
      <c r="Q77">
        <v>49</v>
      </c>
      <c r="R77">
        <v>1.0673575129533679</v>
      </c>
      <c r="S77">
        <v>7</v>
      </c>
      <c r="T77" t="s">
        <v>512</v>
      </c>
      <c r="U77">
        <v>1187</v>
      </c>
      <c r="V77">
        <v>1.6849199663015998E-2</v>
      </c>
      <c r="W77">
        <v>0</v>
      </c>
    </row>
    <row r="78" spans="1:23" x14ac:dyDescent="0.3">
      <c r="A78" s="1">
        <v>44377</v>
      </c>
      <c r="B78" s="2" t="s">
        <v>8</v>
      </c>
      <c r="C78">
        <v>23</v>
      </c>
      <c r="D78">
        <v>216</v>
      </c>
      <c r="E78">
        <v>19</v>
      </c>
      <c r="F78">
        <v>206</v>
      </c>
      <c r="G78">
        <v>12817</v>
      </c>
      <c r="H78">
        <v>3</v>
      </c>
      <c r="I78">
        <v>2</v>
      </c>
      <c r="J78">
        <v>260697</v>
      </c>
      <c r="K78">
        <v>137246</v>
      </c>
      <c r="L78">
        <v>216</v>
      </c>
      <c r="M78">
        <v>16</v>
      </c>
      <c r="N78">
        <v>3</v>
      </c>
      <c r="O78">
        <v>2</v>
      </c>
      <c r="P78">
        <v>582</v>
      </c>
      <c r="Q78">
        <v>118</v>
      </c>
      <c r="R78">
        <v>1.0776699029126213</v>
      </c>
      <c r="S78">
        <v>7</v>
      </c>
      <c r="T78" t="s">
        <v>513</v>
      </c>
      <c r="U78">
        <v>700</v>
      </c>
      <c r="V78">
        <v>3.2857142857142897E-2</v>
      </c>
      <c r="W78">
        <v>0</v>
      </c>
    </row>
    <row r="79" spans="1:23" x14ac:dyDescent="0.3">
      <c r="A79" s="1">
        <v>44378</v>
      </c>
      <c r="B79" s="2" t="s">
        <v>8</v>
      </c>
      <c r="C79">
        <v>26</v>
      </c>
      <c r="D79">
        <v>216</v>
      </c>
      <c r="E79">
        <v>27</v>
      </c>
      <c r="F79">
        <v>222</v>
      </c>
      <c r="G79">
        <v>12824</v>
      </c>
      <c r="H79">
        <v>3</v>
      </c>
      <c r="I79">
        <v>2</v>
      </c>
      <c r="J79">
        <v>261279</v>
      </c>
      <c r="K79">
        <v>137364</v>
      </c>
      <c r="L79">
        <v>216</v>
      </c>
      <c r="M79">
        <v>2</v>
      </c>
      <c r="N79">
        <v>3</v>
      </c>
      <c r="O79">
        <v>2</v>
      </c>
      <c r="P79">
        <v>508</v>
      </c>
      <c r="Q79">
        <v>38</v>
      </c>
      <c r="R79">
        <v>1.0090090090090089</v>
      </c>
      <c r="S79">
        <v>24</v>
      </c>
      <c r="T79" t="s">
        <v>514</v>
      </c>
      <c r="U79">
        <v>546</v>
      </c>
      <c r="V79">
        <v>4.7619047619047603E-2</v>
      </c>
      <c r="W79">
        <v>0</v>
      </c>
    </row>
    <row r="80" spans="1:23" x14ac:dyDescent="0.3">
      <c r="A80" s="1">
        <v>44379</v>
      </c>
      <c r="B80" s="2" t="s">
        <v>8</v>
      </c>
      <c r="C80">
        <v>14</v>
      </c>
      <c r="D80">
        <v>217</v>
      </c>
      <c r="E80">
        <v>28</v>
      </c>
      <c r="F80">
        <v>224</v>
      </c>
      <c r="G80">
        <v>12848</v>
      </c>
      <c r="H80">
        <v>3</v>
      </c>
      <c r="I80">
        <v>2</v>
      </c>
      <c r="J80">
        <v>261787</v>
      </c>
      <c r="K80">
        <v>137402</v>
      </c>
      <c r="L80">
        <v>216</v>
      </c>
      <c r="M80">
        <v>6</v>
      </c>
      <c r="N80">
        <v>2</v>
      </c>
      <c r="O80">
        <v>1</v>
      </c>
      <c r="P80">
        <v>411</v>
      </c>
      <c r="Q80">
        <v>64</v>
      </c>
      <c r="R80">
        <v>1.0267857142857142</v>
      </c>
      <c r="S80">
        <v>7</v>
      </c>
      <c r="T80" t="s">
        <v>515</v>
      </c>
      <c r="U80">
        <v>475</v>
      </c>
      <c r="V80">
        <v>2.9473684210526301E-2</v>
      </c>
      <c r="W80">
        <v>1</v>
      </c>
    </row>
    <row r="81" spans="1:23" x14ac:dyDescent="0.3">
      <c r="A81" s="1">
        <v>44380</v>
      </c>
      <c r="B81" s="2" t="s">
        <v>8</v>
      </c>
      <c r="C81">
        <v>16</v>
      </c>
      <c r="D81">
        <v>217</v>
      </c>
      <c r="E81">
        <v>15</v>
      </c>
      <c r="F81">
        <v>230</v>
      </c>
      <c r="G81">
        <v>12855</v>
      </c>
      <c r="H81">
        <v>2</v>
      </c>
      <c r="I81">
        <v>1</v>
      </c>
      <c r="J81">
        <v>262198</v>
      </c>
      <c r="K81">
        <v>137466</v>
      </c>
      <c r="L81">
        <v>217</v>
      </c>
      <c r="M81">
        <v>10</v>
      </c>
      <c r="N81">
        <v>2</v>
      </c>
      <c r="O81">
        <v>1</v>
      </c>
      <c r="P81">
        <v>360</v>
      </c>
      <c r="Q81">
        <v>27</v>
      </c>
      <c r="R81">
        <v>1.0434782608695652</v>
      </c>
      <c r="S81">
        <v>6</v>
      </c>
      <c r="T81" t="s">
        <v>516</v>
      </c>
      <c r="U81">
        <v>387</v>
      </c>
      <c r="V81">
        <v>4.1343669250645997E-2</v>
      </c>
      <c r="W81">
        <v>0</v>
      </c>
    </row>
    <row r="82" spans="1:23" x14ac:dyDescent="0.3">
      <c r="A82" s="1">
        <v>44381</v>
      </c>
      <c r="B82" s="2" t="s">
        <v>8</v>
      </c>
      <c r="C82">
        <v>34</v>
      </c>
      <c r="D82">
        <v>217</v>
      </c>
      <c r="E82">
        <v>14</v>
      </c>
      <c r="F82">
        <v>240</v>
      </c>
      <c r="G82">
        <v>12861</v>
      </c>
      <c r="H82">
        <v>2</v>
      </c>
      <c r="I82">
        <v>1</v>
      </c>
      <c r="J82">
        <v>262558</v>
      </c>
      <c r="K82">
        <v>137493</v>
      </c>
      <c r="L82">
        <v>217</v>
      </c>
      <c r="M82">
        <v>24</v>
      </c>
      <c r="N82">
        <v>3</v>
      </c>
      <c r="O82">
        <v>1</v>
      </c>
      <c r="P82">
        <v>636</v>
      </c>
      <c r="Q82">
        <v>30</v>
      </c>
      <c r="R82">
        <v>1.1000000000000001</v>
      </c>
      <c r="S82">
        <v>10</v>
      </c>
      <c r="T82" t="s">
        <v>517</v>
      </c>
      <c r="U82">
        <v>666</v>
      </c>
      <c r="V82">
        <v>5.1051051051050997E-2</v>
      </c>
      <c r="W82">
        <v>0</v>
      </c>
    </row>
    <row r="83" spans="1:23" x14ac:dyDescent="0.3">
      <c r="A83" s="1">
        <v>44382</v>
      </c>
      <c r="B83" s="2" t="s">
        <v>8</v>
      </c>
      <c r="C83">
        <v>27</v>
      </c>
      <c r="D83">
        <v>217</v>
      </c>
      <c r="E83">
        <v>34</v>
      </c>
      <c r="F83">
        <v>264</v>
      </c>
      <c r="G83">
        <v>12871</v>
      </c>
      <c r="H83">
        <v>3</v>
      </c>
      <c r="I83">
        <v>1</v>
      </c>
      <c r="J83">
        <v>263194</v>
      </c>
      <c r="K83">
        <v>137523</v>
      </c>
      <c r="L83">
        <v>217</v>
      </c>
      <c r="M83">
        <v>20</v>
      </c>
      <c r="N83">
        <v>3</v>
      </c>
      <c r="O83">
        <v>1</v>
      </c>
      <c r="P83">
        <v>527</v>
      </c>
      <c r="Q83">
        <v>10</v>
      </c>
      <c r="R83">
        <v>1.0757575757575757</v>
      </c>
      <c r="S83">
        <v>7</v>
      </c>
      <c r="T83" t="s">
        <v>518</v>
      </c>
      <c r="U83">
        <v>537</v>
      </c>
      <c r="V83">
        <v>5.0279329608938599E-2</v>
      </c>
      <c r="W83">
        <v>0</v>
      </c>
    </row>
    <row r="84" spans="1:23" x14ac:dyDescent="0.3">
      <c r="A84" s="1">
        <v>44383</v>
      </c>
      <c r="B84" s="2" t="s">
        <v>8</v>
      </c>
      <c r="C84">
        <v>44</v>
      </c>
      <c r="D84">
        <v>217</v>
      </c>
      <c r="E84">
        <v>27</v>
      </c>
      <c r="F84">
        <v>284</v>
      </c>
      <c r="G84">
        <v>12878</v>
      </c>
      <c r="H84">
        <v>3</v>
      </c>
      <c r="I84">
        <v>1</v>
      </c>
      <c r="J84">
        <v>263721</v>
      </c>
      <c r="K84">
        <v>137533</v>
      </c>
      <c r="L84">
        <v>217</v>
      </c>
      <c r="M84">
        <v>30</v>
      </c>
      <c r="N84">
        <v>3</v>
      </c>
      <c r="O84">
        <v>1</v>
      </c>
      <c r="P84">
        <v>493</v>
      </c>
      <c r="Q84">
        <v>31</v>
      </c>
      <c r="R84">
        <v>1.1056338028169015</v>
      </c>
      <c r="S84">
        <v>14</v>
      </c>
      <c r="T84" t="s">
        <v>519</v>
      </c>
      <c r="U84">
        <v>524</v>
      </c>
      <c r="V84">
        <v>8.3969465648855005E-2</v>
      </c>
      <c r="W84">
        <v>0</v>
      </c>
    </row>
    <row r="85" spans="1:23" x14ac:dyDescent="0.3">
      <c r="A85" s="1">
        <v>44384</v>
      </c>
      <c r="B85" s="2" t="s">
        <v>8</v>
      </c>
      <c r="C85">
        <v>46</v>
      </c>
      <c r="D85">
        <v>217</v>
      </c>
      <c r="E85">
        <v>43</v>
      </c>
      <c r="F85">
        <v>314</v>
      </c>
      <c r="G85">
        <v>12892</v>
      </c>
      <c r="H85">
        <v>3</v>
      </c>
      <c r="I85">
        <v>1</v>
      </c>
      <c r="J85">
        <v>264214</v>
      </c>
      <c r="K85">
        <v>137564</v>
      </c>
      <c r="L85">
        <v>217</v>
      </c>
      <c r="M85">
        <v>38</v>
      </c>
      <c r="N85">
        <v>4</v>
      </c>
      <c r="O85">
        <v>1</v>
      </c>
      <c r="P85">
        <v>694</v>
      </c>
      <c r="Q85">
        <v>267</v>
      </c>
      <c r="R85">
        <v>1.1210191082802548</v>
      </c>
      <c r="S85">
        <v>8</v>
      </c>
      <c r="T85" t="s">
        <v>520</v>
      </c>
      <c r="U85">
        <v>961</v>
      </c>
      <c r="V85">
        <v>4.7866805411030201E-2</v>
      </c>
      <c r="W85">
        <v>0</v>
      </c>
    </row>
    <row r="86" spans="1:23" x14ac:dyDescent="0.3">
      <c r="A86" s="1">
        <v>44385</v>
      </c>
      <c r="B86" s="2" t="s">
        <v>8</v>
      </c>
      <c r="C86">
        <v>61</v>
      </c>
      <c r="D86">
        <v>217</v>
      </c>
      <c r="E86">
        <v>47</v>
      </c>
      <c r="F86">
        <v>352</v>
      </c>
      <c r="G86">
        <v>12900</v>
      </c>
      <c r="H86">
        <v>4</v>
      </c>
      <c r="I86">
        <v>1</v>
      </c>
      <c r="J86">
        <v>264908</v>
      </c>
      <c r="K86">
        <v>137831</v>
      </c>
      <c r="L86">
        <v>217</v>
      </c>
      <c r="M86">
        <v>43</v>
      </c>
      <c r="N86">
        <v>4</v>
      </c>
      <c r="O86">
        <v>1</v>
      </c>
      <c r="P86">
        <v>646</v>
      </c>
      <c r="Q86">
        <v>853</v>
      </c>
      <c r="R86">
        <v>1.1221590909090908</v>
      </c>
      <c r="S86">
        <v>18</v>
      </c>
      <c r="T86" t="s">
        <v>521</v>
      </c>
      <c r="U86">
        <v>1499</v>
      </c>
      <c r="V86">
        <v>4.0693795863909303E-2</v>
      </c>
      <c r="W86">
        <v>0</v>
      </c>
    </row>
    <row r="87" spans="1:23" x14ac:dyDescent="0.3">
      <c r="A87" s="1">
        <v>44386</v>
      </c>
      <c r="B87" s="2" t="s">
        <v>8</v>
      </c>
      <c r="C87">
        <v>54</v>
      </c>
      <c r="D87">
        <v>217</v>
      </c>
      <c r="E87">
        <v>61</v>
      </c>
      <c r="F87">
        <v>395</v>
      </c>
      <c r="G87">
        <v>12918</v>
      </c>
      <c r="H87">
        <v>4</v>
      </c>
      <c r="I87">
        <v>1</v>
      </c>
      <c r="J87">
        <v>265554</v>
      </c>
      <c r="K87">
        <v>138684</v>
      </c>
      <c r="L87">
        <v>217</v>
      </c>
      <c r="M87">
        <v>19</v>
      </c>
      <c r="N87">
        <v>5</v>
      </c>
      <c r="O87">
        <v>1</v>
      </c>
      <c r="P87">
        <v>651</v>
      </c>
      <c r="Q87">
        <v>739</v>
      </c>
      <c r="R87">
        <v>1.0481012658227848</v>
      </c>
      <c r="S87">
        <v>35</v>
      </c>
      <c r="T87" t="s">
        <v>522</v>
      </c>
      <c r="U87">
        <v>1390</v>
      </c>
      <c r="V87">
        <v>3.8848920863309398E-2</v>
      </c>
      <c r="W87">
        <v>0</v>
      </c>
    </row>
    <row r="88" spans="1:23" x14ac:dyDescent="0.3">
      <c r="A88" s="1">
        <v>44387</v>
      </c>
      <c r="B88" s="2" t="s">
        <v>8</v>
      </c>
      <c r="C88">
        <v>46</v>
      </c>
      <c r="D88">
        <v>217</v>
      </c>
      <c r="E88">
        <v>55</v>
      </c>
      <c r="F88">
        <v>414</v>
      </c>
      <c r="G88">
        <v>12953</v>
      </c>
      <c r="H88">
        <v>5</v>
      </c>
      <c r="I88">
        <v>1</v>
      </c>
      <c r="J88">
        <v>266205</v>
      </c>
      <c r="K88">
        <v>139423</v>
      </c>
      <c r="L88">
        <v>217</v>
      </c>
      <c r="M88">
        <v>33</v>
      </c>
      <c r="N88">
        <v>5</v>
      </c>
      <c r="O88">
        <v>1</v>
      </c>
      <c r="P88">
        <v>572</v>
      </c>
      <c r="Q88">
        <v>521</v>
      </c>
      <c r="R88">
        <v>1.0797101449275361</v>
      </c>
      <c r="S88">
        <v>13</v>
      </c>
      <c r="T88" t="s">
        <v>523</v>
      </c>
      <c r="U88">
        <v>1093</v>
      </c>
      <c r="V88">
        <v>4.2086001829826199E-2</v>
      </c>
      <c r="W88">
        <v>0</v>
      </c>
    </row>
    <row r="89" spans="1:23" x14ac:dyDescent="0.3">
      <c r="A89" s="1">
        <v>44388</v>
      </c>
      <c r="B89" s="2" t="s">
        <v>8</v>
      </c>
      <c r="C89">
        <v>33</v>
      </c>
      <c r="D89">
        <v>217</v>
      </c>
      <c r="E89">
        <v>46</v>
      </c>
      <c r="F89">
        <v>447</v>
      </c>
      <c r="G89">
        <v>12966</v>
      </c>
      <c r="H89">
        <v>5</v>
      </c>
      <c r="I89">
        <v>1</v>
      </c>
      <c r="J89">
        <v>266777</v>
      </c>
      <c r="K89">
        <v>139944</v>
      </c>
      <c r="L89">
        <v>217</v>
      </c>
      <c r="M89">
        <v>20</v>
      </c>
      <c r="N89">
        <v>5</v>
      </c>
      <c r="O89">
        <v>1</v>
      </c>
      <c r="P89">
        <v>466</v>
      </c>
      <c r="Q89">
        <v>97</v>
      </c>
      <c r="R89">
        <v>1.0447427293064877</v>
      </c>
      <c r="S89">
        <v>13</v>
      </c>
      <c r="T89" t="s">
        <v>524</v>
      </c>
      <c r="U89">
        <v>563</v>
      </c>
      <c r="V89">
        <v>5.8614564831261103E-2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44300</v>
      </c>
      <c r="B2" s="2" t="s">
        <v>9</v>
      </c>
      <c r="C2">
        <v>28</v>
      </c>
      <c r="D2">
        <v>415</v>
      </c>
      <c r="E2">
        <v>19</v>
      </c>
      <c r="F2">
        <v>192</v>
      </c>
      <c r="G2">
        <v>14426</v>
      </c>
      <c r="H2">
        <v>14</v>
      </c>
      <c r="I2">
        <v>3</v>
      </c>
      <c r="J2">
        <v>225924</v>
      </c>
      <c r="K2">
        <v>118880</v>
      </c>
      <c r="L2">
        <v>415</v>
      </c>
      <c r="M2">
        <v>13</v>
      </c>
      <c r="N2">
        <v>15</v>
      </c>
      <c r="O2">
        <v>3</v>
      </c>
      <c r="P2">
        <v>518</v>
      </c>
      <c r="Q2">
        <v>331</v>
      </c>
      <c r="R2">
        <v>1.0677083333333333</v>
      </c>
      <c r="S2">
        <v>15</v>
      </c>
      <c r="T2" t="s">
        <v>432</v>
      </c>
      <c r="U2">
        <v>849</v>
      </c>
      <c r="V2">
        <v>3.2979976442874002E-2</v>
      </c>
      <c r="W2">
        <v>0</v>
      </c>
    </row>
    <row r="3" spans="1:23" x14ac:dyDescent="0.3">
      <c r="A3" s="1">
        <v>44301</v>
      </c>
      <c r="B3" s="2" t="s">
        <v>9</v>
      </c>
      <c r="C3">
        <v>23</v>
      </c>
      <c r="D3">
        <v>415</v>
      </c>
      <c r="E3">
        <v>19</v>
      </c>
      <c r="F3">
        <v>205</v>
      </c>
      <c r="G3">
        <v>14441</v>
      </c>
      <c r="H3">
        <v>15</v>
      </c>
      <c r="I3">
        <v>3</v>
      </c>
      <c r="J3">
        <v>226442</v>
      </c>
      <c r="K3">
        <v>119211</v>
      </c>
      <c r="L3">
        <v>415</v>
      </c>
      <c r="M3">
        <v>12</v>
      </c>
      <c r="N3">
        <v>16</v>
      </c>
      <c r="O3">
        <v>5</v>
      </c>
      <c r="P3">
        <v>426</v>
      </c>
      <c r="Q3">
        <v>311</v>
      </c>
      <c r="R3">
        <v>1.0585365853658537</v>
      </c>
      <c r="S3">
        <v>11</v>
      </c>
      <c r="T3" t="s">
        <v>433</v>
      </c>
      <c r="U3">
        <v>737</v>
      </c>
      <c r="V3">
        <v>3.1207598371777501E-2</v>
      </c>
      <c r="W3">
        <v>0</v>
      </c>
    </row>
    <row r="4" spans="1:23" x14ac:dyDescent="0.3">
      <c r="A4" s="1">
        <v>44302</v>
      </c>
      <c r="B4" s="2" t="s">
        <v>9</v>
      </c>
      <c r="C4">
        <v>15</v>
      </c>
      <c r="D4">
        <v>415</v>
      </c>
      <c r="E4">
        <v>12</v>
      </c>
      <c r="F4">
        <v>217</v>
      </c>
      <c r="G4">
        <v>14452</v>
      </c>
      <c r="H4">
        <v>16</v>
      </c>
      <c r="I4">
        <v>5</v>
      </c>
      <c r="J4">
        <v>226868</v>
      </c>
      <c r="K4">
        <v>119522</v>
      </c>
      <c r="L4">
        <v>415</v>
      </c>
      <c r="M4">
        <v>7</v>
      </c>
      <c r="N4">
        <v>14</v>
      </c>
      <c r="O4">
        <v>6</v>
      </c>
      <c r="P4">
        <v>390</v>
      </c>
      <c r="Q4">
        <v>453</v>
      </c>
      <c r="R4">
        <v>1.032258064516129</v>
      </c>
      <c r="S4">
        <v>8</v>
      </c>
      <c r="T4" t="s">
        <v>435</v>
      </c>
      <c r="U4">
        <v>843</v>
      </c>
      <c r="V4">
        <v>1.7793594306049799E-2</v>
      </c>
      <c r="W4">
        <v>0</v>
      </c>
    </row>
    <row r="5" spans="1:23" x14ac:dyDescent="0.3">
      <c r="A5" s="1">
        <v>44303</v>
      </c>
      <c r="B5" s="2" t="s">
        <v>9</v>
      </c>
      <c r="C5">
        <v>6</v>
      </c>
      <c r="D5">
        <v>415</v>
      </c>
      <c r="E5">
        <v>10</v>
      </c>
      <c r="F5">
        <v>224</v>
      </c>
      <c r="G5">
        <v>14460</v>
      </c>
      <c r="H5">
        <v>14</v>
      </c>
      <c r="I5">
        <v>6</v>
      </c>
      <c r="J5">
        <v>227258</v>
      </c>
      <c r="K5">
        <v>119975</v>
      </c>
      <c r="L5">
        <v>415</v>
      </c>
      <c r="M5">
        <v>-4</v>
      </c>
      <c r="N5">
        <v>14</v>
      </c>
      <c r="O5">
        <v>6</v>
      </c>
      <c r="P5">
        <v>413</v>
      </c>
      <c r="Q5">
        <v>303</v>
      </c>
      <c r="R5">
        <v>0.9821428571428571</v>
      </c>
      <c r="S5">
        <v>10</v>
      </c>
      <c r="T5" t="s">
        <v>437</v>
      </c>
      <c r="U5">
        <v>716</v>
      </c>
      <c r="V5">
        <v>8.3798882681564192E-3</v>
      </c>
      <c r="W5">
        <v>0</v>
      </c>
    </row>
    <row r="6" spans="1:23" x14ac:dyDescent="0.3">
      <c r="A6" s="1">
        <v>44304</v>
      </c>
      <c r="B6" s="2" t="s">
        <v>9</v>
      </c>
      <c r="C6">
        <v>12</v>
      </c>
      <c r="D6">
        <v>415</v>
      </c>
      <c r="E6">
        <v>5</v>
      </c>
      <c r="F6">
        <v>220</v>
      </c>
      <c r="G6">
        <v>14470</v>
      </c>
      <c r="H6">
        <v>14</v>
      </c>
      <c r="I6">
        <v>6</v>
      </c>
      <c r="J6">
        <v>227671</v>
      </c>
      <c r="K6">
        <v>120278</v>
      </c>
      <c r="L6">
        <v>415</v>
      </c>
      <c r="M6">
        <v>6</v>
      </c>
      <c r="N6">
        <v>15</v>
      </c>
      <c r="O6">
        <v>6</v>
      </c>
      <c r="P6">
        <v>2188</v>
      </c>
      <c r="Q6">
        <v>269</v>
      </c>
      <c r="R6">
        <v>1.0272727272727273</v>
      </c>
      <c r="S6">
        <v>6</v>
      </c>
      <c r="T6" t="s">
        <v>438</v>
      </c>
      <c r="U6">
        <v>2457</v>
      </c>
      <c r="V6">
        <v>4.8840048840048797E-3</v>
      </c>
      <c r="W6">
        <v>0</v>
      </c>
    </row>
    <row r="7" spans="1:23" x14ac:dyDescent="0.3">
      <c r="A7" s="1">
        <v>44305</v>
      </c>
      <c r="B7" s="2" t="s">
        <v>9</v>
      </c>
      <c r="C7">
        <v>17</v>
      </c>
      <c r="D7">
        <v>415</v>
      </c>
      <c r="E7">
        <v>12</v>
      </c>
      <c r="F7">
        <v>226</v>
      </c>
      <c r="G7">
        <v>14476</v>
      </c>
      <c r="H7">
        <v>15</v>
      </c>
      <c r="I7">
        <v>6</v>
      </c>
      <c r="J7">
        <v>229859</v>
      </c>
      <c r="K7">
        <v>120547</v>
      </c>
      <c r="L7">
        <v>415</v>
      </c>
      <c r="M7">
        <v>9</v>
      </c>
      <c r="N7">
        <v>14</v>
      </c>
      <c r="O7">
        <v>7</v>
      </c>
      <c r="P7">
        <v>495</v>
      </c>
      <c r="Q7">
        <v>499</v>
      </c>
      <c r="R7">
        <v>1.0398230088495575</v>
      </c>
      <c r="S7">
        <v>8</v>
      </c>
      <c r="T7" t="s">
        <v>439</v>
      </c>
      <c r="U7">
        <v>994</v>
      </c>
      <c r="V7">
        <v>1.7102615694165001E-2</v>
      </c>
      <c r="W7">
        <v>0</v>
      </c>
    </row>
    <row r="8" spans="1:23" x14ac:dyDescent="0.3">
      <c r="A8" s="1">
        <v>44306</v>
      </c>
      <c r="B8" s="2" t="s">
        <v>9</v>
      </c>
      <c r="C8">
        <v>21</v>
      </c>
      <c r="D8">
        <v>415</v>
      </c>
      <c r="E8">
        <v>12</v>
      </c>
      <c r="F8">
        <v>235</v>
      </c>
      <c r="G8">
        <v>14484</v>
      </c>
      <c r="H8">
        <v>14</v>
      </c>
      <c r="I8">
        <v>7</v>
      </c>
      <c r="J8">
        <v>230354</v>
      </c>
      <c r="K8">
        <v>121046</v>
      </c>
      <c r="L8">
        <v>415</v>
      </c>
      <c r="M8">
        <v>10</v>
      </c>
      <c r="N8">
        <v>18</v>
      </c>
      <c r="O8">
        <v>8</v>
      </c>
      <c r="P8">
        <v>888</v>
      </c>
      <c r="Q8">
        <v>341</v>
      </c>
      <c r="R8">
        <v>1.0425531914893618</v>
      </c>
      <c r="S8">
        <v>11</v>
      </c>
      <c r="T8" t="s">
        <v>440</v>
      </c>
      <c r="U8">
        <v>1229</v>
      </c>
      <c r="V8">
        <v>1.7087062652563101E-2</v>
      </c>
      <c r="W8">
        <v>0</v>
      </c>
    </row>
    <row r="9" spans="1:23" x14ac:dyDescent="0.3">
      <c r="A9" s="1">
        <v>44307</v>
      </c>
      <c r="B9" s="2" t="s">
        <v>9</v>
      </c>
      <c r="C9">
        <v>25</v>
      </c>
      <c r="D9">
        <v>415</v>
      </c>
      <c r="E9">
        <v>23</v>
      </c>
      <c r="F9">
        <v>245</v>
      </c>
      <c r="G9">
        <v>14495</v>
      </c>
      <c r="H9">
        <v>18</v>
      </c>
      <c r="I9">
        <v>8</v>
      </c>
      <c r="J9">
        <v>231242</v>
      </c>
      <c r="K9">
        <v>121387</v>
      </c>
      <c r="L9">
        <v>415</v>
      </c>
      <c r="M9">
        <v>16</v>
      </c>
      <c r="N9">
        <v>16</v>
      </c>
      <c r="O9">
        <v>9</v>
      </c>
      <c r="P9">
        <v>583</v>
      </c>
      <c r="Q9">
        <v>338</v>
      </c>
      <c r="R9">
        <v>1.0653061224489795</v>
      </c>
      <c r="S9">
        <v>9</v>
      </c>
      <c r="T9" t="s">
        <v>441</v>
      </c>
      <c r="U9">
        <v>921</v>
      </c>
      <c r="V9">
        <v>2.71444082519001E-2</v>
      </c>
      <c r="W9">
        <v>0</v>
      </c>
    </row>
    <row r="10" spans="1:23" x14ac:dyDescent="0.3">
      <c r="A10" s="1">
        <v>44308</v>
      </c>
      <c r="B10" s="2" t="s">
        <v>9</v>
      </c>
      <c r="C10">
        <v>18</v>
      </c>
      <c r="D10">
        <v>415</v>
      </c>
      <c r="E10">
        <v>20</v>
      </c>
      <c r="F10">
        <v>261</v>
      </c>
      <c r="G10">
        <v>14504</v>
      </c>
      <c r="H10">
        <v>16</v>
      </c>
      <c r="I10">
        <v>9</v>
      </c>
      <c r="J10">
        <v>231825</v>
      </c>
      <c r="K10">
        <v>121725</v>
      </c>
      <c r="L10">
        <v>415</v>
      </c>
      <c r="M10">
        <v>2</v>
      </c>
      <c r="N10">
        <v>17</v>
      </c>
      <c r="O10">
        <v>10</v>
      </c>
      <c r="P10">
        <v>464</v>
      </c>
      <c r="Q10">
        <v>380</v>
      </c>
      <c r="R10">
        <v>1.0076628352490422</v>
      </c>
      <c r="S10">
        <v>16</v>
      </c>
      <c r="T10" t="s">
        <v>442</v>
      </c>
      <c r="U10">
        <v>844</v>
      </c>
      <c r="V10">
        <v>2.1327014218009501E-2</v>
      </c>
      <c r="W10">
        <v>0</v>
      </c>
    </row>
    <row r="11" spans="1:23" x14ac:dyDescent="0.3">
      <c r="A11" s="1">
        <v>44309</v>
      </c>
      <c r="B11" s="2" t="s">
        <v>9</v>
      </c>
      <c r="C11">
        <v>18</v>
      </c>
      <c r="D11">
        <v>415</v>
      </c>
      <c r="E11">
        <v>16</v>
      </c>
      <c r="F11">
        <v>263</v>
      </c>
      <c r="G11">
        <v>14520</v>
      </c>
      <c r="H11">
        <v>17</v>
      </c>
      <c r="I11">
        <v>10</v>
      </c>
      <c r="J11">
        <v>232289</v>
      </c>
      <c r="K11">
        <v>122105</v>
      </c>
      <c r="L11">
        <v>415</v>
      </c>
      <c r="M11">
        <v>2</v>
      </c>
      <c r="N11">
        <v>17</v>
      </c>
      <c r="O11">
        <v>10</v>
      </c>
      <c r="P11">
        <v>513</v>
      </c>
      <c r="Q11">
        <v>414</v>
      </c>
      <c r="R11">
        <v>1.0076045627376427</v>
      </c>
      <c r="S11">
        <v>16</v>
      </c>
      <c r="T11" t="s">
        <v>443</v>
      </c>
      <c r="U11">
        <v>927</v>
      </c>
      <c r="V11">
        <v>1.94174757281553E-2</v>
      </c>
      <c r="W11">
        <v>0</v>
      </c>
    </row>
    <row r="12" spans="1:23" x14ac:dyDescent="0.3">
      <c r="A12" s="1">
        <v>44310</v>
      </c>
      <c r="B12" s="2" t="s">
        <v>9</v>
      </c>
      <c r="C12">
        <v>18</v>
      </c>
      <c r="D12">
        <v>415</v>
      </c>
      <c r="E12">
        <v>11</v>
      </c>
      <c r="F12">
        <v>265</v>
      </c>
      <c r="G12">
        <v>14536</v>
      </c>
      <c r="H12">
        <v>17</v>
      </c>
      <c r="I12">
        <v>10</v>
      </c>
      <c r="J12">
        <v>232802</v>
      </c>
      <c r="K12">
        <v>122519</v>
      </c>
      <c r="L12">
        <v>415</v>
      </c>
      <c r="M12">
        <v>-10</v>
      </c>
      <c r="N12">
        <v>18</v>
      </c>
      <c r="O12">
        <v>11</v>
      </c>
      <c r="P12">
        <v>995</v>
      </c>
      <c r="Q12">
        <v>268</v>
      </c>
      <c r="R12">
        <v>0.96226415094339623</v>
      </c>
      <c r="S12">
        <v>28</v>
      </c>
      <c r="T12" t="s">
        <v>444</v>
      </c>
      <c r="U12">
        <v>1263</v>
      </c>
      <c r="V12">
        <v>1.42517814726841E-2</v>
      </c>
      <c r="W12">
        <v>0</v>
      </c>
    </row>
    <row r="13" spans="1:23" x14ac:dyDescent="0.3">
      <c r="A13" s="1">
        <v>44311</v>
      </c>
      <c r="B13" s="2" t="s">
        <v>9</v>
      </c>
      <c r="C13">
        <v>14</v>
      </c>
      <c r="D13">
        <v>415</v>
      </c>
      <c r="E13">
        <v>15</v>
      </c>
      <c r="F13">
        <v>255</v>
      </c>
      <c r="G13">
        <v>14564</v>
      </c>
      <c r="H13">
        <v>18</v>
      </c>
      <c r="I13">
        <v>11</v>
      </c>
      <c r="J13">
        <v>233797</v>
      </c>
      <c r="K13">
        <v>122787</v>
      </c>
      <c r="L13">
        <v>415</v>
      </c>
      <c r="M13">
        <v>2</v>
      </c>
      <c r="N13">
        <v>20</v>
      </c>
      <c r="O13">
        <v>9</v>
      </c>
      <c r="P13">
        <v>1500</v>
      </c>
      <c r="Q13">
        <v>303</v>
      </c>
      <c r="R13">
        <v>1.0078431372549019</v>
      </c>
      <c r="S13">
        <v>12</v>
      </c>
      <c r="T13" t="s">
        <v>445</v>
      </c>
      <c r="U13">
        <v>1803</v>
      </c>
      <c r="V13">
        <v>7.7648363838047699E-3</v>
      </c>
      <c r="W13">
        <v>0</v>
      </c>
    </row>
    <row r="14" spans="1:23" x14ac:dyDescent="0.3">
      <c r="A14" s="1">
        <v>44312</v>
      </c>
      <c r="B14" s="2" t="s">
        <v>9</v>
      </c>
      <c r="C14">
        <v>15</v>
      </c>
      <c r="D14">
        <v>416</v>
      </c>
      <c r="E14">
        <v>11</v>
      </c>
      <c r="F14">
        <v>257</v>
      </c>
      <c r="G14">
        <v>14576</v>
      </c>
      <c r="H14">
        <v>20</v>
      </c>
      <c r="I14">
        <v>9</v>
      </c>
      <c r="J14">
        <v>235297</v>
      </c>
      <c r="K14">
        <v>123090</v>
      </c>
      <c r="L14">
        <v>415</v>
      </c>
      <c r="M14">
        <v>7</v>
      </c>
      <c r="N14">
        <v>23</v>
      </c>
      <c r="O14">
        <v>9</v>
      </c>
      <c r="P14">
        <v>617</v>
      </c>
      <c r="Q14">
        <v>370</v>
      </c>
      <c r="R14">
        <v>1.027237354085603</v>
      </c>
      <c r="S14">
        <v>7</v>
      </c>
      <c r="T14" t="s">
        <v>446</v>
      </c>
      <c r="U14">
        <v>987</v>
      </c>
      <c r="V14">
        <v>1.51975683890578E-2</v>
      </c>
      <c r="W14">
        <v>1</v>
      </c>
    </row>
    <row r="15" spans="1:23" x14ac:dyDescent="0.3">
      <c r="A15" s="1">
        <v>44313</v>
      </c>
      <c r="B15" s="2" t="s">
        <v>9</v>
      </c>
      <c r="C15">
        <v>13</v>
      </c>
      <c r="D15">
        <v>416</v>
      </c>
      <c r="E15">
        <v>11</v>
      </c>
      <c r="F15">
        <v>264</v>
      </c>
      <c r="G15">
        <v>14583</v>
      </c>
      <c r="H15">
        <v>23</v>
      </c>
      <c r="I15">
        <v>9</v>
      </c>
      <c r="J15">
        <v>235914</v>
      </c>
      <c r="K15">
        <v>123460</v>
      </c>
      <c r="L15">
        <v>416</v>
      </c>
      <c r="M15">
        <v>-10</v>
      </c>
      <c r="N15">
        <v>19</v>
      </c>
      <c r="O15">
        <v>10</v>
      </c>
      <c r="P15">
        <v>436</v>
      </c>
      <c r="Q15">
        <v>307</v>
      </c>
      <c r="R15">
        <v>0.96212121212121215</v>
      </c>
      <c r="S15">
        <v>23</v>
      </c>
      <c r="T15" t="s">
        <v>447</v>
      </c>
      <c r="U15">
        <v>743</v>
      </c>
      <c r="V15">
        <v>1.74966352624495E-2</v>
      </c>
      <c r="W15">
        <v>0</v>
      </c>
    </row>
    <row r="16" spans="1:23" x14ac:dyDescent="0.3">
      <c r="A16" s="1">
        <v>44314</v>
      </c>
      <c r="B16" s="2" t="s">
        <v>9</v>
      </c>
      <c r="C16">
        <v>27</v>
      </c>
      <c r="D16">
        <v>416</v>
      </c>
      <c r="E16">
        <v>13</v>
      </c>
      <c r="F16">
        <v>254</v>
      </c>
      <c r="G16">
        <v>14606</v>
      </c>
      <c r="H16">
        <v>19</v>
      </c>
      <c r="I16">
        <v>10</v>
      </c>
      <c r="J16">
        <v>236350</v>
      </c>
      <c r="K16">
        <v>123767</v>
      </c>
      <c r="L16">
        <v>416</v>
      </c>
      <c r="M16">
        <v>10</v>
      </c>
      <c r="N16">
        <v>20</v>
      </c>
      <c r="O16">
        <v>11</v>
      </c>
      <c r="P16">
        <v>465</v>
      </c>
      <c r="Q16">
        <v>330</v>
      </c>
      <c r="R16">
        <v>1.0393700787401574</v>
      </c>
      <c r="S16">
        <v>17</v>
      </c>
      <c r="T16" t="s">
        <v>448</v>
      </c>
      <c r="U16">
        <v>795</v>
      </c>
      <c r="V16">
        <v>3.3962264150943403E-2</v>
      </c>
      <c r="W16">
        <v>0</v>
      </c>
    </row>
    <row r="17" spans="1:23" x14ac:dyDescent="0.3">
      <c r="A17" s="1">
        <v>44315</v>
      </c>
      <c r="B17" s="2" t="s">
        <v>9</v>
      </c>
      <c r="C17">
        <v>26</v>
      </c>
      <c r="D17">
        <v>416</v>
      </c>
      <c r="E17">
        <v>27</v>
      </c>
      <c r="F17">
        <v>264</v>
      </c>
      <c r="G17">
        <v>14623</v>
      </c>
      <c r="H17">
        <v>20</v>
      </c>
      <c r="I17">
        <v>11</v>
      </c>
      <c r="J17">
        <v>236815</v>
      </c>
      <c r="K17">
        <v>124097</v>
      </c>
      <c r="L17">
        <v>416</v>
      </c>
      <c r="M17">
        <v>7</v>
      </c>
      <c r="N17">
        <v>18</v>
      </c>
      <c r="O17">
        <v>11</v>
      </c>
      <c r="P17">
        <v>597</v>
      </c>
      <c r="Q17">
        <v>500</v>
      </c>
      <c r="R17">
        <v>1.0265151515151516</v>
      </c>
      <c r="S17">
        <v>19</v>
      </c>
      <c r="T17" t="s">
        <v>449</v>
      </c>
      <c r="U17">
        <v>1097</v>
      </c>
      <c r="V17">
        <v>2.3701002734731101E-2</v>
      </c>
      <c r="W17">
        <v>0</v>
      </c>
    </row>
    <row r="18" spans="1:23" x14ac:dyDescent="0.3">
      <c r="A18" s="1">
        <v>44316</v>
      </c>
      <c r="B18" s="2" t="s">
        <v>9</v>
      </c>
      <c r="C18">
        <v>19</v>
      </c>
      <c r="D18">
        <v>416</v>
      </c>
      <c r="E18">
        <v>18</v>
      </c>
      <c r="F18">
        <v>271</v>
      </c>
      <c r="G18">
        <v>14642</v>
      </c>
      <c r="H18">
        <v>18</v>
      </c>
      <c r="I18">
        <v>11</v>
      </c>
      <c r="J18">
        <v>237412</v>
      </c>
      <c r="K18">
        <v>124597</v>
      </c>
      <c r="L18">
        <v>416</v>
      </c>
      <c r="M18">
        <v>-4</v>
      </c>
      <c r="N18">
        <v>16</v>
      </c>
      <c r="O18">
        <v>10</v>
      </c>
      <c r="P18">
        <v>811</v>
      </c>
      <c r="Q18">
        <v>399</v>
      </c>
      <c r="R18">
        <v>0.98523985239852396</v>
      </c>
      <c r="S18">
        <v>23</v>
      </c>
      <c r="T18" t="s">
        <v>450</v>
      </c>
      <c r="U18">
        <v>1210</v>
      </c>
      <c r="V18">
        <v>1.5702479338843001E-2</v>
      </c>
      <c r="W18">
        <v>0</v>
      </c>
    </row>
    <row r="19" spans="1:23" x14ac:dyDescent="0.3">
      <c r="A19" s="1">
        <v>44317</v>
      </c>
      <c r="B19" s="2" t="s">
        <v>9</v>
      </c>
      <c r="C19">
        <v>12</v>
      </c>
      <c r="D19">
        <v>416</v>
      </c>
      <c r="E19">
        <v>17</v>
      </c>
      <c r="F19">
        <v>267</v>
      </c>
      <c r="G19">
        <v>14665</v>
      </c>
      <c r="H19">
        <v>16</v>
      </c>
      <c r="I19">
        <v>10</v>
      </c>
      <c r="J19">
        <v>238223</v>
      </c>
      <c r="K19">
        <v>124996</v>
      </c>
      <c r="L19">
        <v>416</v>
      </c>
      <c r="M19">
        <v>2</v>
      </c>
      <c r="N19">
        <v>16</v>
      </c>
      <c r="O19">
        <v>12</v>
      </c>
      <c r="P19">
        <v>887</v>
      </c>
      <c r="Q19">
        <v>240</v>
      </c>
      <c r="R19">
        <v>1.0074906367041199</v>
      </c>
      <c r="S19">
        <v>10</v>
      </c>
      <c r="T19" t="s">
        <v>451</v>
      </c>
      <c r="U19">
        <v>1127</v>
      </c>
      <c r="V19">
        <v>1.06477373558119E-2</v>
      </c>
      <c r="W19">
        <v>0</v>
      </c>
    </row>
    <row r="20" spans="1:23" x14ac:dyDescent="0.3">
      <c r="A20" s="1">
        <v>44318</v>
      </c>
      <c r="B20" s="2" t="s">
        <v>9</v>
      </c>
      <c r="C20">
        <v>7</v>
      </c>
      <c r="D20">
        <v>416</v>
      </c>
      <c r="E20">
        <v>13</v>
      </c>
      <c r="F20">
        <v>269</v>
      </c>
      <c r="G20">
        <v>14675</v>
      </c>
      <c r="H20">
        <v>16</v>
      </c>
      <c r="I20">
        <v>12</v>
      </c>
      <c r="J20">
        <v>239110</v>
      </c>
      <c r="K20">
        <v>125236</v>
      </c>
      <c r="L20">
        <v>416</v>
      </c>
      <c r="M20">
        <v>-3</v>
      </c>
      <c r="N20">
        <v>18</v>
      </c>
      <c r="O20">
        <v>9</v>
      </c>
      <c r="P20">
        <v>2061</v>
      </c>
      <c r="Q20">
        <v>257</v>
      </c>
      <c r="R20">
        <v>0.98884758364312264</v>
      </c>
      <c r="S20">
        <v>10</v>
      </c>
      <c r="T20" t="s">
        <v>452</v>
      </c>
      <c r="U20">
        <v>2318</v>
      </c>
      <c r="V20">
        <v>3.0198446937014698E-3</v>
      </c>
      <c r="W20">
        <v>0</v>
      </c>
    </row>
    <row r="21" spans="1:23" x14ac:dyDescent="0.3">
      <c r="A21" s="1">
        <v>44319</v>
      </c>
      <c r="B21" s="2" t="s">
        <v>9</v>
      </c>
      <c r="C21">
        <v>10</v>
      </c>
      <c r="D21">
        <v>416</v>
      </c>
      <c r="E21">
        <v>5</v>
      </c>
      <c r="F21">
        <v>266</v>
      </c>
      <c r="G21">
        <v>14685</v>
      </c>
      <c r="H21">
        <v>18</v>
      </c>
      <c r="I21">
        <v>9</v>
      </c>
      <c r="J21">
        <v>241171</v>
      </c>
      <c r="K21">
        <v>125493</v>
      </c>
      <c r="L21">
        <v>416</v>
      </c>
      <c r="M21">
        <v>-4</v>
      </c>
      <c r="N21">
        <v>18</v>
      </c>
      <c r="O21">
        <v>7</v>
      </c>
      <c r="P21">
        <v>407</v>
      </c>
      <c r="Q21">
        <v>444</v>
      </c>
      <c r="R21">
        <v>0.98496240601503759</v>
      </c>
      <c r="S21">
        <v>14</v>
      </c>
      <c r="T21" t="s">
        <v>453</v>
      </c>
      <c r="U21">
        <v>851</v>
      </c>
      <c r="V21">
        <v>1.1750881316098701E-2</v>
      </c>
      <c r="W21">
        <v>0</v>
      </c>
    </row>
    <row r="22" spans="1:23" x14ac:dyDescent="0.3">
      <c r="A22" s="1">
        <v>44320</v>
      </c>
      <c r="B22" s="2" t="s">
        <v>9</v>
      </c>
      <c r="C22">
        <v>28</v>
      </c>
      <c r="D22">
        <v>416</v>
      </c>
      <c r="E22">
        <v>4</v>
      </c>
      <c r="F22">
        <v>262</v>
      </c>
      <c r="G22">
        <v>14699</v>
      </c>
      <c r="H22">
        <v>18</v>
      </c>
      <c r="I22">
        <v>7</v>
      </c>
      <c r="J22">
        <v>241578</v>
      </c>
      <c r="K22">
        <v>125937</v>
      </c>
      <c r="L22">
        <v>416</v>
      </c>
      <c r="M22">
        <v>17</v>
      </c>
      <c r="N22">
        <v>17</v>
      </c>
      <c r="O22">
        <v>8</v>
      </c>
      <c r="P22">
        <v>866</v>
      </c>
      <c r="Q22">
        <v>363</v>
      </c>
      <c r="R22">
        <v>1.0648854961832062</v>
      </c>
      <c r="S22">
        <v>11</v>
      </c>
      <c r="T22" t="s">
        <v>454</v>
      </c>
      <c r="U22">
        <v>1229</v>
      </c>
      <c r="V22">
        <v>2.2782750203417398E-2</v>
      </c>
      <c r="W22">
        <v>0</v>
      </c>
    </row>
    <row r="23" spans="1:23" x14ac:dyDescent="0.3">
      <c r="A23" s="1">
        <v>44321</v>
      </c>
      <c r="B23" s="2" t="s">
        <v>9</v>
      </c>
      <c r="C23">
        <v>15</v>
      </c>
      <c r="D23">
        <v>416</v>
      </c>
      <c r="E23">
        <v>22</v>
      </c>
      <c r="F23">
        <v>279</v>
      </c>
      <c r="G23">
        <v>14710</v>
      </c>
      <c r="H23">
        <v>17</v>
      </c>
      <c r="I23">
        <v>8</v>
      </c>
      <c r="J23">
        <v>242444</v>
      </c>
      <c r="K23">
        <v>126300</v>
      </c>
      <c r="L23">
        <v>416</v>
      </c>
      <c r="M23">
        <v>-8</v>
      </c>
      <c r="N23">
        <v>15</v>
      </c>
      <c r="O23">
        <v>7</v>
      </c>
      <c r="P23">
        <v>383</v>
      </c>
      <c r="Q23">
        <v>348</v>
      </c>
      <c r="R23">
        <v>0.97132616487455192</v>
      </c>
      <c r="S23">
        <v>23</v>
      </c>
      <c r="T23" t="s">
        <v>455</v>
      </c>
      <c r="U23">
        <v>731</v>
      </c>
      <c r="V23">
        <v>2.05198358413133E-2</v>
      </c>
      <c r="W23">
        <v>0</v>
      </c>
    </row>
    <row r="24" spans="1:23" x14ac:dyDescent="0.3">
      <c r="A24" s="1">
        <v>44322</v>
      </c>
      <c r="B24" s="2" t="s">
        <v>9</v>
      </c>
      <c r="C24">
        <v>20</v>
      </c>
      <c r="D24">
        <v>416</v>
      </c>
      <c r="E24">
        <v>13</v>
      </c>
      <c r="F24">
        <v>271</v>
      </c>
      <c r="G24">
        <v>14733</v>
      </c>
      <c r="H24">
        <v>15</v>
      </c>
      <c r="I24">
        <v>7</v>
      </c>
      <c r="J24">
        <v>242827</v>
      </c>
      <c r="K24">
        <v>126648</v>
      </c>
      <c r="L24">
        <v>416</v>
      </c>
      <c r="M24">
        <v>1</v>
      </c>
      <c r="N24">
        <v>12</v>
      </c>
      <c r="O24">
        <v>7</v>
      </c>
      <c r="P24">
        <v>479</v>
      </c>
      <c r="Q24">
        <v>349</v>
      </c>
      <c r="R24">
        <v>1.003690036900369</v>
      </c>
      <c r="S24">
        <v>19</v>
      </c>
      <c r="T24" t="s">
        <v>456</v>
      </c>
      <c r="U24">
        <v>828</v>
      </c>
      <c r="V24">
        <v>2.41545893719807E-2</v>
      </c>
      <c r="W24">
        <v>0</v>
      </c>
    </row>
    <row r="25" spans="1:23" x14ac:dyDescent="0.3">
      <c r="A25" s="1">
        <v>44323</v>
      </c>
      <c r="B25" s="2" t="s">
        <v>9</v>
      </c>
      <c r="C25">
        <v>10</v>
      </c>
      <c r="D25">
        <v>416</v>
      </c>
      <c r="E25">
        <v>19</v>
      </c>
      <c r="F25">
        <v>272</v>
      </c>
      <c r="G25">
        <v>14752</v>
      </c>
      <c r="H25">
        <v>12</v>
      </c>
      <c r="I25">
        <v>7</v>
      </c>
      <c r="J25">
        <v>243306</v>
      </c>
      <c r="K25">
        <v>126997</v>
      </c>
      <c r="L25">
        <v>416</v>
      </c>
      <c r="M25">
        <v>-15</v>
      </c>
      <c r="N25">
        <v>13</v>
      </c>
      <c r="O25">
        <v>5</v>
      </c>
      <c r="P25">
        <v>799</v>
      </c>
      <c r="Q25">
        <v>471</v>
      </c>
      <c r="R25">
        <v>0.94485294117647056</v>
      </c>
      <c r="S25">
        <v>25</v>
      </c>
      <c r="T25" t="s">
        <v>457</v>
      </c>
      <c r="U25">
        <v>1270</v>
      </c>
      <c r="V25">
        <v>7.8740157480314994E-3</v>
      </c>
      <c r="W25">
        <v>0</v>
      </c>
    </row>
    <row r="26" spans="1:23" x14ac:dyDescent="0.3">
      <c r="A26" s="1">
        <v>44324</v>
      </c>
      <c r="B26" s="2" t="s">
        <v>9</v>
      </c>
      <c r="C26">
        <v>14</v>
      </c>
      <c r="D26">
        <v>416</v>
      </c>
      <c r="E26">
        <v>10</v>
      </c>
      <c r="F26">
        <v>257</v>
      </c>
      <c r="G26">
        <v>14777</v>
      </c>
      <c r="H26">
        <v>13</v>
      </c>
      <c r="I26">
        <v>5</v>
      </c>
      <c r="J26">
        <v>244105</v>
      </c>
      <c r="K26">
        <v>127468</v>
      </c>
      <c r="L26">
        <v>416</v>
      </c>
      <c r="M26">
        <v>-4</v>
      </c>
      <c r="N26">
        <v>13</v>
      </c>
      <c r="O26">
        <v>5</v>
      </c>
      <c r="P26">
        <v>439</v>
      </c>
      <c r="Q26">
        <v>268</v>
      </c>
      <c r="R26">
        <v>0.98443579766536971</v>
      </c>
      <c r="S26">
        <v>18</v>
      </c>
      <c r="T26" t="s">
        <v>458</v>
      </c>
      <c r="U26">
        <v>707</v>
      </c>
      <c r="V26">
        <v>1.9801980198019799E-2</v>
      </c>
      <c r="W26">
        <v>0</v>
      </c>
    </row>
    <row r="27" spans="1:23" x14ac:dyDescent="0.3">
      <c r="A27" s="1">
        <v>44325</v>
      </c>
      <c r="B27" s="2" t="s">
        <v>9</v>
      </c>
      <c r="C27">
        <v>6</v>
      </c>
      <c r="D27">
        <v>416</v>
      </c>
      <c r="E27">
        <v>11</v>
      </c>
      <c r="F27">
        <v>253</v>
      </c>
      <c r="G27">
        <v>14795</v>
      </c>
      <c r="H27">
        <v>13</v>
      </c>
      <c r="I27">
        <v>5</v>
      </c>
      <c r="J27">
        <v>244544</v>
      </c>
      <c r="K27">
        <v>127736</v>
      </c>
      <c r="L27">
        <v>416</v>
      </c>
      <c r="M27">
        <v>0</v>
      </c>
      <c r="N27">
        <v>15</v>
      </c>
      <c r="O27">
        <v>5</v>
      </c>
      <c r="P27">
        <v>1771</v>
      </c>
      <c r="Q27">
        <v>189</v>
      </c>
      <c r="R27">
        <v>1</v>
      </c>
      <c r="S27">
        <v>6</v>
      </c>
      <c r="T27" t="s">
        <v>460</v>
      </c>
      <c r="U27">
        <v>1960</v>
      </c>
      <c r="V27">
        <v>3.0612244897959199E-3</v>
      </c>
      <c r="W27">
        <v>0</v>
      </c>
    </row>
    <row r="28" spans="1:23" x14ac:dyDescent="0.3">
      <c r="A28" s="1">
        <v>44326</v>
      </c>
      <c r="B28" s="2" t="s">
        <v>9</v>
      </c>
      <c r="C28">
        <v>9</v>
      </c>
      <c r="D28">
        <v>416</v>
      </c>
      <c r="E28">
        <v>7</v>
      </c>
      <c r="F28">
        <v>253</v>
      </c>
      <c r="G28">
        <v>14801</v>
      </c>
      <c r="H28">
        <v>15</v>
      </c>
      <c r="I28">
        <v>5</v>
      </c>
      <c r="J28">
        <v>246315</v>
      </c>
      <c r="K28">
        <v>127925</v>
      </c>
      <c r="L28">
        <v>416</v>
      </c>
      <c r="M28">
        <v>-7</v>
      </c>
      <c r="N28">
        <v>13</v>
      </c>
      <c r="O28">
        <v>3</v>
      </c>
      <c r="P28">
        <v>392</v>
      </c>
      <c r="Q28">
        <v>432</v>
      </c>
      <c r="R28">
        <v>0.97233201581027673</v>
      </c>
      <c r="S28">
        <v>16</v>
      </c>
      <c r="T28" t="s">
        <v>461</v>
      </c>
      <c r="U28">
        <v>824</v>
      </c>
      <c r="V28">
        <v>1.09223300970874E-2</v>
      </c>
      <c r="W28">
        <v>0</v>
      </c>
    </row>
    <row r="29" spans="1:23" x14ac:dyDescent="0.3">
      <c r="A29" s="1">
        <v>44328</v>
      </c>
      <c r="B29" s="2" t="s">
        <v>9</v>
      </c>
      <c r="C29">
        <v>24</v>
      </c>
      <c r="D29">
        <v>417</v>
      </c>
      <c r="E29">
        <v>8</v>
      </c>
      <c r="F29">
        <v>246</v>
      </c>
      <c r="G29">
        <v>14817</v>
      </c>
      <c r="H29">
        <v>13</v>
      </c>
      <c r="I29">
        <v>3</v>
      </c>
      <c r="J29">
        <v>246707</v>
      </c>
      <c r="K29">
        <v>128357</v>
      </c>
      <c r="L29">
        <v>416</v>
      </c>
      <c r="M29">
        <v>-21</v>
      </c>
      <c r="N29">
        <v>11</v>
      </c>
      <c r="O29">
        <v>3</v>
      </c>
      <c r="P29">
        <v>813</v>
      </c>
      <c r="Q29">
        <v>700</v>
      </c>
      <c r="R29">
        <v>0.91463414634146345</v>
      </c>
      <c r="S29">
        <v>44</v>
      </c>
      <c r="T29" t="s">
        <v>462</v>
      </c>
      <c r="U29">
        <v>1513</v>
      </c>
      <c r="V29">
        <v>1.5862524785194999E-2</v>
      </c>
      <c r="W29">
        <v>1</v>
      </c>
    </row>
    <row r="30" spans="1:23" x14ac:dyDescent="0.3">
      <c r="A30" s="1">
        <v>44329</v>
      </c>
      <c r="B30" s="2" t="s">
        <v>9</v>
      </c>
      <c r="C30">
        <v>12</v>
      </c>
      <c r="D30">
        <v>417</v>
      </c>
      <c r="E30">
        <v>11</v>
      </c>
      <c r="F30">
        <v>225</v>
      </c>
      <c r="G30">
        <v>14861</v>
      </c>
      <c r="H30">
        <v>11</v>
      </c>
      <c r="I30">
        <v>3</v>
      </c>
      <c r="J30">
        <v>247520</v>
      </c>
      <c r="K30">
        <v>129057</v>
      </c>
      <c r="L30">
        <v>417</v>
      </c>
      <c r="M30">
        <v>-3</v>
      </c>
      <c r="N30">
        <v>10</v>
      </c>
      <c r="O30">
        <v>2</v>
      </c>
      <c r="P30">
        <v>450</v>
      </c>
      <c r="Q30">
        <v>369</v>
      </c>
      <c r="R30">
        <v>0.98666666666666669</v>
      </c>
      <c r="S30">
        <v>15</v>
      </c>
      <c r="T30" t="s">
        <v>466</v>
      </c>
      <c r="U30">
        <v>819</v>
      </c>
      <c r="V30">
        <v>1.4652014652014701E-2</v>
      </c>
      <c r="W30">
        <v>0</v>
      </c>
    </row>
    <row r="31" spans="1:23" x14ac:dyDescent="0.3">
      <c r="A31" s="1">
        <v>44330</v>
      </c>
      <c r="B31" s="2" t="s">
        <v>9</v>
      </c>
      <c r="C31">
        <v>15</v>
      </c>
      <c r="D31">
        <v>417</v>
      </c>
      <c r="E31">
        <v>7</v>
      </c>
      <c r="F31">
        <v>222</v>
      </c>
      <c r="G31">
        <v>14876</v>
      </c>
      <c r="H31">
        <v>10</v>
      </c>
      <c r="I31">
        <v>2</v>
      </c>
      <c r="J31">
        <v>247970</v>
      </c>
      <c r="K31">
        <v>129426</v>
      </c>
      <c r="L31">
        <v>417</v>
      </c>
      <c r="M31">
        <v>-11</v>
      </c>
      <c r="N31">
        <v>10</v>
      </c>
      <c r="O31">
        <v>2</v>
      </c>
      <c r="P31">
        <v>377</v>
      </c>
      <c r="Q31">
        <v>428</v>
      </c>
      <c r="R31">
        <v>0.9504504504504504</v>
      </c>
      <c r="S31">
        <v>26</v>
      </c>
      <c r="T31" t="s">
        <v>463</v>
      </c>
      <c r="U31">
        <v>805</v>
      </c>
      <c r="V31">
        <v>1.8633540372670801E-2</v>
      </c>
      <c r="W31">
        <v>0</v>
      </c>
    </row>
    <row r="32" spans="1:23" x14ac:dyDescent="0.3">
      <c r="A32" s="1">
        <v>44331</v>
      </c>
      <c r="B32" s="2" t="s">
        <v>9</v>
      </c>
      <c r="C32">
        <v>16</v>
      </c>
      <c r="D32">
        <v>417</v>
      </c>
      <c r="E32">
        <v>13</v>
      </c>
      <c r="F32">
        <v>211</v>
      </c>
      <c r="G32">
        <v>14902</v>
      </c>
      <c r="H32">
        <v>10</v>
      </c>
      <c r="I32">
        <v>2</v>
      </c>
      <c r="J32">
        <v>248347</v>
      </c>
      <c r="K32">
        <v>129854</v>
      </c>
      <c r="L32">
        <v>417</v>
      </c>
      <c r="M32">
        <v>0</v>
      </c>
      <c r="N32">
        <v>12</v>
      </c>
      <c r="O32">
        <v>2</v>
      </c>
      <c r="P32">
        <v>591</v>
      </c>
      <c r="Q32">
        <v>287</v>
      </c>
      <c r="R32">
        <v>1</v>
      </c>
      <c r="S32">
        <v>16</v>
      </c>
      <c r="T32" t="s">
        <v>467</v>
      </c>
      <c r="U32">
        <v>878</v>
      </c>
      <c r="V32">
        <v>1.8223234624145799E-2</v>
      </c>
      <c r="W32">
        <v>0</v>
      </c>
    </row>
    <row r="33" spans="1:23" x14ac:dyDescent="0.3">
      <c r="A33" s="1">
        <v>44332</v>
      </c>
      <c r="B33" s="2" t="s">
        <v>9</v>
      </c>
      <c r="C33">
        <v>19</v>
      </c>
      <c r="D33">
        <v>417</v>
      </c>
      <c r="E33">
        <v>17</v>
      </c>
      <c r="F33">
        <v>211</v>
      </c>
      <c r="G33">
        <v>14918</v>
      </c>
      <c r="H33">
        <v>12</v>
      </c>
      <c r="I33">
        <v>2</v>
      </c>
      <c r="J33">
        <v>248938</v>
      </c>
      <c r="K33">
        <v>130141</v>
      </c>
      <c r="L33">
        <v>417</v>
      </c>
      <c r="M33">
        <v>12</v>
      </c>
      <c r="N33">
        <v>14</v>
      </c>
      <c r="O33">
        <v>2</v>
      </c>
      <c r="P33">
        <v>681</v>
      </c>
      <c r="Q33">
        <v>280</v>
      </c>
      <c r="R33">
        <v>1.0568720379146919</v>
      </c>
      <c r="S33">
        <v>7</v>
      </c>
      <c r="T33" t="s">
        <v>468</v>
      </c>
      <c r="U33">
        <v>961</v>
      </c>
      <c r="V33">
        <v>1.9771071800208099E-2</v>
      </c>
      <c r="W33">
        <v>0</v>
      </c>
    </row>
    <row r="34" spans="1:23" x14ac:dyDescent="0.3">
      <c r="A34" s="1">
        <v>44333</v>
      </c>
      <c r="B34" s="2" t="s">
        <v>9</v>
      </c>
      <c r="C34">
        <v>6</v>
      </c>
      <c r="D34">
        <v>417</v>
      </c>
      <c r="E34">
        <v>16</v>
      </c>
      <c r="F34">
        <v>223</v>
      </c>
      <c r="G34">
        <v>14925</v>
      </c>
      <c r="H34">
        <v>14</v>
      </c>
      <c r="I34">
        <v>2</v>
      </c>
      <c r="J34">
        <v>249619</v>
      </c>
      <c r="K34">
        <v>130421</v>
      </c>
      <c r="L34">
        <v>417</v>
      </c>
      <c r="M34">
        <v>0</v>
      </c>
      <c r="N34">
        <v>13</v>
      </c>
      <c r="O34">
        <v>1</v>
      </c>
      <c r="P34">
        <v>428</v>
      </c>
      <c r="Q34">
        <v>297</v>
      </c>
      <c r="R34">
        <v>1</v>
      </c>
      <c r="S34">
        <v>6</v>
      </c>
      <c r="T34" t="s">
        <v>469</v>
      </c>
      <c r="U34">
        <v>725</v>
      </c>
      <c r="V34">
        <v>8.2758620689655192E-3</v>
      </c>
      <c r="W34">
        <v>0</v>
      </c>
    </row>
    <row r="35" spans="1:23" x14ac:dyDescent="0.3">
      <c r="A35" s="1">
        <v>44334</v>
      </c>
      <c r="B35" s="2" t="s">
        <v>9</v>
      </c>
      <c r="C35">
        <v>12</v>
      </c>
      <c r="D35">
        <v>418</v>
      </c>
      <c r="E35">
        <v>6</v>
      </c>
      <c r="F35">
        <v>223</v>
      </c>
      <c r="G35">
        <v>14931</v>
      </c>
      <c r="H35">
        <v>13</v>
      </c>
      <c r="I35">
        <v>1</v>
      </c>
      <c r="J35">
        <v>250047</v>
      </c>
      <c r="K35">
        <v>130718</v>
      </c>
      <c r="L35">
        <v>417</v>
      </c>
      <c r="M35">
        <v>-2</v>
      </c>
      <c r="N35">
        <v>10</v>
      </c>
      <c r="O35">
        <v>3</v>
      </c>
      <c r="P35">
        <v>387</v>
      </c>
      <c r="Q35">
        <v>369</v>
      </c>
      <c r="R35">
        <v>0.99103139013452912</v>
      </c>
      <c r="S35">
        <v>13</v>
      </c>
      <c r="T35" t="s">
        <v>470</v>
      </c>
      <c r="U35">
        <v>756</v>
      </c>
      <c r="V35">
        <v>1.58730158730159E-2</v>
      </c>
      <c r="W35">
        <v>1</v>
      </c>
    </row>
    <row r="36" spans="1:23" x14ac:dyDescent="0.3">
      <c r="A36" s="1">
        <v>44335</v>
      </c>
      <c r="B36" s="2" t="s">
        <v>9</v>
      </c>
      <c r="C36">
        <v>18</v>
      </c>
      <c r="D36">
        <v>418</v>
      </c>
      <c r="E36">
        <v>10</v>
      </c>
      <c r="F36">
        <v>221</v>
      </c>
      <c r="G36">
        <v>14944</v>
      </c>
      <c r="H36">
        <v>10</v>
      </c>
      <c r="I36">
        <v>3</v>
      </c>
      <c r="J36">
        <v>250434</v>
      </c>
      <c r="K36">
        <v>131087</v>
      </c>
      <c r="L36">
        <v>418</v>
      </c>
      <c r="M36">
        <v>-10</v>
      </c>
      <c r="N36">
        <v>10</v>
      </c>
      <c r="O36">
        <v>3</v>
      </c>
      <c r="P36">
        <v>454</v>
      </c>
      <c r="Q36">
        <v>330</v>
      </c>
      <c r="R36">
        <v>0.95475113122171951</v>
      </c>
      <c r="S36">
        <v>28</v>
      </c>
      <c r="T36" t="s">
        <v>471</v>
      </c>
      <c r="U36">
        <v>784</v>
      </c>
      <c r="V36">
        <v>2.2959183673469399E-2</v>
      </c>
      <c r="W36">
        <v>0</v>
      </c>
    </row>
    <row r="37" spans="1:23" x14ac:dyDescent="0.3">
      <c r="A37" s="1">
        <v>44336</v>
      </c>
      <c r="B37" s="2" t="s">
        <v>9</v>
      </c>
      <c r="C37">
        <v>14</v>
      </c>
      <c r="D37">
        <v>418</v>
      </c>
      <c r="E37">
        <v>14</v>
      </c>
      <c r="F37">
        <v>211</v>
      </c>
      <c r="G37">
        <v>14972</v>
      </c>
      <c r="H37">
        <v>10</v>
      </c>
      <c r="I37">
        <v>3</v>
      </c>
      <c r="J37">
        <v>250888</v>
      </c>
      <c r="K37">
        <v>131417</v>
      </c>
      <c r="L37">
        <v>418</v>
      </c>
      <c r="M37">
        <v>-1</v>
      </c>
      <c r="N37">
        <v>8</v>
      </c>
      <c r="O37">
        <v>3</v>
      </c>
      <c r="P37">
        <v>471</v>
      </c>
      <c r="Q37">
        <v>390</v>
      </c>
      <c r="R37">
        <v>0.99526066350710896</v>
      </c>
      <c r="S37">
        <v>15</v>
      </c>
      <c r="T37" t="s">
        <v>472</v>
      </c>
      <c r="U37">
        <v>861</v>
      </c>
      <c r="V37">
        <v>1.6260162601626001E-2</v>
      </c>
      <c r="W37">
        <v>0</v>
      </c>
    </row>
    <row r="38" spans="1:23" x14ac:dyDescent="0.3">
      <c r="A38" s="1">
        <v>44337</v>
      </c>
      <c r="B38" s="2" t="s">
        <v>9</v>
      </c>
      <c r="C38">
        <v>7</v>
      </c>
      <c r="D38">
        <v>418</v>
      </c>
      <c r="E38">
        <v>10</v>
      </c>
      <c r="F38">
        <v>210</v>
      </c>
      <c r="G38">
        <v>14987</v>
      </c>
      <c r="H38">
        <v>8</v>
      </c>
      <c r="I38">
        <v>3</v>
      </c>
      <c r="J38">
        <v>251359</v>
      </c>
      <c r="K38">
        <v>131807</v>
      </c>
      <c r="L38">
        <v>418</v>
      </c>
      <c r="M38">
        <v>-6</v>
      </c>
      <c r="N38">
        <v>7</v>
      </c>
      <c r="O38">
        <v>4</v>
      </c>
      <c r="P38">
        <v>537</v>
      </c>
      <c r="Q38">
        <v>390</v>
      </c>
      <c r="R38">
        <v>0.97142857142857142</v>
      </c>
      <c r="S38">
        <v>13</v>
      </c>
      <c r="T38" t="s">
        <v>473</v>
      </c>
      <c r="U38">
        <v>927</v>
      </c>
      <c r="V38">
        <v>7.5512405609492999E-3</v>
      </c>
      <c r="W38">
        <v>0</v>
      </c>
    </row>
    <row r="39" spans="1:23" x14ac:dyDescent="0.3">
      <c r="A39" s="1">
        <v>44338</v>
      </c>
      <c r="B39" s="2" t="s">
        <v>9</v>
      </c>
      <c r="C39">
        <v>8</v>
      </c>
      <c r="D39">
        <v>418</v>
      </c>
      <c r="E39">
        <v>8</v>
      </c>
      <c r="F39">
        <v>204</v>
      </c>
      <c r="G39">
        <v>15000</v>
      </c>
      <c r="H39">
        <v>7</v>
      </c>
      <c r="I39">
        <v>4</v>
      </c>
      <c r="J39">
        <v>251896</v>
      </c>
      <c r="K39">
        <v>132197</v>
      </c>
      <c r="L39">
        <v>418</v>
      </c>
      <c r="M39">
        <v>-4</v>
      </c>
      <c r="N39">
        <v>7</v>
      </c>
      <c r="O39">
        <v>4</v>
      </c>
      <c r="P39">
        <v>414</v>
      </c>
      <c r="Q39">
        <v>232</v>
      </c>
      <c r="R39">
        <v>0.98039215686274506</v>
      </c>
      <c r="S39">
        <v>12</v>
      </c>
      <c r="T39" t="s">
        <v>474</v>
      </c>
      <c r="U39">
        <v>646</v>
      </c>
      <c r="V39">
        <v>1.23839009287926E-2</v>
      </c>
      <c r="W39">
        <v>0</v>
      </c>
    </row>
    <row r="40" spans="1:23" x14ac:dyDescent="0.3">
      <c r="A40" s="1">
        <v>44339</v>
      </c>
      <c r="B40" s="2" t="s">
        <v>9</v>
      </c>
      <c r="C40">
        <v>12</v>
      </c>
      <c r="D40">
        <v>418</v>
      </c>
      <c r="E40">
        <v>8</v>
      </c>
      <c r="F40">
        <v>200</v>
      </c>
      <c r="G40">
        <v>15012</v>
      </c>
      <c r="H40">
        <v>7</v>
      </c>
      <c r="I40">
        <v>4</v>
      </c>
      <c r="J40">
        <v>252310</v>
      </c>
      <c r="K40">
        <v>132429</v>
      </c>
      <c r="L40">
        <v>418</v>
      </c>
      <c r="M40">
        <v>3</v>
      </c>
      <c r="N40">
        <v>7</v>
      </c>
      <c r="O40">
        <v>4</v>
      </c>
      <c r="P40">
        <v>340</v>
      </c>
      <c r="Q40">
        <v>189</v>
      </c>
      <c r="R40">
        <v>1.0149999999999999</v>
      </c>
      <c r="S40">
        <v>9</v>
      </c>
      <c r="T40" t="s">
        <v>475</v>
      </c>
      <c r="U40">
        <v>529</v>
      </c>
      <c r="V40">
        <v>2.26843100189036E-2</v>
      </c>
      <c r="W40">
        <v>0</v>
      </c>
    </row>
    <row r="41" spans="1:23" x14ac:dyDescent="0.3">
      <c r="A41" s="1">
        <v>44340</v>
      </c>
      <c r="B41" s="2" t="s">
        <v>9</v>
      </c>
      <c r="C41">
        <v>5</v>
      </c>
      <c r="D41">
        <v>418</v>
      </c>
      <c r="E41">
        <v>8</v>
      </c>
      <c r="F41">
        <v>203</v>
      </c>
      <c r="G41">
        <v>15021</v>
      </c>
      <c r="H41">
        <v>7</v>
      </c>
      <c r="I41">
        <v>4</v>
      </c>
      <c r="J41">
        <v>252650</v>
      </c>
      <c r="K41">
        <v>132618</v>
      </c>
      <c r="L41">
        <v>418</v>
      </c>
      <c r="M41">
        <v>-6</v>
      </c>
      <c r="N41">
        <v>8</v>
      </c>
      <c r="O41">
        <v>5</v>
      </c>
      <c r="P41">
        <v>310</v>
      </c>
      <c r="Q41">
        <v>433</v>
      </c>
      <c r="R41">
        <v>0.97044334975369462</v>
      </c>
      <c r="S41">
        <v>11</v>
      </c>
      <c r="T41" t="s">
        <v>476</v>
      </c>
      <c r="U41">
        <v>743</v>
      </c>
      <c r="V41">
        <v>6.72947510094213E-3</v>
      </c>
      <c r="W41">
        <v>0</v>
      </c>
    </row>
    <row r="42" spans="1:23" x14ac:dyDescent="0.3">
      <c r="A42" s="1">
        <v>44341</v>
      </c>
      <c r="B42" s="2" t="s">
        <v>9</v>
      </c>
      <c r="C42">
        <v>10</v>
      </c>
      <c r="D42">
        <v>418</v>
      </c>
      <c r="E42">
        <v>5</v>
      </c>
      <c r="F42">
        <v>197</v>
      </c>
      <c r="G42">
        <v>15032</v>
      </c>
      <c r="H42">
        <v>8</v>
      </c>
      <c r="I42">
        <v>5</v>
      </c>
      <c r="J42">
        <v>252960</v>
      </c>
      <c r="K42">
        <v>133051</v>
      </c>
      <c r="L42">
        <v>418</v>
      </c>
      <c r="M42">
        <v>0</v>
      </c>
      <c r="N42">
        <v>8</v>
      </c>
      <c r="O42">
        <v>5</v>
      </c>
      <c r="P42">
        <v>490</v>
      </c>
      <c r="Q42">
        <v>408</v>
      </c>
      <c r="R42">
        <v>1</v>
      </c>
      <c r="S42">
        <v>10</v>
      </c>
      <c r="T42" t="s">
        <v>477</v>
      </c>
      <c r="U42">
        <v>898</v>
      </c>
      <c r="V42">
        <v>1.1135857461024501E-2</v>
      </c>
      <c r="W42">
        <v>0</v>
      </c>
    </row>
    <row r="43" spans="1:23" x14ac:dyDescent="0.3">
      <c r="A43" s="1">
        <v>44342</v>
      </c>
      <c r="B43" s="2" t="s">
        <v>9</v>
      </c>
      <c r="C43">
        <v>11</v>
      </c>
      <c r="D43">
        <v>418</v>
      </c>
      <c r="E43">
        <v>8</v>
      </c>
      <c r="F43">
        <v>197</v>
      </c>
      <c r="G43">
        <v>15042</v>
      </c>
      <c r="H43">
        <v>8</v>
      </c>
      <c r="I43">
        <v>5</v>
      </c>
      <c r="J43">
        <v>253450</v>
      </c>
      <c r="K43">
        <v>133459</v>
      </c>
      <c r="L43">
        <v>418</v>
      </c>
      <c r="M43">
        <v>-6</v>
      </c>
      <c r="N43">
        <v>6</v>
      </c>
      <c r="O43">
        <v>6</v>
      </c>
      <c r="P43">
        <v>285</v>
      </c>
      <c r="Q43">
        <v>327</v>
      </c>
      <c r="R43">
        <v>0.96954314720812185</v>
      </c>
      <c r="S43">
        <v>17</v>
      </c>
      <c r="T43" t="s">
        <v>478</v>
      </c>
      <c r="U43">
        <v>612</v>
      </c>
      <c r="V43">
        <v>1.7973856209150301E-2</v>
      </c>
      <c r="W43">
        <v>0</v>
      </c>
    </row>
    <row r="44" spans="1:23" x14ac:dyDescent="0.3">
      <c r="A44" s="1">
        <v>44343</v>
      </c>
      <c r="B44" s="2" t="s">
        <v>9</v>
      </c>
      <c r="C44">
        <v>17</v>
      </c>
      <c r="D44">
        <v>418</v>
      </c>
      <c r="E44">
        <v>8</v>
      </c>
      <c r="F44">
        <v>191</v>
      </c>
      <c r="G44">
        <v>15059</v>
      </c>
      <c r="H44">
        <v>6</v>
      </c>
      <c r="I44">
        <v>6</v>
      </c>
      <c r="J44">
        <v>253735</v>
      </c>
      <c r="K44">
        <v>133786</v>
      </c>
      <c r="L44">
        <v>418</v>
      </c>
      <c r="M44">
        <v>5</v>
      </c>
      <c r="N44">
        <v>4</v>
      </c>
      <c r="O44">
        <v>6</v>
      </c>
      <c r="P44">
        <v>338</v>
      </c>
      <c r="Q44">
        <v>-6387</v>
      </c>
      <c r="R44">
        <v>1.0261780104712042</v>
      </c>
      <c r="S44">
        <v>12</v>
      </c>
      <c r="T44" t="s">
        <v>479</v>
      </c>
      <c r="U44">
        <v>-6049</v>
      </c>
      <c r="V44">
        <v>-2.8103818813026899E-3</v>
      </c>
      <c r="W44">
        <v>0</v>
      </c>
    </row>
    <row r="45" spans="1:23" x14ac:dyDescent="0.3">
      <c r="A45" s="1">
        <v>44344</v>
      </c>
      <c r="B45" s="2" t="s">
        <v>9</v>
      </c>
      <c r="C45">
        <v>8</v>
      </c>
      <c r="D45">
        <v>418</v>
      </c>
      <c r="E45">
        <v>17</v>
      </c>
      <c r="F45">
        <v>196</v>
      </c>
      <c r="G45">
        <v>15071</v>
      </c>
      <c r="H45">
        <v>4</v>
      </c>
      <c r="I45">
        <v>6</v>
      </c>
      <c r="J45">
        <v>254073</v>
      </c>
      <c r="K45">
        <v>127399</v>
      </c>
      <c r="L45">
        <v>418</v>
      </c>
      <c r="M45">
        <v>-6</v>
      </c>
      <c r="N45">
        <v>5</v>
      </c>
      <c r="O45">
        <v>6</v>
      </c>
      <c r="P45">
        <v>423</v>
      </c>
      <c r="Q45">
        <v>83</v>
      </c>
      <c r="R45">
        <v>0.96938775510204078</v>
      </c>
      <c r="S45">
        <v>14</v>
      </c>
      <c r="T45" t="s">
        <v>480</v>
      </c>
      <c r="U45">
        <v>506</v>
      </c>
      <c r="V45">
        <v>1.58102766798419E-2</v>
      </c>
      <c r="W45">
        <v>0</v>
      </c>
    </row>
    <row r="46" spans="1:23" x14ac:dyDescent="0.3">
      <c r="A46" s="1">
        <v>44345</v>
      </c>
      <c r="B46" s="2" t="s">
        <v>9</v>
      </c>
      <c r="C46">
        <v>5</v>
      </c>
      <c r="D46">
        <v>418</v>
      </c>
      <c r="E46">
        <v>10</v>
      </c>
      <c r="F46">
        <v>190</v>
      </c>
      <c r="G46">
        <v>15085</v>
      </c>
      <c r="H46">
        <v>5</v>
      </c>
      <c r="I46">
        <v>6</v>
      </c>
      <c r="J46">
        <v>254496</v>
      </c>
      <c r="K46">
        <v>127482</v>
      </c>
      <c r="L46">
        <v>418</v>
      </c>
      <c r="M46">
        <v>-12</v>
      </c>
      <c r="N46">
        <v>6</v>
      </c>
      <c r="O46">
        <v>6</v>
      </c>
      <c r="P46">
        <v>495</v>
      </c>
      <c r="Q46">
        <v>78</v>
      </c>
      <c r="R46">
        <v>0.93684210526315792</v>
      </c>
      <c r="S46">
        <v>17</v>
      </c>
      <c r="T46" t="s">
        <v>481</v>
      </c>
      <c r="U46">
        <v>573</v>
      </c>
      <c r="V46">
        <v>8.7260034904013996E-3</v>
      </c>
      <c r="W46">
        <v>0</v>
      </c>
    </row>
    <row r="47" spans="1:23" x14ac:dyDescent="0.3">
      <c r="A47" s="1">
        <v>44346</v>
      </c>
      <c r="B47" s="2" t="s">
        <v>9</v>
      </c>
      <c r="C47">
        <v>5</v>
      </c>
      <c r="D47">
        <v>418</v>
      </c>
      <c r="E47">
        <v>5</v>
      </c>
      <c r="F47">
        <v>178</v>
      </c>
      <c r="G47">
        <v>15102</v>
      </c>
      <c r="H47">
        <v>6</v>
      </c>
      <c r="I47">
        <v>6</v>
      </c>
      <c r="J47">
        <v>254991</v>
      </c>
      <c r="K47">
        <v>127560</v>
      </c>
      <c r="L47">
        <v>418</v>
      </c>
      <c r="M47">
        <v>-8</v>
      </c>
      <c r="N47">
        <v>7</v>
      </c>
      <c r="O47">
        <v>6</v>
      </c>
      <c r="P47">
        <v>321</v>
      </c>
      <c r="Q47">
        <v>0</v>
      </c>
      <c r="R47">
        <v>0.9550561797752809</v>
      </c>
      <c r="S47">
        <v>13</v>
      </c>
      <c r="T47" t="s">
        <v>482</v>
      </c>
      <c r="U47">
        <v>321</v>
      </c>
      <c r="V47">
        <v>1.5576323987538899E-2</v>
      </c>
      <c r="W47">
        <v>0</v>
      </c>
    </row>
    <row r="48" spans="1:23" x14ac:dyDescent="0.3">
      <c r="A48" s="1">
        <v>44347</v>
      </c>
      <c r="B48" s="2" t="s">
        <v>9</v>
      </c>
      <c r="C48">
        <v>12</v>
      </c>
      <c r="D48">
        <v>418</v>
      </c>
      <c r="E48">
        <v>5</v>
      </c>
      <c r="F48">
        <v>170</v>
      </c>
      <c r="G48">
        <v>15115</v>
      </c>
      <c r="H48">
        <v>7</v>
      </c>
      <c r="I48">
        <v>6</v>
      </c>
      <c r="J48">
        <v>255312</v>
      </c>
      <c r="K48">
        <v>127560</v>
      </c>
      <c r="L48">
        <v>418</v>
      </c>
      <c r="M48">
        <v>-6</v>
      </c>
      <c r="N48">
        <v>7</v>
      </c>
      <c r="O48">
        <v>4</v>
      </c>
      <c r="P48">
        <v>345</v>
      </c>
      <c r="Q48">
        <v>7</v>
      </c>
      <c r="R48">
        <v>0.96470588235294119</v>
      </c>
      <c r="S48">
        <v>18</v>
      </c>
      <c r="T48" t="s">
        <v>483</v>
      </c>
      <c r="U48">
        <v>352</v>
      </c>
      <c r="V48">
        <v>3.4090909090909102E-2</v>
      </c>
      <c r="W48">
        <v>0</v>
      </c>
    </row>
    <row r="49" spans="1:23" x14ac:dyDescent="0.3">
      <c r="A49" s="1">
        <v>44348</v>
      </c>
      <c r="B49" s="2" t="s">
        <v>9</v>
      </c>
      <c r="C49">
        <v>9</v>
      </c>
      <c r="D49">
        <v>418</v>
      </c>
      <c r="E49">
        <v>14</v>
      </c>
      <c r="F49">
        <v>164</v>
      </c>
      <c r="G49">
        <v>15133</v>
      </c>
      <c r="H49">
        <v>7</v>
      </c>
      <c r="I49">
        <v>4</v>
      </c>
      <c r="J49">
        <v>255657</v>
      </c>
      <c r="K49">
        <v>127567</v>
      </c>
      <c r="L49">
        <v>418</v>
      </c>
      <c r="M49">
        <v>0</v>
      </c>
      <c r="N49">
        <v>7</v>
      </c>
      <c r="O49">
        <v>3</v>
      </c>
      <c r="P49">
        <v>449</v>
      </c>
      <c r="Q49">
        <v>67</v>
      </c>
      <c r="R49">
        <v>1</v>
      </c>
      <c r="S49">
        <v>9</v>
      </c>
      <c r="T49" t="s">
        <v>484</v>
      </c>
      <c r="U49">
        <v>516</v>
      </c>
      <c r="V49">
        <v>1.74418604651163E-2</v>
      </c>
      <c r="W49">
        <v>0</v>
      </c>
    </row>
    <row r="50" spans="1:23" x14ac:dyDescent="0.3">
      <c r="A50" s="1">
        <v>44349</v>
      </c>
      <c r="B50" s="2" t="s">
        <v>9</v>
      </c>
      <c r="C50">
        <v>12</v>
      </c>
      <c r="D50">
        <v>418</v>
      </c>
      <c r="E50">
        <v>8</v>
      </c>
      <c r="F50">
        <v>164</v>
      </c>
      <c r="G50">
        <v>15142</v>
      </c>
      <c r="H50">
        <v>7</v>
      </c>
      <c r="I50">
        <v>3</v>
      </c>
      <c r="J50">
        <v>256106</v>
      </c>
      <c r="K50">
        <v>127634</v>
      </c>
      <c r="L50">
        <v>418</v>
      </c>
      <c r="M50">
        <v>0</v>
      </c>
      <c r="N50">
        <v>6</v>
      </c>
      <c r="O50">
        <v>3</v>
      </c>
      <c r="P50">
        <v>398</v>
      </c>
      <c r="Q50">
        <v>2393</v>
      </c>
      <c r="R50">
        <v>1</v>
      </c>
      <c r="S50">
        <v>12</v>
      </c>
      <c r="T50" t="s">
        <v>485</v>
      </c>
      <c r="U50">
        <v>2791</v>
      </c>
      <c r="V50">
        <v>4.2995342171264798E-3</v>
      </c>
      <c r="W50">
        <v>0</v>
      </c>
    </row>
    <row r="51" spans="1:23" x14ac:dyDescent="0.3">
      <c r="A51" s="1">
        <v>44350</v>
      </c>
      <c r="B51" s="2" t="s">
        <v>9</v>
      </c>
      <c r="C51">
        <v>18</v>
      </c>
      <c r="D51">
        <v>418</v>
      </c>
      <c r="E51">
        <v>12</v>
      </c>
      <c r="F51">
        <v>164</v>
      </c>
      <c r="G51">
        <v>15154</v>
      </c>
      <c r="H51">
        <v>6</v>
      </c>
      <c r="I51">
        <v>3</v>
      </c>
      <c r="J51">
        <v>256504</v>
      </c>
      <c r="K51">
        <v>130027</v>
      </c>
      <c r="L51">
        <v>418</v>
      </c>
      <c r="M51">
        <v>4</v>
      </c>
      <c r="N51">
        <v>7</v>
      </c>
      <c r="O51">
        <v>1</v>
      </c>
      <c r="P51">
        <v>580</v>
      </c>
      <c r="Q51">
        <v>61</v>
      </c>
      <c r="R51">
        <v>1.024390243902439</v>
      </c>
      <c r="S51">
        <v>14</v>
      </c>
      <c r="T51" t="s">
        <v>486</v>
      </c>
      <c r="U51">
        <v>641</v>
      </c>
      <c r="V51">
        <v>2.8081123244929802E-2</v>
      </c>
      <c r="W51">
        <v>0</v>
      </c>
    </row>
    <row r="52" spans="1:23" x14ac:dyDescent="0.3">
      <c r="A52" s="1">
        <v>44351</v>
      </c>
      <c r="B52" s="2" t="s">
        <v>9</v>
      </c>
      <c r="C52">
        <v>9</v>
      </c>
      <c r="D52">
        <v>418</v>
      </c>
      <c r="E52">
        <v>17</v>
      </c>
      <c r="F52">
        <v>168</v>
      </c>
      <c r="G52">
        <v>15168</v>
      </c>
      <c r="H52">
        <v>7</v>
      </c>
      <c r="I52">
        <v>1</v>
      </c>
      <c r="J52">
        <v>257084</v>
      </c>
      <c r="K52">
        <v>130088</v>
      </c>
      <c r="L52">
        <v>418</v>
      </c>
      <c r="M52">
        <v>-9</v>
      </c>
      <c r="N52">
        <v>7</v>
      </c>
      <c r="O52">
        <v>0</v>
      </c>
      <c r="P52">
        <v>842</v>
      </c>
      <c r="Q52">
        <v>70</v>
      </c>
      <c r="R52">
        <v>0.9464285714285714</v>
      </c>
      <c r="S52">
        <v>18</v>
      </c>
      <c r="T52" t="s">
        <v>487</v>
      </c>
      <c r="U52">
        <v>912</v>
      </c>
      <c r="V52">
        <v>9.8684210526315801E-3</v>
      </c>
      <c r="W52">
        <v>0</v>
      </c>
    </row>
    <row r="53" spans="1:23" x14ac:dyDescent="0.3">
      <c r="A53" s="1">
        <v>44352</v>
      </c>
      <c r="B53" s="2" t="s">
        <v>9</v>
      </c>
      <c r="C53">
        <v>11</v>
      </c>
      <c r="D53">
        <v>418</v>
      </c>
      <c r="E53">
        <v>9</v>
      </c>
      <c r="F53">
        <v>159</v>
      </c>
      <c r="G53">
        <v>15186</v>
      </c>
      <c r="H53">
        <v>7</v>
      </c>
      <c r="I53">
        <v>0</v>
      </c>
      <c r="J53">
        <v>257926</v>
      </c>
      <c r="K53">
        <v>130158</v>
      </c>
      <c r="L53">
        <v>418</v>
      </c>
      <c r="M53">
        <v>-1</v>
      </c>
      <c r="N53">
        <v>7</v>
      </c>
      <c r="O53">
        <v>0</v>
      </c>
      <c r="P53">
        <v>430</v>
      </c>
      <c r="Q53">
        <v>39</v>
      </c>
      <c r="R53">
        <v>0.99371069182389937</v>
      </c>
      <c r="S53">
        <v>12</v>
      </c>
      <c r="T53" t="s">
        <v>488</v>
      </c>
      <c r="U53">
        <v>469</v>
      </c>
      <c r="V53">
        <v>2.3454157782516E-2</v>
      </c>
      <c r="W53">
        <v>0</v>
      </c>
    </row>
    <row r="54" spans="1:23" x14ac:dyDescent="0.3">
      <c r="A54" s="1">
        <v>44353</v>
      </c>
      <c r="B54" s="2" t="s">
        <v>9</v>
      </c>
      <c r="C54">
        <v>9</v>
      </c>
      <c r="D54">
        <v>418</v>
      </c>
      <c r="E54">
        <v>11</v>
      </c>
      <c r="F54">
        <v>158</v>
      </c>
      <c r="G54">
        <v>15198</v>
      </c>
      <c r="H54">
        <v>7</v>
      </c>
      <c r="I54">
        <v>0</v>
      </c>
      <c r="J54">
        <v>258356</v>
      </c>
      <c r="K54">
        <v>130197</v>
      </c>
      <c r="L54">
        <v>418</v>
      </c>
      <c r="M54">
        <v>3</v>
      </c>
      <c r="N54">
        <v>7</v>
      </c>
      <c r="O54">
        <v>0</v>
      </c>
      <c r="P54">
        <v>429</v>
      </c>
      <c r="Q54">
        <v>0</v>
      </c>
      <c r="R54">
        <v>1.018987341772152</v>
      </c>
      <c r="S54">
        <v>6</v>
      </c>
      <c r="T54" t="s">
        <v>489</v>
      </c>
      <c r="U54">
        <v>429</v>
      </c>
      <c r="V54">
        <v>2.0979020979021001E-2</v>
      </c>
      <c r="W54">
        <v>0</v>
      </c>
    </row>
    <row r="55" spans="1:23" x14ac:dyDescent="0.3">
      <c r="A55" s="1">
        <v>44354</v>
      </c>
      <c r="B55" s="2" t="s">
        <v>9</v>
      </c>
      <c r="C55">
        <v>8</v>
      </c>
      <c r="D55">
        <v>418</v>
      </c>
      <c r="E55">
        <v>11</v>
      </c>
      <c r="F55">
        <v>161</v>
      </c>
      <c r="G55">
        <v>15204</v>
      </c>
      <c r="H55">
        <v>7</v>
      </c>
      <c r="I55">
        <v>0</v>
      </c>
      <c r="J55">
        <v>258785</v>
      </c>
      <c r="K55">
        <v>130197</v>
      </c>
      <c r="L55">
        <v>418</v>
      </c>
      <c r="M55">
        <v>2</v>
      </c>
      <c r="N55">
        <v>7</v>
      </c>
      <c r="O55">
        <v>1</v>
      </c>
      <c r="P55">
        <v>368</v>
      </c>
      <c r="Q55">
        <v>18</v>
      </c>
      <c r="R55">
        <v>1.0124223602484472</v>
      </c>
      <c r="S55">
        <v>6</v>
      </c>
      <c r="T55" t="s">
        <v>490</v>
      </c>
      <c r="U55">
        <v>386</v>
      </c>
      <c r="V55">
        <v>2.0725388601036301E-2</v>
      </c>
      <c r="W55">
        <v>0</v>
      </c>
    </row>
    <row r="56" spans="1:23" x14ac:dyDescent="0.3">
      <c r="A56" s="1">
        <v>44355</v>
      </c>
      <c r="B56" s="2" t="s">
        <v>9</v>
      </c>
      <c r="C56">
        <v>9</v>
      </c>
      <c r="D56">
        <v>418</v>
      </c>
      <c r="E56">
        <v>8</v>
      </c>
      <c r="F56">
        <v>163</v>
      </c>
      <c r="G56">
        <v>15210</v>
      </c>
      <c r="H56">
        <v>7</v>
      </c>
      <c r="I56">
        <v>1</v>
      </c>
      <c r="J56">
        <v>259153</v>
      </c>
      <c r="K56">
        <v>130215</v>
      </c>
      <c r="L56">
        <v>418</v>
      </c>
      <c r="M56">
        <v>1</v>
      </c>
      <c r="N56">
        <v>4</v>
      </c>
      <c r="O56">
        <v>1</v>
      </c>
      <c r="P56">
        <v>442</v>
      </c>
      <c r="Q56">
        <v>41</v>
      </c>
      <c r="R56">
        <v>1.0061349693251533</v>
      </c>
      <c r="S56">
        <v>8</v>
      </c>
      <c r="T56" t="s">
        <v>491</v>
      </c>
      <c r="U56">
        <v>483</v>
      </c>
      <c r="V56">
        <v>1.8633540372670801E-2</v>
      </c>
      <c r="W56">
        <v>0</v>
      </c>
    </row>
    <row r="57" spans="1:23" x14ac:dyDescent="0.3">
      <c r="A57" s="1">
        <v>44356</v>
      </c>
      <c r="B57" s="2" t="s">
        <v>9</v>
      </c>
      <c r="C57">
        <v>7</v>
      </c>
      <c r="D57">
        <v>418</v>
      </c>
      <c r="E57">
        <v>9</v>
      </c>
      <c r="F57">
        <v>164</v>
      </c>
      <c r="G57">
        <v>15218</v>
      </c>
      <c r="H57">
        <v>4</v>
      </c>
      <c r="I57">
        <v>1</v>
      </c>
      <c r="J57">
        <v>259595</v>
      </c>
      <c r="K57">
        <v>130256</v>
      </c>
      <c r="L57">
        <v>418</v>
      </c>
      <c r="M57">
        <v>-2</v>
      </c>
      <c r="N57">
        <v>5</v>
      </c>
      <c r="O57">
        <v>1</v>
      </c>
      <c r="P57">
        <v>496</v>
      </c>
      <c r="Q57">
        <v>46</v>
      </c>
      <c r="R57">
        <v>0.98780487804878048</v>
      </c>
      <c r="S57">
        <v>9</v>
      </c>
      <c r="T57" t="s">
        <v>492</v>
      </c>
      <c r="U57">
        <v>542</v>
      </c>
      <c r="V57">
        <v>1.2915129151291499E-2</v>
      </c>
      <c r="W57">
        <v>0</v>
      </c>
    </row>
    <row r="58" spans="1:23" x14ac:dyDescent="0.3">
      <c r="A58" s="1">
        <v>44357</v>
      </c>
      <c r="B58" s="2" t="s">
        <v>9</v>
      </c>
      <c r="C58">
        <v>5</v>
      </c>
      <c r="D58">
        <v>418</v>
      </c>
      <c r="E58">
        <v>8</v>
      </c>
      <c r="F58">
        <v>162</v>
      </c>
      <c r="G58">
        <v>15227</v>
      </c>
      <c r="H58">
        <v>5</v>
      </c>
      <c r="I58">
        <v>1</v>
      </c>
      <c r="J58">
        <v>260091</v>
      </c>
      <c r="K58">
        <v>130302</v>
      </c>
      <c r="L58">
        <v>418</v>
      </c>
      <c r="M58">
        <v>-7</v>
      </c>
      <c r="N58">
        <v>7</v>
      </c>
      <c r="O58">
        <v>0</v>
      </c>
      <c r="P58">
        <v>330</v>
      </c>
      <c r="Q58">
        <v>116</v>
      </c>
      <c r="R58">
        <v>0.95679012345679015</v>
      </c>
      <c r="S58">
        <v>12</v>
      </c>
      <c r="T58" t="s">
        <v>493</v>
      </c>
      <c r="U58">
        <v>446</v>
      </c>
      <c r="V58">
        <v>1.1210762331838601E-2</v>
      </c>
      <c r="W58">
        <v>0</v>
      </c>
    </row>
    <row r="59" spans="1:23" x14ac:dyDescent="0.3">
      <c r="A59" s="1">
        <v>44358</v>
      </c>
      <c r="B59" s="2" t="s">
        <v>9</v>
      </c>
      <c r="C59">
        <v>13</v>
      </c>
      <c r="D59">
        <v>418</v>
      </c>
      <c r="E59">
        <v>5</v>
      </c>
      <c r="F59">
        <v>155</v>
      </c>
      <c r="G59">
        <v>15239</v>
      </c>
      <c r="H59">
        <v>7</v>
      </c>
      <c r="I59">
        <v>0</v>
      </c>
      <c r="J59">
        <v>260421</v>
      </c>
      <c r="K59">
        <v>130418</v>
      </c>
      <c r="L59">
        <v>418</v>
      </c>
      <c r="M59">
        <v>-6</v>
      </c>
      <c r="N59">
        <v>6</v>
      </c>
      <c r="O59">
        <v>0</v>
      </c>
      <c r="P59">
        <v>381</v>
      </c>
      <c r="Q59">
        <v>59</v>
      </c>
      <c r="R59">
        <v>0.96129032258064517</v>
      </c>
      <c r="S59">
        <v>19</v>
      </c>
      <c r="T59" t="s">
        <v>494</v>
      </c>
      <c r="U59">
        <v>440</v>
      </c>
      <c r="V59">
        <v>2.95454545454545E-2</v>
      </c>
      <c r="W59">
        <v>0</v>
      </c>
    </row>
    <row r="60" spans="1:23" x14ac:dyDescent="0.3">
      <c r="A60" s="1">
        <v>44359</v>
      </c>
      <c r="B60" s="2" t="s">
        <v>9</v>
      </c>
      <c r="C60">
        <v>10</v>
      </c>
      <c r="D60">
        <v>418</v>
      </c>
      <c r="E60">
        <v>12</v>
      </c>
      <c r="F60">
        <v>149</v>
      </c>
      <c r="G60">
        <v>15258</v>
      </c>
      <c r="H60">
        <v>6</v>
      </c>
      <c r="I60">
        <v>0</v>
      </c>
      <c r="J60">
        <v>260802</v>
      </c>
      <c r="K60">
        <v>130477</v>
      </c>
      <c r="L60">
        <v>418</v>
      </c>
      <c r="M60">
        <v>-7</v>
      </c>
      <c r="N60">
        <v>4</v>
      </c>
      <c r="O60">
        <v>1</v>
      </c>
      <c r="P60">
        <v>658</v>
      </c>
      <c r="Q60">
        <v>19</v>
      </c>
      <c r="R60">
        <v>0.95302013422818788</v>
      </c>
      <c r="S60">
        <v>17</v>
      </c>
      <c r="T60" t="s">
        <v>495</v>
      </c>
      <c r="U60">
        <v>677</v>
      </c>
      <c r="V60">
        <v>1.4771048744460899E-2</v>
      </c>
      <c r="W60">
        <v>0</v>
      </c>
    </row>
    <row r="61" spans="1:23" x14ac:dyDescent="0.3">
      <c r="A61" s="1">
        <v>44360</v>
      </c>
      <c r="B61" s="2" t="s">
        <v>9</v>
      </c>
      <c r="C61">
        <v>9</v>
      </c>
      <c r="D61">
        <v>418</v>
      </c>
      <c r="E61">
        <v>9</v>
      </c>
      <c r="F61">
        <v>142</v>
      </c>
      <c r="G61">
        <v>15275</v>
      </c>
      <c r="H61">
        <v>4</v>
      </c>
      <c r="I61">
        <v>1</v>
      </c>
      <c r="J61">
        <v>261460</v>
      </c>
      <c r="K61">
        <v>130496</v>
      </c>
      <c r="L61">
        <v>418</v>
      </c>
      <c r="M61">
        <v>3</v>
      </c>
      <c r="N61">
        <v>3</v>
      </c>
      <c r="O61">
        <v>1</v>
      </c>
      <c r="P61">
        <v>444</v>
      </c>
      <c r="Q61">
        <v>0</v>
      </c>
      <c r="R61">
        <v>1.0211267605633803</v>
      </c>
      <c r="S61">
        <v>6</v>
      </c>
      <c r="T61" t="s">
        <v>496</v>
      </c>
      <c r="U61">
        <v>444</v>
      </c>
      <c r="V61">
        <v>2.0270270270270299E-2</v>
      </c>
      <c r="W61">
        <v>0</v>
      </c>
    </row>
    <row r="62" spans="1:23" x14ac:dyDescent="0.3">
      <c r="A62" s="1">
        <v>44361</v>
      </c>
      <c r="B62" s="2" t="s">
        <v>9</v>
      </c>
      <c r="C62">
        <v>12</v>
      </c>
      <c r="D62">
        <v>418</v>
      </c>
      <c r="E62">
        <v>9</v>
      </c>
      <c r="F62">
        <v>145</v>
      </c>
      <c r="G62">
        <v>15281</v>
      </c>
      <c r="H62">
        <v>3</v>
      </c>
      <c r="I62">
        <v>1</v>
      </c>
      <c r="J62">
        <v>261904</v>
      </c>
      <c r="K62">
        <v>130496</v>
      </c>
      <c r="L62">
        <v>418</v>
      </c>
      <c r="M62">
        <v>4</v>
      </c>
      <c r="N62">
        <v>3</v>
      </c>
      <c r="O62">
        <v>1</v>
      </c>
      <c r="P62">
        <v>183</v>
      </c>
      <c r="Q62">
        <v>4</v>
      </c>
      <c r="R62">
        <v>1.0275862068965518</v>
      </c>
      <c r="S62">
        <v>8</v>
      </c>
      <c r="T62" t="s">
        <v>497</v>
      </c>
      <c r="U62">
        <v>187</v>
      </c>
      <c r="V62">
        <v>6.4171122994652399E-2</v>
      </c>
      <c r="W62">
        <v>0</v>
      </c>
    </row>
    <row r="63" spans="1:23" x14ac:dyDescent="0.3">
      <c r="A63" s="1">
        <v>44362</v>
      </c>
      <c r="B63" s="2" t="s">
        <v>9</v>
      </c>
      <c r="C63">
        <v>6</v>
      </c>
      <c r="D63">
        <v>418</v>
      </c>
      <c r="E63">
        <v>11</v>
      </c>
      <c r="F63">
        <v>149</v>
      </c>
      <c r="G63">
        <v>15289</v>
      </c>
      <c r="H63">
        <v>3</v>
      </c>
      <c r="I63">
        <v>1</v>
      </c>
      <c r="J63">
        <v>262087</v>
      </c>
      <c r="K63">
        <v>130500</v>
      </c>
      <c r="L63">
        <v>418</v>
      </c>
      <c r="M63">
        <v>-4</v>
      </c>
      <c r="N63">
        <v>3</v>
      </c>
      <c r="O63">
        <v>1</v>
      </c>
      <c r="P63">
        <v>470</v>
      </c>
      <c r="Q63">
        <v>96</v>
      </c>
      <c r="R63">
        <v>0.97315436241610742</v>
      </c>
      <c r="S63">
        <v>10</v>
      </c>
      <c r="T63" t="s">
        <v>498</v>
      </c>
      <c r="U63">
        <v>566</v>
      </c>
      <c r="V63">
        <v>1.06007067137809E-2</v>
      </c>
      <c r="W63">
        <v>0</v>
      </c>
    </row>
    <row r="64" spans="1:23" x14ac:dyDescent="0.3">
      <c r="A64" s="1">
        <v>44363</v>
      </c>
      <c r="B64" s="2" t="s">
        <v>9</v>
      </c>
      <c r="C64">
        <v>25</v>
      </c>
      <c r="D64">
        <v>418</v>
      </c>
      <c r="E64">
        <v>6</v>
      </c>
      <c r="F64">
        <v>145</v>
      </c>
      <c r="G64">
        <v>15299</v>
      </c>
      <c r="H64">
        <v>3</v>
      </c>
      <c r="I64">
        <v>1</v>
      </c>
      <c r="J64">
        <v>262557</v>
      </c>
      <c r="K64">
        <v>130596</v>
      </c>
      <c r="L64">
        <v>418</v>
      </c>
      <c r="M64">
        <v>9</v>
      </c>
      <c r="N64">
        <v>3</v>
      </c>
      <c r="O64">
        <v>1</v>
      </c>
      <c r="P64">
        <v>495</v>
      </c>
      <c r="Q64">
        <v>2276</v>
      </c>
      <c r="R64">
        <v>1.0620689655172413</v>
      </c>
      <c r="S64">
        <v>16</v>
      </c>
      <c r="T64" t="s">
        <v>499</v>
      </c>
      <c r="U64">
        <v>2771</v>
      </c>
      <c r="V64">
        <v>9.0220137134608396E-3</v>
      </c>
      <c r="W64">
        <v>0</v>
      </c>
    </row>
    <row r="65" spans="1:23" x14ac:dyDescent="0.3">
      <c r="A65" s="1">
        <v>44364</v>
      </c>
      <c r="B65" s="2" t="s">
        <v>9</v>
      </c>
      <c r="C65">
        <v>8</v>
      </c>
      <c r="D65">
        <v>418</v>
      </c>
      <c r="E65">
        <v>23</v>
      </c>
      <c r="F65">
        <v>154</v>
      </c>
      <c r="G65">
        <v>15315</v>
      </c>
      <c r="H65">
        <v>3</v>
      </c>
      <c r="I65">
        <v>1</v>
      </c>
      <c r="J65">
        <v>263052</v>
      </c>
      <c r="K65">
        <v>132872</v>
      </c>
      <c r="L65">
        <v>418</v>
      </c>
      <c r="M65">
        <v>1</v>
      </c>
      <c r="N65">
        <v>2</v>
      </c>
      <c r="O65">
        <v>1</v>
      </c>
      <c r="P65">
        <v>273</v>
      </c>
      <c r="Q65">
        <v>59</v>
      </c>
      <c r="R65">
        <v>1.0064935064935066</v>
      </c>
      <c r="S65">
        <v>7</v>
      </c>
      <c r="T65" t="s">
        <v>500</v>
      </c>
      <c r="U65">
        <v>332</v>
      </c>
      <c r="V65">
        <v>2.40963855421687E-2</v>
      </c>
      <c r="W65">
        <v>0</v>
      </c>
    </row>
    <row r="66" spans="1:23" x14ac:dyDescent="0.3">
      <c r="A66" s="1">
        <v>44365</v>
      </c>
      <c r="B66" s="2" t="s">
        <v>9</v>
      </c>
      <c r="C66">
        <v>9</v>
      </c>
      <c r="D66">
        <v>418</v>
      </c>
      <c r="E66">
        <v>8</v>
      </c>
      <c r="F66">
        <v>155</v>
      </c>
      <c r="G66">
        <v>15322</v>
      </c>
      <c r="H66">
        <v>2</v>
      </c>
      <c r="I66">
        <v>1</v>
      </c>
      <c r="J66">
        <v>263325</v>
      </c>
      <c r="K66">
        <v>132931</v>
      </c>
      <c r="L66">
        <v>418</v>
      </c>
      <c r="M66">
        <v>-5</v>
      </c>
      <c r="N66">
        <v>3</v>
      </c>
      <c r="O66">
        <v>1</v>
      </c>
      <c r="P66">
        <v>426</v>
      </c>
      <c r="Q66">
        <v>40</v>
      </c>
      <c r="R66">
        <v>0.967741935483871</v>
      </c>
      <c r="S66">
        <v>14</v>
      </c>
      <c r="T66" t="s">
        <v>501</v>
      </c>
      <c r="U66">
        <v>466</v>
      </c>
      <c r="V66">
        <v>1.9313304721029999E-2</v>
      </c>
      <c r="W66">
        <v>0</v>
      </c>
    </row>
    <row r="67" spans="1:23" x14ac:dyDescent="0.3">
      <c r="A67" s="1">
        <v>44366</v>
      </c>
      <c r="B67" s="2" t="s">
        <v>9</v>
      </c>
      <c r="C67">
        <v>6</v>
      </c>
      <c r="D67">
        <v>418</v>
      </c>
      <c r="E67">
        <v>10</v>
      </c>
      <c r="F67">
        <v>150</v>
      </c>
      <c r="G67">
        <v>15336</v>
      </c>
      <c r="H67">
        <v>3</v>
      </c>
      <c r="I67">
        <v>1</v>
      </c>
      <c r="J67">
        <v>263751</v>
      </c>
      <c r="K67">
        <v>132971</v>
      </c>
      <c r="L67">
        <v>418</v>
      </c>
      <c r="M67">
        <v>-8</v>
      </c>
      <c r="N67">
        <v>3</v>
      </c>
      <c r="O67">
        <v>1</v>
      </c>
      <c r="P67">
        <v>474</v>
      </c>
      <c r="Q67">
        <v>4</v>
      </c>
      <c r="R67">
        <v>0.94666666666666666</v>
      </c>
      <c r="S67">
        <v>14</v>
      </c>
      <c r="T67" t="s">
        <v>502</v>
      </c>
      <c r="U67">
        <v>478</v>
      </c>
      <c r="V67">
        <v>1.2552301255230099E-2</v>
      </c>
      <c r="W67">
        <v>0</v>
      </c>
    </row>
    <row r="68" spans="1:23" x14ac:dyDescent="0.3">
      <c r="A68" s="1">
        <v>44367</v>
      </c>
      <c r="B68" s="2" t="s">
        <v>9</v>
      </c>
      <c r="C68">
        <v>8</v>
      </c>
      <c r="D68">
        <v>418</v>
      </c>
      <c r="E68">
        <v>6</v>
      </c>
      <c r="F68">
        <v>142</v>
      </c>
      <c r="G68">
        <v>15350</v>
      </c>
      <c r="H68">
        <v>3</v>
      </c>
      <c r="I68">
        <v>1</v>
      </c>
      <c r="J68">
        <v>264225</v>
      </c>
      <c r="K68">
        <v>132975</v>
      </c>
      <c r="L68">
        <v>418</v>
      </c>
      <c r="M68">
        <v>0</v>
      </c>
      <c r="N68">
        <v>2</v>
      </c>
      <c r="O68">
        <v>1</v>
      </c>
      <c r="P68">
        <v>209</v>
      </c>
      <c r="Q68">
        <v>0</v>
      </c>
      <c r="R68">
        <v>1</v>
      </c>
      <c r="S68">
        <v>8</v>
      </c>
      <c r="T68" t="s">
        <v>503</v>
      </c>
      <c r="U68">
        <v>209</v>
      </c>
      <c r="V68">
        <v>3.82775119617225E-2</v>
      </c>
      <c r="W68">
        <v>0</v>
      </c>
    </row>
    <row r="69" spans="1:23" x14ac:dyDescent="0.3">
      <c r="A69" s="1">
        <v>44368</v>
      </c>
      <c r="B69" s="2" t="s">
        <v>9</v>
      </c>
      <c r="C69">
        <v>6</v>
      </c>
      <c r="D69">
        <v>418</v>
      </c>
      <c r="E69">
        <v>8</v>
      </c>
      <c r="F69">
        <v>142</v>
      </c>
      <c r="G69">
        <v>15358</v>
      </c>
      <c r="H69">
        <v>2</v>
      </c>
      <c r="I69">
        <v>1</v>
      </c>
      <c r="J69">
        <v>264434</v>
      </c>
      <c r="K69">
        <v>132975</v>
      </c>
      <c r="L69">
        <v>418</v>
      </c>
      <c r="M69">
        <v>-1</v>
      </c>
      <c r="N69">
        <v>1</v>
      </c>
      <c r="O69">
        <v>1</v>
      </c>
      <c r="P69">
        <v>379</v>
      </c>
      <c r="Q69">
        <v>20</v>
      </c>
      <c r="R69">
        <v>0.99295774647887325</v>
      </c>
      <c r="S69">
        <v>7</v>
      </c>
      <c r="T69" t="s">
        <v>504</v>
      </c>
      <c r="U69">
        <v>399</v>
      </c>
      <c r="V69">
        <v>1.50375939849624E-2</v>
      </c>
      <c r="W69">
        <v>0</v>
      </c>
    </row>
    <row r="70" spans="1:23" x14ac:dyDescent="0.3">
      <c r="A70" s="1">
        <v>44369</v>
      </c>
      <c r="B70" s="2" t="s">
        <v>9</v>
      </c>
      <c r="C70">
        <v>6</v>
      </c>
      <c r="D70">
        <v>418</v>
      </c>
      <c r="E70">
        <v>6</v>
      </c>
      <c r="F70">
        <v>141</v>
      </c>
      <c r="G70">
        <v>15365</v>
      </c>
      <c r="H70">
        <v>1</v>
      </c>
      <c r="I70">
        <v>1</v>
      </c>
      <c r="J70">
        <v>264813</v>
      </c>
      <c r="K70">
        <v>132995</v>
      </c>
      <c r="L70">
        <v>418</v>
      </c>
      <c r="M70">
        <v>-2</v>
      </c>
      <c r="N70">
        <v>1</v>
      </c>
      <c r="O70">
        <v>1</v>
      </c>
      <c r="P70">
        <v>336</v>
      </c>
      <c r="Q70">
        <v>29</v>
      </c>
      <c r="R70">
        <v>0.98581560283687941</v>
      </c>
      <c r="S70">
        <v>8</v>
      </c>
      <c r="T70" t="s">
        <v>505</v>
      </c>
      <c r="U70">
        <v>365</v>
      </c>
      <c r="V70">
        <v>1.6438356164383602E-2</v>
      </c>
      <c r="W70">
        <v>0</v>
      </c>
    </row>
    <row r="71" spans="1:23" x14ac:dyDescent="0.3">
      <c r="A71" s="1">
        <v>44370</v>
      </c>
      <c r="B71" s="2" t="s">
        <v>9</v>
      </c>
      <c r="C71">
        <v>21</v>
      </c>
      <c r="D71">
        <v>418</v>
      </c>
      <c r="E71">
        <v>7</v>
      </c>
      <c r="F71">
        <v>139</v>
      </c>
      <c r="G71">
        <v>15373</v>
      </c>
      <c r="H71">
        <v>1</v>
      </c>
      <c r="I71">
        <v>1</v>
      </c>
      <c r="J71">
        <v>265149</v>
      </c>
      <c r="K71">
        <v>133024</v>
      </c>
      <c r="L71">
        <v>418</v>
      </c>
      <c r="M71">
        <v>7</v>
      </c>
      <c r="N71">
        <v>2</v>
      </c>
      <c r="O71">
        <v>1</v>
      </c>
      <c r="P71">
        <v>494</v>
      </c>
      <c r="Q71">
        <v>88</v>
      </c>
      <c r="R71">
        <v>1.0503597122302157</v>
      </c>
      <c r="S71">
        <v>14</v>
      </c>
      <c r="T71" t="s">
        <v>506</v>
      </c>
      <c r="U71">
        <v>582</v>
      </c>
      <c r="V71">
        <v>3.60824742268041E-2</v>
      </c>
      <c r="W71">
        <v>0</v>
      </c>
    </row>
    <row r="72" spans="1:23" x14ac:dyDescent="0.3">
      <c r="A72" s="1">
        <v>44371</v>
      </c>
      <c r="B72" s="2" t="s">
        <v>9</v>
      </c>
      <c r="C72">
        <v>8</v>
      </c>
      <c r="D72">
        <v>418</v>
      </c>
      <c r="E72">
        <v>21</v>
      </c>
      <c r="F72">
        <v>146</v>
      </c>
      <c r="G72">
        <v>15387</v>
      </c>
      <c r="H72">
        <v>2</v>
      </c>
      <c r="I72">
        <v>1</v>
      </c>
      <c r="J72">
        <v>265643</v>
      </c>
      <c r="K72">
        <v>133112</v>
      </c>
      <c r="L72">
        <v>418</v>
      </c>
      <c r="M72">
        <v>4</v>
      </c>
      <c r="N72">
        <v>3</v>
      </c>
      <c r="O72">
        <v>1</v>
      </c>
      <c r="P72">
        <v>250</v>
      </c>
      <c r="Q72">
        <v>46</v>
      </c>
      <c r="R72">
        <v>1.0273972602739727</v>
      </c>
      <c r="S72">
        <v>4</v>
      </c>
      <c r="T72" t="s">
        <v>507</v>
      </c>
      <c r="U72">
        <v>296</v>
      </c>
      <c r="V72">
        <v>2.7027027027027001E-2</v>
      </c>
      <c r="W72">
        <v>0</v>
      </c>
    </row>
    <row r="73" spans="1:23" x14ac:dyDescent="0.3">
      <c r="A73" s="1">
        <v>44372</v>
      </c>
      <c r="B73" s="2" t="s">
        <v>9</v>
      </c>
      <c r="C73">
        <v>15</v>
      </c>
      <c r="D73">
        <v>418</v>
      </c>
      <c r="E73">
        <v>9</v>
      </c>
      <c r="F73">
        <v>150</v>
      </c>
      <c r="G73">
        <v>15391</v>
      </c>
      <c r="H73">
        <v>3</v>
      </c>
      <c r="I73">
        <v>1</v>
      </c>
      <c r="J73">
        <v>265893</v>
      </c>
      <c r="K73">
        <v>133158</v>
      </c>
      <c r="L73">
        <v>418</v>
      </c>
      <c r="M73">
        <v>13</v>
      </c>
      <c r="N73">
        <v>4</v>
      </c>
      <c r="O73">
        <v>1</v>
      </c>
      <c r="P73">
        <v>355</v>
      </c>
      <c r="Q73">
        <v>43</v>
      </c>
      <c r="R73">
        <v>1.0866666666666667</v>
      </c>
      <c r="S73">
        <v>2</v>
      </c>
      <c r="T73" t="s">
        <v>508</v>
      </c>
      <c r="U73">
        <v>398</v>
      </c>
      <c r="V73">
        <v>3.7688442211055301E-2</v>
      </c>
      <c r="W73">
        <v>0</v>
      </c>
    </row>
    <row r="74" spans="1:23" x14ac:dyDescent="0.3">
      <c r="A74" s="1">
        <v>44373</v>
      </c>
      <c r="B74" s="2" t="s">
        <v>9</v>
      </c>
      <c r="C74">
        <v>14</v>
      </c>
      <c r="D74">
        <v>418</v>
      </c>
      <c r="E74">
        <v>15</v>
      </c>
      <c r="F74">
        <v>163</v>
      </c>
      <c r="G74">
        <v>15393</v>
      </c>
      <c r="H74">
        <v>4</v>
      </c>
      <c r="I74">
        <v>1</v>
      </c>
      <c r="J74">
        <v>266248</v>
      </c>
      <c r="K74">
        <v>133201</v>
      </c>
      <c r="L74">
        <v>418</v>
      </c>
      <c r="M74">
        <v>1</v>
      </c>
      <c r="N74">
        <v>5</v>
      </c>
      <c r="O74">
        <v>1</v>
      </c>
      <c r="P74">
        <v>449</v>
      </c>
      <c r="Q74">
        <v>19</v>
      </c>
      <c r="R74">
        <v>1.0061349693251533</v>
      </c>
      <c r="S74">
        <v>13</v>
      </c>
      <c r="T74" t="s">
        <v>509</v>
      </c>
      <c r="U74">
        <v>468</v>
      </c>
      <c r="V74">
        <v>2.9914529914529898E-2</v>
      </c>
      <c r="W74">
        <v>0</v>
      </c>
    </row>
    <row r="75" spans="1:23" x14ac:dyDescent="0.3">
      <c r="A75" s="1">
        <v>44374</v>
      </c>
      <c r="B75" s="2" t="s">
        <v>9</v>
      </c>
      <c r="C75">
        <v>9</v>
      </c>
      <c r="D75">
        <v>418</v>
      </c>
      <c r="E75">
        <v>14</v>
      </c>
      <c r="F75">
        <v>164</v>
      </c>
      <c r="G75">
        <v>15406</v>
      </c>
      <c r="H75">
        <v>5</v>
      </c>
      <c r="I75">
        <v>1</v>
      </c>
      <c r="J75">
        <v>266697</v>
      </c>
      <c r="K75">
        <v>133220</v>
      </c>
      <c r="L75">
        <v>418</v>
      </c>
      <c r="M75">
        <v>1</v>
      </c>
      <c r="N75">
        <v>5</v>
      </c>
      <c r="O75">
        <v>1</v>
      </c>
      <c r="P75">
        <v>320</v>
      </c>
      <c r="Q75">
        <v>0</v>
      </c>
      <c r="R75">
        <v>1.0060975609756098</v>
      </c>
      <c r="S75">
        <v>425</v>
      </c>
      <c r="T75" t="s">
        <v>510</v>
      </c>
      <c r="U75">
        <v>320</v>
      </c>
      <c r="V75">
        <v>2.8125000000000001E-2</v>
      </c>
      <c r="W75">
        <v>0</v>
      </c>
    </row>
    <row r="76" spans="1:23" x14ac:dyDescent="0.3">
      <c r="A76" s="1">
        <v>44375</v>
      </c>
      <c r="B76" s="2" t="s">
        <v>9</v>
      </c>
      <c r="C76">
        <v>8</v>
      </c>
      <c r="D76">
        <v>418</v>
      </c>
      <c r="E76">
        <v>9</v>
      </c>
      <c r="F76">
        <v>165</v>
      </c>
      <c r="G76">
        <v>15831</v>
      </c>
      <c r="H76">
        <v>5</v>
      </c>
      <c r="I76">
        <v>1</v>
      </c>
      <c r="J76">
        <v>267017</v>
      </c>
      <c r="K76">
        <v>133220</v>
      </c>
      <c r="L76">
        <v>418</v>
      </c>
      <c r="M76">
        <v>5</v>
      </c>
      <c r="N76">
        <v>4</v>
      </c>
      <c r="O76">
        <v>1</v>
      </c>
      <c r="P76">
        <v>224</v>
      </c>
      <c r="Q76">
        <v>11</v>
      </c>
      <c r="R76">
        <v>1.0303030303030303</v>
      </c>
      <c r="S76">
        <v>-414</v>
      </c>
      <c r="T76" t="s">
        <v>511</v>
      </c>
      <c r="U76">
        <v>235</v>
      </c>
      <c r="V76">
        <v>3.4042553191489397E-2</v>
      </c>
      <c r="W76">
        <v>0</v>
      </c>
    </row>
    <row r="77" spans="1:23" x14ac:dyDescent="0.3">
      <c r="A77" s="1">
        <v>44376</v>
      </c>
      <c r="B77" s="2" t="s">
        <v>9</v>
      </c>
      <c r="C77">
        <v>15</v>
      </c>
      <c r="D77">
        <v>418</v>
      </c>
      <c r="E77">
        <v>8</v>
      </c>
      <c r="F77">
        <v>170</v>
      </c>
      <c r="G77">
        <v>15417</v>
      </c>
      <c r="H77">
        <v>4</v>
      </c>
      <c r="I77">
        <v>1</v>
      </c>
      <c r="J77">
        <v>267241</v>
      </c>
      <c r="K77">
        <v>133231</v>
      </c>
      <c r="L77">
        <v>418</v>
      </c>
      <c r="M77">
        <v>-2</v>
      </c>
      <c r="N77">
        <v>5</v>
      </c>
      <c r="O77">
        <v>0</v>
      </c>
      <c r="P77">
        <v>519</v>
      </c>
      <c r="Q77">
        <v>15</v>
      </c>
      <c r="R77">
        <v>0.9882352941176471</v>
      </c>
      <c r="S77">
        <v>17</v>
      </c>
      <c r="T77" t="s">
        <v>512</v>
      </c>
      <c r="U77">
        <v>534</v>
      </c>
      <c r="V77">
        <v>2.8089887640449399E-2</v>
      </c>
      <c r="W77">
        <v>0</v>
      </c>
    </row>
    <row r="78" spans="1:23" x14ac:dyDescent="0.3">
      <c r="A78" s="1">
        <v>44377</v>
      </c>
      <c r="B78" s="2" t="s">
        <v>9</v>
      </c>
      <c r="C78">
        <v>43</v>
      </c>
      <c r="D78">
        <v>418</v>
      </c>
      <c r="E78">
        <v>16</v>
      </c>
      <c r="F78">
        <v>168</v>
      </c>
      <c r="G78">
        <v>15434</v>
      </c>
      <c r="H78">
        <v>5</v>
      </c>
      <c r="I78">
        <v>0</v>
      </c>
      <c r="J78">
        <v>267760</v>
      </c>
      <c r="K78">
        <v>133246</v>
      </c>
      <c r="L78">
        <v>418</v>
      </c>
      <c r="M78">
        <v>31</v>
      </c>
      <c r="N78">
        <v>5</v>
      </c>
      <c r="O78">
        <v>0</v>
      </c>
      <c r="P78">
        <v>474</v>
      </c>
      <c r="Q78">
        <v>30</v>
      </c>
      <c r="R78">
        <v>1.1845238095238095</v>
      </c>
      <c r="S78">
        <v>12</v>
      </c>
      <c r="T78" t="s">
        <v>513</v>
      </c>
      <c r="U78">
        <v>504</v>
      </c>
      <c r="V78">
        <v>8.5317460317460306E-2</v>
      </c>
      <c r="W78">
        <v>0</v>
      </c>
    </row>
    <row r="79" spans="1:23" x14ac:dyDescent="0.3">
      <c r="A79" s="1">
        <v>44378</v>
      </c>
      <c r="B79" s="2" t="s">
        <v>9</v>
      </c>
      <c r="C79">
        <v>43</v>
      </c>
      <c r="D79">
        <v>418</v>
      </c>
      <c r="E79">
        <v>43</v>
      </c>
      <c r="F79">
        <v>199</v>
      </c>
      <c r="G79">
        <v>15446</v>
      </c>
      <c r="H79">
        <v>5</v>
      </c>
      <c r="I79">
        <v>0</v>
      </c>
      <c r="J79">
        <v>268234</v>
      </c>
      <c r="K79">
        <v>133276</v>
      </c>
      <c r="L79">
        <v>418</v>
      </c>
      <c r="M79">
        <v>30</v>
      </c>
      <c r="N79">
        <v>6</v>
      </c>
      <c r="O79">
        <v>0</v>
      </c>
      <c r="P79">
        <v>422</v>
      </c>
      <c r="Q79">
        <v>25</v>
      </c>
      <c r="R79">
        <v>1.1507537688442211</v>
      </c>
      <c r="S79">
        <v>13</v>
      </c>
      <c r="T79" t="s">
        <v>514</v>
      </c>
      <c r="U79">
        <v>447</v>
      </c>
      <c r="V79">
        <v>9.6196868008948597E-2</v>
      </c>
      <c r="W79">
        <v>0</v>
      </c>
    </row>
    <row r="80" spans="1:23" x14ac:dyDescent="0.3">
      <c r="A80" s="1">
        <v>44379</v>
      </c>
      <c r="B80" s="2" t="s">
        <v>9</v>
      </c>
      <c r="C80">
        <v>32</v>
      </c>
      <c r="D80">
        <v>418</v>
      </c>
      <c r="E80">
        <v>43</v>
      </c>
      <c r="F80">
        <v>229</v>
      </c>
      <c r="G80">
        <v>15459</v>
      </c>
      <c r="H80">
        <v>6</v>
      </c>
      <c r="I80">
        <v>0</v>
      </c>
      <c r="J80">
        <v>268656</v>
      </c>
      <c r="K80">
        <v>133301</v>
      </c>
      <c r="L80">
        <v>418</v>
      </c>
      <c r="M80">
        <v>25</v>
      </c>
      <c r="N80">
        <v>6</v>
      </c>
      <c r="O80">
        <v>0</v>
      </c>
      <c r="P80">
        <v>373</v>
      </c>
      <c r="Q80">
        <v>32</v>
      </c>
      <c r="R80">
        <v>1.1091703056768558</v>
      </c>
      <c r="S80">
        <v>7</v>
      </c>
      <c r="T80" t="s">
        <v>515</v>
      </c>
      <c r="U80">
        <v>405</v>
      </c>
      <c r="V80">
        <v>7.90123456790124E-2</v>
      </c>
      <c r="W80">
        <v>0</v>
      </c>
    </row>
    <row r="81" spans="1:23" x14ac:dyDescent="0.3">
      <c r="A81" s="1">
        <v>44380</v>
      </c>
      <c r="B81" s="2" t="s">
        <v>9</v>
      </c>
      <c r="C81">
        <v>37</v>
      </c>
      <c r="D81">
        <v>418</v>
      </c>
      <c r="E81">
        <v>32</v>
      </c>
      <c r="F81">
        <v>254</v>
      </c>
      <c r="G81">
        <v>15466</v>
      </c>
      <c r="H81">
        <v>6</v>
      </c>
      <c r="I81">
        <v>0</v>
      </c>
      <c r="J81">
        <v>269029</v>
      </c>
      <c r="K81">
        <v>133333</v>
      </c>
      <c r="L81">
        <v>418</v>
      </c>
      <c r="M81">
        <v>25</v>
      </c>
      <c r="N81">
        <v>6</v>
      </c>
      <c r="O81">
        <v>0</v>
      </c>
      <c r="P81">
        <v>478</v>
      </c>
      <c r="Q81">
        <v>29</v>
      </c>
      <c r="R81">
        <v>1.0984251968503937</v>
      </c>
      <c r="S81">
        <v>12</v>
      </c>
      <c r="T81" t="s">
        <v>516</v>
      </c>
      <c r="U81">
        <v>507</v>
      </c>
      <c r="V81">
        <v>7.2978303747534501E-2</v>
      </c>
      <c r="W81">
        <v>0</v>
      </c>
    </row>
    <row r="82" spans="1:23" x14ac:dyDescent="0.3">
      <c r="A82" s="1">
        <v>44381</v>
      </c>
      <c r="B82" s="2" t="s">
        <v>9</v>
      </c>
      <c r="C82">
        <v>34</v>
      </c>
      <c r="D82">
        <v>418</v>
      </c>
      <c r="E82">
        <v>37</v>
      </c>
      <c r="F82">
        <v>279</v>
      </c>
      <c r="G82">
        <v>15478</v>
      </c>
      <c r="H82">
        <v>6</v>
      </c>
      <c r="I82">
        <v>0</v>
      </c>
      <c r="J82">
        <v>269507</v>
      </c>
      <c r="K82">
        <v>133362</v>
      </c>
      <c r="L82">
        <v>418</v>
      </c>
      <c r="M82">
        <v>32</v>
      </c>
      <c r="N82">
        <v>7</v>
      </c>
      <c r="O82">
        <v>0</v>
      </c>
      <c r="P82">
        <v>296</v>
      </c>
      <c r="Q82">
        <v>26</v>
      </c>
      <c r="R82">
        <v>1.1146953405017921</v>
      </c>
      <c r="S82">
        <v>2</v>
      </c>
      <c r="T82" t="s">
        <v>517</v>
      </c>
      <c r="U82">
        <v>322</v>
      </c>
      <c r="V82">
        <v>0.105590062111801</v>
      </c>
      <c r="W82">
        <v>0</v>
      </c>
    </row>
    <row r="83" spans="1:23" x14ac:dyDescent="0.3">
      <c r="A83" s="1">
        <v>44382</v>
      </c>
      <c r="B83" s="2" t="s">
        <v>9</v>
      </c>
      <c r="C83">
        <v>34</v>
      </c>
      <c r="D83">
        <v>418</v>
      </c>
      <c r="E83">
        <v>34</v>
      </c>
      <c r="F83">
        <v>311</v>
      </c>
      <c r="G83">
        <v>15480</v>
      </c>
      <c r="H83">
        <v>7</v>
      </c>
      <c r="I83">
        <v>0</v>
      </c>
      <c r="J83">
        <v>269803</v>
      </c>
      <c r="K83">
        <v>133388</v>
      </c>
      <c r="L83">
        <v>418</v>
      </c>
      <c r="M83">
        <v>25</v>
      </c>
      <c r="N83">
        <v>4</v>
      </c>
      <c r="O83">
        <v>0</v>
      </c>
      <c r="P83">
        <v>496</v>
      </c>
      <c r="Q83">
        <v>7</v>
      </c>
      <c r="R83">
        <v>1.0803858520900322</v>
      </c>
      <c r="S83">
        <v>9</v>
      </c>
      <c r="T83" t="s">
        <v>518</v>
      </c>
      <c r="U83">
        <v>503</v>
      </c>
      <c r="V83">
        <v>6.7594433399602402E-2</v>
      </c>
      <c r="W83">
        <v>0</v>
      </c>
    </row>
    <row r="84" spans="1:23" x14ac:dyDescent="0.3">
      <c r="A84" s="1">
        <v>44383</v>
      </c>
      <c r="B84" s="2" t="s">
        <v>9</v>
      </c>
      <c r="C84">
        <v>71</v>
      </c>
      <c r="D84">
        <v>418</v>
      </c>
      <c r="E84">
        <v>34</v>
      </c>
      <c r="F84">
        <v>336</v>
      </c>
      <c r="G84">
        <v>15489</v>
      </c>
      <c r="H84">
        <v>4</v>
      </c>
      <c r="I84">
        <v>0</v>
      </c>
      <c r="J84">
        <v>270299</v>
      </c>
      <c r="K84">
        <v>133395</v>
      </c>
      <c r="L84">
        <v>418</v>
      </c>
      <c r="M84">
        <v>63</v>
      </c>
      <c r="N84">
        <v>3</v>
      </c>
      <c r="O84">
        <v>0</v>
      </c>
      <c r="P84">
        <v>614</v>
      </c>
      <c r="Q84">
        <v>48</v>
      </c>
      <c r="R84">
        <v>1.1875</v>
      </c>
      <c r="S84">
        <v>8</v>
      </c>
      <c r="T84" t="s">
        <v>519</v>
      </c>
      <c r="U84">
        <v>662</v>
      </c>
      <c r="V84">
        <v>0.107250755287009</v>
      </c>
      <c r="W84">
        <v>0</v>
      </c>
    </row>
    <row r="85" spans="1:23" x14ac:dyDescent="0.3">
      <c r="A85" s="1">
        <v>44384</v>
      </c>
      <c r="B85" s="2" t="s">
        <v>9</v>
      </c>
      <c r="C85">
        <v>90</v>
      </c>
      <c r="D85">
        <v>418</v>
      </c>
      <c r="E85">
        <v>72</v>
      </c>
      <c r="F85">
        <v>399</v>
      </c>
      <c r="G85">
        <v>15497</v>
      </c>
      <c r="H85">
        <v>3</v>
      </c>
      <c r="I85">
        <v>0</v>
      </c>
      <c r="J85">
        <v>270913</v>
      </c>
      <c r="K85">
        <v>133443</v>
      </c>
      <c r="L85">
        <v>418</v>
      </c>
      <c r="M85">
        <v>84</v>
      </c>
      <c r="N85">
        <v>4</v>
      </c>
      <c r="O85">
        <v>0</v>
      </c>
      <c r="P85">
        <v>545</v>
      </c>
      <c r="Q85">
        <v>2015</v>
      </c>
      <c r="R85">
        <v>1.2105263157894737</v>
      </c>
      <c r="S85">
        <v>6</v>
      </c>
      <c r="T85" t="s">
        <v>520</v>
      </c>
      <c r="U85">
        <v>2560</v>
      </c>
      <c r="V85">
        <v>3.515625E-2</v>
      </c>
      <c r="W85">
        <v>0</v>
      </c>
    </row>
    <row r="86" spans="1:23" x14ac:dyDescent="0.3">
      <c r="A86" s="1">
        <v>44385</v>
      </c>
      <c r="B86" s="2" t="s">
        <v>9</v>
      </c>
      <c r="C86">
        <v>141</v>
      </c>
      <c r="D86">
        <v>418</v>
      </c>
      <c r="E86">
        <v>91</v>
      </c>
      <c r="F86">
        <v>483</v>
      </c>
      <c r="G86">
        <v>15503</v>
      </c>
      <c r="H86">
        <v>4</v>
      </c>
      <c r="I86">
        <v>0</v>
      </c>
      <c r="J86">
        <v>271458</v>
      </c>
      <c r="K86">
        <v>135458</v>
      </c>
      <c r="L86">
        <v>418</v>
      </c>
      <c r="M86">
        <v>123</v>
      </c>
      <c r="N86">
        <v>7</v>
      </c>
      <c r="O86">
        <v>0</v>
      </c>
      <c r="P86">
        <v>601</v>
      </c>
      <c r="Q86">
        <v>151</v>
      </c>
      <c r="R86">
        <v>1.2546583850931676</v>
      </c>
      <c r="S86">
        <v>18</v>
      </c>
      <c r="T86" t="s">
        <v>521</v>
      </c>
      <c r="U86">
        <v>752</v>
      </c>
      <c r="V86">
        <v>0.1875</v>
      </c>
      <c r="W86">
        <v>0</v>
      </c>
    </row>
    <row r="87" spans="1:23" x14ac:dyDescent="0.3">
      <c r="A87" s="1">
        <v>44386</v>
      </c>
      <c r="B87" s="2" t="s">
        <v>9</v>
      </c>
      <c r="C87">
        <v>128</v>
      </c>
      <c r="D87">
        <v>418</v>
      </c>
      <c r="E87">
        <v>135</v>
      </c>
      <c r="F87">
        <v>606</v>
      </c>
      <c r="G87">
        <v>15521</v>
      </c>
      <c r="H87">
        <v>7</v>
      </c>
      <c r="I87">
        <v>0</v>
      </c>
      <c r="J87">
        <v>272059</v>
      </c>
      <c r="K87">
        <v>135609</v>
      </c>
      <c r="L87">
        <v>418</v>
      </c>
      <c r="M87">
        <v>120</v>
      </c>
      <c r="N87">
        <v>7</v>
      </c>
      <c r="O87">
        <v>0</v>
      </c>
      <c r="P87">
        <v>1013</v>
      </c>
      <c r="Q87">
        <v>93</v>
      </c>
      <c r="R87">
        <v>1.198019801980198</v>
      </c>
      <c r="S87">
        <v>8</v>
      </c>
      <c r="T87" t="s">
        <v>522</v>
      </c>
      <c r="U87">
        <v>1106</v>
      </c>
      <c r="V87">
        <v>0.11573236889692599</v>
      </c>
      <c r="W87">
        <v>0</v>
      </c>
    </row>
    <row r="88" spans="1:23" x14ac:dyDescent="0.3">
      <c r="A88" s="1">
        <v>44387</v>
      </c>
      <c r="B88" s="2" t="s">
        <v>9</v>
      </c>
      <c r="C88">
        <v>110</v>
      </c>
      <c r="D88">
        <v>418</v>
      </c>
      <c r="E88">
        <v>125</v>
      </c>
      <c r="F88">
        <v>726</v>
      </c>
      <c r="G88">
        <v>15529</v>
      </c>
      <c r="H88">
        <v>7</v>
      </c>
      <c r="I88">
        <v>0</v>
      </c>
      <c r="J88">
        <v>273072</v>
      </c>
      <c r="K88">
        <v>135702</v>
      </c>
      <c r="L88">
        <v>418</v>
      </c>
      <c r="M88">
        <v>97</v>
      </c>
      <c r="N88">
        <v>9</v>
      </c>
      <c r="O88">
        <v>0</v>
      </c>
      <c r="P88">
        <v>903</v>
      </c>
      <c r="Q88">
        <v>60</v>
      </c>
      <c r="R88">
        <v>1.1336088154269972</v>
      </c>
      <c r="S88">
        <v>13</v>
      </c>
      <c r="T88" t="s">
        <v>523</v>
      </c>
      <c r="U88">
        <v>963</v>
      </c>
      <c r="V88">
        <v>0.114226375908619</v>
      </c>
      <c r="W88">
        <v>0</v>
      </c>
    </row>
    <row r="89" spans="1:23" x14ac:dyDescent="0.3">
      <c r="A89" s="1">
        <v>44388</v>
      </c>
      <c r="B89" s="2" t="s">
        <v>9</v>
      </c>
      <c r="C89">
        <v>186</v>
      </c>
      <c r="D89">
        <v>418</v>
      </c>
      <c r="E89">
        <v>110</v>
      </c>
      <c r="F89">
        <v>823</v>
      </c>
      <c r="G89">
        <v>15542</v>
      </c>
      <c r="H89">
        <v>9</v>
      </c>
      <c r="I89">
        <v>0</v>
      </c>
      <c r="J89">
        <v>273975</v>
      </c>
      <c r="K89">
        <v>135762</v>
      </c>
      <c r="L89">
        <v>418</v>
      </c>
      <c r="M89">
        <v>157</v>
      </c>
      <c r="N89">
        <v>10</v>
      </c>
      <c r="O89">
        <v>0</v>
      </c>
      <c r="P89">
        <v>765</v>
      </c>
      <c r="Q89">
        <v>167</v>
      </c>
      <c r="R89">
        <v>1.1907654921020656</v>
      </c>
      <c r="S89">
        <v>29</v>
      </c>
      <c r="T89" t="s">
        <v>524</v>
      </c>
      <c r="U89">
        <v>932</v>
      </c>
      <c r="V89">
        <v>0.19957081545064401</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44300</v>
      </c>
      <c r="B2" s="2" t="s">
        <v>6</v>
      </c>
      <c r="C2">
        <v>24</v>
      </c>
      <c r="D2">
        <v>168</v>
      </c>
      <c r="E2">
        <v>9</v>
      </c>
      <c r="F2">
        <v>366</v>
      </c>
      <c r="G2">
        <v>12574</v>
      </c>
      <c r="H2">
        <v>23</v>
      </c>
      <c r="I2">
        <v>3</v>
      </c>
      <c r="J2">
        <v>193316</v>
      </c>
      <c r="K2">
        <v>100701</v>
      </c>
      <c r="L2">
        <v>168</v>
      </c>
      <c r="M2">
        <v>9</v>
      </c>
      <c r="N2">
        <v>22</v>
      </c>
      <c r="O2">
        <v>4</v>
      </c>
      <c r="P2">
        <v>1293</v>
      </c>
      <c r="Q2">
        <v>455</v>
      </c>
      <c r="R2">
        <v>1.0245901639344261</v>
      </c>
      <c r="S2">
        <v>15</v>
      </c>
      <c r="T2" t="s">
        <v>432</v>
      </c>
      <c r="U2">
        <v>1748</v>
      </c>
      <c r="V2">
        <v>1.3729977116704799E-2</v>
      </c>
      <c r="W2">
        <v>0</v>
      </c>
    </row>
    <row r="3" spans="1:23" x14ac:dyDescent="0.3">
      <c r="A3" s="1">
        <v>44301</v>
      </c>
      <c r="B3" s="2" t="s">
        <v>6</v>
      </c>
      <c r="C3">
        <v>47</v>
      </c>
      <c r="D3">
        <v>168</v>
      </c>
      <c r="E3">
        <v>23</v>
      </c>
      <c r="F3">
        <v>375</v>
      </c>
      <c r="G3">
        <v>12589</v>
      </c>
      <c r="H3">
        <v>22</v>
      </c>
      <c r="I3">
        <v>4</v>
      </c>
      <c r="J3">
        <v>194609</v>
      </c>
      <c r="K3">
        <v>101156</v>
      </c>
      <c r="L3">
        <v>168</v>
      </c>
      <c r="M3">
        <v>32</v>
      </c>
      <c r="N3">
        <v>21</v>
      </c>
      <c r="O3">
        <v>4</v>
      </c>
      <c r="P3">
        <v>1278</v>
      </c>
      <c r="Q3">
        <v>440</v>
      </c>
      <c r="R3">
        <v>1.0853333333333333</v>
      </c>
      <c r="S3">
        <v>15</v>
      </c>
      <c r="T3" t="s">
        <v>433</v>
      </c>
      <c r="U3">
        <v>1718</v>
      </c>
      <c r="V3">
        <v>2.73573923166473E-2</v>
      </c>
      <c r="W3">
        <v>0</v>
      </c>
    </row>
    <row r="4" spans="1:23" x14ac:dyDescent="0.3">
      <c r="A4" s="1">
        <v>44302</v>
      </c>
      <c r="B4" s="2" t="s">
        <v>6</v>
      </c>
      <c r="C4">
        <v>32</v>
      </c>
      <c r="D4">
        <v>168</v>
      </c>
      <c r="E4">
        <v>40</v>
      </c>
      <c r="F4">
        <v>407</v>
      </c>
      <c r="G4">
        <v>12604</v>
      </c>
      <c r="H4">
        <v>21</v>
      </c>
      <c r="I4">
        <v>4</v>
      </c>
      <c r="J4">
        <v>195887</v>
      </c>
      <c r="K4">
        <v>101596</v>
      </c>
      <c r="L4">
        <v>168</v>
      </c>
      <c r="M4">
        <v>10</v>
      </c>
      <c r="N4">
        <v>23</v>
      </c>
      <c r="O4">
        <v>6</v>
      </c>
      <c r="P4">
        <v>909</v>
      </c>
      <c r="Q4">
        <v>392</v>
      </c>
      <c r="R4">
        <v>1.0245700245700247</v>
      </c>
      <c r="S4">
        <v>22</v>
      </c>
      <c r="T4" t="s">
        <v>435</v>
      </c>
      <c r="U4">
        <v>1301</v>
      </c>
      <c r="V4">
        <v>2.4596464258262899E-2</v>
      </c>
      <c r="W4">
        <v>0</v>
      </c>
    </row>
    <row r="5" spans="1:23" x14ac:dyDescent="0.3">
      <c r="A5" s="1">
        <v>44303</v>
      </c>
      <c r="B5" s="2" t="s">
        <v>6</v>
      </c>
      <c r="C5">
        <v>27</v>
      </c>
      <c r="D5">
        <v>168</v>
      </c>
      <c r="E5">
        <v>26</v>
      </c>
      <c r="F5">
        <v>417</v>
      </c>
      <c r="G5">
        <v>12626</v>
      </c>
      <c r="H5">
        <v>23</v>
      </c>
      <c r="I5">
        <v>6</v>
      </c>
      <c r="J5">
        <v>196796</v>
      </c>
      <c r="K5">
        <v>101988</v>
      </c>
      <c r="L5">
        <v>168</v>
      </c>
      <c r="M5">
        <v>11</v>
      </c>
      <c r="N5">
        <v>26</v>
      </c>
      <c r="O5">
        <v>5</v>
      </c>
      <c r="P5">
        <v>1264</v>
      </c>
      <c r="Q5">
        <v>284</v>
      </c>
      <c r="R5">
        <v>1.0263788968824941</v>
      </c>
      <c r="S5">
        <v>16</v>
      </c>
      <c r="T5" t="s">
        <v>437</v>
      </c>
      <c r="U5">
        <v>1548</v>
      </c>
      <c r="V5">
        <v>1.74418604651163E-2</v>
      </c>
      <c r="W5">
        <v>0</v>
      </c>
    </row>
    <row r="6" spans="1:23" x14ac:dyDescent="0.3">
      <c r="A6" s="1">
        <v>44304</v>
      </c>
      <c r="B6" s="2" t="s">
        <v>6</v>
      </c>
      <c r="C6">
        <v>34</v>
      </c>
      <c r="D6">
        <v>168</v>
      </c>
      <c r="E6">
        <v>22</v>
      </c>
      <c r="F6">
        <v>428</v>
      </c>
      <c r="G6">
        <v>12642</v>
      </c>
      <c r="H6">
        <v>26</v>
      </c>
      <c r="I6">
        <v>5</v>
      </c>
      <c r="J6">
        <v>198060</v>
      </c>
      <c r="K6">
        <v>102272</v>
      </c>
      <c r="L6">
        <v>168</v>
      </c>
      <c r="M6">
        <v>20</v>
      </c>
      <c r="N6">
        <v>27</v>
      </c>
      <c r="O6">
        <v>5</v>
      </c>
      <c r="P6">
        <v>1177</v>
      </c>
      <c r="Q6">
        <v>334</v>
      </c>
      <c r="R6">
        <v>1.0467289719626167</v>
      </c>
      <c r="S6">
        <v>14</v>
      </c>
      <c r="T6" t="s">
        <v>438</v>
      </c>
      <c r="U6">
        <v>1511</v>
      </c>
      <c r="V6">
        <v>2.2501654533421601E-2</v>
      </c>
      <c r="W6">
        <v>0</v>
      </c>
    </row>
    <row r="7" spans="1:23" x14ac:dyDescent="0.3">
      <c r="A7" s="1">
        <v>44305</v>
      </c>
      <c r="B7" s="2" t="s">
        <v>6</v>
      </c>
      <c r="C7">
        <v>29</v>
      </c>
      <c r="D7">
        <v>168</v>
      </c>
      <c r="E7">
        <v>30</v>
      </c>
      <c r="F7">
        <v>448</v>
      </c>
      <c r="G7">
        <v>12656</v>
      </c>
      <c r="H7">
        <v>27</v>
      </c>
      <c r="I7">
        <v>5</v>
      </c>
      <c r="J7">
        <v>199237</v>
      </c>
      <c r="K7">
        <v>102606</v>
      </c>
      <c r="L7">
        <v>168</v>
      </c>
      <c r="M7">
        <v>-8</v>
      </c>
      <c r="N7">
        <v>24</v>
      </c>
      <c r="O7">
        <v>5</v>
      </c>
      <c r="P7">
        <v>893</v>
      </c>
      <c r="Q7">
        <v>546</v>
      </c>
      <c r="R7">
        <v>0.9821428571428571</v>
      </c>
      <c r="S7">
        <v>37</v>
      </c>
      <c r="T7" t="s">
        <v>439</v>
      </c>
      <c r="U7">
        <v>1439</v>
      </c>
      <c r="V7">
        <v>2.01528839471855E-2</v>
      </c>
      <c r="W7">
        <v>0</v>
      </c>
    </row>
    <row r="8" spans="1:23" x14ac:dyDescent="0.3">
      <c r="A8" s="1">
        <v>44306</v>
      </c>
      <c r="B8" s="2" t="s">
        <v>6</v>
      </c>
      <c r="C8">
        <v>21</v>
      </c>
      <c r="D8">
        <v>169</v>
      </c>
      <c r="E8">
        <v>27</v>
      </c>
      <c r="F8">
        <v>440</v>
      </c>
      <c r="G8">
        <v>12693</v>
      </c>
      <c r="H8">
        <v>24</v>
      </c>
      <c r="I8">
        <v>5</v>
      </c>
      <c r="J8">
        <v>200130</v>
      </c>
      <c r="K8">
        <v>103152</v>
      </c>
      <c r="L8">
        <v>168</v>
      </c>
      <c r="M8">
        <v>12</v>
      </c>
      <c r="N8">
        <v>24</v>
      </c>
      <c r="O8">
        <v>6</v>
      </c>
      <c r="P8">
        <v>1032</v>
      </c>
      <c r="Q8">
        <v>480</v>
      </c>
      <c r="R8">
        <v>1.0272727272727273</v>
      </c>
      <c r="S8">
        <v>8</v>
      </c>
      <c r="T8" t="s">
        <v>440</v>
      </c>
      <c r="U8">
        <v>1512</v>
      </c>
      <c r="V8">
        <v>1.38888888888889E-2</v>
      </c>
      <c r="W8">
        <v>1</v>
      </c>
    </row>
    <row r="9" spans="1:23" x14ac:dyDescent="0.3">
      <c r="A9" s="1">
        <v>44307</v>
      </c>
      <c r="B9" s="2" t="s">
        <v>6</v>
      </c>
      <c r="C9">
        <v>35</v>
      </c>
      <c r="D9">
        <v>170</v>
      </c>
      <c r="E9">
        <v>17</v>
      </c>
      <c r="F9">
        <v>452</v>
      </c>
      <c r="G9">
        <v>12701</v>
      </c>
      <c r="H9">
        <v>24</v>
      </c>
      <c r="I9">
        <v>6</v>
      </c>
      <c r="J9">
        <v>201162</v>
      </c>
      <c r="K9">
        <v>103632</v>
      </c>
      <c r="L9">
        <v>169</v>
      </c>
      <c r="M9">
        <v>9</v>
      </c>
      <c r="N9">
        <v>23</v>
      </c>
      <c r="O9">
        <v>5</v>
      </c>
      <c r="P9">
        <v>1040</v>
      </c>
      <c r="Q9">
        <v>474</v>
      </c>
      <c r="R9">
        <v>1.0199115044247788</v>
      </c>
      <c r="S9">
        <v>25</v>
      </c>
      <c r="T9" t="s">
        <v>441</v>
      </c>
      <c r="U9">
        <v>1514</v>
      </c>
      <c r="V9">
        <v>2.31175693527081E-2</v>
      </c>
      <c r="W9">
        <v>1</v>
      </c>
    </row>
    <row r="10" spans="1:23" x14ac:dyDescent="0.3">
      <c r="A10" s="1">
        <v>44308</v>
      </c>
      <c r="B10" s="2" t="s">
        <v>6</v>
      </c>
      <c r="C10">
        <v>37</v>
      </c>
      <c r="D10">
        <v>170</v>
      </c>
      <c r="E10">
        <v>34</v>
      </c>
      <c r="F10">
        <v>461</v>
      </c>
      <c r="G10">
        <v>12726</v>
      </c>
      <c r="H10">
        <v>23</v>
      </c>
      <c r="I10">
        <v>5</v>
      </c>
      <c r="J10">
        <v>202202</v>
      </c>
      <c r="K10">
        <v>104106</v>
      </c>
      <c r="L10">
        <v>170</v>
      </c>
      <c r="M10">
        <v>5</v>
      </c>
      <c r="N10">
        <v>20</v>
      </c>
      <c r="O10">
        <v>5</v>
      </c>
      <c r="P10">
        <v>1311</v>
      </c>
      <c r="Q10">
        <v>451</v>
      </c>
      <c r="R10">
        <v>1.0108459869848156</v>
      </c>
      <c r="S10">
        <v>32</v>
      </c>
      <c r="T10" t="s">
        <v>442</v>
      </c>
      <c r="U10">
        <v>1762</v>
      </c>
      <c r="V10">
        <v>2.09988649262202E-2</v>
      </c>
      <c r="W10">
        <v>0</v>
      </c>
    </row>
    <row r="11" spans="1:23" x14ac:dyDescent="0.3">
      <c r="A11" s="1">
        <v>44309</v>
      </c>
      <c r="B11" s="2" t="s">
        <v>6</v>
      </c>
      <c r="C11">
        <v>22</v>
      </c>
      <c r="D11">
        <v>171</v>
      </c>
      <c r="E11">
        <v>32</v>
      </c>
      <c r="F11">
        <v>466</v>
      </c>
      <c r="G11">
        <v>12758</v>
      </c>
      <c r="H11">
        <v>20</v>
      </c>
      <c r="I11">
        <v>5</v>
      </c>
      <c r="J11">
        <v>203513</v>
      </c>
      <c r="K11">
        <v>104557</v>
      </c>
      <c r="L11">
        <v>170</v>
      </c>
      <c r="M11">
        <v>3</v>
      </c>
      <c r="N11">
        <v>16</v>
      </c>
      <c r="O11">
        <v>5</v>
      </c>
      <c r="P11">
        <v>1412</v>
      </c>
      <c r="Q11">
        <v>430</v>
      </c>
      <c r="R11">
        <v>1.0064377682403434</v>
      </c>
      <c r="S11">
        <v>18</v>
      </c>
      <c r="T11" t="s">
        <v>443</v>
      </c>
      <c r="U11">
        <v>1842</v>
      </c>
      <c r="V11">
        <v>1.1943539630835999E-2</v>
      </c>
      <c r="W11">
        <v>1</v>
      </c>
    </row>
    <row r="12" spans="1:23" x14ac:dyDescent="0.3">
      <c r="A12" s="1">
        <v>44310</v>
      </c>
      <c r="B12" s="2" t="s">
        <v>6</v>
      </c>
      <c r="C12">
        <v>35</v>
      </c>
      <c r="D12">
        <v>171</v>
      </c>
      <c r="E12">
        <v>22</v>
      </c>
      <c r="F12">
        <v>469</v>
      </c>
      <c r="G12">
        <v>12776</v>
      </c>
      <c r="H12">
        <v>16</v>
      </c>
      <c r="I12">
        <v>5</v>
      </c>
      <c r="J12">
        <v>204925</v>
      </c>
      <c r="K12">
        <v>104987</v>
      </c>
      <c r="L12">
        <v>171</v>
      </c>
      <c r="M12">
        <v>12</v>
      </c>
      <c r="N12">
        <v>19</v>
      </c>
      <c r="O12">
        <v>5</v>
      </c>
      <c r="P12">
        <v>1009</v>
      </c>
      <c r="Q12">
        <v>311</v>
      </c>
      <c r="R12">
        <v>1.0255863539445629</v>
      </c>
      <c r="S12">
        <v>23</v>
      </c>
      <c r="T12" t="s">
        <v>444</v>
      </c>
      <c r="U12">
        <v>1320</v>
      </c>
      <c r="V12">
        <v>2.6515151515151499E-2</v>
      </c>
      <c r="W12">
        <v>0</v>
      </c>
    </row>
    <row r="13" spans="1:23" x14ac:dyDescent="0.3">
      <c r="A13" s="1">
        <v>44311</v>
      </c>
      <c r="B13" s="2" t="s">
        <v>6</v>
      </c>
      <c r="C13">
        <v>28</v>
      </c>
      <c r="D13">
        <v>171</v>
      </c>
      <c r="E13">
        <v>36</v>
      </c>
      <c r="F13">
        <v>481</v>
      </c>
      <c r="G13">
        <v>12799</v>
      </c>
      <c r="H13">
        <v>19</v>
      </c>
      <c r="I13">
        <v>5</v>
      </c>
      <c r="J13">
        <v>205934</v>
      </c>
      <c r="K13">
        <v>105298</v>
      </c>
      <c r="L13">
        <v>171</v>
      </c>
      <c r="M13">
        <v>4</v>
      </c>
      <c r="N13">
        <v>18</v>
      </c>
      <c r="O13">
        <v>5</v>
      </c>
      <c r="P13">
        <v>273</v>
      </c>
      <c r="Q13">
        <v>292</v>
      </c>
      <c r="R13">
        <v>1.0083160083160083</v>
      </c>
      <c r="S13">
        <v>24</v>
      </c>
      <c r="T13" t="s">
        <v>445</v>
      </c>
      <c r="U13">
        <v>565</v>
      </c>
      <c r="V13">
        <v>4.9557522123893798E-2</v>
      </c>
      <c r="W13">
        <v>0</v>
      </c>
    </row>
    <row r="14" spans="1:23" x14ac:dyDescent="0.3">
      <c r="A14" s="1">
        <v>44312</v>
      </c>
      <c r="B14" s="2" t="s">
        <v>6</v>
      </c>
      <c r="C14">
        <v>16</v>
      </c>
      <c r="D14">
        <v>171</v>
      </c>
      <c r="E14">
        <v>26</v>
      </c>
      <c r="F14">
        <v>485</v>
      </c>
      <c r="G14">
        <v>12823</v>
      </c>
      <c r="H14">
        <v>18</v>
      </c>
      <c r="I14">
        <v>5</v>
      </c>
      <c r="J14">
        <v>206207</v>
      </c>
      <c r="K14">
        <v>105590</v>
      </c>
      <c r="L14">
        <v>171</v>
      </c>
      <c r="M14">
        <v>-27</v>
      </c>
      <c r="N14">
        <v>22</v>
      </c>
      <c r="O14">
        <v>5</v>
      </c>
      <c r="P14">
        <v>1055</v>
      </c>
      <c r="Q14">
        <v>513</v>
      </c>
      <c r="R14">
        <v>0.94432989690721647</v>
      </c>
      <c r="S14">
        <v>43</v>
      </c>
      <c r="T14" t="s">
        <v>446</v>
      </c>
      <c r="U14">
        <v>1568</v>
      </c>
      <c r="V14">
        <v>1.02040816326531E-2</v>
      </c>
      <c r="W14">
        <v>0</v>
      </c>
    </row>
    <row r="15" spans="1:23" x14ac:dyDescent="0.3">
      <c r="A15" s="1">
        <v>44313</v>
      </c>
      <c r="B15" s="2" t="s">
        <v>6</v>
      </c>
      <c r="C15">
        <v>39</v>
      </c>
      <c r="D15">
        <v>171</v>
      </c>
      <c r="E15">
        <v>12</v>
      </c>
      <c r="F15">
        <v>458</v>
      </c>
      <c r="G15">
        <v>12866</v>
      </c>
      <c r="H15">
        <v>22</v>
      </c>
      <c r="I15">
        <v>5</v>
      </c>
      <c r="J15">
        <v>207262</v>
      </c>
      <c r="K15">
        <v>106103</v>
      </c>
      <c r="L15">
        <v>171</v>
      </c>
      <c r="M15">
        <v>20</v>
      </c>
      <c r="N15">
        <v>20</v>
      </c>
      <c r="O15">
        <v>4</v>
      </c>
      <c r="P15">
        <v>1310</v>
      </c>
      <c r="Q15">
        <v>523</v>
      </c>
      <c r="R15">
        <v>1.0436681222707425</v>
      </c>
      <c r="S15">
        <v>19</v>
      </c>
      <c r="T15" t="s">
        <v>447</v>
      </c>
      <c r="U15">
        <v>1833</v>
      </c>
      <c r="V15">
        <v>2.1276595744680799E-2</v>
      </c>
      <c r="W15">
        <v>0</v>
      </c>
    </row>
    <row r="16" spans="1:23" x14ac:dyDescent="0.3">
      <c r="A16" s="1">
        <v>44314</v>
      </c>
      <c r="B16" s="2" t="s">
        <v>6</v>
      </c>
      <c r="C16">
        <v>31</v>
      </c>
      <c r="D16">
        <v>171</v>
      </c>
      <c r="E16">
        <v>35</v>
      </c>
      <c r="F16">
        <v>478</v>
      </c>
      <c r="G16">
        <v>12885</v>
      </c>
      <c r="H16">
        <v>20</v>
      </c>
      <c r="I16">
        <v>4</v>
      </c>
      <c r="J16">
        <v>208572</v>
      </c>
      <c r="K16">
        <v>106626</v>
      </c>
      <c r="L16">
        <v>171</v>
      </c>
      <c r="M16">
        <v>21</v>
      </c>
      <c r="N16">
        <v>21</v>
      </c>
      <c r="O16">
        <v>3</v>
      </c>
      <c r="P16">
        <v>1237</v>
      </c>
      <c r="Q16">
        <v>452</v>
      </c>
      <c r="R16">
        <v>1.0439330543933054</v>
      </c>
      <c r="S16">
        <v>10</v>
      </c>
      <c r="T16" t="s">
        <v>448</v>
      </c>
      <c r="U16">
        <v>1689</v>
      </c>
      <c r="V16">
        <v>1.8354055654233301E-2</v>
      </c>
      <c r="W16">
        <v>0</v>
      </c>
    </row>
    <row r="17" spans="1:23" x14ac:dyDescent="0.3">
      <c r="A17" s="1">
        <v>44315</v>
      </c>
      <c r="B17" s="2" t="s">
        <v>6</v>
      </c>
      <c r="C17">
        <v>27</v>
      </c>
      <c r="D17">
        <v>173</v>
      </c>
      <c r="E17">
        <v>27</v>
      </c>
      <c r="F17">
        <v>499</v>
      </c>
      <c r="G17">
        <v>12895</v>
      </c>
      <c r="H17">
        <v>21</v>
      </c>
      <c r="I17">
        <v>3</v>
      </c>
      <c r="J17">
        <v>209809</v>
      </c>
      <c r="K17">
        <v>107078</v>
      </c>
      <c r="L17">
        <v>171</v>
      </c>
      <c r="M17">
        <v>-25</v>
      </c>
      <c r="N17">
        <v>19</v>
      </c>
      <c r="O17">
        <v>4</v>
      </c>
      <c r="P17">
        <v>1282</v>
      </c>
      <c r="Q17">
        <v>517</v>
      </c>
      <c r="R17">
        <v>0.94989979959919835</v>
      </c>
      <c r="S17">
        <v>50</v>
      </c>
      <c r="T17" t="s">
        <v>449</v>
      </c>
      <c r="U17">
        <v>1799</v>
      </c>
      <c r="V17">
        <v>1.5008337965536399E-2</v>
      </c>
      <c r="W17">
        <v>2</v>
      </c>
    </row>
    <row r="18" spans="1:23" x14ac:dyDescent="0.3">
      <c r="A18" s="1">
        <v>44316</v>
      </c>
      <c r="B18" s="2" t="s">
        <v>6</v>
      </c>
      <c r="C18">
        <v>30</v>
      </c>
      <c r="D18">
        <v>173</v>
      </c>
      <c r="E18">
        <v>24</v>
      </c>
      <c r="F18">
        <v>474</v>
      </c>
      <c r="G18">
        <v>12945</v>
      </c>
      <c r="H18">
        <v>19</v>
      </c>
      <c r="I18">
        <v>4</v>
      </c>
      <c r="J18">
        <v>211091</v>
      </c>
      <c r="K18">
        <v>107595</v>
      </c>
      <c r="L18">
        <v>173</v>
      </c>
      <c r="M18">
        <v>3</v>
      </c>
      <c r="N18">
        <v>20</v>
      </c>
      <c r="O18">
        <v>5</v>
      </c>
      <c r="P18">
        <v>1173</v>
      </c>
      <c r="Q18">
        <v>390</v>
      </c>
      <c r="R18">
        <v>1.0063291139240507</v>
      </c>
      <c r="S18">
        <v>27</v>
      </c>
      <c r="T18" t="s">
        <v>450</v>
      </c>
      <c r="U18">
        <v>1563</v>
      </c>
      <c r="V18">
        <v>1.9193857965451099E-2</v>
      </c>
      <c r="W18">
        <v>0</v>
      </c>
    </row>
    <row r="19" spans="1:23" x14ac:dyDescent="0.3">
      <c r="A19" s="1">
        <v>44317</v>
      </c>
      <c r="B19" s="2" t="s">
        <v>6</v>
      </c>
      <c r="C19">
        <v>42</v>
      </c>
      <c r="D19">
        <v>173</v>
      </c>
      <c r="E19">
        <v>24</v>
      </c>
      <c r="F19">
        <v>477</v>
      </c>
      <c r="G19">
        <v>12972</v>
      </c>
      <c r="H19">
        <v>20</v>
      </c>
      <c r="I19">
        <v>5</v>
      </c>
      <c r="J19">
        <v>212264</v>
      </c>
      <c r="K19">
        <v>107985</v>
      </c>
      <c r="L19">
        <v>173</v>
      </c>
      <c r="M19">
        <v>14</v>
      </c>
      <c r="N19">
        <v>21</v>
      </c>
      <c r="O19">
        <v>5</v>
      </c>
      <c r="P19">
        <v>1222</v>
      </c>
      <c r="Q19">
        <v>400</v>
      </c>
      <c r="R19">
        <v>1.029350104821803</v>
      </c>
      <c r="S19">
        <v>28</v>
      </c>
      <c r="T19" t="s">
        <v>451</v>
      </c>
      <c r="U19">
        <v>1622</v>
      </c>
      <c r="V19">
        <v>2.58939580764488E-2</v>
      </c>
      <c r="W19">
        <v>0</v>
      </c>
    </row>
    <row r="20" spans="1:23" x14ac:dyDescent="0.3">
      <c r="A20" s="1">
        <v>44318</v>
      </c>
      <c r="B20" s="2" t="s">
        <v>6</v>
      </c>
      <c r="C20">
        <v>25</v>
      </c>
      <c r="D20">
        <v>173</v>
      </c>
      <c r="E20">
        <v>26</v>
      </c>
      <c r="F20">
        <v>491</v>
      </c>
      <c r="G20">
        <v>13000</v>
      </c>
      <c r="H20">
        <v>21</v>
      </c>
      <c r="I20">
        <v>5</v>
      </c>
      <c r="J20">
        <v>213486</v>
      </c>
      <c r="K20">
        <v>108385</v>
      </c>
      <c r="L20">
        <v>173</v>
      </c>
      <c r="M20">
        <v>0</v>
      </c>
      <c r="N20">
        <v>24</v>
      </c>
      <c r="O20">
        <v>5</v>
      </c>
      <c r="P20">
        <v>397</v>
      </c>
      <c r="Q20">
        <v>333</v>
      </c>
      <c r="R20">
        <v>1</v>
      </c>
      <c r="S20">
        <v>25</v>
      </c>
      <c r="T20" t="s">
        <v>452</v>
      </c>
      <c r="U20">
        <v>730</v>
      </c>
      <c r="V20">
        <v>3.42465753424658E-2</v>
      </c>
      <c r="W20">
        <v>0</v>
      </c>
    </row>
    <row r="21" spans="1:23" x14ac:dyDescent="0.3">
      <c r="A21" s="1">
        <v>44319</v>
      </c>
      <c r="B21" s="2" t="s">
        <v>6</v>
      </c>
      <c r="C21">
        <v>23</v>
      </c>
      <c r="D21">
        <v>173</v>
      </c>
      <c r="E21">
        <v>20</v>
      </c>
      <c r="F21">
        <v>491</v>
      </c>
      <c r="G21">
        <v>13025</v>
      </c>
      <c r="H21">
        <v>24</v>
      </c>
      <c r="I21">
        <v>5</v>
      </c>
      <c r="J21">
        <v>213883</v>
      </c>
      <c r="K21">
        <v>108718</v>
      </c>
      <c r="L21">
        <v>173</v>
      </c>
      <c r="M21">
        <v>-13</v>
      </c>
      <c r="N21">
        <v>27</v>
      </c>
      <c r="O21">
        <v>7</v>
      </c>
      <c r="P21">
        <v>1288</v>
      </c>
      <c r="Q21">
        <v>466</v>
      </c>
      <c r="R21">
        <v>0.97352342158859473</v>
      </c>
      <c r="S21">
        <v>35</v>
      </c>
      <c r="T21" t="s">
        <v>453</v>
      </c>
      <c r="U21">
        <v>1754</v>
      </c>
      <c r="V21">
        <v>1.31128848346636E-2</v>
      </c>
      <c r="W21">
        <v>0</v>
      </c>
    </row>
    <row r="22" spans="1:23" x14ac:dyDescent="0.3">
      <c r="A22" s="1">
        <v>44320</v>
      </c>
      <c r="B22" s="2" t="s">
        <v>6</v>
      </c>
      <c r="C22">
        <v>24</v>
      </c>
      <c r="D22">
        <v>173</v>
      </c>
      <c r="E22">
        <v>21</v>
      </c>
      <c r="F22">
        <v>478</v>
      </c>
      <c r="G22">
        <v>13060</v>
      </c>
      <c r="H22">
        <v>27</v>
      </c>
      <c r="I22">
        <v>7</v>
      </c>
      <c r="J22">
        <v>215171</v>
      </c>
      <c r="K22">
        <v>109184</v>
      </c>
      <c r="L22">
        <v>173</v>
      </c>
      <c r="M22">
        <v>-5</v>
      </c>
      <c r="N22">
        <v>20</v>
      </c>
      <c r="O22">
        <v>8</v>
      </c>
      <c r="P22">
        <v>1201</v>
      </c>
      <c r="Q22">
        <v>536</v>
      </c>
      <c r="R22">
        <v>0.9895397489539749</v>
      </c>
      <c r="S22">
        <v>29</v>
      </c>
      <c r="T22" t="s">
        <v>454</v>
      </c>
      <c r="U22">
        <v>1737</v>
      </c>
      <c r="V22">
        <v>1.38169257340242E-2</v>
      </c>
      <c r="W22">
        <v>0</v>
      </c>
    </row>
    <row r="23" spans="1:23" x14ac:dyDescent="0.3">
      <c r="A23" s="1">
        <v>44321</v>
      </c>
      <c r="B23" s="2" t="s">
        <v>6</v>
      </c>
      <c r="C23">
        <v>39</v>
      </c>
      <c r="D23">
        <v>173</v>
      </c>
      <c r="E23">
        <v>19</v>
      </c>
      <c r="F23">
        <v>473</v>
      </c>
      <c r="G23">
        <v>13089</v>
      </c>
      <c r="H23">
        <v>20</v>
      </c>
      <c r="I23">
        <v>8</v>
      </c>
      <c r="J23">
        <v>216372</v>
      </c>
      <c r="K23">
        <v>109720</v>
      </c>
      <c r="L23">
        <v>173</v>
      </c>
      <c r="M23">
        <v>15</v>
      </c>
      <c r="N23">
        <v>21</v>
      </c>
      <c r="O23">
        <v>8</v>
      </c>
      <c r="P23">
        <v>1146</v>
      </c>
      <c r="Q23">
        <v>441</v>
      </c>
      <c r="R23">
        <v>1.0317124735729386</v>
      </c>
      <c r="S23">
        <v>24</v>
      </c>
      <c r="T23" t="s">
        <v>455</v>
      </c>
      <c r="U23">
        <v>1587</v>
      </c>
      <c r="V23">
        <v>2.4574669187145601E-2</v>
      </c>
      <c r="W23">
        <v>0</v>
      </c>
    </row>
    <row r="24" spans="1:23" x14ac:dyDescent="0.3">
      <c r="A24" s="1">
        <v>44322</v>
      </c>
      <c r="B24" s="2" t="s">
        <v>6</v>
      </c>
      <c r="C24">
        <v>36</v>
      </c>
      <c r="D24">
        <v>173</v>
      </c>
      <c r="E24">
        <v>38</v>
      </c>
      <c r="F24">
        <v>488</v>
      </c>
      <c r="G24">
        <v>13113</v>
      </c>
      <c r="H24">
        <v>21</v>
      </c>
      <c r="I24">
        <v>8</v>
      </c>
      <c r="J24">
        <v>217518</v>
      </c>
      <c r="K24">
        <v>110161</v>
      </c>
      <c r="L24">
        <v>173</v>
      </c>
      <c r="M24">
        <v>4</v>
      </c>
      <c r="N24">
        <v>22</v>
      </c>
      <c r="O24">
        <v>8</v>
      </c>
      <c r="P24">
        <v>838</v>
      </c>
      <c r="Q24">
        <v>454</v>
      </c>
      <c r="R24">
        <v>1.0081967213114753</v>
      </c>
      <c r="S24">
        <v>32</v>
      </c>
      <c r="T24" t="s">
        <v>456</v>
      </c>
      <c r="U24">
        <v>1292</v>
      </c>
      <c r="V24">
        <v>2.7863777089783302E-2</v>
      </c>
      <c r="W24">
        <v>0</v>
      </c>
    </row>
    <row r="25" spans="1:23" x14ac:dyDescent="0.3">
      <c r="A25" s="1">
        <v>44323</v>
      </c>
      <c r="B25" s="2" t="s">
        <v>6</v>
      </c>
      <c r="C25">
        <v>29</v>
      </c>
      <c r="D25">
        <v>173</v>
      </c>
      <c r="E25">
        <v>32</v>
      </c>
      <c r="F25">
        <v>492</v>
      </c>
      <c r="G25">
        <v>13145</v>
      </c>
      <c r="H25">
        <v>22</v>
      </c>
      <c r="I25">
        <v>8</v>
      </c>
      <c r="J25">
        <v>218356</v>
      </c>
      <c r="K25">
        <v>110615</v>
      </c>
      <c r="L25">
        <v>173</v>
      </c>
      <c r="M25">
        <v>-11</v>
      </c>
      <c r="N25">
        <v>24</v>
      </c>
      <c r="O25">
        <v>8</v>
      </c>
      <c r="P25">
        <v>1546</v>
      </c>
      <c r="Q25">
        <v>473</v>
      </c>
      <c r="R25">
        <v>0.97764227642276424</v>
      </c>
      <c r="S25">
        <v>40</v>
      </c>
      <c r="T25" t="s">
        <v>457</v>
      </c>
      <c r="U25">
        <v>2019</v>
      </c>
      <c r="V25">
        <v>1.4363546310054501E-2</v>
      </c>
      <c r="W25">
        <v>0</v>
      </c>
    </row>
    <row r="26" spans="1:23" x14ac:dyDescent="0.3">
      <c r="A26" s="1">
        <v>44324</v>
      </c>
      <c r="B26" s="2" t="s">
        <v>6</v>
      </c>
      <c r="C26">
        <v>35</v>
      </c>
      <c r="D26">
        <v>173</v>
      </c>
      <c r="E26">
        <v>22</v>
      </c>
      <c r="F26">
        <v>481</v>
      </c>
      <c r="G26">
        <v>13185</v>
      </c>
      <c r="H26">
        <v>24</v>
      </c>
      <c r="I26">
        <v>8</v>
      </c>
      <c r="J26">
        <v>219902</v>
      </c>
      <c r="K26">
        <v>111088</v>
      </c>
      <c r="L26">
        <v>173</v>
      </c>
      <c r="M26">
        <v>7</v>
      </c>
      <c r="N26">
        <v>26</v>
      </c>
      <c r="O26">
        <v>8</v>
      </c>
      <c r="P26">
        <v>1260</v>
      </c>
      <c r="Q26">
        <v>348</v>
      </c>
      <c r="R26">
        <v>1.0145530145530146</v>
      </c>
      <c r="S26">
        <v>28</v>
      </c>
      <c r="T26" t="s">
        <v>458</v>
      </c>
      <c r="U26">
        <v>1608</v>
      </c>
      <c r="V26">
        <v>2.1766169154228899E-2</v>
      </c>
      <c r="W26">
        <v>0</v>
      </c>
    </row>
    <row r="27" spans="1:23" x14ac:dyDescent="0.3">
      <c r="A27" s="1">
        <v>44325</v>
      </c>
      <c r="B27" s="2" t="s">
        <v>6</v>
      </c>
      <c r="C27">
        <v>18</v>
      </c>
      <c r="D27">
        <v>173</v>
      </c>
      <c r="E27">
        <v>29</v>
      </c>
      <c r="F27">
        <v>488</v>
      </c>
      <c r="G27">
        <v>13213</v>
      </c>
      <c r="H27">
        <v>26</v>
      </c>
      <c r="I27">
        <v>8</v>
      </c>
      <c r="J27">
        <v>221162</v>
      </c>
      <c r="K27">
        <v>111436</v>
      </c>
      <c r="L27">
        <v>173</v>
      </c>
      <c r="M27">
        <v>-6</v>
      </c>
      <c r="N27">
        <v>26</v>
      </c>
      <c r="O27">
        <v>9</v>
      </c>
      <c r="P27">
        <v>1407</v>
      </c>
      <c r="Q27">
        <v>328</v>
      </c>
      <c r="R27">
        <v>0.98770491803278693</v>
      </c>
      <c r="S27">
        <v>24</v>
      </c>
      <c r="T27" t="s">
        <v>460</v>
      </c>
      <c r="U27">
        <v>1735</v>
      </c>
      <c r="V27">
        <v>1.0374639769452401E-2</v>
      </c>
      <c r="W27">
        <v>0</v>
      </c>
    </row>
    <row r="28" spans="1:23" x14ac:dyDescent="0.3">
      <c r="A28" s="1">
        <v>44326</v>
      </c>
      <c r="B28" s="2" t="s">
        <v>6</v>
      </c>
      <c r="C28">
        <v>23</v>
      </c>
      <c r="D28">
        <v>173</v>
      </c>
      <c r="E28">
        <v>15</v>
      </c>
      <c r="F28">
        <v>482</v>
      </c>
      <c r="G28">
        <v>13237</v>
      </c>
      <c r="H28">
        <v>26</v>
      </c>
      <c r="I28">
        <v>9</v>
      </c>
      <c r="J28">
        <v>222569</v>
      </c>
      <c r="K28">
        <v>111764</v>
      </c>
      <c r="L28">
        <v>173</v>
      </c>
      <c r="M28">
        <v>-1</v>
      </c>
      <c r="N28">
        <v>27</v>
      </c>
      <c r="O28">
        <v>9</v>
      </c>
      <c r="P28">
        <v>1158</v>
      </c>
      <c r="Q28">
        <v>549</v>
      </c>
      <c r="R28">
        <v>0.99792531120331951</v>
      </c>
      <c r="S28">
        <v>24</v>
      </c>
      <c r="T28" t="s">
        <v>461</v>
      </c>
      <c r="U28">
        <v>1707</v>
      </c>
      <c r="V28">
        <v>1.34739308728764E-2</v>
      </c>
      <c r="W28">
        <v>0</v>
      </c>
    </row>
    <row r="29" spans="1:23" x14ac:dyDescent="0.3">
      <c r="A29" s="1">
        <v>44328</v>
      </c>
      <c r="B29" s="2" t="s">
        <v>6</v>
      </c>
      <c r="C29">
        <v>58</v>
      </c>
      <c r="D29">
        <v>173</v>
      </c>
      <c r="E29">
        <v>21</v>
      </c>
      <c r="F29">
        <v>481</v>
      </c>
      <c r="G29">
        <v>13261</v>
      </c>
      <c r="H29">
        <v>27</v>
      </c>
      <c r="I29">
        <v>9</v>
      </c>
      <c r="J29">
        <v>223727</v>
      </c>
      <c r="K29">
        <v>112313</v>
      </c>
      <c r="L29">
        <v>173</v>
      </c>
      <c r="M29">
        <v>-7</v>
      </c>
      <c r="N29">
        <v>26</v>
      </c>
      <c r="O29">
        <v>8</v>
      </c>
      <c r="P29">
        <v>1645</v>
      </c>
      <c r="Q29">
        <v>872</v>
      </c>
      <c r="R29">
        <v>0.9854469854469855</v>
      </c>
      <c r="S29">
        <v>65</v>
      </c>
      <c r="T29" t="s">
        <v>462</v>
      </c>
      <c r="U29">
        <v>2517</v>
      </c>
      <c r="V29">
        <v>2.3043305522447401E-2</v>
      </c>
      <c r="W29">
        <v>0</v>
      </c>
    </row>
    <row r="30" spans="1:23" x14ac:dyDescent="0.3">
      <c r="A30" s="1">
        <v>44329</v>
      </c>
      <c r="B30" s="2" t="s">
        <v>6</v>
      </c>
      <c r="C30">
        <v>15</v>
      </c>
      <c r="D30">
        <v>174</v>
      </c>
      <c r="E30">
        <v>27</v>
      </c>
      <c r="F30">
        <v>474</v>
      </c>
      <c r="G30">
        <v>13326</v>
      </c>
      <c r="H30">
        <v>26</v>
      </c>
      <c r="I30">
        <v>8</v>
      </c>
      <c r="J30">
        <v>225372</v>
      </c>
      <c r="K30">
        <v>113185</v>
      </c>
      <c r="L30">
        <v>173</v>
      </c>
      <c r="M30">
        <v>-4</v>
      </c>
      <c r="N30">
        <v>23</v>
      </c>
      <c r="O30">
        <v>9</v>
      </c>
      <c r="P30">
        <v>694</v>
      </c>
      <c r="Q30">
        <v>462</v>
      </c>
      <c r="R30">
        <v>0.99156118143459915</v>
      </c>
      <c r="S30">
        <v>18</v>
      </c>
      <c r="T30" t="s">
        <v>466</v>
      </c>
      <c r="U30">
        <v>1156</v>
      </c>
      <c r="V30">
        <v>1.29757785467128E-2</v>
      </c>
      <c r="W30">
        <v>1</v>
      </c>
    </row>
    <row r="31" spans="1:23" x14ac:dyDescent="0.3">
      <c r="A31" s="1">
        <v>44330</v>
      </c>
      <c r="B31" s="2" t="s">
        <v>6</v>
      </c>
      <c r="C31">
        <v>30</v>
      </c>
      <c r="D31">
        <v>175</v>
      </c>
      <c r="E31">
        <v>11</v>
      </c>
      <c r="F31">
        <v>470</v>
      </c>
      <c r="G31">
        <v>13344</v>
      </c>
      <c r="H31">
        <v>23</v>
      </c>
      <c r="I31">
        <v>9</v>
      </c>
      <c r="J31">
        <v>226066</v>
      </c>
      <c r="K31">
        <v>113647</v>
      </c>
      <c r="L31">
        <v>174</v>
      </c>
      <c r="M31">
        <v>-12</v>
      </c>
      <c r="N31">
        <v>20</v>
      </c>
      <c r="O31">
        <v>9</v>
      </c>
      <c r="P31">
        <v>1078</v>
      </c>
      <c r="Q31">
        <v>429</v>
      </c>
      <c r="R31">
        <v>0.97446808510638294</v>
      </c>
      <c r="S31">
        <v>41</v>
      </c>
      <c r="T31" t="s">
        <v>463</v>
      </c>
      <c r="U31">
        <v>1507</v>
      </c>
      <c r="V31">
        <v>1.9907100199071E-2</v>
      </c>
      <c r="W31">
        <v>1</v>
      </c>
    </row>
    <row r="32" spans="1:23" x14ac:dyDescent="0.3">
      <c r="A32" s="1">
        <v>44331</v>
      </c>
      <c r="B32" s="2" t="s">
        <v>6</v>
      </c>
      <c r="C32">
        <v>9</v>
      </c>
      <c r="D32">
        <v>175</v>
      </c>
      <c r="E32">
        <v>29</v>
      </c>
      <c r="F32">
        <v>458</v>
      </c>
      <c r="G32">
        <v>13385</v>
      </c>
      <c r="H32">
        <v>20</v>
      </c>
      <c r="I32">
        <v>9</v>
      </c>
      <c r="J32">
        <v>227144</v>
      </c>
      <c r="K32">
        <v>114076</v>
      </c>
      <c r="L32">
        <v>175</v>
      </c>
      <c r="M32">
        <v>-6</v>
      </c>
      <c r="N32">
        <v>18</v>
      </c>
      <c r="O32">
        <v>9</v>
      </c>
      <c r="P32">
        <v>886</v>
      </c>
      <c r="Q32">
        <v>291</v>
      </c>
      <c r="R32">
        <v>0.98689956331877726</v>
      </c>
      <c r="S32">
        <v>15</v>
      </c>
      <c r="T32" t="s">
        <v>467</v>
      </c>
      <c r="U32">
        <v>1177</v>
      </c>
      <c r="V32">
        <v>7.64655904842821E-3</v>
      </c>
      <c r="W32">
        <v>0</v>
      </c>
    </row>
    <row r="33" spans="1:23" x14ac:dyDescent="0.3">
      <c r="A33" s="1">
        <v>44332</v>
      </c>
      <c r="B33" s="2" t="s">
        <v>6</v>
      </c>
      <c r="C33">
        <v>10</v>
      </c>
      <c r="D33">
        <v>175</v>
      </c>
      <c r="E33">
        <v>8</v>
      </c>
      <c r="F33">
        <v>452</v>
      </c>
      <c r="G33">
        <v>13400</v>
      </c>
      <c r="H33">
        <v>18</v>
      </c>
      <c r="I33">
        <v>9</v>
      </c>
      <c r="J33">
        <v>228030</v>
      </c>
      <c r="K33">
        <v>114367</v>
      </c>
      <c r="L33">
        <v>175</v>
      </c>
      <c r="M33">
        <v>-26</v>
      </c>
      <c r="N33">
        <v>20</v>
      </c>
      <c r="O33">
        <v>9</v>
      </c>
      <c r="P33">
        <v>1001</v>
      </c>
      <c r="Q33">
        <v>337</v>
      </c>
      <c r="R33">
        <v>0.94247787610619471</v>
      </c>
      <c r="S33">
        <v>36</v>
      </c>
      <c r="T33" t="s">
        <v>468</v>
      </c>
      <c r="U33">
        <v>1338</v>
      </c>
      <c r="V33">
        <v>7.4738415545590403E-3</v>
      </c>
      <c r="W33">
        <v>0</v>
      </c>
    </row>
    <row r="34" spans="1:23" x14ac:dyDescent="0.3">
      <c r="A34" s="1">
        <v>44333</v>
      </c>
      <c r="B34" s="2" t="s">
        <v>6</v>
      </c>
      <c r="C34">
        <v>29</v>
      </c>
      <c r="D34">
        <v>175</v>
      </c>
      <c r="E34">
        <v>9</v>
      </c>
      <c r="F34">
        <v>426</v>
      </c>
      <c r="G34">
        <v>13436</v>
      </c>
      <c r="H34">
        <v>20</v>
      </c>
      <c r="I34">
        <v>9</v>
      </c>
      <c r="J34">
        <v>229031</v>
      </c>
      <c r="K34">
        <v>114704</v>
      </c>
      <c r="L34">
        <v>175</v>
      </c>
      <c r="M34">
        <v>7</v>
      </c>
      <c r="N34">
        <v>20</v>
      </c>
      <c r="O34">
        <v>9</v>
      </c>
      <c r="P34">
        <v>846</v>
      </c>
      <c r="Q34">
        <v>411</v>
      </c>
      <c r="R34">
        <v>1.016431924882629</v>
      </c>
      <c r="S34">
        <v>22</v>
      </c>
      <c r="T34" t="s">
        <v>469</v>
      </c>
      <c r="U34">
        <v>1257</v>
      </c>
      <c r="V34">
        <v>2.30708035003978E-2</v>
      </c>
      <c r="W34">
        <v>0</v>
      </c>
    </row>
    <row r="35" spans="1:23" x14ac:dyDescent="0.3">
      <c r="A35" s="1">
        <v>44334</v>
      </c>
      <c r="B35" s="2" t="s">
        <v>6</v>
      </c>
      <c r="C35">
        <v>14</v>
      </c>
      <c r="D35">
        <v>176</v>
      </c>
      <c r="E35">
        <v>24</v>
      </c>
      <c r="F35">
        <v>433</v>
      </c>
      <c r="G35">
        <v>13458</v>
      </c>
      <c r="H35">
        <v>20</v>
      </c>
      <c r="I35">
        <v>9</v>
      </c>
      <c r="J35">
        <v>229877</v>
      </c>
      <c r="K35">
        <v>115115</v>
      </c>
      <c r="L35">
        <v>175</v>
      </c>
      <c r="M35">
        <v>-21</v>
      </c>
      <c r="N35">
        <v>20</v>
      </c>
      <c r="O35">
        <v>7</v>
      </c>
      <c r="P35">
        <v>765</v>
      </c>
      <c r="Q35">
        <v>471</v>
      </c>
      <c r="R35">
        <v>0.9515011547344111</v>
      </c>
      <c r="S35">
        <v>34</v>
      </c>
      <c r="T35" t="s">
        <v>470</v>
      </c>
      <c r="U35">
        <v>1236</v>
      </c>
      <c r="V35">
        <v>1.13268608414239E-2</v>
      </c>
      <c r="W35">
        <v>1</v>
      </c>
    </row>
    <row r="36" spans="1:23" x14ac:dyDescent="0.3">
      <c r="A36" s="1">
        <v>44335</v>
      </c>
      <c r="B36" s="2" t="s">
        <v>6</v>
      </c>
      <c r="C36">
        <v>19</v>
      </c>
      <c r="D36">
        <v>176</v>
      </c>
      <c r="E36">
        <v>9</v>
      </c>
      <c r="F36">
        <v>412</v>
      </c>
      <c r="G36">
        <v>13492</v>
      </c>
      <c r="H36">
        <v>20</v>
      </c>
      <c r="I36">
        <v>7</v>
      </c>
      <c r="J36">
        <v>230642</v>
      </c>
      <c r="K36">
        <v>115586</v>
      </c>
      <c r="L36">
        <v>176</v>
      </c>
      <c r="M36">
        <v>-17</v>
      </c>
      <c r="N36">
        <v>19</v>
      </c>
      <c r="O36">
        <v>7</v>
      </c>
      <c r="P36">
        <v>282</v>
      </c>
      <c r="Q36">
        <v>514</v>
      </c>
      <c r="R36">
        <v>0.95873786407766992</v>
      </c>
      <c r="S36">
        <v>36</v>
      </c>
      <c r="T36" t="s">
        <v>471</v>
      </c>
      <c r="U36">
        <v>796</v>
      </c>
      <c r="V36">
        <v>2.3869346733668299E-2</v>
      </c>
      <c r="W36">
        <v>0</v>
      </c>
    </row>
    <row r="37" spans="1:23" x14ac:dyDescent="0.3">
      <c r="A37" s="1">
        <v>44336</v>
      </c>
      <c r="B37" s="2" t="s">
        <v>6</v>
      </c>
      <c r="C37">
        <v>10</v>
      </c>
      <c r="D37">
        <v>177</v>
      </c>
      <c r="E37">
        <v>15</v>
      </c>
      <c r="F37">
        <v>395</v>
      </c>
      <c r="G37">
        <v>13528</v>
      </c>
      <c r="H37">
        <v>19</v>
      </c>
      <c r="I37">
        <v>7</v>
      </c>
      <c r="J37">
        <v>230924</v>
      </c>
      <c r="K37">
        <v>116100</v>
      </c>
      <c r="L37">
        <v>176</v>
      </c>
      <c r="M37">
        <v>-32</v>
      </c>
      <c r="N37">
        <v>13</v>
      </c>
      <c r="O37">
        <v>7</v>
      </c>
      <c r="P37">
        <v>280</v>
      </c>
      <c r="Q37">
        <v>405</v>
      </c>
      <c r="R37">
        <v>0.91898734177215191</v>
      </c>
      <c r="S37">
        <v>41</v>
      </c>
      <c r="T37" t="s">
        <v>472</v>
      </c>
      <c r="U37">
        <v>685</v>
      </c>
      <c r="V37">
        <v>1.4598540145985399E-2</v>
      </c>
      <c r="W37">
        <v>1</v>
      </c>
    </row>
    <row r="38" spans="1:23" x14ac:dyDescent="0.3">
      <c r="A38" s="1">
        <v>44337</v>
      </c>
      <c r="B38" s="2" t="s">
        <v>6</v>
      </c>
      <c r="C38">
        <v>22</v>
      </c>
      <c r="D38">
        <v>177</v>
      </c>
      <c r="E38">
        <v>9</v>
      </c>
      <c r="F38">
        <v>363</v>
      </c>
      <c r="G38">
        <v>13569</v>
      </c>
      <c r="H38">
        <v>13</v>
      </c>
      <c r="I38">
        <v>7</v>
      </c>
      <c r="J38">
        <v>231204</v>
      </c>
      <c r="K38">
        <v>116505</v>
      </c>
      <c r="L38">
        <v>177</v>
      </c>
      <c r="M38">
        <v>8</v>
      </c>
      <c r="N38">
        <v>16</v>
      </c>
      <c r="O38">
        <v>6</v>
      </c>
      <c r="P38">
        <v>947</v>
      </c>
      <c r="Q38">
        <v>424</v>
      </c>
      <c r="R38">
        <v>1.0220385674931129</v>
      </c>
      <c r="S38">
        <v>14</v>
      </c>
      <c r="T38" t="s">
        <v>473</v>
      </c>
      <c r="U38">
        <v>1371</v>
      </c>
      <c r="V38">
        <v>1.6046681254558701E-2</v>
      </c>
      <c r="W38">
        <v>0</v>
      </c>
    </row>
    <row r="39" spans="1:23" x14ac:dyDescent="0.3">
      <c r="A39" s="1">
        <v>44338</v>
      </c>
      <c r="B39" s="2" t="s">
        <v>6</v>
      </c>
      <c r="C39">
        <v>13</v>
      </c>
      <c r="D39">
        <v>177</v>
      </c>
      <c r="E39">
        <v>20</v>
      </c>
      <c r="F39">
        <v>371</v>
      </c>
      <c r="G39">
        <v>13583</v>
      </c>
      <c r="H39">
        <v>16</v>
      </c>
      <c r="I39">
        <v>6</v>
      </c>
      <c r="J39">
        <v>232151</v>
      </c>
      <c r="K39">
        <v>116929</v>
      </c>
      <c r="L39">
        <v>177</v>
      </c>
      <c r="M39">
        <v>-28</v>
      </c>
      <c r="N39">
        <v>14</v>
      </c>
      <c r="O39">
        <v>5</v>
      </c>
      <c r="P39">
        <v>640</v>
      </c>
      <c r="Q39">
        <v>337</v>
      </c>
      <c r="R39">
        <v>0.92452830188679247</v>
      </c>
      <c r="S39">
        <v>41</v>
      </c>
      <c r="T39" t="s">
        <v>474</v>
      </c>
      <c r="U39">
        <v>977</v>
      </c>
      <c r="V39">
        <v>1.33060388945752E-2</v>
      </c>
      <c r="W39">
        <v>0</v>
      </c>
    </row>
    <row r="40" spans="1:23" x14ac:dyDescent="0.3">
      <c r="A40" s="1">
        <v>44339</v>
      </c>
      <c r="B40" s="2" t="s">
        <v>6</v>
      </c>
      <c r="C40">
        <v>17</v>
      </c>
      <c r="D40">
        <v>177</v>
      </c>
      <c r="E40">
        <v>11</v>
      </c>
      <c r="F40">
        <v>343</v>
      </c>
      <c r="G40">
        <v>13624</v>
      </c>
      <c r="H40">
        <v>14</v>
      </c>
      <c r="I40">
        <v>5</v>
      </c>
      <c r="J40">
        <v>232791</v>
      </c>
      <c r="K40">
        <v>117266</v>
      </c>
      <c r="L40">
        <v>177</v>
      </c>
      <c r="M40">
        <v>-10</v>
      </c>
      <c r="N40">
        <v>14</v>
      </c>
      <c r="O40">
        <v>5</v>
      </c>
      <c r="P40">
        <v>270</v>
      </c>
      <c r="Q40">
        <v>324</v>
      </c>
      <c r="R40">
        <v>0.9708454810495627</v>
      </c>
      <c r="S40">
        <v>27</v>
      </c>
      <c r="T40" t="s">
        <v>475</v>
      </c>
      <c r="U40">
        <v>594</v>
      </c>
      <c r="V40">
        <v>2.86195286195286E-2</v>
      </c>
      <c r="W40">
        <v>0</v>
      </c>
    </row>
    <row r="41" spans="1:23" x14ac:dyDescent="0.3">
      <c r="A41" s="1">
        <v>44340</v>
      </c>
      <c r="B41" s="2" t="s">
        <v>6</v>
      </c>
      <c r="C41">
        <v>15</v>
      </c>
      <c r="D41">
        <v>177</v>
      </c>
      <c r="E41">
        <v>11</v>
      </c>
      <c r="F41">
        <v>333</v>
      </c>
      <c r="G41">
        <v>13651</v>
      </c>
      <c r="H41">
        <v>14</v>
      </c>
      <c r="I41">
        <v>5</v>
      </c>
      <c r="J41">
        <v>233061</v>
      </c>
      <c r="K41">
        <v>117590</v>
      </c>
      <c r="L41">
        <v>177</v>
      </c>
      <c r="M41">
        <v>-8</v>
      </c>
      <c r="N41">
        <v>14</v>
      </c>
      <c r="O41">
        <v>4</v>
      </c>
      <c r="P41">
        <v>188</v>
      </c>
      <c r="Q41">
        <v>452</v>
      </c>
      <c r="R41">
        <v>0.97597597597597596</v>
      </c>
      <c r="S41">
        <v>23</v>
      </c>
      <c r="T41" t="s">
        <v>476</v>
      </c>
      <c r="U41">
        <v>640</v>
      </c>
      <c r="V41">
        <v>2.34375E-2</v>
      </c>
      <c r="W41">
        <v>0</v>
      </c>
    </row>
    <row r="42" spans="1:23" x14ac:dyDescent="0.3">
      <c r="A42" s="1">
        <v>44341</v>
      </c>
      <c r="B42" s="2" t="s">
        <v>6</v>
      </c>
      <c r="C42">
        <v>17</v>
      </c>
      <c r="D42">
        <v>178</v>
      </c>
      <c r="E42">
        <v>10</v>
      </c>
      <c r="F42">
        <v>325</v>
      </c>
      <c r="G42">
        <v>13674</v>
      </c>
      <c r="H42">
        <v>14</v>
      </c>
      <c r="I42">
        <v>4</v>
      </c>
      <c r="J42">
        <v>233249</v>
      </c>
      <c r="K42">
        <v>118042</v>
      </c>
      <c r="L42">
        <v>177</v>
      </c>
      <c r="M42">
        <v>-7</v>
      </c>
      <c r="N42">
        <v>14</v>
      </c>
      <c r="O42">
        <v>4</v>
      </c>
      <c r="P42">
        <v>369</v>
      </c>
      <c r="Q42">
        <v>529</v>
      </c>
      <c r="R42">
        <v>0.97846153846153849</v>
      </c>
      <c r="S42">
        <v>23</v>
      </c>
      <c r="T42" t="s">
        <v>477</v>
      </c>
      <c r="U42">
        <v>898</v>
      </c>
      <c r="V42">
        <v>1.89309576837416E-2</v>
      </c>
      <c r="W42">
        <v>1</v>
      </c>
    </row>
    <row r="43" spans="1:23" x14ac:dyDescent="0.3">
      <c r="A43" s="1">
        <v>44342</v>
      </c>
      <c r="B43" s="2" t="s">
        <v>6</v>
      </c>
      <c r="C43">
        <v>22</v>
      </c>
      <c r="D43">
        <v>178</v>
      </c>
      <c r="E43">
        <v>15</v>
      </c>
      <c r="F43">
        <v>318</v>
      </c>
      <c r="G43">
        <v>13697</v>
      </c>
      <c r="H43">
        <v>14</v>
      </c>
      <c r="I43">
        <v>4</v>
      </c>
      <c r="J43">
        <v>233618</v>
      </c>
      <c r="K43">
        <v>118571</v>
      </c>
      <c r="L43">
        <v>178</v>
      </c>
      <c r="M43">
        <v>-8</v>
      </c>
      <c r="N43">
        <v>11</v>
      </c>
      <c r="O43">
        <v>4</v>
      </c>
      <c r="P43">
        <v>347</v>
      </c>
      <c r="Q43">
        <v>445</v>
      </c>
      <c r="R43">
        <v>0.97484276729559749</v>
      </c>
      <c r="S43">
        <v>30</v>
      </c>
      <c r="T43" t="s">
        <v>478</v>
      </c>
      <c r="U43">
        <v>792</v>
      </c>
      <c r="V43">
        <v>2.7777777777777801E-2</v>
      </c>
      <c r="W43">
        <v>0</v>
      </c>
    </row>
    <row r="44" spans="1:23" x14ac:dyDescent="0.3">
      <c r="A44" s="1">
        <v>44343</v>
      </c>
      <c r="B44" s="2" t="s">
        <v>6</v>
      </c>
      <c r="C44">
        <v>12</v>
      </c>
      <c r="D44">
        <v>178</v>
      </c>
      <c r="E44">
        <v>19</v>
      </c>
      <c r="F44">
        <v>310</v>
      </c>
      <c r="G44">
        <v>13727</v>
      </c>
      <c r="H44">
        <v>11</v>
      </c>
      <c r="I44">
        <v>4</v>
      </c>
      <c r="J44">
        <v>233965</v>
      </c>
      <c r="K44">
        <v>119016</v>
      </c>
      <c r="L44">
        <v>178</v>
      </c>
      <c r="M44">
        <v>-19</v>
      </c>
      <c r="N44">
        <v>9</v>
      </c>
      <c r="O44">
        <v>4</v>
      </c>
      <c r="P44">
        <v>290</v>
      </c>
      <c r="Q44">
        <v>-29152</v>
      </c>
      <c r="R44">
        <v>0.93870967741935485</v>
      </c>
      <c r="S44">
        <v>31</v>
      </c>
      <c r="T44" t="s">
        <v>479</v>
      </c>
      <c r="U44">
        <v>-28862</v>
      </c>
      <c r="V44">
        <v>-4.1577160279952899E-4</v>
      </c>
      <c r="W44">
        <v>0</v>
      </c>
    </row>
    <row r="45" spans="1:23" x14ac:dyDescent="0.3">
      <c r="A45" s="1">
        <v>44344</v>
      </c>
      <c r="B45" s="2" t="s">
        <v>6</v>
      </c>
      <c r="C45">
        <v>21</v>
      </c>
      <c r="D45">
        <v>179</v>
      </c>
      <c r="E45">
        <v>12</v>
      </c>
      <c r="F45">
        <v>291</v>
      </c>
      <c r="G45">
        <v>13758</v>
      </c>
      <c r="H45">
        <v>9</v>
      </c>
      <c r="I45">
        <v>4</v>
      </c>
      <c r="J45">
        <v>234255</v>
      </c>
      <c r="K45">
        <v>89864</v>
      </c>
      <c r="L45">
        <v>178</v>
      </c>
      <c r="M45">
        <v>-1</v>
      </c>
      <c r="N45">
        <v>8</v>
      </c>
      <c r="O45">
        <v>4</v>
      </c>
      <c r="P45">
        <v>702</v>
      </c>
      <c r="Q45">
        <v>212</v>
      </c>
      <c r="R45">
        <v>0.99656357388316152</v>
      </c>
      <c r="S45">
        <v>21</v>
      </c>
      <c r="T45" t="s">
        <v>480</v>
      </c>
      <c r="U45">
        <v>914</v>
      </c>
      <c r="V45">
        <v>2.29759299781182E-2</v>
      </c>
      <c r="W45">
        <v>1</v>
      </c>
    </row>
    <row r="46" spans="1:23" x14ac:dyDescent="0.3">
      <c r="A46" s="1">
        <v>44345</v>
      </c>
      <c r="B46" s="2" t="s">
        <v>6</v>
      </c>
      <c r="C46">
        <v>8</v>
      </c>
      <c r="D46">
        <v>179</v>
      </c>
      <c r="E46">
        <v>19</v>
      </c>
      <c r="F46">
        <v>290</v>
      </c>
      <c r="G46">
        <v>13779</v>
      </c>
      <c r="H46">
        <v>8</v>
      </c>
      <c r="I46">
        <v>4</v>
      </c>
      <c r="J46">
        <v>234957</v>
      </c>
      <c r="K46">
        <v>90076</v>
      </c>
      <c r="L46">
        <v>179</v>
      </c>
      <c r="M46">
        <v>-14</v>
      </c>
      <c r="N46">
        <v>10</v>
      </c>
      <c r="O46">
        <v>4</v>
      </c>
      <c r="P46">
        <v>451</v>
      </c>
      <c r="Q46">
        <v>132</v>
      </c>
      <c r="R46">
        <v>0.9517241379310345</v>
      </c>
      <c r="S46">
        <v>22</v>
      </c>
      <c r="T46" t="s">
        <v>481</v>
      </c>
      <c r="U46">
        <v>583</v>
      </c>
      <c r="V46">
        <v>1.3722126929674099E-2</v>
      </c>
      <c r="W46">
        <v>0</v>
      </c>
    </row>
    <row r="47" spans="1:23" x14ac:dyDescent="0.3">
      <c r="A47" s="1">
        <v>44346</v>
      </c>
      <c r="B47" s="2" t="s">
        <v>6</v>
      </c>
      <c r="C47">
        <v>10</v>
      </c>
      <c r="D47">
        <v>179</v>
      </c>
      <c r="E47">
        <v>8</v>
      </c>
      <c r="F47">
        <v>276</v>
      </c>
      <c r="G47">
        <v>13801</v>
      </c>
      <c r="H47">
        <v>10</v>
      </c>
      <c r="I47">
        <v>4</v>
      </c>
      <c r="J47">
        <v>235408</v>
      </c>
      <c r="K47">
        <v>90208</v>
      </c>
      <c r="L47">
        <v>179</v>
      </c>
      <c r="M47">
        <v>-6</v>
      </c>
      <c r="N47">
        <v>11</v>
      </c>
      <c r="O47">
        <v>4</v>
      </c>
      <c r="P47">
        <v>280</v>
      </c>
      <c r="Q47">
        <v>2</v>
      </c>
      <c r="R47">
        <v>0.97826086956521741</v>
      </c>
      <c r="S47">
        <v>16</v>
      </c>
      <c r="T47" t="s">
        <v>482</v>
      </c>
      <c r="U47">
        <v>282</v>
      </c>
      <c r="V47">
        <v>3.54609929078014E-2</v>
      </c>
      <c r="W47">
        <v>0</v>
      </c>
    </row>
    <row r="48" spans="1:23" x14ac:dyDescent="0.3">
      <c r="A48" s="1">
        <v>44347</v>
      </c>
      <c r="B48" s="2" t="s">
        <v>6</v>
      </c>
      <c r="C48">
        <v>8</v>
      </c>
      <c r="D48">
        <v>179</v>
      </c>
      <c r="E48">
        <v>11</v>
      </c>
      <c r="F48">
        <v>270</v>
      </c>
      <c r="G48">
        <v>13817</v>
      </c>
      <c r="H48">
        <v>11</v>
      </c>
      <c r="I48">
        <v>4</v>
      </c>
      <c r="J48">
        <v>235688</v>
      </c>
      <c r="K48">
        <v>90210</v>
      </c>
      <c r="L48">
        <v>179</v>
      </c>
      <c r="M48">
        <v>-8</v>
      </c>
      <c r="N48">
        <v>10</v>
      </c>
      <c r="O48">
        <v>3</v>
      </c>
      <c r="P48">
        <v>423</v>
      </c>
      <c r="Q48">
        <v>15</v>
      </c>
      <c r="R48">
        <v>0.97037037037037033</v>
      </c>
      <c r="S48">
        <v>16</v>
      </c>
      <c r="T48" t="s">
        <v>483</v>
      </c>
      <c r="U48">
        <v>438</v>
      </c>
      <c r="V48">
        <v>1.8264840182648401E-2</v>
      </c>
      <c r="W48">
        <v>0</v>
      </c>
    </row>
    <row r="49" spans="1:23" x14ac:dyDescent="0.3">
      <c r="A49" s="1">
        <v>44348</v>
      </c>
      <c r="B49" s="2" t="s">
        <v>6</v>
      </c>
      <c r="C49">
        <v>3</v>
      </c>
      <c r="D49">
        <v>180</v>
      </c>
      <c r="E49">
        <v>7</v>
      </c>
      <c r="F49">
        <v>262</v>
      </c>
      <c r="G49">
        <v>13833</v>
      </c>
      <c r="H49">
        <v>10</v>
      </c>
      <c r="I49">
        <v>3</v>
      </c>
      <c r="J49">
        <v>236111</v>
      </c>
      <c r="K49">
        <v>90225</v>
      </c>
      <c r="L49">
        <v>179</v>
      </c>
      <c r="M49">
        <v>-14</v>
      </c>
      <c r="N49">
        <v>13</v>
      </c>
      <c r="O49">
        <v>2</v>
      </c>
      <c r="P49">
        <v>815</v>
      </c>
      <c r="Q49">
        <v>86</v>
      </c>
      <c r="R49">
        <v>0.94656488549618323</v>
      </c>
      <c r="S49">
        <v>16</v>
      </c>
      <c r="T49" t="s">
        <v>484</v>
      </c>
      <c r="U49">
        <v>901</v>
      </c>
      <c r="V49">
        <v>3.3296337402885698E-3</v>
      </c>
      <c r="W49">
        <v>1</v>
      </c>
    </row>
    <row r="50" spans="1:23" x14ac:dyDescent="0.3">
      <c r="A50" s="1">
        <v>44349</v>
      </c>
      <c r="B50" s="2" t="s">
        <v>6</v>
      </c>
      <c r="C50">
        <v>17</v>
      </c>
      <c r="D50">
        <v>181</v>
      </c>
      <c r="E50">
        <v>4</v>
      </c>
      <c r="F50">
        <v>248</v>
      </c>
      <c r="G50">
        <v>13849</v>
      </c>
      <c r="H50">
        <v>13</v>
      </c>
      <c r="I50">
        <v>2</v>
      </c>
      <c r="J50">
        <v>236926</v>
      </c>
      <c r="K50">
        <v>90311</v>
      </c>
      <c r="L50">
        <v>180</v>
      </c>
      <c r="M50">
        <v>-1</v>
      </c>
      <c r="N50">
        <v>14</v>
      </c>
      <c r="O50">
        <v>2</v>
      </c>
      <c r="P50">
        <v>730</v>
      </c>
      <c r="Q50">
        <v>279</v>
      </c>
      <c r="R50">
        <v>0.99596774193548387</v>
      </c>
      <c r="S50">
        <v>17</v>
      </c>
      <c r="T50" t="s">
        <v>485</v>
      </c>
      <c r="U50">
        <v>1009</v>
      </c>
      <c r="V50">
        <v>1.68483647175421E-2</v>
      </c>
      <c r="W50">
        <v>1</v>
      </c>
    </row>
    <row r="51" spans="1:23" x14ac:dyDescent="0.3">
      <c r="A51" s="1">
        <v>44350</v>
      </c>
      <c r="B51" s="2" t="s">
        <v>6</v>
      </c>
      <c r="C51">
        <v>12</v>
      </c>
      <c r="D51">
        <v>181</v>
      </c>
      <c r="E51">
        <v>18</v>
      </c>
      <c r="F51">
        <v>247</v>
      </c>
      <c r="G51">
        <v>13866</v>
      </c>
      <c r="H51">
        <v>14</v>
      </c>
      <c r="I51">
        <v>2</v>
      </c>
      <c r="J51">
        <v>237656</v>
      </c>
      <c r="K51">
        <v>90590</v>
      </c>
      <c r="L51">
        <v>181</v>
      </c>
      <c r="M51">
        <v>-15</v>
      </c>
      <c r="N51">
        <v>14</v>
      </c>
      <c r="O51">
        <v>2</v>
      </c>
      <c r="P51">
        <v>175</v>
      </c>
      <c r="Q51">
        <v>410</v>
      </c>
      <c r="R51">
        <v>0.93927125506072873</v>
      </c>
      <c r="S51">
        <v>26</v>
      </c>
      <c r="T51" t="s">
        <v>486</v>
      </c>
      <c r="U51">
        <v>585</v>
      </c>
      <c r="V51">
        <v>2.0512820512820499E-2</v>
      </c>
      <c r="W51">
        <v>0</v>
      </c>
    </row>
    <row r="52" spans="1:23" x14ac:dyDescent="0.3">
      <c r="A52" s="1">
        <v>44351</v>
      </c>
      <c r="B52" s="2" t="s">
        <v>6</v>
      </c>
      <c r="C52">
        <v>11</v>
      </c>
      <c r="D52">
        <v>181</v>
      </c>
      <c r="E52">
        <v>10</v>
      </c>
      <c r="F52">
        <v>232</v>
      </c>
      <c r="G52">
        <v>13892</v>
      </c>
      <c r="H52">
        <v>14</v>
      </c>
      <c r="I52">
        <v>2</v>
      </c>
      <c r="J52">
        <v>237831</v>
      </c>
      <c r="K52">
        <v>91000</v>
      </c>
      <c r="L52">
        <v>181</v>
      </c>
      <c r="M52">
        <v>-10</v>
      </c>
      <c r="N52">
        <v>13</v>
      </c>
      <c r="O52">
        <v>2</v>
      </c>
      <c r="P52">
        <v>747</v>
      </c>
      <c r="Q52">
        <v>343</v>
      </c>
      <c r="R52">
        <v>0.9568965517241379</v>
      </c>
      <c r="S52">
        <v>21</v>
      </c>
      <c r="T52" t="s">
        <v>487</v>
      </c>
      <c r="U52">
        <v>1090</v>
      </c>
      <c r="V52">
        <v>1.0091743119266101E-2</v>
      </c>
      <c r="W52">
        <v>0</v>
      </c>
    </row>
    <row r="53" spans="1:23" x14ac:dyDescent="0.3">
      <c r="A53" s="1">
        <v>44352</v>
      </c>
      <c r="B53" s="2" t="s">
        <v>6</v>
      </c>
      <c r="C53">
        <v>5</v>
      </c>
      <c r="D53">
        <v>181</v>
      </c>
      <c r="E53">
        <v>7</v>
      </c>
      <c r="F53">
        <v>222</v>
      </c>
      <c r="G53">
        <v>13913</v>
      </c>
      <c r="H53">
        <v>13</v>
      </c>
      <c r="I53">
        <v>2</v>
      </c>
      <c r="J53">
        <v>238578</v>
      </c>
      <c r="K53">
        <v>91343</v>
      </c>
      <c r="L53">
        <v>181</v>
      </c>
      <c r="M53">
        <v>-10</v>
      </c>
      <c r="N53">
        <v>13</v>
      </c>
      <c r="O53">
        <v>2</v>
      </c>
      <c r="P53">
        <v>661</v>
      </c>
      <c r="Q53">
        <v>77</v>
      </c>
      <c r="R53">
        <v>0.95495495495495497</v>
      </c>
      <c r="S53">
        <v>15</v>
      </c>
      <c r="T53" t="s">
        <v>488</v>
      </c>
      <c r="U53">
        <v>738</v>
      </c>
      <c r="V53">
        <v>6.7750677506775098E-3</v>
      </c>
      <c r="W53">
        <v>0</v>
      </c>
    </row>
    <row r="54" spans="1:23" x14ac:dyDescent="0.3">
      <c r="A54" s="1">
        <v>44353</v>
      </c>
      <c r="B54" s="2" t="s">
        <v>6</v>
      </c>
      <c r="C54">
        <v>6</v>
      </c>
      <c r="D54">
        <v>181</v>
      </c>
      <c r="E54">
        <v>6</v>
      </c>
      <c r="F54">
        <v>212</v>
      </c>
      <c r="G54">
        <v>13928</v>
      </c>
      <c r="H54">
        <v>13</v>
      </c>
      <c r="I54">
        <v>2</v>
      </c>
      <c r="J54">
        <v>239239</v>
      </c>
      <c r="K54">
        <v>91420</v>
      </c>
      <c r="L54">
        <v>181</v>
      </c>
      <c r="M54">
        <v>-19</v>
      </c>
      <c r="N54">
        <v>13</v>
      </c>
      <c r="O54">
        <v>2</v>
      </c>
      <c r="P54">
        <v>600</v>
      </c>
      <c r="Q54">
        <v>0</v>
      </c>
      <c r="R54">
        <v>0.910377358490566</v>
      </c>
      <c r="S54">
        <v>25</v>
      </c>
      <c r="T54" t="s">
        <v>489</v>
      </c>
      <c r="U54">
        <v>600</v>
      </c>
      <c r="V54">
        <v>0.01</v>
      </c>
      <c r="W54">
        <v>0</v>
      </c>
    </row>
    <row r="55" spans="1:23" x14ac:dyDescent="0.3">
      <c r="A55" s="1">
        <v>44354</v>
      </c>
      <c r="B55" s="2" t="s">
        <v>6</v>
      </c>
      <c r="C55">
        <v>6</v>
      </c>
      <c r="D55">
        <v>181</v>
      </c>
      <c r="E55">
        <v>8</v>
      </c>
      <c r="F55">
        <v>193</v>
      </c>
      <c r="G55">
        <v>13953</v>
      </c>
      <c r="H55">
        <v>13</v>
      </c>
      <c r="I55">
        <v>2</v>
      </c>
      <c r="J55">
        <v>239839</v>
      </c>
      <c r="K55">
        <v>91420</v>
      </c>
      <c r="L55">
        <v>181</v>
      </c>
      <c r="M55">
        <v>0</v>
      </c>
      <c r="N55">
        <v>14</v>
      </c>
      <c r="O55">
        <v>1</v>
      </c>
      <c r="P55">
        <v>253</v>
      </c>
      <c r="Q55">
        <v>9</v>
      </c>
      <c r="R55">
        <v>1</v>
      </c>
      <c r="S55">
        <v>6</v>
      </c>
      <c r="T55" t="s">
        <v>490</v>
      </c>
      <c r="U55">
        <v>262</v>
      </c>
      <c r="V55">
        <v>2.2900763358778602E-2</v>
      </c>
      <c r="W55">
        <v>0</v>
      </c>
    </row>
    <row r="56" spans="1:23" x14ac:dyDescent="0.3">
      <c r="A56" s="1">
        <v>44355</v>
      </c>
      <c r="B56" s="2" t="s">
        <v>6</v>
      </c>
      <c r="C56">
        <v>8</v>
      </c>
      <c r="D56">
        <v>181</v>
      </c>
      <c r="E56">
        <v>6</v>
      </c>
      <c r="F56">
        <v>193</v>
      </c>
      <c r="G56">
        <v>13959</v>
      </c>
      <c r="H56">
        <v>14</v>
      </c>
      <c r="I56">
        <v>1</v>
      </c>
      <c r="J56">
        <v>240092</v>
      </c>
      <c r="K56">
        <v>91429</v>
      </c>
      <c r="L56">
        <v>181</v>
      </c>
      <c r="M56">
        <v>-7</v>
      </c>
      <c r="N56">
        <v>9</v>
      </c>
      <c r="O56">
        <v>1</v>
      </c>
      <c r="P56">
        <v>841</v>
      </c>
      <c r="Q56">
        <v>50</v>
      </c>
      <c r="R56">
        <v>0.96373056994818651</v>
      </c>
      <c r="S56">
        <v>15</v>
      </c>
      <c r="T56" t="s">
        <v>491</v>
      </c>
      <c r="U56">
        <v>891</v>
      </c>
      <c r="V56">
        <v>8.9786756453423093E-3</v>
      </c>
      <c r="W56">
        <v>0</v>
      </c>
    </row>
    <row r="57" spans="1:23" x14ac:dyDescent="0.3">
      <c r="A57" s="1">
        <v>44356</v>
      </c>
      <c r="B57" s="2" t="s">
        <v>6</v>
      </c>
      <c r="C57">
        <v>7</v>
      </c>
      <c r="D57">
        <v>181</v>
      </c>
      <c r="E57">
        <v>8</v>
      </c>
      <c r="F57">
        <v>186</v>
      </c>
      <c r="G57">
        <v>13974</v>
      </c>
      <c r="H57">
        <v>9</v>
      </c>
      <c r="I57">
        <v>1</v>
      </c>
      <c r="J57">
        <v>240933</v>
      </c>
      <c r="K57">
        <v>91479</v>
      </c>
      <c r="L57">
        <v>181</v>
      </c>
      <c r="M57">
        <v>-15</v>
      </c>
      <c r="N57">
        <v>7</v>
      </c>
      <c r="O57">
        <v>1</v>
      </c>
      <c r="P57">
        <v>545</v>
      </c>
      <c r="Q57">
        <v>95</v>
      </c>
      <c r="R57">
        <v>0.91935483870967738</v>
      </c>
      <c r="S57">
        <v>22</v>
      </c>
      <c r="T57" t="s">
        <v>492</v>
      </c>
      <c r="U57">
        <v>640</v>
      </c>
      <c r="V57">
        <v>1.0937499999999999E-2</v>
      </c>
      <c r="W57">
        <v>0</v>
      </c>
    </row>
    <row r="58" spans="1:23" x14ac:dyDescent="0.3">
      <c r="A58" s="1">
        <v>44357</v>
      </c>
      <c r="B58" s="2" t="s">
        <v>6</v>
      </c>
      <c r="C58">
        <v>7</v>
      </c>
      <c r="D58">
        <v>181</v>
      </c>
      <c r="E58">
        <v>7</v>
      </c>
      <c r="F58">
        <v>171</v>
      </c>
      <c r="G58">
        <v>13996</v>
      </c>
      <c r="H58">
        <v>7</v>
      </c>
      <c r="I58">
        <v>1</v>
      </c>
      <c r="J58">
        <v>241478</v>
      </c>
      <c r="K58">
        <v>91574</v>
      </c>
      <c r="L58">
        <v>181</v>
      </c>
      <c r="M58">
        <v>-14</v>
      </c>
      <c r="N58">
        <v>5</v>
      </c>
      <c r="O58">
        <v>2</v>
      </c>
      <c r="P58">
        <v>635</v>
      </c>
      <c r="Q58">
        <v>197</v>
      </c>
      <c r="R58">
        <v>0.91812865497076024</v>
      </c>
      <c r="S58">
        <v>21</v>
      </c>
      <c r="T58" t="s">
        <v>493</v>
      </c>
      <c r="U58">
        <v>832</v>
      </c>
      <c r="V58">
        <v>8.4134615384615398E-3</v>
      </c>
      <c r="W58">
        <v>0</v>
      </c>
    </row>
    <row r="59" spans="1:23" x14ac:dyDescent="0.3">
      <c r="A59" s="1">
        <v>44358</v>
      </c>
      <c r="B59" s="2" t="s">
        <v>6</v>
      </c>
      <c r="C59">
        <v>5</v>
      </c>
      <c r="D59">
        <v>181</v>
      </c>
      <c r="E59">
        <v>7</v>
      </c>
      <c r="F59">
        <v>157</v>
      </c>
      <c r="G59">
        <v>14017</v>
      </c>
      <c r="H59">
        <v>5</v>
      </c>
      <c r="I59">
        <v>2</v>
      </c>
      <c r="J59">
        <v>242113</v>
      </c>
      <c r="K59">
        <v>91771</v>
      </c>
      <c r="L59">
        <v>181</v>
      </c>
      <c r="M59">
        <v>-9</v>
      </c>
      <c r="N59">
        <v>6</v>
      </c>
      <c r="O59">
        <v>2</v>
      </c>
      <c r="P59">
        <v>480</v>
      </c>
      <c r="Q59">
        <v>139</v>
      </c>
      <c r="R59">
        <v>0.9426751592356688</v>
      </c>
      <c r="S59">
        <v>14</v>
      </c>
      <c r="T59" t="s">
        <v>494</v>
      </c>
      <c r="U59">
        <v>619</v>
      </c>
      <c r="V59">
        <v>8.0775444264943406E-3</v>
      </c>
      <c r="W59">
        <v>0</v>
      </c>
    </row>
    <row r="60" spans="1:23" x14ac:dyDescent="0.3">
      <c r="A60" s="1">
        <v>44359</v>
      </c>
      <c r="B60" s="2" t="s">
        <v>6</v>
      </c>
      <c r="C60">
        <v>4</v>
      </c>
      <c r="D60">
        <v>181</v>
      </c>
      <c r="E60">
        <v>4</v>
      </c>
      <c r="F60">
        <v>148</v>
      </c>
      <c r="G60">
        <v>14031</v>
      </c>
      <c r="H60">
        <v>6</v>
      </c>
      <c r="I60">
        <v>2</v>
      </c>
      <c r="J60">
        <v>242593</v>
      </c>
      <c r="K60">
        <v>91910</v>
      </c>
      <c r="L60">
        <v>181</v>
      </c>
      <c r="M60">
        <v>-16</v>
      </c>
      <c r="N60">
        <v>6</v>
      </c>
      <c r="O60">
        <v>2</v>
      </c>
      <c r="P60">
        <v>315</v>
      </c>
      <c r="Q60">
        <v>46</v>
      </c>
      <c r="R60">
        <v>0.89189189189189189</v>
      </c>
      <c r="S60">
        <v>20</v>
      </c>
      <c r="T60" t="s">
        <v>495</v>
      </c>
      <c r="U60">
        <v>361</v>
      </c>
      <c r="V60">
        <v>1.1080332409972299E-2</v>
      </c>
      <c r="W60">
        <v>0</v>
      </c>
    </row>
    <row r="61" spans="1:23" x14ac:dyDescent="0.3">
      <c r="A61" s="1">
        <v>44360</v>
      </c>
      <c r="B61" s="2" t="s">
        <v>6</v>
      </c>
      <c r="C61">
        <v>2</v>
      </c>
      <c r="D61">
        <v>181</v>
      </c>
      <c r="E61">
        <v>4</v>
      </c>
      <c r="F61">
        <v>132</v>
      </c>
      <c r="G61">
        <v>14051</v>
      </c>
      <c r="H61">
        <v>6</v>
      </c>
      <c r="I61">
        <v>2</v>
      </c>
      <c r="J61">
        <v>242908</v>
      </c>
      <c r="K61">
        <v>91956</v>
      </c>
      <c r="L61">
        <v>181</v>
      </c>
      <c r="M61">
        <v>-5</v>
      </c>
      <c r="N61">
        <v>5</v>
      </c>
      <c r="O61">
        <v>2</v>
      </c>
      <c r="P61">
        <v>695</v>
      </c>
      <c r="Q61">
        <v>0</v>
      </c>
      <c r="R61">
        <v>0.96212121212121215</v>
      </c>
      <c r="S61">
        <v>7</v>
      </c>
      <c r="T61" t="s">
        <v>496</v>
      </c>
      <c r="U61">
        <v>695</v>
      </c>
      <c r="V61">
        <v>2.8776978417266201E-3</v>
      </c>
      <c r="W61">
        <v>0</v>
      </c>
    </row>
    <row r="62" spans="1:23" x14ac:dyDescent="0.3">
      <c r="A62" s="1">
        <v>44361</v>
      </c>
      <c r="B62" s="2" t="s">
        <v>6</v>
      </c>
      <c r="C62">
        <v>10</v>
      </c>
      <c r="D62">
        <v>181</v>
      </c>
      <c r="E62">
        <v>2</v>
      </c>
      <c r="F62">
        <v>127</v>
      </c>
      <c r="G62">
        <v>14058</v>
      </c>
      <c r="H62">
        <v>5</v>
      </c>
      <c r="I62">
        <v>2</v>
      </c>
      <c r="J62">
        <v>243603</v>
      </c>
      <c r="K62">
        <v>91956</v>
      </c>
      <c r="L62">
        <v>181</v>
      </c>
      <c r="M62">
        <v>1</v>
      </c>
      <c r="N62">
        <v>6</v>
      </c>
      <c r="O62">
        <v>2</v>
      </c>
      <c r="P62">
        <v>266</v>
      </c>
      <c r="Q62">
        <v>11</v>
      </c>
      <c r="R62">
        <v>1.0078740157480315</v>
      </c>
      <c r="S62">
        <v>9</v>
      </c>
      <c r="T62" t="s">
        <v>497</v>
      </c>
      <c r="U62">
        <v>277</v>
      </c>
      <c r="V62">
        <v>3.6101083032491002E-2</v>
      </c>
      <c r="W62">
        <v>0</v>
      </c>
    </row>
    <row r="63" spans="1:23" x14ac:dyDescent="0.3">
      <c r="A63" s="1">
        <v>44362</v>
      </c>
      <c r="B63" s="2" t="s">
        <v>6</v>
      </c>
      <c r="C63">
        <v>6</v>
      </c>
      <c r="D63">
        <v>181</v>
      </c>
      <c r="E63">
        <v>9</v>
      </c>
      <c r="F63">
        <v>128</v>
      </c>
      <c r="G63">
        <v>14067</v>
      </c>
      <c r="H63">
        <v>6</v>
      </c>
      <c r="I63">
        <v>2</v>
      </c>
      <c r="J63">
        <v>243869</v>
      </c>
      <c r="K63">
        <v>91967</v>
      </c>
      <c r="L63">
        <v>181</v>
      </c>
      <c r="M63">
        <v>-4</v>
      </c>
      <c r="N63">
        <v>6</v>
      </c>
      <c r="O63">
        <v>2</v>
      </c>
      <c r="P63">
        <v>245</v>
      </c>
      <c r="Q63">
        <v>58</v>
      </c>
      <c r="R63">
        <v>0.96875</v>
      </c>
      <c r="S63">
        <v>10</v>
      </c>
      <c r="T63" t="s">
        <v>498</v>
      </c>
      <c r="U63">
        <v>303</v>
      </c>
      <c r="V63">
        <v>1.9801980198019799E-2</v>
      </c>
      <c r="W63">
        <v>0</v>
      </c>
    </row>
    <row r="64" spans="1:23" x14ac:dyDescent="0.3">
      <c r="A64" s="1">
        <v>44363</v>
      </c>
      <c r="B64" s="2" t="s">
        <v>6</v>
      </c>
      <c r="C64">
        <v>7</v>
      </c>
      <c r="D64">
        <v>181</v>
      </c>
      <c r="E64">
        <v>4</v>
      </c>
      <c r="F64">
        <v>124</v>
      </c>
      <c r="G64">
        <v>14077</v>
      </c>
      <c r="H64">
        <v>6</v>
      </c>
      <c r="I64">
        <v>2</v>
      </c>
      <c r="J64">
        <v>244114</v>
      </c>
      <c r="K64">
        <v>92025</v>
      </c>
      <c r="L64">
        <v>181</v>
      </c>
      <c r="M64">
        <v>3</v>
      </c>
      <c r="N64">
        <v>6</v>
      </c>
      <c r="O64">
        <v>1</v>
      </c>
      <c r="P64">
        <v>196</v>
      </c>
      <c r="Q64">
        <v>244</v>
      </c>
      <c r="R64">
        <v>1.0241935483870968</v>
      </c>
      <c r="S64">
        <v>4</v>
      </c>
      <c r="T64" t="s">
        <v>499</v>
      </c>
      <c r="U64">
        <v>440</v>
      </c>
      <c r="V64">
        <v>1.5909090909090901E-2</v>
      </c>
      <c r="W64">
        <v>0</v>
      </c>
    </row>
    <row r="65" spans="1:23" x14ac:dyDescent="0.3">
      <c r="A65" s="1">
        <v>44364</v>
      </c>
      <c r="B65" s="2" t="s">
        <v>6</v>
      </c>
      <c r="C65">
        <v>11</v>
      </c>
      <c r="D65">
        <v>181</v>
      </c>
      <c r="E65">
        <v>7</v>
      </c>
      <c r="F65">
        <v>127</v>
      </c>
      <c r="G65">
        <v>14081</v>
      </c>
      <c r="H65">
        <v>6</v>
      </c>
      <c r="I65">
        <v>1</v>
      </c>
      <c r="J65">
        <v>244310</v>
      </c>
      <c r="K65">
        <v>92269</v>
      </c>
      <c r="L65">
        <v>181</v>
      </c>
      <c r="M65">
        <v>-10</v>
      </c>
      <c r="N65">
        <v>7</v>
      </c>
      <c r="O65">
        <v>1</v>
      </c>
      <c r="P65">
        <v>254</v>
      </c>
      <c r="Q65">
        <v>367</v>
      </c>
      <c r="R65">
        <v>0.92125984251968507</v>
      </c>
      <c r="S65">
        <v>21</v>
      </c>
      <c r="T65" t="s">
        <v>500</v>
      </c>
      <c r="U65">
        <v>621</v>
      </c>
      <c r="V65">
        <v>1.7713365539452498E-2</v>
      </c>
      <c r="W65">
        <v>0</v>
      </c>
    </row>
    <row r="66" spans="1:23" x14ac:dyDescent="0.3">
      <c r="A66" s="1">
        <v>44365</v>
      </c>
      <c r="B66" s="2" t="s">
        <v>6</v>
      </c>
      <c r="C66">
        <v>12</v>
      </c>
      <c r="D66">
        <v>181</v>
      </c>
      <c r="E66">
        <v>10</v>
      </c>
      <c r="F66">
        <v>117</v>
      </c>
      <c r="G66">
        <v>14102</v>
      </c>
      <c r="H66">
        <v>7</v>
      </c>
      <c r="I66">
        <v>1</v>
      </c>
      <c r="J66">
        <v>244564</v>
      </c>
      <c r="K66">
        <v>92636</v>
      </c>
      <c r="L66">
        <v>181</v>
      </c>
      <c r="M66">
        <v>3</v>
      </c>
      <c r="N66">
        <v>8</v>
      </c>
      <c r="O66">
        <v>1</v>
      </c>
      <c r="P66">
        <v>195</v>
      </c>
      <c r="Q66">
        <v>301</v>
      </c>
      <c r="R66">
        <v>1.0256410256410255</v>
      </c>
      <c r="S66">
        <v>9</v>
      </c>
      <c r="T66" t="s">
        <v>501</v>
      </c>
      <c r="U66">
        <v>496</v>
      </c>
      <c r="V66">
        <v>2.4193548387096801E-2</v>
      </c>
      <c r="W66">
        <v>0</v>
      </c>
    </row>
    <row r="67" spans="1:23" x14ac:dyDescent="0.3">
      <c r="A67" s="1">
        <v>44366</v>
      </c>
      <c r="B67" s="2" t="s">
        <v>6</v>
      </c>
      <c r="C67">
        <v>9</v>
      </c>
      <c r="D67">
        <v>181</v>
      </c>
      <c r="E67">
        <v>11</v>
      </c>
      <c r="F67">
        <v>120</v>
      </c>
      <c r="G67">
        <v>14111</v>
      </c>
      <c r="H67">
        <v>8</v>
      </c>
      <c r="I67">
        <v>1</v>
      </c>
      <c r="J67">
        <v>244759</v>
      </c>
      <c r="K67">
        <v>92937</v>
      </c>
      <c r="L67">
        <v>181</v>
      </c>
      <c r="M67">
        <v>-2</v>
      </c>
      <c r="N67">
        <v>7</v>
      </c>
      <c r="O67">
        <v>1</v>
      </c>
      <c r="P67">
        <v>208</v>
      </c>
      <c r="Q67">
        <v>14</v>
      </c>
      <c r="R67">
        <v>0.98333333333333328</v>
      </c>
      <c r="S67">
        <v>11</v>
      </c>
      <c r="T67" t="s">
        <v>502</v>
      </c>
      <c r="U67">
        <v>222</v>
      </c>
      <c r="V67">
        <v>4.0540540540540501E-2</v>
      </c>
      <c r="W67">
        <v>0</v>
      </c>
    </row>
    <row r="68" spans="1:23" x14ac:dyDescent="0.3">
      <c r="A68" s="1">
        <v>44367</v>
      </c>
      <c r="B68" s="2" t="s">
        <v>6</v>
      </c>
      <c r="C68">
        <v>3</v>
      </c>
      <c r="D68">
        <v>181</v>
      </c>
      <c r="E68">
        <v>8</v>
      </c>
      <c r="F68">
        <v>118</v>
      </c>
      <c r="G68">
        <v>14122</v>
      </c>
      <c r="H68">
        <v>7</v>
      </c>
      <c r="I68">
        <v>1</v>
      </c>
      <c r="J68">
        <v>244967</v>
      </c>
      <c r="K68">
        <v>92951</v>
      </c>
      <c r="L68">
        <v>181</v>
      </c>
      <c r="M68">
        <v>1</v>
      </c>
      <c r="N68">
        <v>7</v>
      </c>
      <c r="O68">
        <v>1</v>
      </c>
      <c r="P68">
        <v>196</v>
      </c>
      <c r="Q68">
        <v>1</v>
      </c>
      <c r="R68">
        <v>1.0084745762711864</v>
      </c>
      <c r="S68">
        <v>2</v>
      </c>
      <c r="T68" t="s">
        <v>503</v>
      </c>
      <c r="U68">
        <v>197</v>
      </c>
      <c r="V68">
        <v>1.5228426395939101E-2</v>
      </c>
      <c r="W68">
        <v>0</v>
      </c>
    </row>
    <row r="69" spans="1:23" x14ac:dyDescent="0.3">
      <c r="A69" s="1">
        <v>44368</v>
      </c>
      <c r="B69" s="2" t="s">
        <v>6</v>
      </c>
      <c r="C69">
        <v>13</v>
      </c>
      <c r="D69">
        <v>181</v>
      </c>
      <c r="E69">
        <v>3</v>
      </c>
      <c r="F69">
        <v>119</v>
      </c>
      <c r="G69">
        <v>14124</v>
      </c>
      <c r="H69">
        <v>7</v>
      </c>
      <c r="I69">
        <v>1</v>
      </c>
      <c r="J69">
        <v>245163</v>
      </c>
      <c r="K69">
        <v>92952</v>
      </c>
      <c r="L69">
        <v>181</v>
      </c>
      <c r="M69">
        <v>4</v>
      </c>
      <c r="N69">
        <v>6</v>
      </c>
      <c r="O69">
        <v>1</v>
      </c>
      <c r="P69">
        <v>263</v>
      </c>
      <c r="Q69">
        <v>54</v>
      </c>
      <c r="R69">
        <v>1.0336134453781514</v>
      </c>
      <c r="S69">
        <v>9</v>
      </c>
      <c r="T69" t="s">
        <v>504</v>
      </c>
      <c r="U69">
        <v>317</v>
      </c>
      <c r="V69">
        <v>4.1009463722397499E-2</v>
      </c>
      <c r="W69">
        <v>0</v>
      </c>
    </row>
    <row r="70" spans="1:23" x14ac:dyDescent="0.3">
      <c r="A70" s="1">
        <v>44369</v>
      </c>
      <c r="B70" s="2" t="s">
        <v>6</v>
      </c>
      <c r="C70">
        <v>9</v>
      </c>
      <c r="D70">
        <v>181</v>
      </c>
      <c r="E70">
        <v>12</v>
      </c>
      <c r="F70">
        <v>123</v>
      </c>
      <c r="G70">
        <v>14133</v>
      </c>
      <c r="H70">
        <v>6</v>
      </c>
      <c r="I70">
        <v>1</v>
      </c>
      <c r="J70">
        <v>245426</v>
      </c>
      <c r="K70">
        <v>93006</v>
      </c>
      <c r="L70">
        <v>181</v>
      </c>
      <c r="M70">
        <v>-7</v>
      </c>
      <c r="N70">
        <v>6</v>
      </c>
      <c r="O70">
        <v>1</v>
      </c>
      <c r="P70">
        <v>546</v>
      </c>
      <c r="Q70">
        <v>55</v>
      </c>
      <c r="R70">
        <v>0.94308943089430897</v>
      </c>
      <c r="S70">
        <v>16</v>
      </c>
      <c r="T70" t="s">
        <v>505</v>
      </c>
      <c r="U70">
        <v>601</v>
      </c>
      <c r="V70">
        <v>1.49750415973378E-2</v>
      </c>
      <c r="W70">
        <v>0</v>
      </c>
    </row>
    <row r="71" spans="1:23" x14ac:dyDescent="0.3">
      <c r="A71" s="1">
        <v>44370</v>
      </c>
      <c r="B71" s="2" t="s">
        <v>6</v>
      </c>
      <c r="C71">
        <v>27</v>
      </c>
      <c r="D71">
        <v>181</v>
      </c>
      <c r="E71">
        <v>8</v>
      </c>
      <c r="F71">
        <v>116</v>
      </c>
      <c r="G71">
        <v>14149</v>
      </c>
      <c r="H71">
        <v>6</v>
      </c>
      <c r="I71">
        <v>1</v>
      </c>
      <c r="J71">
        <v>245972</v>
      </c>
      <c r="K71">
        <v>93061</v>
      </c>
      <c r="L71">
        <v>181</v>
      </c>
      <c r="M71">
        <v>12</v>
      </c>
      <c r="N71">
        <v>4</v>
      </c>
      <c r="O71">
        <v>1</v>
      </c>
      <c r="P71">
        <v>373</v>
      </c>
      <c r="Q71">
        <v>132</v>
      </c>
      <c r="R71">
        <v>1.103448275862069</v>
      </c>
      <c r="S71">
        <v>15</v>
      </c>
      <c r="T71" t="s">
        <v>506</v>
      </c>
      <c r="U71">
        <v>505</v>
      </c>
      <c r="V71">
        <v>5.3465346534653499E-2</v>
      </c>
      <c r="W71">
        <v>0</v>
      </c>
    </row>
    <row r="72" spans="1:23" x14ac:dyDescent="0.3">
      <c r="A72" s="1">
        <v>44371</v>
      </c>
      <c r="B72" s="2" t="s">
        <v>6</v>
      </c>
      <c r="C72">
        <v>39</v>
      </c>
      <c r="D72">
        <v>181</v>
      </c>
      <c r="E72">
        <v>25</v>
      </c>
      <c r="F72">
        <v>128</v>
      </c>
      <c r="G72">
        <v>14164</v>
      </c>
      <c r="H72">
        <v>4</v>
      </c>
      <c r="I72">
        <v>1</v>
      </c>
      <c r="J72">
        <v>246345</v>
      </c>
      <c r="K72">
        <v>93193</v>
      </c>
      <c r="L72">
        <v>181</v>
      </c>
      <c r="M72">
        <v>24</v>
      </c>
      <c r="N72">
        <v>7</v>
      </c>
      <c r="O72">
        <v>1</v>
      </c>
      <c r="P72">
        <v>442</v>
      </c>
      <c r="Q72">
        <v>119</v>
      </c>
      <c r="R72">
        <v>1.1875</v>
      </c>
      <c r="S72">
        <v>15</v>
      </c>
      <c r="T72" t="s">
        <v>507</v>
      </c>
      <c r="U72">
        <v>561</v>
      </c>
      <c r="V72">
        <v>6.9518716577540093E-2</v>
      </c>
      <c r="W72">
        <v>0</v>
      </c>
    </row>
    <row r="73" spans="1:23" x14ac:dyDescent="0.3">
      <c r="A73" s="1">
        <v>44372</v>
      </c>
      <c r="B73" s="2" t="s">
        <v>6</v>
      </c>
      <c r="C73">
        <v>30</v>
      </c>
      <c r="D73">
        <v>181</v>
      </c>
      <c r="E73">
        <v>38</v>
      </c>
      <c r="F73">
        <v>152</v>
      </c>
      <c r="G73">
        <v>14179</v>
      </c>
      <c r="H73">
        <v>7</v>
      </c>
      <c r="I73">
        <v>1</v>
      </c>
      <c r="J73">
        <v>246787</v>
      </c>
      <c r="K73">
        <v>93312</v>
      </c>
      <c r="L73">
        <v>181</v>
      </c>
      <c r="M73">
        <v>24</v>
      </c>
      <c r="N73">
        <v>5</v>
      </c>
      <c r="O73">
        <v>2</v>
      </c>
      <c r="P73">
        <v>355</v>
      </c>
      <c r="Q73">
        <v>88</v>
      </c>
      <c r="R73">
        <v>1.1578947368421053</v>
      </c>
      <c r="S73">
        <v>6</v>
      </c>
      <c r="T73" t="s">
        <v>508</v>
      </c>
      <c r="U73">
        <v>443</v>
      </c>
      <c r="V73">
        <v>6.7720090293453702E-2</v>
      </c>
      <c r="W73">
        <v>0</v>
      </c>
    </row>
    <row r="74" spans="1:23" x14ac:dyDescent="0.3">
      <c r="A74" s="1">
        <v>44373</v>
      </c>
      <c r="B74" s="2" t="s">
        <v>6</v>
      </c>
      <c r="C74">
        <v>35</v>
      </c>
      <c r="D74">
        <v>181</v>
      </c>
      <c r="E74">
        <v>32</v>
      </c>
      <c r="F74">
        <v>176</v>
      </c>
      <c r="G74">
        <v>14185</v>
      </c>
      <c r="H74">
        <v>5</v>
      </c>
      <c r="I74">
        <v>2</v>
      </c>
      <c r="J74">
        <v>247142</v>
      </c>
      <c r="K74">
        <v>93400</v>
      </c>
      <c r="L74">
        <v>181</v>
      </c>
      <c r="M74">
        <v>31</v>
      </c>
      <c r="N74">
        <v>6</v>
      </c>
      <c r="O74">
        <v>2</v>
      </c>
      <c r="P74">
        <v>369</v>
      </c>
      <c r="Q74">
        <v>58</v>
      </c>
      <c r="R74">
        <v>1.1761363636363635</v>
      </c>
      <c r="S74">
        <v>4</v>
      </c>
      <c r="T74" t="s">
        <v>509</v>
      </c>
      <c r="U74">
        <v>427</v>
      </c>
      <c r="V74">
        <v>8.1967213114754106E-2</v>
      </c>
      <c r="W74">
        <v>0</v>
      </c>
    </row>
    <row r="75" spans="1:23" x14ac:dyDescent="0.3">
      <c r="A75" s="1">
        <v>44374</v>
      </c>
      <c r="B75" s="2" t="s">
        <v>6</v>
      </c>
      <c r="C75">
        <v>20</v>
      </c>
      <c r="D75">
        <v>181</v>
      </c>
      <c r="E75">
        <v>34</v>
      </c>
      <c r="F75">
        <v>207</v>
      </c>
      <c r="G75">
        <v>14189</v>
      </c>
      <c r="H75">
        <v>6</v>
      </c>
      <c r="I75">
        <v>2</v>
      </c>
      <c r="J75">
        <v>247511</v>
      </c>
      <c r="K75">
        <v>93458</v>
      </c>
      <c r="L75">
        <v>181</v>
      </c>
      <c r="M75">
        <v>19</v>
      </c>
      <c r="N75">
        <v>7</v>
      </c>
      <c r="O75">
        <v>3</v>
      </c>
      <c r="P75">
        <v>347</v>
      </c>
      <c r="Q75">
        <v>0</v>
      </c>
      <c r="R75">
        <v>1.0917874396135265</v>
      </c>
      <c r="S75">
        <v>182</v>
      </c>
      <c r="T75" t="s">
        <v>510</v>
      </c>
      <c r="U75">
        <v>347</v>
      </c>
      <c r="V75">
        <v>5.7636887608069197E-2</v>
      </c>
      <c r="W75">
        <v>0</v>
      </c>
    </row>
    <row r="76" spans="1:23" x14ac:dyDescent="0.3">
      <c r="A76" s="1">
        <v>44375</v>
      </c>
      <c r="B76" s="2" t="s">
        <v>6</v>
      </c>
      <c r="C76">
        <v>13</v>
      </c>
      <c r="D76">
        <v>181</v>
      </c>
      <c r="E76">
        <v>21</v>
      </c>
      <c r="F76">
        <v>226</v>
      </c>
      <c r="G76">
        <v>14371</v>
      </c>
      <c r="H76">
        <v>7</v>
      </c>
      <c r="I76">
        <v>3</v>
      </c>
      <c r="J76">
        <v>247858</v>
      </c>
      <c r="K76">
        <v>93458</v>
      </c>
      <c r="L76">
        <v>181</v>
      </c>
      <c r="M76">
        <v>12</v>
      </c>
      <c r="N76">
        <v>6</v>
      </c>
      <c r="O76">
        <v>2</v>
      </c>
      <c r="P76">
        <v>403</v>
      </c>
      <c r="Q76">
        <v>17</v>
      </c>
      <c r="R76">
        <v>1.0530973451327434</v>
      </c>
      <c r="S76">
        <v>-180</v>
      </c>
      <c r="T76" t="s">
        <v>511</v>
      </c>
      <c r="U76">
        <v>420</v>
      </c>
      <c r="V76">
        <v>3.0952380952380999E-2</v>
      </c>
      <c r="W76">
        <v>0</v>
      </c>
    </row>
    <row r="77" spans="1:23" x14ac:dyDescent="0.3">
      <c r="A77" s="1">
        <v>44376</v>
      </c>
      <c r="B77" s="2" t="s">
        <v>6</v>
      </c>
      <c r="C77">
        <v>34</v>
      </c>
      <c r="D77">
        <v>181</v>
      </c>
      <c r="E77">
        <v>17</v>
      </c>
      <c r="F77">
        <v>238</v>
      </c>
      <c r="G77">
        <v>14191</v>
      </c>
      <c r="H77">
        <v>6</v>
      </c>
      <c r="I77">
        <v>2</v>
      </c>
      <c r="J77">
        <v>248261</v>
      </c>
      <c r="K77">
        <v>93475</v>
      </c>
      <c r="L77">
        <v>181</v>
      </c>
      <c r="M77">
        <v>24</v>
      </c>
      <c r="N77">
        <v>6</v>
      </c>
      <c r="O77">
        <v>3</v>
      </c>
      <c r="P77">
        <v>457</v>
      </c>
      <c r="Q77">
        <v>88</v>
      </c>
      <c r="R77">
        <v>1.1008403361344539</v>
      </c>
      <c r="S77">
        <v>10</v>
      </c>
      <c r="T77" t="s">
        <v>512</v>
      </c>
      <c r="U77">
        <v>545</v>
      </c>
      <c r="V77">
        <v>6.23853211009174E-2</v>
      </c>
      <c r="W77">
        <v>0</v>
      </c>
    </row>
    <row r="78" spans="1:23" x14ac:dyDescent="0.3">
      <c r="A78" s="1">
        <v>44377</v>
      </c>
      <c r="B78" s="2" t="s">
        <v>6</v>
      </c>
      <c r="C78">
        <v>64</v>
      </c>
      <c r="D78">
        <v>181</v>
      </c>
      <c r="E78">
        <v>31</v>
      </c>
      <c r="F78">
        <v>262</v>
      </c>
      <c r="G78">
        <v>14201</v>
      </c>
      <c r="H78">
        <v>6</v>
      </c>
      <c r="I78">
        <v>3</v>
      </c>
      <c r="J78">
        <v>248718</v>
      </c>
      <c r="K78">
        <v>93563</v>
      </c>
      <c r="L78">
        <v>181</v>
      </c>
      <c r="M78">
        <v>59</v>
      </c>
      <c r="N78">
        <v>7</v>
      </c>
      <c r="O78">
        <v>3</v>
      </c>
      <c r="P78">
        <v>371</v>
      </c>
      <c r="Q78">
        <v>100</v>
      </c>
      <c r="R78">
        <v>1.2251908396946565</v>
      </c>
      <c r="S78">
        <v>5</v>
      </c>
      <c r="T78" t="s">
        <v>513</v>
      </c>
      <c r="U78">
        <v>471</v>
      </c>
      <c r="V78">
        <v>0.13588110403397</v>
      </c>
      <c r="W78">
        <v>0</v>
      </c>
    </row>
    <row r="79" spans="1:23" x14ac:dyDescent="0.3">
      <c r="A79" s="1">
        <v>44378</v>
      </c>
      <c r="B79" s="2" t="s">
        <v>6</v>
      </c>
      <c r="C79">
        <v>60</v>
      </c>
      <c r="D79">
        <v>181</v>
      </c>
      <c r="E79">
        <v>62</v>
      </c>
      <c r="F79">
        <v>321</v>
      </c>
      <c r="G79">
        <v>14206</v>
      </c>
      <c r="H79">
        <v>7</v>
      </c>
      <c r="I79">
        <v>3</v>
      </c>
      <c r="J79">
        <v>249089</v>
      </c>
      <c r="K79">
        <v>93663</v>
      </c>
      <c r="L79">
        <v>181</v>
      </c>
      <c r="M79">
        <v>46</v>
      </c>
      <c r="N79">
        <v>8</v>
      </c>
      <c r="O79">
        <v>3</v>
      </c>
      <c r="P79">
        <v>600</v>
      </c>
      <c r="Q79">
        <v>75</v>
      </c>
      <c r="R79">
        <v>1.1433021806853583</v>
      </c>
      <c r="S79">
        <v>14</v>
      </c>
      <c r="T79" t="s">
        <v>514</v>
      </c>
      <c r="U79">
        <v>675</v>
      </c>
      <c r="V79">
        <v>8.8888888888888906E-2</v>
      </c>
      <c r="W79">
        <v>0</v>
      </c>
    </row>
    <row r="80" spans="1:23" x14ac:dyDescent="0.3">
      <c r="A80" s="1">
        <v>44379</v>
      </c>
      <c r="B80" s="2" t="s">
        <v>6</v>
      </c>
      <c r="C80">
        <v>62</v>
      </c>
      <c r="D80">
        <v>181</v>
      </c>
      <c r="E80">
        <v>62</v>
      </c>
      <c r="F80">
        <v>367</v>
      </c>
      <c r="G80">
        <v>14220</v>
      </c>
      <c r="H80">
        <v>8</v>
      </c>
      <c r="I80">
        <v>3</v>
      </c>
      <c r="J80">
        <v>249689</v>
      </c>
      <c r="K80">
        <v>93738</v>
      </c>
      <c r="L80">
        <v>181</v>
      </c>
      <c r="M80">
        <v>46</v>
      </c>
      <c r="N80">
        <v>8</v>
      </c>
      <c r="O80">
        <v>4</v>
      </c>
      <c r="P80">
        <v>758</v>
      </c>
      <c r="Q80">
        <v>127</v>
      </c>
      <c r="R80">
        <v>1.1253405994550409</v>
      </c>
      <c r="S80">
        <v>16</v>
      </c>
      <c r="T80" t="s">
        <v>515</v>
      </c>
      <c r="U80">
        <v>885</v>
      </c>
      <c r="V80">
        <v>7.0056497175141202E-2</v>
      </c>
      <c r="W80">
        <v>0</v>
      </c>
    </row>
    <row r="81" spans="1:23" x14ac:dyDescent="0.3">
      <c r="A81" s="1">
        <v>44380</v>
      </c>
      <c r="B81" s="2" t="s">
        <v>6</v>
      </c>
      <c r="C81">
        <v>55</v>
      </c>
      <c r="D81">
        <v>181</v>
      </c>
      <c r="E81">
        <v>56</v>
      </c>
      <c r="F81">
        <v>413</v>
      </c>
      <c r="G81">
        <v>14236</v>
      </c>
      <c r="H81">
        <v>8</v>
      </c>
      <c r="I81">
        <v>4</v>
      </c>
      <c r="J81">
        <v>250447</v>
      </c>
      <c r="K81">
        <v>93865</v>
      </c>
      <c r="L81">
        <v>181</v>
      </c>
      <c r="M81">
        <v>46</v>
      </c>
      <c r="N81">
        <v>7</v>
      </c>
      <c r="O81">
        <v>4</v>
      </c>
      <c r="P81">
        <v>492</v>
      </c>
      <c r="Q81">
        <v>130</v>
      </c>
      <c r="R81">
        <v>1.1113801452784504</v>
      </c>
      <c r="S81">
        <v>9</v>
      </c>
      <c r="T81" t="s">
        <v>516</v>
      </c>
      <c r="U81">
        <v>622</v>
      </c>
      <c r="V81">
        <v>8.8424437299035402E-2</v>
      </c>
      <c r="W81">
        <v>0</v>
      </c>
    </row>
    <row r="82" spans="1:23" x14ac:dyDescent="0.3">
      <c r="A82" s="1">
        <v>44381</v>
      </c>
      <c r="B82" s="2" t="s">
        <v>6</v>
      </c>
      <c r="C82">
        <v>55</v>
      </c>
      <c r="D82">
        <v>181</v>
      </c>
      <c r="E82">
        <v>52</v>
      </c>
      <c r="F82">
        <v>459</v>
      </c>
      <c r="G82">
        <v>14245</v>
      </c>
      <c r="H82">
        <v>7</v>
      </c>
      <c r="I82">
        <v>4</v>
      </c>
      <c r="J82">
        <v>250939</v>
      </c>
      <c r="K82">
        <v>93995</v>
      </c>
      <c r="L82">
        <v>181</v>
      </c>
      <c r="M82">
        <v>51</v>
      </c>
      <c r="N82">
        <v>9</v>
      </c>
      <c r="O82">
        <v>5</v>
      </c>
      <c r="P82">
        <v>714</v>
      </c>
      <c r="Q82">
        <v>92</v>
      </c>
      <c r="R82">
        <v>1.1111111111111112</v>
      </c>
      <c r="S82">
        <v>4</v>
      </c>
      <c r="T82" t="s">
        <v>517</v>
      </c>
      <c r="U82">
        <v>806</v>
      </c>
      <c r="V82">
        <v>6.82382133995037E-2</v>
      </c>
      <c r="W82">
        <v>0</v>
      </c>
    </row>
    <row r="83" spans="1:23" x14ac:dyDescent="0.3">
      <c r="A83" s="1">
        <v>44382</v>
      </c>
      <c r="B83" s="2" t="s">
        <v>6</v>
      </c>
      <c r="C83">
        <v>43</v>
      </c>
      <c r="D83">
        <v>181</v>
      </c>
      <c r="E83">
        <v>62</v>
      </c>
      <c r="F83">
        <v>510</v>
      </c>
      <c r="G83">
        <v>14249</v>
      </c>
      <c r="H83">
        <v>9</v>
      </c>
      <c r="I83">
        <v>5</v>
      </c>
      <c r="J83">
        <v>251653</v>
      </c>
      <c r="K83">
        <v>94087</v>
      </c>
      <c r="L83">
        <v>181</v>
      </c>
      <c r="M83">
        <v>36</v>
      </c>
      <c r="N83">
        <v>9</v>
      </c>
      <c r="O83">
        <v>6</v>
      </c>
      <c r="P83">
        <v>998</v>
      </c>
      <c r="Q83">
        <v>14</v>
      </c>
      <c r="R83">
        <v>1.0705882352941176</v>
      </c>
      <c r="S83">
        <v>7</v>
      </c>
      <c r="T83" t="s">
        <v>518</v>
      </c>
      <c r="U83">
        <v>1012</v>
      </c>
      <c r="V83">
        <v>4.2490118577075103E-2</v>
      </c>
      <c r="W83">
        <v>0</v>
      </c>
    </row>
    <row r="84" spans="1:23" x14ac:dyDescent="0.3">
      <c r="A84" s="1">
        <v>44383</v>
      </c>
      <c r="B84" s="2" t="s">
        <v>6</v>
      </c>
      <c r="C84">
        <v>43</v>
      </c>
      <c r="D84">
        <v>181</v>
      </c>
      <c r="E84">
        <v>40</v>
      </c>
      <c r="F84">
        <v>546</v>
      </c>
      <c r="G84">
        <v>14256</v>
      </c>
      <c r="H84">
        <v>9</v>
      </c>
      <c r="I84">
        <v>6</v>
      </c>
      <c r="J84">
        <v>252651</v>
      </c>
      <c r="K84">
        <v>94101</v>
      </c>
      <c r="L84">
        <v>181</v>
      </c>
      <c r="M84">
        <v>34</v>
      </c>
      <c r="N84">
        <v>11</v>
      </c>
      <c r="O84">
        <v>5</v>
      </c>
      <c r="P84">
        <v>1065</v>
      </c>
      <c r="Q84">
        <v>169</v>
      </c>
      <c r="R84">
        <v>1.0622710622710623</v>
      </c>
      <c r="S84">
        <v>9</v>
      </c>
      <c r="T84" t="s">
        <v>519</v>
      </c>
      <c r="U84">
        <v>1234</v>
      </c>
      <c r="V84">
        <v>3.48460291734198E-2</v>
      </c>
      <c r="W84">
        <v>0</v>
      </c>
    </row>
    <row r="85" spans="1:23" x14ac:dyDescent="0.3">
      <c r="A85" s="1">
        <v>44384</v>
      </c>
      <c r="B85" s="2" t="s">
        <v>6</v>
      </c>
      <c r="C85">
        <v>50</v>
      </c>
      <c r="D85">
        <v>181</v>
      </c>
      <c r="E85">
        <v>39</v>
      </c>
      <c r="F85">
        <v>580</v>
      </c>
      <c r="G85">
        <v>14265</v>
      </c>
      <c r="H85">
        <v>11</v>
      </c>
      <c r="I85">
        <v>5</v>
      </c>
      <c r="J85">
        <v>253716</v>
      </c>
      <c r="K85">
        <v>94270</v>
      </c>
      <c r="L85">
        <v>181</v>
      </c>
      <c r="M85">
        <v>35</v>
      </c>
      <c r="N85">
        <v>11</v>
      </c>
      <c r="O85">
        <v>3</v>
      </c>
      <c r="P85">
        <v>849</v>
      </c>
      <c r="Q85">
        <v>170</v>
      </c>
      <c r="R85">
        <v>1.0603448275862069</v>
      </c>
      <c r="S85">
        <v>15</v>
      </c>
      <c r="T85" t="s">
        <v>520</v>
      </c>
      <c r="U85">
        <v>1019</v>
      </c>
      <c r="V85">
        <v>4.9067713444553497E-2</v>
      </c>
      <c r="W85">
        <v>0</v>
      </c>
    </row>
    <row r="86" spans="1:23" x14ac:dyDescent="0.3">
      <c r="A86" s="1">
        <v>44385</v>
      </c>
      <c r="B86" s="2" t="s">
        <v>6</v>
      </c>
      <c r="C86">
        <v>66</v>
      </c>
      <c r="D86">
        <v>181</v>
      </c>
      <c r="E86">
        <v>49</v>
      </c>
      <c r="F86">
        <v>615</v>
      </c>
      <c r="G86">
        <v>14280</v>
      </c>
      <c r="H86">
        <v>11</v>
      </c>
      <c r="I86">
        <v>3</v>
      </c>
      <c r="J86">
        <v>254565</v>
      </c>
      <c r="K86">
        <v>94440</v>
      </c>
      <c r="L86">
        <v>181</v>
      </c>
      <c r="M86">
        <v>48</v>
      </c>
      <c r="N86">
        <v>10</v>
      </c>
      <c r="O86">
        <v>4</v>
      </c>
      <c r="P86">
        <v>971</v>
      </c>
      <c r="Q86">
        <v>492</v>
      </c>
      <c r="R86">
        <v>1.0780487804878049</v>
      </c>
      <c r="S86">
        <v>18</v>
      </c>
      <c r="T86" t="s">
        <v>521</v>
      </c>
      <c r="U86">
        <v>1463</v>
      </c>
      <c r="V86">
        <v>4.5112781954887202E-2</v>
      </c>
      <c r="W86">
        <v>0</v>
      </c>
    </row>
    <row r="87" spans="1:23" x14ac:dyDescent="0.3">
      <c r="A87" s="1">
        <v>44386</v>
      </c>
      <c r="B87" s="2" t="s">
        <v>6</v>
      </c>
      <c r="C87">
        <v>119</v>
      </c>
      <c r="D87">
        <v>181</v>
      </c>
      <c r="E87">
        <v>71</v>
      </c>
      <c r="F87">
        <v>663</v>
      </c>
      <c r="G87">
        <v>14298</v>
      </c>
      <c r="H87">
        <v>10</v>
      </c>
      <c r="I87">
        <v>4</v>
      </c>
      <c r="J87">
        <v>255536</v>
      </c>
      <c r="K87">
        <v>94932</v>
      </c>
      <c r="L87">
        <v>181</v>
      </c>
      <c r="M87">
        <v>78</v>
      </c>
      <c r="N87">
        <v>8</v>
      </c>
      <c r="O87">
        <v>4</v>
      </c>
      <c r="P87">
        <v>1523</v>
      </c>
      <c r="Q87">
        <v>206</v>
      </c>
      <c r="R87">
        <v>1.1176470588235294</v>
      </c>
      <c r="S87">
        <v>41</v>
      </c>
      <c r="T87" t="s">
        <v>522</v>
      </c>
      <c r="U87">
        <v>1729</v>
      </c>
      <c r="V87">
        <v>6.88259109311741E-2</v>
      </c>
      <c r="W87">
        <v>0</v>
      </c>
    </row>
    <row r="88" spans="1:23" x14ac:dyDescent="0.3">
      <c r="A88" s="1">
        <v>44387</v>
      </c>
      <c r="B88" s="2" t="s">
        <v>6</v>
      </c>
      <c r="C88">
        <v>73</v>
      </c>
      <c r="D88">
        <v>181</v>
      </c>
      <c r="E88">
        <v>114</v>
      </c>
      <c r="F88">
        <v>741</v>
      </c>
      <c r="G88">
        <v>14339</v>
      </c>
      <c r="H88">
        <v>8</v>
      </c>
      <c r="I88">
        <v>4</v>
      </c>
      <c r="J88">
        <v>257059</v>
      </c>
      <c r="K88">
        <v>95138</v>
      </c>
      <c r="L88">
        <v>181</v>
      </c>
      <c r="M88">
        <v>45</v>
      </c>
      <c r="N88">
        <v>8</v>
      </c>
      <c r="O88">
        <v>4</v>
      </c>
      <c r="P88">
        <v>1011</v>
      </c>
      <c r="Q88">
        <v>358</v>
      </c>
      <c r="R88">
        <v>1.0607287449392713</v>
      </c>
      <c r="S88">
        <v>28</v>
      </c>
      <c r="T88" t="s">
        <v>523</v>
      </c>
      <c r="U88">
        <v>1369</v>
      </c>
      <c r="V88">
        <v>5.3323593864134398E-2</v>
      </c>
      <c r="W88">
        <v>0</v>
      </c>
    </row>
    <row r="89" spans="1:23" x14ac:dyDescent="0.3">
      <c r="A89" s="1">
        <v>44388</v>
      </c>
      <c r="B89" s="2" t="s">
        <v>6</v>
      </c>
      <c r="C89">
        <v>109</v>
      </c>
      <c r="D89">
        <v>181</v>
      </c>
      <c r="E89">
        <v>78</v>
      </c>
      <c r="F89">
        <v>786</v>
      </c>
      <c r="G89">
        <v>14367</v>
      </c>
      <c r="H89">
        <v>8</v>
      </c>
      <c r="I89">
        <v>4</v>
      </c>
      <c r="J89">
        <v>258070</v>
      </c>
      <c r="K89">
        <v>95496</v>
      </c>
      <c r="L89">
        <v>181</v>
      </c>
      <c r="M89">
        <v>83</v>
      </c>
      <c r="N89">
        <v>8</v>
      </c>
      <c r="O89">
        <v>4</v>
      </c>
      <c r="P89">
        <v>1296</v>
      </c>
      <c r="Q89">
        <v>221</v>
      </c>
      <c r="R89">
        <v>1.1055979643765903</v>
      </c>
      <c r="S89">
        <v>26</v>
      </c>
      <c r="T89" t="s">
        <v>524</v>
      </c>
      <c r="U89">
        <v>1517</v>
      </c>
      <c r="V89">
        <v>7.1852340145023105E-2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44300</v>
      </c>
      <c r="B2" s="2" t="s">
        <v>7</v>
      </c>
      <c r="C2">
        <v>22</v>
      </c>
      <c r="D2">
        <v>360</v>
      </c>
      <c r="E2">
        <v>13</v>
      </c>
      <c r="F2">
        <v>367</v>
      </c>
      <c r="G2">
        <v>18101</v>
      </c>
      <c r="H2">
        <v>18</v>
      </c>
      <c r="I2">
        <v>4</v>
      </c>
      <c r="J2">
        <v>323627</v>
      </c>
      <c r="K2">
        <v>160807</v>
      </c>
      <c r="L2">
        <v>360</v>
      </c>
      <c r="M2">
        <v>-4</v>
      </c>
      <c r="N2">
        <v>21</v>
      </c>
      <c r="O2">
        <v>4</v>
      </c>
      <c r="P2">
        <v>784</v>
      </c>
      <c r="Q2">
        <v>653</v>
      </c>
      <c r="R2">
        <v>0.98910081743869205</v>
      </c>
      <c r="S2">
        <v>26</v>
      </c>
      <c r="T2" t="s">
        <v>432</v>
      </c>
      <c r="U2">
        <v>1437</v>
      </c>
      <c r="V2">
        <v>1.5309672929714699E-2</v>
      </c>
      <c r="W2">
        <v>0</v>
      </c>
    </row>
    <row r="3" spans="1:23" x14ac:dyDescent="0.3">
      <c r="A3" s="1">
        <v>44301</v>
      </c>
      <c r="B3" s="2" t="s">
        <v>7</v>
      </c>
      <c r="C3">
        <v>32</v>
      </c>
      <c r="D3">
        <v>360</v>
      </c>
      <c r="E3">
        <v>19</v>
      </c>
      <c r="F3">
        <v>363</v>
      </c>
      <c r="G3">
        <v>18127</v>
      </c>
      <c r="H3">
        <v>21</v>
      </c>
      <c r="I3">
        <v>4</v>
      </c>
      <c r="J3">
        <v>324411</v>
      </c>
      <c r="K3">
        <v>161460</v>
      </c>
      <c r="L3">
        <v>360</v>
      </c>
      <c r="M3">
        <v>16</v>
      </c>
      <c r="N3">
        <v>26</v>
      </c>
      <c r="O3">
        <v>3</v>
      </c>
      <c r="P3">
        <v>1082</v>
      </c>
      <c r="Q3">
        <v>1371</v>
      </c>
      <c r="R3">
        <v>1.0440771349862259</v>
      </c>
      <c r="S3">
        <v>16</v>
      </c>
      <c r="T3" t="s">
        <v>433</v>
      </c>
      <c r="U3">
        <v>2453</v>
      </c>
      <c r="V3">
        <v>1.30452507134121E-2</v>
      </c>
      <c r="W3">
        <v>0</v>
      </c>
    </row>
    <row r="4" spans="1:23" x14ac:dyDescent="0.3">
      <c r="A4" s="1">
        <v>44302</v>
      </c>
      <c r="B4" s="2" t="s">
        <v>7</v>
      </c>
      <c r="C4">
        <v>18</v>
      </c>
      <c r="D4">
        <v>360</v>
      </c>
      <c r="E4">
        <v>29</v>
      </c>
      <c r="F4">
        <v>379</v>
      </c>
      <c r="G4">
        <v>18143</v>
      </c>
      <c r="H4">
        <v>26</v>
      </c>
      <c r="I4">
        <v>3</v>
      </c>
      <c r="J4">
        <v>325493</v>
      </c>
      <c r="K4">
        <v>162831</v>
      </c>
      <c r="L4">
        <v>360</v>
      </c>
      <c r="M4">
        <v>-3</v>
      </c>
      <c r="N4">
        <v>21</v>
      </c>
      <c r="O4">
        <v>3</v>
      </c>
      <c r="P4">
        <v>475</v>
      </c>
      <c r="Q4">
        <v>1267</v>
      </c>
      <c r="R4">
        <v>0.9920844327176781</v>
      </c>
      <c r="S4">
        <v>21</v>
      </c>
      <c r="T4" t="s">
        <v>435</v>
      </c>
      <c r="U4">
        <v>1742</v>
      </c>
      <c r="V4">
        <v>1.03329506314581E-2</v>
      </c>
      <c r="W4">
        <v>0</v>
      </c>
    </row>
    <row r="5" spans="1:23" x14ac:dyDescent="0.3">
      <c r="A5" s="1">
        <v>44303</v>
      </c>
      <c r="B5" s="2" t="s">
        <v>7</v>
      </c>
      <c r="C5">
        <v>16</v>
      </c>
      <c r="D5">
        <v>360</v>
      </c>
      <c r="E5">
        <v>20</v>
      </c>
      <c r="F5">
        <v>376</v>
      </c>
      <c r="G5">
        <v>18164</v>
      </c>
      <c r="H5">
        <v>21</v>
      </c>
      <c r="I5">
        <v>3</v>
      </c>
      <c r="J5">
        <v>325968</v>
      </c>
      <c r="K5">
        <v>164098</v>
      </c>
      <c r="L5">
        <v>360</v>
      </c>
      <c r="M5">
        <v>-8</v>
      </c>
      <c r="N5">
        <v>21</v>
      </c>
      <c r="O5">
        <v>4</v>
      </c>
      <c r="P5">
        <v>513</v>
      </c>
      <c r="Q5">
        <v>1823</v>
      </c>
      <c r="R5">
        <v>0.97872340425531912</v>
      </c>
      <c r="S5">
        <v>24</v>
      </c>
      <c r="T5" t="s">
        <v>437</v>
      </c>
      <c r="U5">
        <v>2336</v>
      </c>
      <c r="V5">
        <v>6.8493150684931503E-3</v>
      </c>
      <c r="W5">
        <v>0</v>
      </c>
    </row>
    <row r="6" spans="1:23" x14ac:dyDescent="0.3">
      <c r="A6" s="1">
        <v>44304</v>
      </c>
      <c r="B6" s="2" t="s">
        <v>7</v>
      </c>
      <c r="C6">
        <v>15</v>
      </c>
      <c r="D6">
        <v>360</v>
      </c>
      <c r="E6">
        <v>12</v>
      </c>
      <c r="F6">
        <v>368</v>
      </c>
      <c r="G6">
        <v>18188</v>
      </c>
      <c r="H6">
        <v>21</v>
      </c>
      <c r="I6">
        <v>4</v>
      </c>
      <c r="J6">
        <v>326481</v>
      </c>
      <c r="K6">
        <v>165921</v>
      </c>
      <c r="L6">
        <v>360</v>
      </c>
      <c r="M6">
        <v>2</v>
      </c>
      <c r="N6">
        <v>22</v>
      </c>
      <c r="O6">
        <v>5</v>
      </c>
      <c r="P6">
        <v>692</v>
      </c>
      <c r="Q6">
        <v>421</v>
      </c>
      <c r="R6">
        <v>1.0054347826086956</v>
      </c>
      <c r="S6">
        <v>13</v>
      </c>
      <c r="T6" t="s">
        <v>438</v>
      </c>
      <c r="U6">
        <v>1113</v>
      </c>
      <c r="V6">
        <v>1.3477088948787099E-2</v>
      </c>
      <c r="W6">
        <v>0</v>
      </c>
    </row>
    <row r="7" spans="1:23" x14ac:dyDescent="0.3">
      <c r="A7" s="1">
        <v>44305</v>
      </c>
      <c r="B7" s="2" t="s">
        <v>7</v>
      </c>
      <c r="C7">
        <v>14</v>
      </c>
      <c r="D7">
        <v>360</v>
      </c>
      <c r="E7">
        <v>9</v>
      </c>
      <c r="F7">
        <v>370</v>
      </c>
      <c r="G7">
        <v>18201</v>
      </c>
      <c r="H7">
        <v>22</v>
      </c>
      <c r="I7">
        <v>5</v>
      </c>
      <c r="J7">
        <v>327173</v>
      </c>
      <c r="K7">
        <v>166342</v>
      </c>
      <c r="L7">
        <v>360</v>
      </c>
      <c r="M7">
        <v>-15</v>
      </c>
      <c r="N7">
        <v>17</v>
      </c>
      <c r="O7">
        <v>5</v>
      </c>
      <c r="P7">
        <v>493</v>
      </c>
      <c r="Q7">
        <v>360</v>
      </c>
      <c r="R7">
        <v>0.95945945945945943</v>
      </c>
      <c r="S7">
        <v>29</v>
      </c>
      <c r="T7" t="s">
        <v>439</v>
      </c>
      <c r="U7">
        <v>853</v>
      </c>
      <c r="V7">
        <v>1.6412661195779599E-2</v>
      </c>
      <c r="W7">
        <v>0</v>
      </c>
    </row>
    <row r="8" spans="1:23" x14ac:dyDescent="0.3">
      <c r="A8" s="1">
        <v>44306</v>
      </c>
      <c r="B8" s="2" t="s">
        <v>7</v>
      </c>
      <c r="C8">
        <v>23</v>
      </c>
      <c r="D8">
        <v>360</v>
      </c>
      <c r="E8">
        <v>9</v>
      </c>
      <c r="F8">
        <v>355</v>
      </c>
      <c r="G8">
        <v>18230</v>
      </c>
      <c r="H8">
        <v>17</v>
      </c>
      <c r="I8">
        <v>5</v>
      </c>
      <c r="J8">
        <v>327666</v>
      </c>
      <c r="K8">
        <v>166702</v>
      </c>
      <c r="L8">
        <v>360</v>
      </c>
      <c r="M8">
        <v>6</v>
      </c>
      <c r="N8">
        <v>17</v>
      </c>
      <c r="O8">
        <v>5</v>
      </c>
      <c r="P8">
        <v>740</v>
      </c>
      <c r="Q8">
        <v>384</v>
      </c>
      <c r="R8">
        <v>1.0169014084507042</v>
      </c>
      <c r="S8">
        <v>17</v>
      </c>
      <c r="T8" t="s">
        <v>440</v>
      </c>
      <c r="U8">
        <v>1124</v>
      </c>
      <c r="V8">
        <v>2.0462633451957299E-2</v>
      </c>
      <c r="W8">
        <v>0</v>
      </c>
    </row>
    <row r="9" spans="1:23" x14ac:dyDescent="0.3">
      <c r="A9" s="1">
        <v>44307</v>
      </c>
      <c r="B9" s="2" t="s">
        <v>7</v>
      </c>
      <c r="C9">
        <v>10</v>
      </c>
      <c r="D9">
        <v>360</v>
      </c>
      <c r="E9">
        <v>22</v>
      </c>
      <c r="F9">
        <v>361</v>
      </c>
      <c r="G9">
        <v>18247</v>
      </c>
      <c r="H9">
        <v>17</v>
      </c>
      <c r="I9">
        <v>5</v>
      </c>
      <c r="J9">
        <v>328406</v>
      </c>
      <c r="K9">
        <v>167086</v>
      </c>
      <c r="L9">
        <v>360</v>
      </c>
      <c r="M9">
        <v>-11</v>
      </c>
      <c r="N9">
        <v>19</v>
      </c>
      <c r="O9">
        <v>4</v>
      </c>
      <c r="P9">
        <v>572</v>
      </c>
      <c r="Q9">
        <v>342</v>
      </c>
      <c r="R9">
        <v>0.96952908587257614</v>
      </c>
      <c r="S9">
        <v>21</v>
      </c>
      <c r="T9" t="s">
        <v>441</v>
      </c>
      <c r="U9">
        <v>914</v>
      </c>
      <c r="V9">
        <v>1.09409190371991E-2</v>
      </c>
      <c r="W9">
        <v>0</v>
      </c>
    </row>
    <row r="10" spans="1:23" x14ac:dyDescent="0.3">
      <c r="A10" s="1">
        <v>44308</v>
      </c>
      <c r="B10" s="2" t="s">
        <v>7</v>
      </c>
      <c r="C10">
        <v>16</v>
      </c>
      <c r="D10">
        <v>360</v>
      </c>
      <c r="E10">
        <v>11</v>
      </c>
      <c r="F10">
        <v>350</v>
      </c>
      <c r="G10">
        <v>18268</v>
      </c>
      <c r="H10">
        <v>19</v>
      </c>
      <c r="I10">
        <v>4</v>
      </c>
      <c r="J10">
        <v>328978</v>
      </c>
      <c r="K10">
        <v>167428</v>
      </c>
      <c r="L10">
        <v>360</v>
      </c>
      <c r="M10">
        <v>-11</v>
      </c>
      <c r="N10">
        <v>19</v>
      </c>
      <c r="O10">
        <v>4</v>
      </c>
      <c r="P10">
        <v>551</v>
      </c>
      <c r="Q10">
        <v>468</v>
      </c>
      <c r="R10">
        <v>0.96857142857142853</v>
      </c>
      <c r="S10">
        <v>27</v>
      </c>
      <c r="T10" t="s">
        <v>442</v>
      </c>
      <c r="U10">
        <v>1019</v>
      </c>
      <c r="V10">
        <v>1.57016683022571E-2</v>
      </c>
      <c r="W10">
        <v>0</v>
      </c>
    </row>
    <row r="11" spans="1:23" x14ac:dyDescent="0.3">
      <c r="A11" s="1">
        <v>44309</v>
      </c>
      <c r="B11" s="2" t="s">
        <v>7</v>
      </c>
      <c r="C11">
        <v>27</v>
      </c>
      <c r="D11">
        <v>360</v>
      </c>
      <c r="E11">
        <v>12</v>
      </c>
      <c r="F11">
        <v>339</v>
      </c>
      <c r="G11">
        <v>18295</v>
      </c>
      <c r="H11">
        <v>19</v>
      </c>
      <c r="I11">
        <v>4</v>
      </c>
      <c r="J11">
        <v>329529</v>
      </c>
      <c r="K11">
        <v>167896</v>
      </c>
      <c r="L11">
        <v>360</v>
      </c>
      <c r="M11">
        <v>7</v>
      </c>
      <c r="N11">
        <v>19</v>
      </c>
      <c r="O11">
        <v>5</v>
      </c>
      <c r="P11">
        <v>355</v>
      </c>
      <c r="Q11">
        <v>514</v>
      </c>
      <c r="R11">
        <v>1.0206489675516224</v>
      </c>
      <c r="S11">
        <v>20</v>
      </c>
      <c r="T11" t="s">
        <v>443</v>
      </c>
      <c r="U11">
        <v>869</v>
      </c>
      <c r="V11">
        <v>3.1070195627157699E-2</v>
      </c>
      <c r="W11">
        <v>0</v>
      </c>
    </row>
    <row r="12" spans="1:23" x14ac:dyDescent="0.3">
      <c r="A12" s="1">
        <v>44310</v>
      </c>
      <c r="B12" s="2" t="s">
        <v>7</v>
      </c>
      <c r="C12">
        <v>30</v>
      </c>
      <c r="D12">
        <v>360</v>
      </c>
      <c r="E12">
        <v>19</v>
      </c>
      <c r="F12">
        <v>346</v>
      </c>
      <c r="G12">
        <v>18315</v>
      </c>
      <c r="H12">
        <v>19</v>
      </c>
      <c r="I12">
        <v>5</v>
      </c>
      <c r="J12">
        <v>329884</v>
      </c>
      <c r="K12">
        <v>168410</v>
      </c>
      <c r="L12">
        <v>360</v>
      </c>
      <c r="M12">
        <v>-3</v>
      </c>
      <c r="N12">
        <v>19</v>
      </c>
      <c r="O12">
        <v>4</v>
      </c>
      <c r="P12">
        <v>752</v>
      </c>
      <c r="Q12">
        <v>237</v>
      </c>
      <c r="R12">
        <v>0.99132947976878616</v>
      </c>
      <c r="S12">
        <v>33</v>
      </c>
      <c r="T12" t="s">
        <v>444</v>
      </c>
      <c r="U12">
        <v>989</v>
      </c>
      <c r="V12">
        <v>3.0333670374115301E-2</v>
      </c>
      <c r="W12">
        <v>0</v>
      </c>
    </row>
    <row r="13" spans="1:23" x14ac:dyDescent="0.3">
      <c r="A13" s="1">
        <v>44311</v>
      </c>
      <c r="B13" s="2" t="s">
        <v>7</v>
      </c>
      <c r="C13">
        <v>25</v>
      </c>
      <c r="D13">
        <v>360</v>
      </c>
      <c r="E13">
        <v>28</v>
      </c>
      <c r="F13">
        <v>343</v>
      </c>
      <c r="G13">
        <v>18348</v>
      </c>
      <c r="H13">
        <v>19</v>
      </c>
      <c r="I13">
        <v>4</v>
      </c>
      <c r="J13">
        <v>330636</v>
      </c>
      <c r="K13">
        <v>168647</v>
      </c>
      <c r="L13">
        <v>360</v>
      </c>
      <c r="M13">
        <v>-2</v>
      </c>
      <c r="N13">
        <v>22</v>
      </c>
      <c r="O13">
        <v>4</v>
      </c>
      <c r="P13">
        <v>610</v>
      </c>
      <c r="Q13">
        <v>191</v>
      </c>
      <c r="R13">
        <v>0.99416909620991256</v>
      </c>
      <c r="S13">
        <v>27</v>
      </c>
      <c r="T13" t="s">
        <v>445</v>
      </c>
      <c r="U13">
        <v>801</v>
      </c>
      <c r="V13">
        <v>3.1210986267166001E-2</v>
      </c>
      <c r="W13">
        <v>0</v>
      </c>
    </row>
    <row r="14" spans="1:23" x14ac:dyDescent="0.3">
      <c r="A14" s="1">
        <v>44312</v>
      </c>
      <c r="B14" s="2" t="s">
        <v>7</v>
      </c>
      <c r="C14">
        <v>21</v>
      </c>
      <c r="D14">
        <v>360</v>
      </c>
      <c r="E14">
        <v>16</v>
      </c>
      <c r="F14">
        <v>341</v>
      </c>
      <c r="G14">
        <v>18375</v>
      </c>
      <c r="H14">
        <v>22</v>
      </c>
      <c r="I14">
        <v>4</v>
      </c>
      <c r="J14">
        <v>331246</v>
      </c>
      <c r="K14">
        <v>168838</v>
      </c>
      <c r="L14">
        <v>360</v>
      </c>
      <c r="M14">
        <v>6</v>
      </c>
      <c r="N14">
        <v>19</v>
      </c>
      <c r="O14">
        <v>5</v>
      </c>
      <c r="P14">
        <v>1331</v>
      </c>
      <c r="Q14">
        <v>429</v>
      </c>
      <c r="R14">
        <v>1.0175953079178885</v>
      </c>
      <c r="S14">
        <v>15</v>
      </c>
      <c r="T14" t="s">
        <v>446</v>
      </c>
      <c r="U14">
        <v>1760</v>
      </c>
      <c r="V14">
        <v>1.19318181818182E-2</v>
      </c>
      <c r="W14">
        <v>0</v>
      </c>
    </row>
    <row r="15" spans="1:23" x14ac:dyDescent="0.3">
      <c r="A15" s="1">
        <v>44313</v>
      </c>
      <c r="B15" s="2" t="s">
        <v>7</v>
      </c>
      <c r="C15">
        <v>23</v>
      </c>
      <c r="D15">
        <v>360</v>
      </c>
      <c r="E15">
        <v>12</v>
      </c>
      <c r="F15">
        <v>347</v>
      </c>
      <c r="G15">
        <v>18390</v>
      </c>
      <c r="H15">
        <v>19</v>
      </c>
      <c r="I15">
        <v>5</v>
      </c>
      <c r="J15">
        <v>332577</v>
      </c>
      <c r="K15">
        <v>169267</v>
      </c>
      <c r="L15">
        <v>360</v>
      </c>
      <c r="M15">
        <v>0</v>
      </c>
      <c r="N15">
        <v>20</v>
      </c>
      <c r="O15">
        <v>4</v>
      </c>
      <c r="P15">
        <v>679</v>
      </c>
      <c r="Q15">
        <v>465</v>
      </c>
      <c r="R15">
        <v>1</v>
      </c>
      <c r="S15">
        <v>23</v>
      </c>
      <c r="T15" t="s">
        <v>447</v>
      </c>
      <c r="U15">
        <v>1144</v>
      </c>
      <c r="V15">
        <v>2.0104895104895101E-2</v>
      </c>
      <c r="W15">
        <v>0</v>
      </c>
    </row>
    <row r="16" spans="1:23" x14ac:dyDescent="0.3">
      <c r="A16" s="1">
        <v>44314</v>
      </c>
      <c r="B16" s="2" t="s">
        <v>7</v>
      </c>
      <c r="C16">
        <v>33</v>
      </c>
      <c r="D16">
        <v>360</v>
      </c>
      <c r="E16">
        <v>13</v>
      </c>
      <c r="F16">
        <v>347</v>
      </c>
      <c r="G16">
        <v>18413</v>
      </c>
      <c r="H16">
        <v>20</v>
      </c>
      <c r="I16">
        <v>4</v>
      </c>
      <c r="J16">
        <v>333256</v>
      </c>
      <c r="K16">
        <v>169732</v>
      </c>
      <c r="L16">
        <v>360</v>
      </c>
      <c r="M16">
        <v>11</v>
      </c>
      <c r="N16">
        <v>21</v>
      </c>
      <c r="O16">
        <v>3</v>
      </c>
      <c r="P16">
        <v>707</v>
      </c>
      <c r="Q16">
        <v>432</v>
      </c>
      <c r="R16">
        <v>1.0317002881844379</v>
      </c>
      <c r="S16">
        <v>22</v>
      </c>
      <c r="T16" t="s">
        <v>448</v>
      </c>
      <c r="U16">
        <v>1139</v>
      </c>
      <c r="V16">
        <v>2.8972783143108E-2</v>
      </c>
      <c r="W16">
        <v>0</v>
      </c>
    </row>
    <row r="17" spans="1:23" x14ac:dyDescent="0.3">
      <c r="A17" s="1">
        <v>44315</v>
      </c>
      <c r="B17" s="2" t="s">
        <v>7</v>
      </c>
      <c r="C17">
        <v>29</v>
      </c>
      <c r="D17">
        <v>360</v>
      </c>
      <c r="E17">
        <v>28</v>
      </c>
      <c r="F17">
        <v>358</v>
      </c>
      <c r="G17">
        <v>18435</v>
      </c>
      <c r="H17">
        <v>21</v>
      </c>
      <c r="I17">
        <v>3</v>
      </c>
      <c r="J17">
        <v>333963</v>
      </c>
      <c r="K17">
        <v>170164</v>
      </c>
      <c r="L17">
        <v>360</v>
      </c>
      <c r="M17">
        <v>0</v>
      </c>
      <c r="N17">
        <v>19</v>
      </c>
      <c r="O17">
        <v>5</v>
      </c>
      <c r="P17">
        <v>901</v>
      </c>
      <c r="Q17">
        <v>339</v>
      </c>
      <c r="R17">
        <v>1</v>
      </c>
      <c r="S17">
        <v>29</v>
      </c>
      <c r="T17" t="s">
        <v>449</v>
      </c>
      <c r="U17">
        <v>1240</v>
      </c>
      <c r="V17">
        <v>2.3387096774193601E-2</v>
      </c>
      <c r="W17">
        <v>0</v>
      </c>
    </row>
    <row r="18" spans="1:23" x14ac:dyDescent="0.3">
      <c r="A18" s="1">
        <v>44316</v>
      </c>
      <c r="B18" s="2" t="s">
        <v>7</v>
      </c>
      <c r="C18">
        <v>26</v>
      </c>
      <c r="D18">
        <v>360</v>
      </c>
      <c r="E18">
        <v>31</v>
      </c>
      <c r="F18">
        <v>358</v>
      </c>
      <c r="G18">
        <v>18464</v>
      </c>
      <c r="H18">
        <v>19</v>
      </c>
      <c r="I18">
        <v>5</v>
      </c>
      <c r="J18">
        <v>334864</v>
      </c>
      <c r="K18">
        <v>170503</v>
      </c>
      <c r="L18">
        <v>360</v>
      </c>
      <c r="M18">
        <v>-4</v>
      </c>
      <c r="N18">
        <v>19</v>
      </c>
      <c r="O18">
        <v>4</v>
      </c>
      <c r="P18">
        <v>961</v>
      </c>
      <c r="Q18">
        <v>401</v>
      </c>
      <c r="R18">
        <v>0.98882681564245811</v>
      </c>
      <c r="S18">
        <v>30</v>
      </c>
      <c r="T18" t="s">
        <v>450</v>
      </c>
      <c r="U18">
        <v>1362</v>
      </c>
      <c r="V18">
        <v>1.9089574155653401E-2</v>
      </c>
      <c r="W18">
        <v>0</v>
      </c>
    </row>
    <row r="19" spans="1:23" x14ac:dyDescent="0.3">
      <c r="A19" s="1">
        <v>44317</v>
      </c>
      <c r="B19" s="2" t="s">
        <v>7</v>
      </c>
      <c r="C19">
        <v>26</v>
      </c>
      <c r="D19">
        <v>360</v>
      </c>
      <c r="E19">
        <v>20</v>
      </c>
      <c r="F19">
        <v>354</v>
      </c>
      <c r="G19">
        <v>18494</v>
      </c>
      <c r="H19">
        <v>19</v>
      </c>
      <c r="I19">
        <v>4</v>
      </c>
      <c r="J19">
        <v>335825</v>
      </c>
      <c r="K19">
        <v>170904</v>
      </c>
      <c r="L19">
        <v>360</v>
      </c>
      <c r="M19">
        <v>10</v>
      </c>
      <c r="N19">
        <v>20</v>
      </c>
      <c r="O19">
        <v>4</v>
      </c>
      <c r="P19">
        <v>873</v>
      </c>
      <c r="Q19">
        <v>277</v>
      </c>
      <c r="R19">
        <v>1.0282485875706215</v>
      </c>
      <c r="S19">
        <v>16</v>
      </c>
      <c r="T19" t="s">
        <v>451</v>
      </c>
      <c r="U19">
        <v>1150</v>
      </c>
      <c r="V19">
        <v>2.26086956521739E-2</v>
      </c>
      <c r="W19">
        <v>0</v>
      </c>
    </row>
    <row r="20" spans="1:23" x14ac:dyDescent="0.3">
      <c r="A20" s="1">
        <v>44318</v>
      </c>
      <c r="B20" s="2" t="s">
        <v>7</v>
      </c>
      <c r="C20">
        <v>14</v>
      </c>
      <c r="D20">
        <v>360</v>
      </c>
      <c r="E20">
        <v>26</v>
      </c>
      <c r="F20">
        <v>364</v>
      </c>
      <c r="G20">
        <v>18510</v>
      </c>
      <c r="H20">
        <v>20</v>
      </c>
      <c r="I20">
        <v>4</v>
      </c>
      <c r="J20">
        <v>336698</v>
      </c>
      <c r="K20">
        <v>171181</v>
      </c>
      <c r="L20">
        <v>360</v>
      </c>
      <c r="M20">
        <v>-1</v>
      </c>
      <c r="N20">
        <v>22</v>
      </c>
      <c r="O20">
        <v>5</v>
      </c>
      <c r="P20">
        <v>808</v>
      </c>
      <c r="Q20">
        <v>260</v>
      </c>
      <c r="R20">
        <v>0.99725274725274726</v>
      </c>
      <c r="S20">
        <v>15</v>
      </c>
      <c r="T20" t="s">
        <v>452</v>
      </c>
      <c r="U20">
        <v>1068</v>
      </c>
      <c r="V20">
        <v>1.31086142322097E-2</v>
      </c>
      <c r="W20">
        <v>0</v>
      </c>
    </row>
    <row r="21" spans="1:23" x14ac:dyDescent="0.3">
      <c r="A21" s="1">
        <v>44319</v>
      </c>
      <c r="B21" s="2" t="s">
        <v>7</v>
      </c>
      <c r="C21">
        <v>24</v>
      </c>
      <c r="D21">
        <v>360</v>
      </c>
      <c r="E21">
        <v>10</v>
      </c>
      <c r="F21">
        <v>363</v>
      </c>
      <c r="G21">
        <v>18525</v>
      </c>
      <c r="H21">
        <v>22</v>
      </c>
      <c r="I21">
        <v>5</v>
      </c>
      <c r="J21">
        <v>337506</v>
      </c>
      <c r="K21">
        <v>171441</v>
      </c>
      <c r="L21">
        <v>360</v>
      </c>
      <c r="M21">
        <v>20</v>
      </c>
      <c r="N21">
        <v>25</v>
      </c>
      <c r="O21">
        <v>5</v>
      </c>
      <c r="P21">
        <v>736</v>
      </c>
      <c r="Q21">
        <v>379</v>
      </c>
      <c r="R21">
        <v>1.0550964187327823</v>
      </c>
      <c r="S21">
        <v>4</v>
      </c>
      <c r="T21" t="s">
        <v>453</v>
      </c>
      <c r="U21">
        <v>1115</v>
      </c>
      <c r="V21">
        <v>2.1524663677130001E-2</v>
      </c>
      <c r="W21">
        <v>0</v>
      </c>
    </row>
    <row r="22" spans="1:23" x14ac:dyDescent="0.3">
      <c r="A22" s="1">
        <v>44320</v>
      </c>
      <c r="B22" s="2" t="s">
        <v>7</v>
      </c>
      <c r="C22">
        <v>24</v>
      </c>
      <c r="D22">
        <v>360</v>
      </c>
      <c r="E22">
        <v>19</v>
      </c>
      <c r="F22">
        <v>383</v>
      </c>
      <c r="G22">
        <v>18529</v>
      </c>
      <c r="H22">
        <v>25</v>
      </c>
      <c r="I22">
        <v>5</v>
      </c>
      <c r="J22">
        <v>338242</v>
      </c>
      <c r="K22">
        <v>171820</v>
      </c>
      <c r="L22">
        <v>360</v>
      </c>
      <c r="M22">
        <v>3</v>
      </c>
      <c r="N22">
        <v>24</v>
      </c>
      <c r="O22">
        <v>4</v>
      </c>
      <c r="P22">
        <v>740</v>
      </c>
      <c r="Q22">
        <v>451</v>
      </c>
      <c r="R22">
        <v>1.0078328981723237</v>
      </c>
      <c r="S22">
        <v>21</v>
      </c>
      <c r="T22" t="s">
        <v>454</v>
      </c>
      <c r="U22">
        <v>1191</v>
      </c>
      <c r="V22">
        <v>2.01511335012594E-2</v>
      </c>
      <c r="W22">
        <v>0</v>
      </c>
    </row>
    <row r="23" spans="1:23" x14ac:dyDescent="0.3">
      <c r="A23" s="1">
        <v>44321</v>
      </c>
      <c r="B23" s="2" t="s">
        <v>7</v>
      </c>
      <c r="C23">
        <v>30</v>
      </c>
      <c r="D23">
        <v>360</v>
      </c>
      <c r="E23">
        <v>20</v>
      </c>
      <c r="F23">
        <v>386</v>
      </c>
      <c r="G23">
        <v>18550</v>
      </c>
      <c r="H23">
        <v>24</v>
      </c>
      <c r="I23">
        <v>4</v>
      </c>
      <c r="J23">
        <v>338982</v>
      </c>
      <c r="K23">
        <v>172271</v>
      </c>
      <c r="L23">
        <v>360</v>
      </c>
      <c r="M23">
        <v>9</v>
      </c>
      <c r="N23">
        <v>22</v>
      </c>
      <c r="O23">
        <v>4</v>
      </c>
      <c r="P23">
        <v>834</v>
      </c>
      <c r="Q23">
        <v>438</v>
      </c>
      <c r="R23">
        <v>1.0233160621761659</v>
      </c>
      <c r="S23">
        <v>21</v>
      </c>
      <c r="T23" t="s">
        <v>455</v>
      </c>
      <c r="U23">
        <v>1272</v>
      </c>
      <c r="V23">
        <v>2.3584905660377398E-2</v>
      </c>
      <c r="W23">
        <v>0</v>
      </c>
    </row>
    <row r="24" spans="1:23" x14ac:dyDescent="0.3">
      <c r="A24" s="1">
        <v>44322</v>
      </c>
      <c r="B24" s="2" t="s">
        <v>7</v>
      </c>
      <c r="C24">
        <v>25</v>
      </c>
      <c r="D24">
        <v>360</v>
      </c>
      <c r="E24">
        <v>24</v>
      </c>
      <c r="F24">
        <v>395</v>
      </c>
      <c r="G24">
        <v>18571</v>
      </c>
      <c r="H24">
        <v>22</v>
      </c>
      <c r="I24">
        <v>4</v>
      </c>
      <c r="J24">
        <v>339816</v>
      </c>
      <c r="K24">
        <v>172709</v>
      </c>
      <c r="L24">
        <v>360</v>
      </c>
      <c r="M24">
        <v>13</v>
      </c>
      <c r="N24">
        <v>17</v>
      </c>
      <c r="O24">
        <v>4</v>
      </c>
      <c r="P24">
        <v>735</v>
      </c>
      <c r="Q24">
        <v>332</v>
      </c>
      <c r="R24">
        <v>1.0329113924050632</v>
      </c>
      <c r="S24">
        <v>12</v>
      </c>
      <c r="T24" t="s">
        <v>456</v>
      </c>
      <c r="U24">
        <v>1067</v>
      </c>
      <c r="V24">
        <v>2.34301780693533E-2</v>
      </c>
      <c r="W24">
        <v>0</v>
      </c>
    </row>
    <row r="25" spans="1:23" x14ac:dyDescent="0.3">
      <c r="A25" s="1">
        <v>44323</v>
      </c>
      <c r="B25" s="2" t="s">
        <v>7</v>
      </c>
      <c r="C25">
        <v>18</v>
      </c>
      <c r="D25">
        <v>360</v>
      </c>
      <c r="E25">
        <v>22</v>
      </c>
      <c r="F25">
        <v>408</v>
      </c>
      <c r="G25">
        <v>18583</v>
      </c>
      <c r="H25">
        <v>17</v>
      </c>
      <c r="I25">
        <v>4</v>
      </c>
      <c r="J25">
        <v>340551</v>
      </c>
      <c r="K25">
        <v>173041</v>
      </c>
      <c r="L25">
        <v>360</v>
      </c>
      <c r="M25">
        <v>-1</v>
      </c>
      <c r="N25">
        <v>16</v>
      </c>
      <c r="O25">
        <v>3</v>
      </c>
      <c r="P25">
        <v>1506</v>
      </c>
      <c r="Q25">
        <v>387</v>
      </c>
      <c r="R25">
        <v>0.99754901960784315</v>
      </c>
      <c r="S25">
        <v>19</v>
      </c>
      <c r="T25" t="s">
        <v>457</v>
      </c>
      <c r="U25">
        <v>1893</v>
      </c>
      <c r="V25">
        <v>9.5087163232963606E-3</v>
      </c>
      <c r="W25">
        <v>0</v>
      </c>
    </row>
    <row r="26" spans="1:23" x14ac:dyDescent="0.3">
      <c r="A26" s="1">
        <v>44324</v>
      </c>
      <c r="B26" s="2" t="s">
        <v>7</v>
      </c>
      <c r="C26">
        <v>32</v>
      </c>
      <c r="D26">
        <v>360</v>
      </c>
      <c r="E26">
        <v>11</v>
      </c>
      <c r="F26">
        <v>407</v>
      </c>
      <c r="G26">
        <v>18602</v>
      </c>
      <c r="H26">
        <v>16</v>
      </c>
      <c r="I26">
        <v>3</v>
      </c>
      <c r="J26">
        <v>342057</v>
      </c>
      <c r="K26">
        <v>173428</v>
      </c>
      <c r="L26">
        <v>360</v>
      </c>
      <c r="M26">
        <v>-7</v>
      </c>
      <c r="N26">
        <v>16</v>
      </c>
      <c r="O26">
        <v>3</v>
      </c>
      <c r="P26">
        <v>1282</v>
      </c>
      <c r="Q26">
        <v>268</v>
      </c>
      <c r="R26">
        <v>0.98280098280098283</v>
      </c>
      <c r="S26">
        <v>39</v>
      </c>
      <c r="T26" t="s">
        <v>458</v>
      </c>
      <c r="U26">
        <v>1550</v>
      </c>
      <c r="V26">
        <v>2.0645161290322601E-2</v>
      </c>
      <c r="W26">
        <v>0</v>
      </c>
    </row>
    <row r="27" spans="1:23" x14ac:dyDescent="0.3">
      <c r="A27" s="1">
        <v>44325</v>
      </c>
      <c r="B27" s="2" t="s">
        <v>7</v>
      </c>
      <c r="C27">
        <v>28</v>
      </c>
      <c r="D27">
        <v>360</v>
      </c>
      <c r="E27">
        <v>25</v>
      </c>
      <c r="F27">
        <v>400</v>
      </c>
      <c r="G27">
        <v>18641</v>
      </c>
      <c r="H27">
        <v>16</v>
      </c>
      <c r="I27">
        <v>3</v>
      </c>
      <c r="J27">
        <v>343339</v>
      </c>
      <c r="K27">
        <v>173696</v>
      </c>
      <c r="L27">
        <v>360</v>
      </c>
      <c r="M27">
        <v>6</v>
      </c>
      <c r="N27">
        <v>16</v>
      </c>
      <c r="O27">
        <v>3</v>
      </c>
      <c r="P27">
        <v>1692</v>
      </c>
      <c r="Q27">
        <v>201</v>
      </c>
      <c r="R27">
        <v>1.0149999999999999</v>
      </c>
      <c r="S27">
        <v>22</v>
      </c>
      <c r="T27" t="s">
        <v>460</v>
      </c>
      <c r="U27">
        <v>1893</v>
      </c>
      <c r="V27">
        <v>1.47913365029054E-2</v>
      </c>
      <c r="W27">
        <v>0</v>
      </c>
    </row>
    <row r="28" spans="1:23" x14ac:dyDescent="0.3">
      <c r="A28" s="1">
        <v>44326</v>
      </c>
      <c r="B28" s="2" t="s">
        <v>7</v>
      </c>
      <c r="C28">
        <v>33</v>
      </c>
      <c r="D28">
        <v>360</v>
      </c>
      <c r="E28">
        <v>28</v>
      </c>
      <c r="F28">
        <v>406</v>
      </c>
      <c r="G28">
        <v>18663</v>
      </c>
      <c r="H28">
        <v>16</v>
      </c>
      <c r="I28">
        <v>3</v>
      </c>
      <c r="J28">
        <v>345031</v>
      </c>
      <c r="K28">
        <v>173897</v>
      </c>
      <c r="L28">
        <v>360</v>
      </c>
      <c r="M28">
        <v>16</v>
      </c>
      <c r="N28">
        <v>16</v>
      </c>
      <c r="O28">
        <v>3</v>
      </c>
      <c r="P28">
        <v>1594</v>
      </c>
      <c r="Q28">
        <v>424</v>
      </c>
      <c r="R28">
        <v>1.0394088669950738</v>
      </c>
      <c r="S28">
        <v>17</v>
      </c>
      <c r="T28" t="s">
        <v>461</v>
      </c>
      <c r="U28">
        <v>2018</v>
      </c>
      <c r="V28">
        <v>1.6352824578790899E-2</v>
      </c>
      <c r="W28">
        <v>0</v>
      </c>
    </row>
    <row r="29" spans="1:23" x14ac:dyDescent="0.3">
      <c r="A29" s="1">
        <v>44328</v>
      </c>
      <c r="B29" s="2" t="s">
        <v>7</v>
      </c>
      <c r="C29">
        <v>61</v>
      </c>
      <c r="D29">
        <v>360</v>
      </c>
      <c r="E29">
        <v>30</v>
      </c>
      <c r="F29">
        <v>422</v>
      </c>
      <c r="G29">
        <v>18680</v>
      </c>
      <c r="H29">
        <v>16</v>
      </c>
      <c r="I29">
        <v>3</v>
      </c>
      <c r="J29">
        <v>346625</v>
      </c>
      <c r="K29">
        <v>174321</v>
      </c>
      <c r="L29">
        <v>360</v>
      </c>
      <c r="M29">
        <v>1</v>
      </c>
      <c r="N29">
        <v>20</v>
      </c>
      <c r="O29">
        <v>3</v>
      </c>
      <c r="P29">
        <v>1174</v>
      </c>
      <c r="Q29">
        <v>965</v>
      </c>
      <c r="R29">
        <v>1.0023696682464456</v>
      </c>
      <c r="S29">
        <v>60</v>
      </c>
      <c r="T29" t="s">
        <v>462</v>
      </c>
      <c r="U29">
        <v>2139</v>
      </c>
      <c r="V29">
        <v>2.8517999064983601E-2</v>
      </c>
      <c r="W29">
        <v>0</v>
      </c>
    </row>
    <row r="30" spans="1:23" x14ac:dyDescent="0.3">
      <c r="A30" s="1">
        <v>44329</v>
      </c>
      <c r="B30" s="2" t="s">
        <v>7</v>
      </c>
      <c r="C30">
        <v>35</v>
      </c>
      <c r="D30">
        <v>360</v>
      </c>
      <c r="E30">
        <v>28</v>
      </c>
      <c r="F30">
        <v>423</v>
      </c>
      <c r="G30">
        <v>18740</v>
      </c>
      <c r="H30">
        <v>20</v>
      </c>
      <c r="I30">
        <v>3</v>
      </c>
      <c r="J30">
        <v>347799</v>
      </c>
      <c r="K30">
        <v>175286</v>
      </c>
      <c r="L30">
        <v>360</v>
      </c>
      <c r="M30">
        <v>17</v>
      </c>
      <c r="N30">
        <v>19</v>
      </c>
      <c r="O30">
        <v>4</v>
      </c>
      <c r="P30">
        <v>485</v>
      </c>
      <c r="Q30">
        <v>382</v>
      </c>
      <c r="R30">
        <v>1.0401891252955082</v>
      </c>
      <c r="S30">
        <v>18</v>
      </c>
      <c r="T30" t="s">
        <v>466</v>
      </c>
      <c r="U30">
        <v>867</v>
      </c>
      <c r="V30">
        <v>4.0369088811995399E-2</v>
      </c>
      <c r="W30">
        <v>0</v>
      </c>
    </row>
    <row r="31" spans="1:23" x14ac:dyDescent="0.3">
      <c r="A31" s="1">
        <v>44330</v>
      </c>
      <c r="B31" s="2" t="s">
        <v>7</v>
      </c>
      <c r="C31">
        <v>27</v>
      </c>
      <c r="D31">
        <v>360</v>
      </c>
      <c r="E31">
        <v>30</v>
      </c>
      <c r="F31">
        <v>440</v>
      </c>
      <c r="G31">
        <v>18758</v>
      </c>
      <c r="H31">
        <v>19</v>
      </c>
      <c r="I31">
        <v>4</v>
      </c>
      <c r="J31">
        <v>348284</v>
      </c>
      <c r="K31">
        <v>175668</v>
      </c>
      <c r="L31">
        <v>360</v>
      </c>
      <c r="M31">
        <v>-7</v>
      </c>
      <c r="N31">
        <v>19</v>
      </c>
      <c r="O31">
        <v>3</v>
      </c>
      <c r="P31">
        <v>611</v>
      </c>
      <c r="Q31">
        <v>388</v>
      </c>
      <c r="R31">
        <v>0.98409090909090913</v>
      </c>
      <c r="S31">
        <v>34</v>
      </c>
      <c r="T31" t="s">
        <v>463</v>
      </c>
      <c r="U31">
        <v>999</v>
      </c>
      <c r="V31">
        <v>2.7027027027027001E-2</v>
      </c>
      <c r="W31">
        <v>0</v>
      </c>
    </row>
    <row r="32" spans="1:23" x14ac:dyDescent="0.3">
      <c r="A32" s="1">
        <v>44331</v>
      </c>
      <c r="B32" s="2" t="s">
        <v>7</v>
      </c>
      <c r="C32">
        <v>20</v>
      </c>
      <c r="D32">
        <v>360</v>
      </c>
      <c r="E32">
        <v>22</v>
      </c>
      <c r="F32">
        <v>433</v>
      </c>
      <c r="G32">
        <v>18792</v>
      </c>
      <c r="H32">
        <v>19</v>
      </c>
      <c r="I32">
        <v>3</v>
      </c>
      <c r="J32">
        <v>348895</v>
      </c>
      <c r="K32">
        <v>176056</v>
      </c>
      <c r="L32">
        <v>360</v>
      </c>
      <c r="M32">
        <v>-5</v>
      </c>
      <c r="N32">
        <v>17</v>
      </c>
      <c r="O32">
        <v>3</v>
      </c>
      <c r="P32">
        <v>445</v>
      </c>
      <c r="Q32">
        <v>293</v>
      </c>
      <c r="R32">
        <v>0.98845265588914555</v>
      </c>
      <c r="S32">
        <v>25</v>
      </c>
      <c r="T32" t="s">
        <v>467</v>
      </c>
      <c r="U32">
        <v>738</v>
      </c>
      <c r="V32">
        <v>2.7100271002710001E-2</v>
      </c>
      <c r="W32">
        <v>0</v>
      </c>
    </row>
    <row r="33" spans="1:23" x14ac:dyDescent="0.3">
      <c r="A33" s="1">
        <v>44332</v>
      </c>
      <c r="B33" s="2" t="s">
        <v>7</v>
      </c>
      <c r="C33">
        <v>22</v>
      </c>
      <c r="D33">
        <v>360</v>
      </c>
      <c r="E33">
        <v>17</v>
      </c>
      <c r="F33">
        <v>428</v>
      </c>
      <c r="G33">
        <v>18817</v>
      </c>
      <c r="H33">
        <v>17</v>
      </c>
      <c r="I33">
        <v>3</v>
      </c>
      <c r="J33">
        <v>349340</v>
      </c>
      <c r="K33">
        <v>176349</v>
      </c>
      <c r="L33">
        <v>360</v>
      </c>
      <c r="M33">
        <v>-4</v>
      </c>
      <c r="N33">
        <v>20</v>
      </c>
      <c r="O33">
        <v>3</v>
      </c>
      <c r="P33">
        <v>902</v>
      </c>
      <c r="Q33">
        <v>213</v>
      </c>
      <c r="R33">
        <v>0.99065420560747663</v>
      </c>
      <c r="S33">
        <v>26</v>
      </c>
      <c r="T33" t="s">
        <v>468</v>
      </c>
      <c r="U33">
        <v>1115</v>
      </c>
      <c r="V33">
        <v>1.9730941704035901E-2</v>
      </c>
      <c r="W33">
        <v>0</v>
      </c>
    </row>
    <row r="34" spans="1:23" x14ac:dyDescent="0.3">
      <c r="A34" s="1">
        <v>44333</v>
      </c>
      <c r="B34" s="2" t="s">
        <v>7</v>
      </c>
      <c r="C34">
        <v>22</v>
      </c>
      <c r="D34">
        <v>360</v>
      </c>
      <c r="E34">
        <v>19</v>
      </c>
      <c r="F34">
        <v>424</v>
      </c>
      <c r="G34">
        <v>18843</v>
      </c>
      <c r="H34">
        <v>20</v>
      </c>
      <c r="I34">
        <v>3</v>
      </c>
      <c r="J34">
        <v>350242</v>
      </c>
      <c r="K34">
        <v>176562</v>
      </c>
      <c r="L34">
        <v>360</v>
      </c>
      <c r="M34">
        <v>11</v>
      </c>
      <c r="N34">
        <v>21</v>
      </c>
      <c r="O34">
        <v>4</v>
      </c>
      <c r="P34">
        <v>583</v>
      </c>
      <c r="Q34">
        <v>325</v>
      </c>
      <c r="R34">
        <v>1.0259433962264151</v>
      </c>
      <c r="S34">
        <v>11</v>
      </c>
      <c r="T34" t="s">
        <v>469</v>
      </c>
      <c r="U34">
        <v>908</v>
      </c>
      <c r="V34">
        <v>2.4229074889867801E-2</v>
      </c>
      <c r="W34">
        <v>0</v>
      </c>
    </row>
    <row r="35" spans="1:23" x14ac:dyDescent="0.3">
      <c r="A35" s="1">
        <v>44334</v>
      </c>
      <c r="B35" s="2" t="s">
        <v>7</v>
      </c>
      <c r="C35">
        <v>36</v>
      </c>
      <c r="D35">
        <v>362</v>
      </c>
      <c r="E35">
        <v>20</v>
      </c>
      <c r="F35">
        <v>435</v>
      </c>
      <c r="G35">
        <v>18854</v>
      </c>
      <c r="H35">
        <v>21</v>
      </c>
      <c r="I35">
        <v>4</v>
      </c>
      <c r="J35">
        <v>350825</v>
      </c>
      <c r="K35">
        <v>176887</v>
      </c>
      <c r="L35">
        <v>360</v>
      </c>
      <c r="M35">
        <v>8</v>
      </c>
      <c r="N35">
        <v>19</v>
      </c>
      <c r="O35">
        <v>5</v>
      </c>
      <c r="P35">
        <v>666</v>
      </c>
      <c r="Q35">
        <v>510</v>
      </c>
      <c r="R35">
        <v>1.0183908045977013</v>
      </c>
      <c r="S35">
        <v>26</v>
      </c>
      <c r="T35" t="s">
        <v>470</v>
      </c>
      <c r="U35">
        <v>1176</v>
      </c>
      <c r="V35">
        <v>3.06122448979592E-2</v>
      </c>
      <c r="W35">
        <v>2</v>
      </c>
    </row>
    <row r="36" spans="1:23" x14ac:dyDescent="0.3">
      <c r="A36" s="1">
        <v>44335</v>
      </c>
      <c r="B36" s="2" t="s">
        <v>7</v>
      </c>
      <c r="C36">
        <v>23</v>
      </c>
      <c r="D36">
        <v>362</v>
      </c>
      <c r="E36">
        <v>28</v>
      </c>
      <c r="F36">
        <v>443</v>
      </c>
      <c r="G36">
        <v>18880</v>
      </c>
      <c r="H36">
        <v>19</v>
      </c>
      <c r="I36">
        <v>5</v>
      </c>
      <c r="J36">
        <v>351491</v>
      </c>
      <c r="K36">
        <v>177397</v>
      </c>
      <c r="L36">
        <v>362</v>
      </c>
      <c r="M36">
        <v>-3</v>
      </c>
      <c r="N36">
        <v>19</v>
      </c>
      <c r="O36">
        <v>5</v>
      </c>
      <c r="P36">
        <v>828</v>
      </c>
      <c r="Q36">
        <v>437</v>
      </c>
      <c r="R36">
        <v>0.99322799097065462</v>
      </c>
      <c r="S36">
        <v>26</v>
      </c>
      <c r="T36" t="s">
        <v>471</v>
      </c>
      <c r="U36">
        <v>1265</v>
      </c>
      <c r="V36">
        <v>1.8181818181818198E-2</v>
      </c>
      <c r="W36">
        <v>0</v>
      </c>
    </row>
    <row r="37" spans="1:23" x14ac:dyDescent="0.3">
      <c r="A37" s="1">
        <v>44336</v>
      </c>
      <c r="B37" s="2" t="s">
        <v>7</v>
      </c>
      <c r="C37">
        <v>22</v>
      </c>
      <c r="D37">
        <v>362</v>
      </c>
      <c r="E37">
        <v>16</v>
      </c>
      <c r="F37">
        <v>440</v>
      </c>
      <c r="G37">
        <v>18906</v>
      </c>
      <c r="H37">
        <v>19</v>
      </c>
      <c r="I37">
        <v>5</v>
      </c>
      <c r="J37">
        <v>352319</v>
      </c>
      <c r="K37">
        <v>177834</v>
      </c>
      <c r="L37">
        <v>362</v>
      </c>
      <c r="M37">
        <v>-3</v>
      </c>
      <c r="N37">
        <v>18</v>
      </c>
      <c r="O37">
        <v>4</v>
      </c>
      <c r="P37">
        <v>789</v>
      </c>
      <c r="Q37">
        <v>393</v>
      </c>
      <c r="R37">
        <v>0.99318181818181817</v>
      </c>
      <c r="S37">
        <v>25</v>
      </c>
      <c r="T37" t="s">
        <v>472</v>
      </c>
      <c r="U37">
        <v>1182</v>
      </c>
      <c r="V37">
        <v>1.8612521150592198E-2</v>
      </c>
      <c r="W37">
        <v>0</v>
      </c>
    </row>
    <row r="38" spans="1:23" x14ac:dyDescent="0.3">
      <c r="A38" s="1">
        <v>44337</v>
      </c>
      <c r="B38" s="2" t="s">
        <v>7</v>
      </c>
      <c r="C38">
        <v>30</v>
      </c>
      <c r="D38">
        <v>362</v>
      </c>
      <c r="E38">
        <v>22</v>
      </c>
      <c r="F38">
        <v>437</v>
      </c>
      <c r="G38">
        <v>18931</v>
      </c>
      <c r="H38">
        <v>18</v>
      </c>
      <c r="I38">
        <v>4</v>
      </c>
      <c r="J38">
        <v>353108</v>
      </c>
      <c r="K38">
        <v>178227</v>
      </c>
      <c r="L38">
        <v>362</v>
      </c>
      <c r="M38">
        <v>0</v>
      </c>
      <c r="N38">
        <v>14</v>
      </c>
      <c r="O38">
        <v>3</v>
      </c>
      <c r="P38">
        <v>764</v>
      </c>
      <c r="Q38">
        <v>371</v>
      </c>
      <c r="R38">
        <v>1</v>
      </c>
      <c r="S38">
        <v>30</v>
      </c>
      <c r="T38" t="s">
        <v>473</v>
      </c>
      <c r="U38">
        <v>1135</v>
      </c>
      <c r="V38">
        <v>2.6431718061673999E-2</v>
      </c>
      <c r="W38">
        <v>0</v>
      </c>
    </row>
    <row r="39" spans="1:23" x14ac:dyDescent="0.3">
      <c r="A39" s="1">
        <v>44338</v>
      </c>
      <c r="B39" s="2" t="s">
        <v>7</v>
      </c>
      <c r="C39">
        <v>33</v>
      </c>
      <c r="D39">
        <v>362</v>
      </c>
      <c r="E39">
        <v>21</v>
      </c>
      <c r="F39">
        <v>437</v>
      </c>
      <c r="G39">
        <v>18961</v>
      </c>
      <c r="H39">
        <v>14</v>
      </c>
      <c r="I39">
        <v>3</v>
      </c>
      <c r="J39">
        <v>353872</v>
      </c>
      <c r="K39">
        <v>178598</v>
      </c>
      <c r="L39">
        <v>362</v>
      </c>
      <c r="M39">
        <v>18</v>
      </c>
      <c r="N39">
        <v>14</v>
      </c>
      <c r="O39">
        <v>3</v>
      </c>
      <c r="P39">
        <v>751</v>
      </c>
      <c r="Q39">
        <v>403</v>
      </c>
      <c r="R39">
        <v>1.0411899313501145</v>
      </c>
      <c r="S39">
        <v>15</v>
      </c>
      <c r="T39" t="s">
        <v>474</v>
      </c>
      <c r="U39">
        <v>1154</v>
      </c>
      <c r="V39">
        <v>2.8596187175043301E-2</v>
      </c>
      <c r="W39">
        <v>0</v>
      </c>
    </row>
    <row r="40" spans="1:23" x14ac:dyDescent="0.3">
      <c r="A40" s="1">
        <v>44339</v>
      </c>
      <c r="B40" s="2" t="s">
        <v>7</v>
      </c>
      <c r="C40">
        <v>23</v>
      </c>
      <c r="D40">
        <v>362</v>
      </c>
      <c r="E40">
        <v>29</v>
      </c>
      <c r="F40">
        <v>455</v>
      </c>
      <c r="G40">
        <v>18976</v>
      </c>
      <c r="H40">
        <v>14</v>
      </c>
      <c r="I40">
        <v>3</v>
      </c>
      <c r="J40">
        <v>354623</v>
      </c>
      <c r="K40">
        <v>179001</v>
      </c>
      <c r="L40">
        <v>362</v>
      </c>
      <c r="M40">
        <v>-2</v>
      </c>
      <c r="N40">
        <v>12</v>
      </c>
      <c r="O40">
        <v>5</v>
      </c>
      <c r="P40">
        <v>1226</v>
      </c>
      <c r="Q40">
        <v>207</v>
      </c>
      <c r="R40">
        <v>0.99560439560439562</v>
      </c>
      <c r="S40">
        <v>25</v>
      </c>
      <c r="T40" t="s">
        <v>475</v>
      </c>
      <c r="U40">
        <v>1433</v>
      </c>
      <c r="V40">
        <v>1.6050244242847199E-2</v>
      </c>
      <c r="W40">
        <v>0</v>
      </c>
    </row>
    <row r="41" spans="1:23" x14ac:dyDescent="0.3">
      <c r="A41" s="1">
        <v>44340</v>
      </c>
      <c r="B41" s="2" t="s">
        <v>7</v>
      </c>
      <c r="C41">
        <v>28</v>
      </c>
      <c r="D41">
        <v>362</v>
      </c>
      <c r="E41">
        <v>21</v>
      </c>
      <c r="F41">
        <v>453</v>
      </c>
      <c r="G41">
        <v>19001</v>
      </c>
      <c r="H41">
        <v>12</v>
      </c>
      <c r="I41">
        <v>5</v>
      </c>
      <c r="J41">
        <v>355849</v>
      </c>
      <c r="K41">
        <v>179208</v>
      </c>
      <c r="L41">
        <v>362</v>
      </c>
      <c r="M41">
        <v>4</v>
      </c>
      <c r="N41">
        <v>14</v>
      </c>
      <c r="O41">
        <v>5</v>
      </c>
      <c r="P41">
        <v>1237</v>
      </c>
      <c r="Q41">
        <v>441</v>
      </c>
      <c r="R41">
        <v>1.0088300220750552</v>
      </c>
      <c r="S41">
        <v>24</v>
      </c>
      <c r="T41" t="s">
        <v>476</v>
      </c>
      <c r="U41">
        <v>1678</v>
      </c>
      <c r="V41">
        <v>1.6686531585220502E-2</v>
      </c>
      <c r="W41">
        <v>0</v>
      </c>
    </row>
    <row r="42" spans="1:23" x14ac:dyDescent="0.3">
      <c r="A42" s="1">
        <v>44341</v>
      </c>
      <c r="B42" s="2" t="s">
        <v>7</v>
      </c>
      <c r="C42">
        <v>27</v>
      </c>
      <c r="D42">
        <v>362</v>
      </c>
      <c r="E42">
        <v>21</v>
      </c>
      <c r="F42">
        <v>457</v>
      </c>
      <c r="G42">
        <v>19025</v>
      </c>
      <c r="H42">
        <v>14</v>
      </c>
      <c r="I42">
        <v>5</v>
      </c>
      <c r="J42">
        <v>357086</v>
      </c>
      <c r="K42">
        <v>179649</v>
      </c>
      <c r="L42">
        <v>362</v>
      </c>
      <c r="M42">
        <v>-20</v>
      </c>
      <c r="N42">
        <v>15</v>
      </c>
      <c r="O42">
        <v>4</v>
      </c>
      <c r="P42">
        <v>694</v>
      </c>
      <c r="Q42">
        <v>462</v>
      </c>
      <c r="R42">
        <v>0.9562363238512035</v>
      </c>
      <c r="S42">
        <v>47</v>
      </c>
      <c r="T42" t="s">
        <v>477</v>
      </c>
      <c r="U42">
        <v>1156</v>
      </c>
      <c r="V42">
        <v>2.3356401384083E-2</v>
      </c>
      <c r="W42">
        <v>0</v>
      </c>
    </row>
    <row r="43" spans="1:23" x14ac:dyDescent="0.3">
      <c r="A43" s="1">
        <v>44342</v>
      </c>
      <c r="B43" s="2" t="s">
        <v>7</v>
      </c>
      <c r="C43">
        <v>30</v>
      </c>
      <c r="D43">
        <v>362</v>
      </c>
      <c r="E43">
        <v>22</v>
      </c>
      <c r="F43">
        <v>437</v>
      </c>
      <c r="G43">
        <v>19072</v>
      </c>
      <c r="H43">
        <v>15</v>
      </c>
      <c r="I43">
        <v>4</v>
      </c>
      <c r="J43">
        <v>357780</v>
      </c>
      <c r="K43">
        <v>180111</v>
      </c>
      <c r="L43">
        <v>362</v>
      </c>
      <c r="M43">
        <v>2</v>
      </c>
      <c r="N43">
        <v>17</v>
      </c>
      <c r="O43">
        <v>3</v>
      </c>
      <c r="P43">
        <v>677</v>
      </c>
      <c r="Q43">
        <v>544</v>
      </c>
      <c r="R43">
        <v>1.0045766590389016</v>
      </c>
      <c r="S43">
        <v>28</v>
      </c>
      <c r="T43" t="s">
        <v>478</v>
      </c>
      <c r="U43">
        <v>1221</v>
      </c>
      <c r="V43">
        <v>2.45700245700246E-2</v>
      </c>
      <c r="W43">
        <v>0</v>
      </c>
    </row>
    <row r="44" spans="1:23" x14ac:dyDescent="0.3">
      <c r="A44" s="1">
        <v>44343</v>
      </c>
      <c r="B44" s="2" t="s">
        <v>7</v>
      </c>
      <c r="C44">
        <v>29</v>
      </c>
      <c r="D44">
        <v>362</v>
      </c>
      <c r="E44">
        <v>23</v>
      </c>
      <c r="F44">
        <v>439</v>
      </c>
      <c r="G44">
        <v>19100</v>
      </c>
      <c r="H44">
        <v>17</v>
      </c>
      <c r="I44">
        <v>3</v>
      </c>
      <c r="J44">
        <v>358457</v>
      </c>
      <c r="K44">
        <v>180655</v>
      </c>
      <c r="L44">
        <v>362</v>
      </c>
      <c r="M44">
        <v>3</v>
      </c>
      <c r="N44">
        <v>18</v>
      </c>
      <c r="O44">
        <v>4</v>
      </c>
      <c r="P44">
        <v>615</v>
      </c>
      <c r="Q44">
        <v>-38996</v>
      </c>
      <c r="R44">
        <v>1.0068337129840548</v>
      </c>
      <c r="S44">
        <v>26</v>
      </c>
      <c r="T44" t="s">
        <v>479</v>
      </c>
      <c r="U44">
        <v>-38381</v>
      </c>
      <c r="V44">
        <v>-7.5558218910398397E-4</v>
      </c>
      <c r="W44">
        <v>0</v>
      </c>
    </row>
    <row r="45" spans="1:23" x14ac:dyDescent="0.3">
      <c r="A45" s="1">
        <v>44344</v>
      </c>
      <c r="B45" s="2" t="s">
        <v>7</v>
      </c>
      <c r="C45">
        <v>16</v>
      </c>
      <c r="D45">
        <v>362</v>
      </c>
      <c r="E45">
        <v>29</v>
      </c>
      <c r="F45">
        <v>442</v>
      </c>
      <c r="G45">
        <v>19126</v>
      </c>
      <c r="H45">
        <v>18</v>
      </c>
      <c r="I45">
        <v>4</v>
      </c>
      <c r="J45">
        <v>359072</v>
      </c>
      <c r="K45">
        <v>141659</v>
      </c>
      <c r="L45">
        <v>362</v>
      </c>
      <c r="M45">
        <v>-15</v>
      </c>
      <c r="N45">
        <v>15</v>
      </c>
      <c r="O45">
        <v>4</v>
      </c>
      <c r="P45">
        <v>433</v>
      </c>
      <c r="Q45">
        <v>216</v>
      </c>
      <c r="R45">
        <v>0.9660633484162896</v>
      </c>
      <c r="S45">
        <v>31</v>
      </c>
      <c r="T45" t="s">
        <v>480</v>
      </c>
      <c r="U45">
        <v>649</v>
      </c>
      <c r="V45">
        <v>2.4653312788906E-2</v>
      </c>
      <c r="W45">
        <v>0</v>
      </c>
    </row>
    <row r="46" spans="1:23" x14ac:dyDescent="0.3">
      <c r="A46" s="1">
        <v>44345</v>
      </c>
      <c r="B46" s="2" t="s">
        <v>7</v>
      </c>
      <c r="C46">
        <v>20</v>
      </c>
      <c r="D46">
        <v>362</v>
      </c>
      <c r="E46">
        <v>15</v>
      </c>
      <c r="F46">
        <v>427</v>
      </c>
      <c r="G46">
        <v>19157</v>
      </c>
      <c r="H46">
        <v>15</v>
      </c>
      <c r="I46">
        <v>4</v>
      </c>
      <c r="J46">
        <v>359505</v>
      </c>
      <c r="K46">
        <v>141875</v>
      </c>
      <c r="L46">
        <v>362</v>
      </c>
      <c r="M46">
        <v>-12</v>
      </c>
      <c r="N46">
        <v>18</v>
      </c>
      <c r="O46">
        <v>5</v>
      </c>
      <c r="P46">
        <v>704</v>
      </c>
      <c r="Q46">
        <v>192</v>
      </c>
      <c r="R46">
        <v>0.97189695550351285</v>
      </c>
      <c r="S46">
        <v>32</v>
      </c>
      <c r="T46" t="s">
        <v>481</v>
      </c>
      <c r="U46">
        <v>896</v>
      </c>
      <c r="V46">
        <v>2.23214285714286E-2</v>
      </c>
      <c r="W46">
        <v>0</v>
      </c>
    </row>
    <row r="47" spans="1:23" x14ac:dyDescent="0.3">
      <c r="A47" s="1">
        <v>44346</v>
      </c>
      <c r="B47" s="2" t="s">
        <v>7</v>
      </c>
      <c r="C47">
        <v>10</v>
      </c>
      <c r="D47">
        <v>362</v>
      </c>
      <c r="E47">
        <v>22</v>
      </c>
      <c r="F47">
        <v>415</v>
      </c>
      <c r="G47">
        <v>19189</v>
      </c>
      <c r="H47">
        <v>18</v>
      </c>
      <c r="I47">
        <v>5</v>
      </c>
      <c r="J47">
        <v>360209</v>
      </c>
      <c r="K47">
        <v>142067</v>
      </c>
      <c r="L47">
        <v>362</v>
      </c>
      <c r="M47">
        <v>-5</v>
      </c>
      <c r="N47">
        <v>21</v>
      </c>
      <c r="O47">
        <v>5</v>
      </c>
      <c r="P47">
        <v>480</v>
      </c>
      <c r="Q47">
        <v>0</v>
      </c>
      <c r="R47">
        <v>0.98795180722891562</v>
      </c>
      <c r="S47">
        <v>15</v>
      </c>
      <c r="T47" t="s">
        <v>482</v>
      </c>
      <c r="U47">
        <v>480</v>
      </c>
      <c r="V47">
        <v>2.0833333333333301E-2</v>
      </c>
      <c r="W47">
        <v>0</v>
      </c>
    </row>
    <row r="48" spans="1:23" x14ac:dyDescent="0.3">
      <c r="A48" s="1">
        <v>44347</v>
      </c>
      <c r="B48" s="2" t="s">
        <v>7</v>
      </c>
      <c r="C48">
        <v>15</v>
      </c>
      <c r="D48">
        <v>362</v>
      </c>
      <c r="E48">
        <v>10</v>
      </c>
      <c r="F48">
        <v>410</v>
      </c>
      <c r="G48">
        <v>19204</v>
      </c>
      <c r="H48">
        <v>21</v>
      </c>
      <c r="I48">
        <v>5</v>
      </c>
      <c r="J48">
        <v>360689</v>
      </c>
      <c r="K48">
        <v>142067</v>
      </c>
      <c r="L48">
        <v>362</v>
      </c>
      <c r="M48">
        <v>-14</v>
      </c>
      <c r="N48">
        <v>22</v>
      </c>
      <c r="O48">
        <v>5</v>
      </c>
      <c r="P48">
        <v>464</v>
      </c>
      <c r="Q48">
        <v>26</v>
      </c>
      <c r="R48">
        <v>0.96585365853658534</v>
      </c>
      <c r="S48">
        <v>29</v>
      </c>
      <c r="T48" t="s">
        <v>483</v>
      </c>
      <c r="U48">
        <v>490</v>
      </c>
      <c r="V48">
        <v>3.06122448979592E-2</v>
      </c>
      <c r="W48">
        <v>0</v>
      </c>
    </row>
    <row r="49" spans="1:23" x14ac:dyDescent="0.3">
      <c r="A49" s="1">
        <v>44348</v>
      </c>
      <c r="B49" s="2" t="s">
        <v>7</v>
      </c>
      <c r="C49">
        <v>14</v>
      </c>
      <c r="D49">
        <v>362</v>
      </c>
      <c r="E49">
        <v>14</v>
      </c>
      <c r="F49">
        <v>396</v>
      </c>
      <c r="G49">
        <v>19233</v>
      </c>
      <c r="H49">
        <v>22</v>
      </c>
      <c r="I49">
        <v>5</v>
      </c>
      <c r="J49">
        <v>361153</v>
      </c>
      <c r="K49">
        <v>142093</v>
      </c>
      <c r="L49">
        <v>362</v>
      </c>
      <c r="M49">
        <v>4</v>
      </c>
      <c r="N49">
        <v>23</v>
      </c>
      <c r="O49">
        <v>4</v>
      </c>
      <c r="P49">
        <v>668</v>
      </c>
      <c r="Q49">
        <v>101</v>
      </c>
      <c r="R49">
        <v>1.0101010101010102</v>
      </c>
      <c r="S49">
        <v>10</v>
      </c>
      <c r="T49" t="s">
        <v>484</v>
      </c>
      <c r="U49">
        <v>769</v>
      </c>
      <c r="V49">
        <v>1.8205461638491498E-2</v>
      </c>
      <c r="W49">
        <v>0</v>
      </c>
    </row>
    <row r="50" spans="1:23" x14ac:dyDescent="0.3">
      <c r="A50" s="1">
        <v>44349</v>
      </c>
      <c r="B50" s="2" t="s">
        <v>7</v>
      </c>
      <c r="C50">
        <v>12</v>
      </c>
      <c r="D50">
        <v>362</v>
      </c>
      <c r="E50">
        <v>14</v>
      </c>
      <c r="F50">
        <v>400</v>
      </c>
      <c r="G50">
        <v>19243</v>
      </c>
      <c r="H50">
        <v>23</v>
      </c>
      <c r="I50">
        <v>4</v>
      </c>
      <c r="J50">
        <v>361821</v>
      </c>
      <c r="K50">
        <v>142194</v>
      </c>
      <c r="L50">
        <v>362</v>
      </c>
      <c r="M50">
        <v>-30</v>
      </c>
      <c r="N50">
        <v>21</v>
      </c>
      <c r="O50">
        <v>4</v>
      </c>
      <c r="P50">
        <v>663</v>
      </c>
      <c r="Q50">
        <v>176</v>
      </c>
      <c r="R50">
        <v>0.92500000000000004</v>
      </c>
      <c r="S50">
        <v>42</v>
      </c>
      <c r="T50" t="s">
        <v>485</v>
      </c>
      <c r="U50">
        <v>839</v>
      </c>
      <c r="V50">
        <v>1.4302741358760401E-2</v>
      </c>
      <c r="W50">
        <v>0</v>
      </c>
    </row>
    <row r="51" spans="1:23" x14ac:dyDescent="0.3">
      <c r="A51" s="1">
        <v>44350</v>
      </c>
      <c r="B51" s="2" t="s">
        <v>7</v>
      </c>
      <c r="C51">
        <v>16</v>
      </c>
      <c r="D51">
        <v>363</v>
      </c>
      <c r="E51">
        <v>12</v>
      </c>
      <c r="F51">
        <v>370</v>
      </c>
      <c r="G51">
        <v>19285</v>
      </c>
      <c r="H51">
        <v>21</v>
      </c>
      <c r="I51">
        <v>4</v>
      </c>
      <c r="J51">
        <v>362484</v>
      </c>
      <c r="K51">
        <v>142370</v>
      </c>
      <c r="L51">
        <v>362</v>
      </c>
      <c r="M51">
        <v>-12</v>
      </c>
      <c r="N51">
        <v>21</v>
      </c>
      <c r="O51">
        <v>3</v>
      </c>
      <c r="P51">
        <v>450</v>
      </c>
      <c r="Q51">
        <v>1559</v>
      </c>
      <c r="R51">
        <v>0.96756756756756757</v>
      </c>
      <c r="S51">
        <v>28</v>
      </c>
      <c r="T51" t="s">
        <v>486</v>
      </c>
      <c r="U51">
        <v>2009</v>
      </c>
      <c r="V51">
        <v>7.9641612742658002E-3</v>
      </c>
      <c r="W51">
        <v>1</v>
      </c>
    </row>
    <row r="52" spans="1:23" x14ac:dyDescent="0.3">
      <c r="A52" s="1">
        <v>44351</v>
      </c>
      <c r="B52" s="2" t="s">
        <v>7</v>
      </c>
      <c r="C52">
        <v>10</v>
      </c>
      <c r="D52">
        <v>364</v>
      </c>
      <c r="E52">
        <v>12</v>
      </c>
      <c r="F52">
        <v>358</v>
      </c>
      <c r="G52">
        <v>19313</v>
      </c>
      <c r="H52">
        <v>21</v>
      </c>
      <c r="I52">
        <v>3</v>
      </c>
      <c r="J52">
        <v>362934</v>
      </c>
      <c r="K52">
        <v>143929</v>
      </c>
      <c r="L52">
        <v>363</v>
      </c>
      <c r="M52">
        <v>-23</v>
      </c>
      <c r="N52">
        <v>16</v>
      </c>
      <c r="O52">
        <v>2</v>
      </c>
      <c r="P52">
        <v>407</v>
      </c>
      <c r="Q52">
        <v>116</v>
      </c>
      <c r="R52">
        <v>0.93575418994413406</v>
      </c>
      <c r="S52">
        <v>32</v>
      </c>
      <c r="T52" t="s">
        <v>487</v>
      </c>
      <c r="U52">
        <v>523</v>
      </c>
      <c r="V52">
        <v>1.9120458891013398E-2</v>
      </c>
      <c r="W52">
        <v>1</v>
      </c>
    </row>
    <row r="53" spans="1:23" x14ac:dyDescent="0.3">
      <c r="A53" s="1">
        <v>44352</v>
      </c>
      <c r="B53" s="2" t="s">
        <v>7</v>
      </c>
      <c r="C53">
        <v>10</v>
      </c>
      <c r="D53">
        <v>364</v>
      </c>
      <c r="E53">
        <v>12</v>
      </c>
      <c r="F53">
        <v>335</v>
      </c>
      <c r="G53">
        <v>19345</v>
      </c>
      <c r="H53">
        <v>16</v>
      </c>
      <c r="I53">
        <v>2</v>
      </c>
      <c r="J53">
        <v>363341</v>
      </c>
      <c r="K53">
        <v>144045</v>
      </c>
      <c r="L53">
        <v>364</v>
      </c>
      <c r="M53">
        <v>-11</v>
      </c>
      <c r="N53">
        <v>15</v>
      </c>
      <c r="O53">
        <v>3</v>
      </c>
      <c r="P53">
        <v>507</v>
      </c>
      <c r="Q53">
        <v>91</v>
      </c>
      <c r="R53">
        <v>0.96716417910447761</v>
      </c>
      <c r="S53">
        <v>21</v>
      </c>
      <c r="T53" t="s">
        <v>488</v>
      </c>
      <c r="U53">
        <v>598</v>
      </c>
      <c r="V53">
        <v>1.6722408026755901E-2</v>
      </c>
      <c r="W53">
        <v>0</v>
      </c>
    </row>
    <row r="54" spans="1:23" x14ac:dyDescent="0.3">
      <c r="A54" s="1">
        <v>44353</v>
      </c>
      <c r="B54" s="2" t="s">
        <v>7</v>
      </c>
      <c r="C54">
        <v>6</v>
      </c>
      <c r="D54">
        <v>364</v>
      </c>
      <c r="E54">
        <v>11</v>
      </c>
      <c r="F54">
        <v>324</v>
      </c>
      <c r="G54">
        <v>19366</v>
      </c>
      <c r="H54">
        <v>15</v>
      </c>
      <c r="I54">
        <v>3</v>
      </c>
      <c r="J54">
        <v>363848</v>
      </c>
      <c r="K54">
        <v>144136</v>
      </c>
      <c r="L54">
        <v>364</v>
      </c>
      <c r="M54">
        <v>-29</v>
      </c>
      <c r="N54">
        <v>15</v>
      </c>
      <c r="O54">
        <v>3</v>
      </c>
      <c r="P54">
        <v>479</v>
      </c>
      <c r="Q54">
        <v>0</v>
      </c>
      <c r="R54">
        <v>0.91049382716049387</v>
      </c>
      <c r="S54">
        <v>35</v>
      </c>
      <c r="T54" t="s">
        <v>489</v>
      </c>
      <c r="U54">
        <v>479</v>
      </c>
      <c r="V54">
        <v>1.2526096033402901E-2</v>
      </c>
      <c r="W54">
        <v>0</v>
      </c>
    </row>
    <row r="55" spans="1:23" x14ac:dyDescent="0.3">
      <c r="A55" s="1">
        <v>44354</v>
      </c>
      <c r="B55" s="2" t="s">
        <v>7</v>
      </c>
      <c r="C55">
        <v>6</v>
      </c>
      <c r="D55">
        <v>365</v>
      </c>
      <c r="E55">
        <v>6</v>
      </c>
      <c r="F55">
        <v>295</v>
      </c>
      <c r="G55">
        <v>19401</v>
      </c>
      <c r="H55">
        <v>15</v>
      </c>
      <c r="I55">
        <v>3</v>
      </c>
      <c r="J55">
        <v>364327</v>
      </c>
      <c r="K55">
        <v>144136</v>
      </c>
      <c r="L55">
        <v>364</v>
      </c>
      <c r="M55">
        <v>-12</v>
      </c>
      <c r="N55">
        <v>12</v>
      </c>
      <c r="O55">
        <v>3</v>
      </c>
      <c r="P55">
        <v>403</v>
      </c>
      <c r="Q55">
        <v>29</v>
      </c>
      <c r="R55">
        <v>0.95932203389830506</v>
      </c>
      <c r="S55">
        <v>17</v>
      </c>
      <c r="T55" t="s">
        <v>490</v>
      </c>
      <c r="U55">
        <v>432</v>
      </c>
      <c r="V55">
        <v>1.38888888888889E-2</v>
      </c>
      <c r="W55">
        <v>1</v>
      </c>
    </row>
    <row r="56" spans="1:23" x14ac:dyDescent="0.3">
      <c r="A56" s="1">
        <v>44355</v>
      </c>
      <c r="B56" s="2" t="s">
        <v>7</v>
      </c>
      <c r="C56">
        <v>4</v>
      </c>
      <c r="D56">
        <v>365</v>
      </c>
      <c r="E56">
        <v>6</v>
      </c>
      <c r="F56">
        <v>283</v>
      </c>
      <c r="G56">
        <v>19418</v>
      </c>
      <c r="H56">
        <v>12</v>
      </c>
      <c r="I56">
        <v>3</v>
      </c>
      <c r="J56">
        <v>364730</v>
      </c>
      <c r="K56">
        <v>144165</v>
      </c>
      <c r="L56">
        <v>365</v>
      </c>
      <c r="M56">
        <v>-30</v>
      </c>
      <c r="N56">
        <v>13</v>
      </c>
      <c r="O56">
        <v>2</v>
      </c>
      <c r="P56">
        <v>606</v>
      </c>
      <c r="Q56">
        <v>66</v>
      </c>
      <c r="R56">
        <v>0.89399293286219084</v>
      </c>
      <c r="S56">
        <v>34</v>
      </c>
      <c r="T56" t="s">
        <v>491</v>
      </c>
      <c r="U56">
        <v>672</v>
      </c>
      <c r="V56">
        <v>5.9523809523809503E-3</v>
      </c>
      <c r="W56">
        <v>0</v>
      </c>
    </row>
    <row r="57" spans="1:23" x14ac:dyDescent="0.3">
      <c r="A57" s="1">
        <v>44356</v>
      </c>
      <c r="B57" s="2" t="s">
        <v>7</v>
      </c>
      <c r="C57">
        <v>11</v>
      </c>
      <c r="D57">
        <v>365</v>
      </c>
      <c r="E57">
        <v>4</v>
      </c>
      <c r="F57">
        <v>253</v>
      </c>
      <c r="G57">
        <v>19452</v>
      </c>
      <c r="H57">
        <v>13</v>
      </c>
      <c r="I57">
        <v>2</v>
      </c>
      <c r="J57">
        <v>365336</v>
      </c>
      <c r="K57">
        <v>144231</v>
      </c>
      <c r="L57">
        <v>365</v>
      </c>
      <c r="M57">
        <v>-31</v>
      </c>
      <c r="N57">
        <v>10</v>
      </c>
      <c r="O57">
        <v>2</v>
      </c>
      <c r="P57">
        <v>519</v>
      </c>
      <c r="Q57">
        <v>103</v>
      </c>
      <c r="R57">
        <v>0.87747035573122534</v>
      </c>
      <c r="S57">
        <v>42</v>
      </c>
      <c r="T57" t="s">
        <v>492</v>
      </c>
      <c r="U57">
        <v>622</v>
      </c>
      <c r="V57">
        <v>1.7684887459807098E-2</v>
      </c>
      <c r="W57">
        <v>0</v>
      </c>
    </row>
    <row r="58" spans="1:23" x14ac:dyDescent="0.3">
      <c r="A58" s="1">
        <v>44357</v>
      </c>
      <c r="B58" s="2" t="s">
        <v>7</v>
      </c>
      <c r="C58">
        <v>10</v>
      </c>
      <c r="D58">
        <v>365</v>
      </c>
      <c r="E58">
        <v>10</v>
      </c>
      <c r="F58">
        <v>222</v>
      </c>
      <c r="G58">
        <v>19494</v>
      </c>
      <c r="H58">
        <v>10</v>
      </c>
      <c r="I58">
        <v>2</v>
      </c>
      <c r="J58">
        <v>365855</v>
      </c>
      <c r="K58">
        <v>144334</v>
      </c>
      <c r="L58">
        <v>365</v>
      </c>
      <c r="M58">
        <v>-16</v>
      </c>
      <c r="N58">
        <v>10</v>
      </c>
      <c r="O58">
        <v>2</v>
      </c>
      <c r="P58">
        <v>361</v>
      </c>
      <c r="Q58">
        <v>236</v>
      </c>
      <c r="R58">
        <v>0.92792792792792789</v>
      </c>
      <c r="S58">
        <v>26</v>
      </c>
      <c r="T58" t="s">
        <v>493</v>
      </c>
      <c r="U58">
        <v>597</v>
      </c>
      <c r="V58">
        <v>1.6750418760469E-2</v>
      </c>
      <c r="W58">
        <v>0</v>
      </c>
    </row>
    <row r="59" spans="1:23" x14ac:dyDescent="0.3">
      <c r="A59" s="1">
        <v>44358</v>
      </c>
      <c r="B59" s="2" t="s">
        <v>7</v>
      </c>
      <c r="C59">
        <v>5</v>
      </c>
      <c r="D59">
        <v>365</v>
      </c>
      <c r="E59">
        <v>8</v>
      </c>
      <c r="F59">
        <v>206</v>
      </c>
      <c r="G59">
        <v>19520</v>
      </c>
      <c r="H59">
        <v>10</v>
      </c>
      <c r="I59">
        <v>2</v>
      </c>
      <c r="J59">
        <v>366216</v>
      </c>
      <c r="K59">
        <v>144570</v>
      </c>
      <c r="L59">
        <v>365</v>
      </c>
      <c r="M59">
        <v>-24</v>
      </c>
      <c r="N59">
        <v>6</v>
      </c>
      <c r="O59">
        <v>3</v>
      </c>
      <c r="P59">
        <v>323</v>
      </c>
      <c r="Q59">
        <v>170</v>
      </c>
      <c r="R59">
        <v>0.88349514563106801</v>
      </c>
      <c r="S59">
        <v>28</v>
      </c>
      <c r="T59" t="s">
        <v>494</v>
      </c>
      <c r="U59">
        <v>493</v>
      </c>
      <c r="V59">
        <v>1.0141987829614601E-2</v>
      </c>
      <c r="W59">
        <v>0</v>
      </c>
    </row>
    <row r="60" spans="1:23" x14ac:dyDescent="0.3">
      <c r="A60" s="1">
        <v>44359</v>
      </c>
      <c r="B60" s="2" t="s">
        <v>7</v>
      </c>
      <c r="C60">
        <v>5</v>
      </c>
      <c r="D60">
        <v>365</v>
      </c>
      <c r="E60">
        <v>4</v>
      </c>
      <c r="F60">
        <v>182</v>
      </c>
      <c r="G60">
        <v>19548</v>
      </c>
      <c r="H60">
        <v>6</v>
      </c>
      <c r="I60">
        <v>3</v>
      </c>
      <c r="J60">
        <v>366539</v>
      </c>
      <c r="K60">
        <v>144740</v>
      </c>
      <c r="L60">
        <v>365</v>
      </c>
      <c r="M60">
        <v>-13</v>
      </c>
      <c r="N60">
        <v>7</v>
      </c>
      <c r="O60">
        <v>2</v>
      </c>
      <c r="P60">
        <v>545</v>
      </c>
      <c r="Q60">
        <v>47</v>
      </c>
      <c r="R60">
        <v>0.9285714285714286</v>
      </c>
      <c r="S60">
        <v>18</v>
      </c>
      <c r="T60" t="s">
        <v>495</v>
      </c>
      <c r="U60">
        <v>592</v>
      </c>
      <c r="V60">
        <v>8.4459459459459499E-3</v>
      </c>
      <c r="W60">
        <v>0</v>
      </c>
    </row>
    <row r="61" spans="1:23" x14ac:dyDescent="0.3">
      <c r="A61" s="1">
        <v>44360</v>
      </c>
      <c r="B61" s="2" t="s">
        <v>7</v>
      </c>
      <c r="C61">
        <v>5</v>
      </c>
      <c r="D61">
        <v>365</v>
      </c>
      <c r="E61">
        <v>5</v>
      </c>
      <c r="F61">
        <v>169</v>
      </c>
      <c r="G61">
        <v>19566</v>
      </c>
      <c r="H61">
        <v>7</v>
      </c>
      <c r="I61">
        <v>2</v>
      </c>
      <c r="J61">
        <v>367084</v>
      </c>
      <c r="K61">
        <v>144787</v>
      </c>
      <c r="L61">
        <v>365</v>
      </c>
      <c r="M61">
        <v>-13</v>
      </c>
      <c r="N61">
        <v>5</v>
      </c>
      <c r="O61">
        <v>2</v>
      </c>
      <c r="P61">
        <v>353</v>
      </c>
      <c r="Q61">
        <v>0</v>
      </c>
      <c r="R61">
        <v>0.92307692307692313</v>
      </c>
      <c r="S61">
        <v>18</v>
      </c>
      <c r="T61" t="s">
        <v>496</v>
      </c>
      <c r="U61">
        <v>353</v>
      </c>
      <c r="V61">
        <v>1.4164305949008501E-2</v>
      </c>
      <c r="W61">
        <v>0</v>
      </c>
    </row>
    <row r="62" spans="1:23" x14ac:dyDescent="0.3">
      <c r="A62" s="1">
        <v>44361</v>
      </c>
      <c r="B62" s="2" t="s">
        <v>7</v>
      </c>
      <c r="C62">
        <v>5</v>
      </c>
      <c r="D62">
        <v>365</v>
      </c>
      <c r="E62">
        <v>5</v>
      </c>
      <c r="F62">
        <v>156</v>
      </c>
      <c r="G62">
        <v>19584</v>
      </c>
      <c r="H62">
        <v>5</v>
      </c>
      <c r="I62">
        <v>2</v>
      </c>
      <c r="J62">
        <v>367437</v>
      </c>
      <c r="K62">
        <v>144787</v>
      </c>
      <c r="L62">
        <v>365</v>
      </c>
      <c r="M62">
        <v>-10</v>
      </c>
      <c r="N62">
        <v>5</v>
      </c>
      <c r="O62">
        <v>1</v>
      </c>
      <c r="P62">
        <v>373</v>
      </c>
      <c r="Q62">
        <v>19</v>
      </c>
      <c r="R62">
        <v>0.9358974358974359</v>
      </c>
      <c r="S62">
        <v>15</v>
      </c>
      <c r="T62" t="s">
        <v>497</v>
      </c>
      <c r="U62">
        <v>392</v>
      </c>
      <c r="V62">
        <v>1.2755102040816301E-2</v>
      </c>
      <c r="W62">
        <v>0</v>
      </c>
    </row>
    <row r="63" spans="1:23" x14ac:dyDescent="0.3">
      <c r="A63" s="1">
        <v>44362</v>
      </c>
      <c r="B63" s="2" t="s">
        <v>7</v>
      </c>
      <c r="C63">
        <v>3</v>
      </c>
      <c r="D63">
        <v>365</v>
      </c>
      <c r="E63">
        <v>3</v>
      </c>
      <c r="F63">
        <v>146</v>
      </c>
      <c r="G63">
        <v>19599</v>
      </c>
      <c r="H63">
        <v>5</v>
      </c>
      <c r="I63">
        <v>1</v>
      </c>
      <c r="J63">
        <v>367810</v>
      </c>
      <c r="K63">
        <v>144806</v>
      </c>
      <c r="L63">
        <v>365</v>
      </c>
      <c r="M63">
        <v>-12</v>
      </c>
      <c r="N63">
        <v>4</v>
      </c>
      <c r="O63">
        <v>1</v>
      </c>
      <c r="P63">
        <v>622</v>
      </c>
      <c r="Q63">
        <v>51</v>
      </c>
      <c r="R63">
        <v>0.9178082191780822</v>
      </c>
      <c r="S63">
        <v>15</v>
      </c>
      <c r="T63" t="s">
        <v>498</v>
      </c>
      <c r="U63">
        <v>673</v>
      </c>
      <c r="V63">
        <v>4.4576523031203599E-3</v>
      </c>
      <c r="W63">
        <v>0</v>
      </c>
    </row>
    <row r="64" spans="1:23" x14ac:dyDescent="0.3">
      <c r="A64" s="1">
        <v>44363</v>
      </c>
      <c r="B64" s="2" t="s">
        <v>7</v>
      </c>
      <c r="C64">
        <v>10</v>
      </c>
      <c r="D64">
        <v>365</v>
      </c>
      <c r="E64">
        <v>4</v>
      </c>
      <c r="F64">
        <v>134</v>
      </c>
      <c r="G64">
        <v>19614</v>
      </c>
      <c r="H64">
        <v>4</v>
      </c>
      <c r="I64">
        <v>1</v>
      </c>
      <c r="J64">
        <v>368432</v>
      </c>
      <c r="K64">
        <v>144857</v>
      </c>
      <c r="L64">
        <v>365</v>
      </c>
      <c r="M64">
        <v>-7</v>
      </c>
      <c r="N64">
        <v>4</v>
      </c>
      <c r="O64">
        <v>1</v>
      </c>
      <c r="P64">
        <v>530</v>
      </c>
      <c r="Q64">
        <v>109</v>
      </c>
      <c r="R64">
        <v>0.94776119402985071</v>
      </c>
      <c r="S64">
        <v>17</v>
      </c>
      <c r="T64" t="s">
        <v>499</v>
      </c>
      <c r="U64">
        <v>639</v>
      </c>
      <c r="V64">
        <v>1.56494522691706E-2</v>
      </c>
      <c r="W64">
        <v>0</v>
      </c>
    </row>
    <row r="65" spans="1:23" x14ac:dyDescent="0.3">
      <c r="A65" s="1">
        <v>44364</v>
      </c>
      <c r="B65" s="2" t="s">
        <v>7</v>
      </c>
      <c r="C65">
        <v>7</v>
      </c>
      <c r="D65">
        <v>365</v>
      </c>
      <c r="E65">
        <v>9</v>
      </c>
      <c r="F65">
        <v>127</v>
      </c>
      <c r="G65">
        <v>19631</v>
      </c>
      <c r="H65">
        <v>4</v>
      </c>
      <c r="I65">
        <v>1</v>
      </c>
      <c r="J65">
        <v>368962</v>
      </c>
      <c r="K65">
        <v>144966</v>
      </c>
      <c r="L65">
        <v>365</v>
      </c>
      <c r="M65">
        <v>-1</v>
      </c>
      <c r="N65">
        <v>4</v>
      </c>
      <c r="O65">
        <v>1</v>
      </c>
      <c r="P65">
        <v>446</v>
      </c>
      <c r="Q65">
        <v>1535</v>
      </c>
      <c r="R65">
        <v>0.99212598425196852</v>
      </c>
      <c r="S65">
        <v>8</v>
      </c>
      <c r="T65" t="s">
        <v>500</v>
      </c>
      <c r="U65">
        <v>1981</v>
      </c>
      <c r="V65">
        <v>3.53356890459364E-3</v>
      </c>
      <c r="W65">
        <v>0</v>
      </c>
    </row>
    <row r="66" spans="1:23" x14ac:dyDescent="0.3">
      <c r="A66" s="1">
        <v>44365</v>
      </c>
      <c r="B66" s="2" t="s">
        <v>7</v>
      </c>
      <c r="C66">
        <v>11</v>
      </c>
      <c r="D66">
        <v>365</v>
      </c>
      <c r="E66">
        <v>8</v>
      </c>
      <c r="F66">
        <v>126</v>
      </c>
      <c r="G66">
        <v>19639</v>
      </c>
      <c r="H66">
        <v>4</v>
      </c>
      <c r="I66">
        <v>1</v>
      </c>
      <c r="J66">
        <v>369408</v>
      </c>
      <c r="K66">
        <v>146501</v>
      </c>
      <c r="L66">
        <v>365</v>
      </c>
      <c r="M66">
        <v>-5</v>
      </c>
      <c r="N66">
        <v>4</v>
      </c>
      <c r="O66">
        <v>1</v>
      </c>
      <c r="P66">
        <v>326</v>
      </c>
      <c r="Q66">
        <v>83</v>
      </c>
      <c r="R66">
        <v>0.96031746031746035</v>
      </c>
      <c r="S66">
        <v>16</v>
      </c>
      <c r="T66" t="s">
        <v>501</v>
      </c>
      <c r="U66">
        <v>409</v>
      </c>
      <c r="V66">
        <v>2.6894865525672398E-2</v>
      </c>
      <c r="W66">
        <v>0</v>
      </c>
    </row>
    <row r="67" spans="1:23" x14ac:dyDescent="0.3">
      <c r="A67" s="1">
        <v>44366</v>
      </c>
      <c r="B67" s="2" t="s">
        <v>7</v>
      </c>
      <c r="C67">
        <v>3</v>
      </c>
      <c r="D67">
        <v>365</v>
      </c>
      <c r="E67">
        <v>12</v>
      </c>
      <c r="F67">
        <v>121</v>
      </c>
      <c r="G67">
        <v>19655</v>
      </c>
      <c r="H67">
        <v>4</v>
      </c>
      <c r="I67">
        <v>1</v>
      </c>
      <c r="J67">
        <v>369734</v>
      </c>
      <c r="K67">
        <v>146584</v>
      </c>
      <c r="L67">
        <v>365</v>
      </c>
      <c r="M67">
        <v>-11</v>
      </c>
      <c r="N67">
        <v>3</v>
      </c>
      <c r="O67">
        <v>1</v>
      </c>
      <c r="P67">
        <v>394</v>
      </c>
      <c r="Q67">
        <v>12</v>
      </c>
      <c r="R67">
        <v>0.90909090909090906</v>
      </c>
      <c r="S67">
        <v>14</v>
      </c>
      <c r="T67" t="s">
        <v>502</v>
      </c>
      <c r="U67">
        <v>406</v>
      </c>
      <c r="V67">
        <v>7.38916256157635E-3</v>
      </c>
      <c r="W67">
        <v>0</v>
      </c>
    </row>
    <row r="68" spans="1:23" x14ac:dyDescent="0.3">
      <c r="A68" s="1">
        <v>44367</v>
      </c>
      <c r="B68" s="2" t="s">
        <v>7</v>
      </c>
      <c r="C68">
        <v>8</v>
      </c>
      <c r="D68">
        <v>365</v>
      </c>
      <c r="E68">
        <v>3</v>
      </c>
      <c r="F68">
        <v>110</v>
      </c>
      <c r="G68">
        <v>19669</v>
      </c>
      <c r="H68">
        <v>3</v>
      </c>
      <c r="I68">
        <v>1</v>
      </c>
      <c r="J68">
        <v>370128</v>
      </c>
      <c r="K68">
        <v>146596</v>
      </c>
      <c r="L68">
        <v>365</v>
      </c>
      <c r="M68">
        <v>-10</v>
      </c>
      <c r="N68">
        <v>2</v>
      </c>
      <c r="O68">
        <v>1</v>
      </c>
      <c r="P68">
        <v>436</v>
      </c>
      <c r="Q68">
        <v>0</v>
      </c>
      <c r="R68">
        <v>0.90909090909090906</v>
      </c>
      <c r="S68">
        <v>18</v>
      </c>
      <c r="T68" t="s">
        <v>503</v>
      </c>
      <c r="U68">
        <v>436</v>
      </c>
      <c r="V68">
        <v>1.8348623853211E-2</v>
      </c>
      <c r="W68">
        <v>0</v>
      </c>
    </row>
    <row r="69" spans="1:23" x14ac:dyDescent="0.3">
      <c r="A69" s="1">
        <v>44368</v>
      </c>
      <c r="B69" s="2" t="s">
        <v>7</v>
      </c>
      <c r="C69">
        <v>9</v>
      </c>
      <c r="D69">
        <v>365</v>
      </c>
      <c r="E69">
        <v>8</v>
      </c>
      <c r="F69">
        <v>100</v>
      </c>
      <c r="G69">
        <v>19687</v>
      </c>
      <c r="H69">
        <v>2</v>
      </c>
      <c r="I69">
        <v>1</v>
      </c>
      <c r="J69">
        <v>370564</v>
      </c>
      <c r="K69">
        <v>146596</v>
      </c>
      <c r="L69">
        <v>365</v>
      </c>
      <c r="M69">
        <v>3</v>
      </c>
      <c r="N69">
        <v>1</v>
      </c>
      <c r="O69">
        <v>1</v>
      </c>
      <c r="P69">
        <v>430</v>
      </c>
      <c r="Q69">
        <v>47</v>
      </c>
      <c r="R69">
        <v>1.03</v>
      </c>
      <c r="S69">
        <v>6</v>
      </c>
      <c r="T69" t="s">
        <v>504</v>
      </c>
      <c r="U69">
        <v>477</v>
      </c>
      <c r="V69">
        <v>1.88679245283019E-2</v>
      </c>
      <c r="W69">
        <v>0</v>
      </c>
    </row>
    <row r="70" spans="1:23" x14ac:dyDescent="0.3">
      <c r="A70" s="1">
        <v>44369</v>
      </c>
      <c r="B70" s="2" t="s">
        <v>7</v>
      </c>
      <c r="C70">
        <v>9</v>
      </c>
      <c r="D70">
        <v>365</v>
      </c>
      <c r="E70">
        <v>6</v>
      </c>
      <c r="F70">
        <v>103</v>
      </c>
      <c r="G70">
        <v>19693</v>
      </c>
      <c r="H70">
        <v>1</v>
      </c>
      <c r="I70">
        <v>1</v>
      </c>
      <c r="J70">
        <v>370994</v>
      </c>
      <c r="K70">
        <v>146643</v>
      </c>
      <c r="L70">
        <v>365</v>
      </c>
      <c r="M70">
        <v>2</v>
      </c>
      <c r="N70">
        <v>1</v>
      </c>
      <c r="O70">
        <v>1</v>
      </c>
      <c r="P70">
        <v>482</v>
      </c>
      <c r="Q70">
        <v>75</v>
      </c>
      <c r="R70">
        <v>1.0194174757281553</v>
      </c>
      <c r="S70">
        <v>7</v>
      </c>
      <c r="T70" t="s">
        <v>505</v>
      </c>
      <c r="U70">
        <v>557</v>
      </c>
      <c r="V70">
        <v>1.6157989228007201E-2</v>
      </c>
      <c r="W70">
        <v>0</v>
      </c>
    </row>
    <row r="71" spans="1:23" x14ac:dyDescent="0.3">
      <c r="A71" s="1">
        <v>44370</v>
      </c>
      <c r="B71" s="2" t="s">
        <v>7</v>
      </c>
      <c r="C71">
        <v>11</v>
      </c>
      <c r="D71">
        <v>365</v>
      </c>
      <c r="E71">
        <v>9</v>
      </c>
      <c r="F71">
        <v>105</v>
      </c>
      <c r="G71">
        <v>19700</v>
      </c>
      <c r="H71">
        <v>1</v>
      </c>
      <c r="I71">
        <v>1</v>
      </c>
      <c r="J71">
        <v>371476</v>
      </c>
      <c r="K71">
        <v>146718</v>
      </c>
      <c r="L71">
        <v>365</v>
      </c>
      <c r="M71">
        <v>7</v>
      </c>
      <c r="N71">
        <v>1</v>
      </c>
      <c r="O71">
        <v>1</v>
      </c>
      <c r="P71">
        <v>496</v>
      </c>
      <c r="Q71">
        <v>213</v>
      </c>
      <c r="R71">
        <v>1.0666666666666667</v>
      </c>
      <c r="S71">
        <v>4</v>
      </c>
      <c r="T71" t="s">
        <v>506</v>
      </c>
      <c r="U71">
        <v>709</v>
      </c>
      <c r="V71">
        <v>1.55148095909732E-2</v>
      </c>
      <c r="W71">
        <v>0</v>
      </c>
    </row>
    <row r="72" spans="1:23" x14ac:dyDescent="0.3">
      <c r="A72" s="1">
        <v>44371</v>
      </c>
      <c r="B72" s="2" t="s">
        <v>7</v>
      </c>
      <c r="C72">
        <v>21</v>
      </c>
      <c r="D72">
        <v>365</v>
      </c>
      <c r="E72">
        <v>12</v>
      </c>
      <c r="F72">
        <v>112</v>
      </c>
      <c r="G72">
        <v>19704</v>
      </c>
      <c r="H72">
        <v>1</v>
      </c>
      <c r="I72">
        <v>1</v>
      </c>
      <c r="J72">
        <v>371972</v>
      </c>
      <c r="K72">
        <v>146931</v>
      </c>
      <c r="L72">
        <v>365</v>
      </c>
      <c r="M72">
        <v>13</v>
      </c>
      <c r="N72">
        <v>0</v>
      </c>
      <c r="O72">
        <v>1</v>
      </c>
      <c r="P72">
        <v>390</v>
      </c>
      <c r="Q72">
        <v>92</v>
      </c>
      <c r="R72">
        <v>1.1160714285714286</v>
      </c>
      <c r="S72">
        <v>8</v>
      </c>
      <c r="T72" t="s">
        <v>507</v>
      </c>
      <c r="U72">
        <v>482</v>
      </c>
      <c r="V72">
        <v>4.3568464730290503E-2</v>
      </c>
      <c r="W72">
        <v>0</v>
      </c>
    </row>
    <row r="73" spans="1:23" x14ac:dyDescent="0.3">
      <c r="A73" s="1">
        <v>44372</v>
      </c>
      <c r="B73" s="2" t="s">
        <v>7</v>
      </c>
      <c r="C73">
        <v>17</v>
      </c>
      <c r="D73">
        <v>365</v>
      </c>
      <c r="E73">
        <v>21</v>
      </c>
      <c r="F73">
        <v>125</v>
      </c>
      <c r="G73">
        <v>19712</v>
      </c>
      <c r="H73">
        <v>0</v>
      </c>
      <c r="I73">
        <v>1</v>
      </c>
      <c r="J73">
        <v>372362</v>
      </c>
      <c r="K73">
        <v>147023</v>
      </c>
      <c r="L73">
        <v>365</v>
      </c>
      <c r="M73">
        <v>6</v>
      </c>
      <c r="N73">
        <v>0</v>
      </c>
      <c r="O73">
        <v>1</v>
      </c>
      <c r="P73">
        <v>385</v>
      </c>
      <c r="Q73">
        <v>77</v>
      </c>
      <c r="R73">
        <v>1.048</v>
      </c>
      <c r="S73">
        <v>11</v>
      </c>
      <c r="T73" t="s">
        <v>508</v>
      </c>
      <c r="U73">
        <v>462</v>
      </c>
      <c r="V73">
        <v>3.67965367965368E-2</v>
      </c>
      <c r="W73">
        <v>0</v>
      </c>
    </row>
    <row r="74" spans="1:23" x14ac:dyDescent="0.3">
      <c r="A74" s="1">
        <v>44373</v>
      </c>
      <c r="B74" s="2" t="s">
        <v>7</v>
      </c>
      <c r="C74">
        <v>23</v>
      </c>
      <c r="D74">
        <v>365</v>
      </c>
      <c r="E74">
        <v>16</v>
      </c>
      <c r="F74">
        <v>131</v>
      </c>
      <c r="G74">
        <v>19723</v>
      </c>
      <c r="H74">
        <v>0</v>
      </c>
      <c r="I74">
        <v>1</v>
      </c>
      <c r="J74">
        <v>372747</v>
      </c>
      <c r="K74">
        <v>147100</v>
      </c>
      <c r="L74">
        <v>365</v>
      </c>
      <c r="M74">
        <v>15</v>
      </c>
      <c r="N74">
        <v>0</v>
      </c>
      <c r="O74">
        <v>1</v>
      </c>
      <c r="P74">
        <v>456</v>
      </c>
      <c r="Q74">
        <v>37</v>
      </c>
      <c r="R74">
        <v>1.1145038167938932</v>
      </c>
      <c r="S74">
        <v>8</v>
      </c>
      <c r="T74" t="s">
        <v>509</v>
      </c>
      <c r="U74">
        <v>493</v>
      </c>
      <c r="V74">
        <v>4.6653144016227201E-2</v>
      </c>
      <c r="W74">
        <v>0</v>
      </c>
    </row>
    <row r="75" spans="1:23" x14ac:dyDescent="0.3">
      <c r="A75" s="1">
        <v>44374</v>
      </c>
      <c r="B75" s="2" t="s">
        <v>7</v>
      </c>
      <c r="C75">
        <v>9</v>
      </c>
      <c r="D75">
        <v>365</v>
      </c>
      <c r="E75">
        <v>23</v>
      </c>
      <c r="F75">
        <v>146</v>
      </c>
      <c r="G75">
        <v>19731</v>
      </c>
      <c r="H75">
        <v>0</v>
      </c>
      <c r="I75">
        <v>1</v>
      </c>
      <c r="J75">
        <v>373203</v>
      </c>
      <c r="K75">
        <v>147137</v>
      </c>
      <c r="L75">
        <v>365</v>
      </c>
      <c r="M75">
        <v>2</v>
      </c>
      <c r="N75">
        <v>1</v>
      </c>
      <c r="O75">
        <v>1</v>
      </c>
      <c r="P75">
        <v>541</v>
      </c>
      <c r="Q75">
        <v>0</v>
      </c>
      <c r="R75">
        <v>1.0136986301369864</v>
      </c>
      <c r="S75">
        <v>360</v>
      </c>
      <c r="T75" t="s">
        <v>510</v>
      </c>
      <c r="U75">
        <v>541</v>
      </c>
      <c r="V75">
        <v>1.6635859519408502E-2</v>
      </c>
      <c r="W75">
        <v>0</v>
      </c>
    </row>
    <row r="76" spans="1:23" x14ac:dyDescent="0.3">
      <c r="A76" s="1">
        <v>44375</v>
      </c>
      <c r="B76" s="2" t="s">
        <v>7</v>
      </c>
      <c r="C76">
        <v>8</v>
      </c>
      <c r="D76">
        <v>365</v>
      </c>
      <c r="E76">
        <v>9</v>
      </c>
      <c r="F76">
        <v>148</v>
      </c>
      <c r="G76">
        <v>20091</v>
      </c>
      <c r="H76">
        <v>1</v>
      </c>
      <c r="I76">
        <v>1</v>
      </c>
      <c r="J76">
        <v>373744</v>
      </c>
      <c r="K76">
        <v>147137</v>
      </c>
      <c r="L76">
        <v>365</v>
      </c>
      <c r="M76">
        <v>5</v>
      </c>
      <c r="N76">
        <v>1</v>
      </c>
      <c r="O76">
        <v>1</v>
      </c>
      <c r="P76">
        <v>434</v>
      </c>
      <c r="Q76">
        <v>25</v>
      </c>
      <c r="R76">
        <v>1.0337837837837838</v>
      </c>
      <c r="S76">
        <v>-350</v>
      </c>
      <c r="T76" t="s">
        <v>511</v>
      </c>
      <c r="U76">
        <v>459</v>
      </c>
      <c r="V76">
        <v>1.7429193899782099E-2</v>
      </c>
      <c r="W76">
        <v>0</v>
      </c>
    </row>
    <row r="77" spans="1:23" x14ac:dyDescent="0.3">
      <c r="A77" s="1">
        <v>44376</v>
      </c>
      <c r="B77" s="2" t="s">
        <v>7</v>
      </c>
      <c r="C77">
        <v>15</v>
      </c>
      <c r="D77">
        <v>365</v>
      </c>
      <c r="E77">
        <v>8</v>
      </c>
      <c r="F77">
        <v>153</v>
      </c>
      <c r="G77">
        <v>19741</v>
      </c>
      <c r="H77">
        <v>1</v>
      </c>
      <c r="I77">
        <v>1</v>
      </c>
      <c r="J77">
        <v>374178</v>
      </c>
      <c r="K77">
        <v>147162</v>
      </c>
      <c r="L77">
        <v>365</v>
      </c>
      <c r="M77">
        <v>11</v>
      </c>
      <c r="N77">
        <v>1</v>
      </c>
      <c r="O77">
        <v>1</v>
      </c>
      <c r="P77">
        <v>498</v>
      </c>
      <c r="Q77">
        <v>36</v>
      </c>
      <c r="R77">
        <v>1.0718954248366013</v>
      </c>
      <c r="S77">
        <v>4</v>
      </c>
      <c r="T77" t="s">
        <v>512</v>
      </c>
      <c r="U77">
        <v>534</v>
      </c>
      <c r="V77">
        <v>2.8089887640449399E-2</v>
      </c>
      <c r="W77">
        <v>0</v>
      </c>
    </row>
    <row r="78" spans="1:23" x14ac:dyDescent="0.3">
      <c r="A78" s="1">
        <v>44377</v>
      </c>
      <c r="B78" s="2" t="s">
        <v>7</v>
      </c>
      <c r="C78">
        <v>16</v>
      </c>
      <c r="D78">
        <v>365</v>
      </c>
      <c r="E78">
        <v>15</v>
      </c>
      <c r="F78">
        <v>164</v>
      </c>
      <c r="G78">
        <v>19745</v>
      </c>
      <c r="H78">
        <v>1</v>
      </c>
      <c r="I78">
        <v>1</v>
      </c>
      <c r="J78">
        <v>374676</v>
      </c>
      <c r="K78">
        <v>147198</v>
      </c>
      <c r="L78">
        <v>365</v>
      </c>
      <c r="M78">
        <v>12</v>
      </c>
      <c r="N78">
        <v>1</v>
      </c>
      <c r="O78">
        <v>1</v>
      </c>
      <c r="P78">
        <v>660</v>
      </c>
      <c r="Q78">
        <v>92</v>
      </c>
      <c r="R78">
        <v>1.0731707317073171</v>
      </c>
      <c r="S78">
        <v>4</v>
      </c>
      <c r="T78" t="s">
        <v>513</v>
      </c>
      <c r="U78">
        <v>752</v>
      </c>
      <c r="V78">
        <v>2.1276595744680799E-2</v>
      </c>
      <c r="W78">
        <v>0</v>
      </c>
    </row>
    <row r="79" spans="1:23" x14ac:dyDescent="0.3">
      <c r="A79" s="1">
        <v>44378</v>
      </c>
      <c r="B79" s="2" t="s">
        <v>7</v>
      </c>
      <c r="C79">
        <v>25</v>
      </c>
      <c r="D79">
        <v>365</v>
      </c>
      <c r="E79">
        <v>16</v>
      </c>
      <c r="F79">
        <v>176</v>
      </c>
      <c r="G79">
        <v>19749</v>
      </c>
      <c r="H79">
        <v>1</v>
      </c>
      <c r="I79">
        <v>1</v>
      </c>
      <c r="J79">
        <v>375336</v>
      </c>
      <c r="K79">
        <v>147290</v>
      </c>
      <c r="L79">
        <v>365</v>
      </c>
      <c r="M79">
        <v>14</v>
      </c>
      <c r="N79">
        <v>1</v>
      </c>
      <c r="O79">
        <v>1</v>
      </c>
      <c r="P79">
        <v>462</v>
      </c>
      <c r="Q79">
        <v>36</v>
      </c>
      <c r="R79">
        <v>1.0795454545454546</v>
      </c>
      <c r="S79">
        <v>11</v>
      </c>
      <c r="T79" t="s">
        <v>514</v>
      </c>
      <c r="U79">
        <v>498</v>
      </c>
      <c r="V79">
        <v>5.0200803212851398E-2</v>
      </c>
      <c r="W79">
        <v>0</v>
      </c>
    </row>
    <row r="80" spans="1:23" x14ac:dyDescent="0.3">
      <c r="A80" s="1">
        <v>44379</v>
      </c>
      <c r="B80" s="2" t="s">
        <v>7</v>
      </c>
      <c r="C80">
        <v>27</v>
      </c>
      <c r="D80">
        <v>365</v>
      </c>
      <c r="E80">
        <v>23</v>
      </c>
      <c r="F80">
        <v>190</v>
      </c>
      <c r="G80">
        <v>19760</v>
      </c>
      <c r="H80">
        <v>1</v>
      </c>
      <c r="I80">
        <v>1</v>
      </c>
      <c r="J80">
        <v>375798</v>
      </c>
      <c r="K80">
        <v>147326</v>
      </c>
      <c r="L80">
        <v>365</v>
      </c>
      <c r="M80">
        <v>19</v>
      </c>
      <c r="N80">
        <v>3</v>
      </c>
      <c r="O80">
        <v>1</v>
      </c>
      <c r="P80">
        <v>441</v>
      </c>
      <c r="Q80">
        <v>62</v>
      </c>
      <c r="R80">
        <v>1.1000000000000001</v>
      </c>
      <c r="S80">
        <v>8</v>
      </c>
      <c r="T80" t="s">
        <v>515</v>
      </c>
      <c r="U80">
        <v>503</v>
      </c>
      <c r="V80">
        <v>5.3677932405566599E-2</v>
      </c>
      <c r="W80">
        <v>0</v>
      </c>
    </row>
    <row r="81" spans="1:23" x14ac:dyDescent="0.3">
      <c r="A81" s="1">
        <v>44380</v>
      </c>
      <c r="B81" s="2" t="s">
        <v>7</v>
      </c>
      <c r="C81">
        <v>22</v>
      </c>
      <c r="D81">
        <v>365</v>
      </c>
      <c r="E81">
        <v>26</v>
      </c>
      <c r="F81">
        <v>209</v>
      </c>
      <c r="G81">
        <v>19768</v>
      </c>
      <c r="H81">
        <v>3</v>
      </c>
      <c r="I81">
        <v>1</v>
      </c>
      <c r="J81">
        <v>376239</v>
      </c>
      <c r="K81">
        <v>147388</v>
      </c>
      <c r="L81">
        <v>365</v>
      </c>
      <c r="M81">
        <v>14</v>
      </c>
      <c r="N81">
        <v>3</v>
      </c>
      <c r="O81">
        <v>1</v>
      </c>
      <c r="P81">
        <v>536</v>
      </c>
      <c r="Q81">
        <v>59</v>
      </c>
      <c r="R81">
        <v>1.0669856459330143</v>
      </c>
      <c r="S81">
        <v>8</v>
      </c>
      <c r="T81" t="s">
        <v>516</v>
      </c>
      <c r="U81">
        <v>595</v>
      </c>
      <c r="V81">
        <v>3.6974789915966401E-2</v>
      </c>
      <c r="W81">
        <v>0</v>
      </c>
    </row>
    <row r="82" spans="1:23" x14ac:dyDescent="0.3">
      <c r="A82" s="1">
        <v>44381</v>
      </c>
      <c r="B82" s="2" t="s">
        <v>7</v>
      </c>
      <c r="C82">
        <v>23</v>
      </c>
      <c r="D82">
        <v>365</v>
      </c>
      <c r="E82">
        <v>22</v>
      </c>
      <c r="F82">
        <v>223</v>
      </c>
      <c r="G82">
        <v>19776</v>
      </c>
      <c r="H82">
        <v>3</v>
      </c>
      <c r="I82">
        <v>1</v>
      </c>
      <c r="J82">
        <v>376775</v>
      </c>
      <c r="K82">
        <v>147447</v>
      </c>
      <c r="L82">
        <v>365</v>
      </c>
      <c r="M82">
        <v>14</v>
      </c>
      <c r="N82">
        <v>3</v>
      </c>
      <c r="O82">
        <v>1</v>
      </c>
      <c r="P82">
        <v>635</v>
      </c>
      <c r="Q82">
        <v>44</v>
      </c>
      <c r="R82">
        <v>1.0627802690582959</v>
      </c>
      <c r="S82">
        <v>9</v>
      </c>
      <c r="T82" t="s">
        <v>517</v>
      </c>
      <c r="U82">
        <v>679</v>
      </c>
      <c r="V82">
        <v>3.3873343151693699E-2</v>
      </c>
      <c r="W82">
        <v>0</v>
      </c>
    </row>
    <row r="83" spans="1:23" x14ac:dyDescent="0.3">
      <c r="A83" s="1">
        <v>44382</v>
      </c>
      <c r="B83" s="2" t="s">
        <v>7</v>
      </c>
      <c r="C83">
        <v>20</v>
      </c>
      <c r="D83">
        <v>365</v>
      </c>
      <c r="E83">
        <v>23</v>
      </c>
      <c r="F83">
        <v>237</v>
      </c>
      <c r="G83">
        <v>19785</v>
      </c>
      <c r="H83">
        <v>3</v>
      </c>
      <c r="I83">
        <v>1</v>
      </c>
      <c r="J83">
        <v>377410</v>
      </c>
      <c r="K83">
        <v>147491</v>
      </c>
      <c r="L83">
        <v>365</v>
      </c>
      <c r="M83">
        <v>10</v>
      </c>
      <c r="N83">
        <v>2</v>
      </c>
      <c r="O83">
        <v>1</v>
      </c>
      <c r="P83">
        <v>352</v>
      </c>
      <c r="Q83">
        <v>15</v>
      </c>
      <c r="R83">
        <v>1.0421940928270041</v>
      </c>
      <c r="S83">
        <v>10</v>
      </c>
      <c r="T83" t="s">
        <v>518</v>
      </c>
      <c r="U83">
        <v>367</v>
      </c>
      <c r="V83">
        <v>5.4495912806539502E-2</v>
      </c>
      <c r="W83">
        <v>0</v>
      </c>
    </row>
    <row r="84" spans="1:23" x14ac:dyDescent="0.3">
      <c r="A84" s="1">
        <v>44383</v>
      </c>
      <c r="B84" s="2" t="s">
        <v>7</v>
      </c>
      <c r="C84">
        <v>37</v>
      </c>
      <c r="D84">
        <v>365</v>
      </c>
      <c r="E84">
        <v>16</v>
      </c>
      <c r="F84">
        <v>247</v>
      </c>
      <c r="G84">
        <v>19795</v>
      </c>
      <c r="H84">
        <v>2</v>
      </c>
      <c r="I84">
        <v>1</v>
      </c>
      <c r="J84">
        <v>377762</v>
      </c>
      <c r="K84">
        <v>147506</v>
      </c>
      <c r="L84">
        <v>365</v>
      </c>
      <c r="M84">
        <v>28</v>
      </c>
      <c r="N84">
        <v>2</v>
      </c>
      <c r="O84">
        <v>1</v>
      </c>
      <c r="P84">
        <v>556</v>
      </c>
      <c r="Q84">
        <v>53</v>
      </c>
      <c r="R84">
        <v>1.1133603238866396</v>
      </c>
      <c r="S84">
        <v>9</v>
      </c>
      <c r="T84" t="s">
        <v>519</v>
      </c>
      <c r="U84">
        <v>609</v>
      </c>
      <c r="V84">
        <v>6.0755336617405599E-2</v>
      </c>
      <c r="W84">
        <v>0</v>
      </c>
    </row>
    <row r="85" spans="1:23" x14ac:dyDescent="0.3">
      <c r="A85" s="1">
        <v>44384</v>
      </c>
      <c r="B85" s="2" t="s">
        <v>7</v>
      </c>
      <c r="C85">
        <v>48</v>
      </c>
      <c r="D85">
        <v>365</v>
      </c>
      <c r="E85">
        <v>40</v>
      </c>
      <c r="F85">
        <v>275</v>
      </c>
      <c r="G85">
        <v>19804</v>
      </c>
      <c r="H85">
        <v>2</v>
      </c>
      <c r="I85">
        <v>1</v>
      </c>
      <c r="J85">
        <v>378318</v>
      </c>
      <c r="K85">
        <v>147559</v>
      </c>
      <c r="L85">
        <v>365</v>
      </c>
      <c r="M85">
        <v>38</v>
      </c>
      <c r="N85">
        <v>1</v>
      </c>
      <c r="O85">
        <v>1</v>
      </c>
      <c r="P85">
        <v>529</v>
      </c>
      <c r="Q85">
        <v>40</v>
      </c>
      <c r="R85">
        <v>1.1381818181818182</v>
      </c>
      <c r="S85">
        <v>10</v>
      </c>
      <c r="T85" t="s">
        <v>520</v>
      </c>
      <c r="U85">
        <v>569</v>
      </c>
      <c r="V85">
        <v>8.43585237258348E-2</v>
      </c>
      <c r="W85">
        <v>0</v>
      </c>
    </row>
    <row r="86" spans="1:23" x14ac:dyDescent="0.3">
      <c r="A86" s="1">
        <v>44385</v>
      </c>
      <c r="B86" s="2" t="s">
        <v>7</v>
      </c>
      <c r="C86">
        <v>89</v>
      </c>
      <c r="D86">
        <v>365</v>
      </c>
      <c r="E86">
        <v>45</v>
      </c>
      <c r="F86">
        <v>313</v>
      </c>
      <c r="G86">
        <v>19814</v>
      </c>
      <c r="H86">
        <v>1</v>
      </c>
      <c r="I86">
        <v>1</v>
      </c>
      <c r="J86">
        <v>378847</v>
      </c>
      <c r="K86">
        <v>147599</v>
      </c>
      <c r="L86">
        <v>365</v>
      </c>
      <c r="M86">
        <v>73</v>
      </c>
      <c r="N86">
        <v>1</v>
      </c>
      <c r="O86">
        <v>0</v>
      </c>
      <c r="P86">
        <v>758</v>
      </c>
      <c r="Q86">
        <v>116</v>
      </c>
      <c r="R86">
        <v>1.2332268370607029</v>
      </c>
      <c r="S86">
        <v>16</v>
      </c>
      <c r="T86" t="s">
        <v>521</v>
      </c>
      <c r="U86">
        <v>874</v>
      </c>
      <c r="V86">
        <v>0.10183066361556101</v>
      </c>
      <c r="W86">
        <v>0</v>
      </c>
    </row>
    <row r="87" spans="1:23" x14ac:dyDescent="0.3">
      <c r="A87" s="1">
        <v>44386</v>
      </c>
      <c r="B87" s="2" t="s">
        <v>7</v>
      </c>
      <c r="C87">
        <v>62</v>
      </c>
      <c r="D87">
        <v>365</v>
      </c>
      <c r="E87">
        <v>88</v>
      </c>
      <c r="F87">
        <v>386</v>
      </c>
      <c r="G87">
        <v>19830</v>
      </c>
      <c r="H87">
        <v>1</v>
      </c>
      <c r="I87">
        <v>0</v>
      </c>
      <c r="J87">
        <v>379605</v>
      </c>
      <c r="K87">
        <v>147715</v>
      </c>
      <c r="L87">
        <v>365</v>
      </c>
      <c r="M87">
        <v>46</v>
      </c>
      <c r="N87">
        <v>3</v>
      </c>
      <c r="O87">
        <v>0</v>
      </c>
      <c r="P87">
        <v>493</v>
      </c>
      <c r="Q87">
        <v>1413</v>
      </c>
      <c r="R87">
        <v>1.1191709844559585</v>
      </c>
      <c r="S87">
        <v>16</v>
      </c>
      <c r="T87" t="s">
        <v>522</v>
      </c>
      <c r="U87">
        <v>1906</v>
      </c>
      <c r="V87">
        <v>3.2528856243441803E-2</v>
      </c>
      <c r="W87">
        <v>0</v>
      </c>
    </row>
    <row r="88" spans="1:23" x14ac:dyDescent="0.3">
      <c r="A88" s="1">
        <v>44387</v>
      </c>
      <c r="B88" s="2" t="s">
        <v>7</v>
      </c>
      <c r="C88">
        <v>66</v>
      </c>
      <c r="D88">
        <v>365</v>
      </c>
      <c r="E88">
        <v>63</v>
      </c>
      <c r="F88">
        <v>432</v>
      </c>
      <c r="G88">
        <v>19846</v>
      </c>
      <c r="H88">
        <v>3</v>
      </c>
      <c r="I88">
        <v>0</v>
      </c>
      <c r="J88">
        <v>380098</v>
      </c>
      <c r="K88">
        <v>149128</v>
      </c>
      <c r="L88">
        <v>365</v>
      </c>
      <c r="M88">
        <v>52</v>
      </c>
      <c r="N88">
        <v>2</v>
      </c>
      <c r="O88">
        <v>0</v>
      </c>
      <c r="P88">
        <v>684</v>
      </c>
      <c r="Q88">
        <v>98</v>
      </c>
      <c r="R88">
        <v>1.1203703703703705</v>
      </c>
      <c r="S88">
        <v>14</v>
      </c>
      <c r="T88" t="s">
        <v>523</v>
      </c>
      <c r="U88">
        <v>782</v>
      </c>
      <c r="V88">
        <v>8.4398976982097196E-2</v>
      </c>
      <c r="W88">
        <v>0</v>
      </c>
    </row>
    <row r="89" spans="1:23" x14ac:dyDescent="0.3">
      <c r="A89" s="1">
        <v>44388</v>
      </c>
      <c r="B89" s="2" t="s">
        <v>7</v>
      </c>
      <c r="C89">
        <v>61</v>
      </c>
      <c r="D89">
        <v>365</v>
      </c>
      <c r="E89">
        <v>66</v>
      </c>
      <c r="F89">
        <v>484</v>
      </c>
      <c r="G89">
        <v>19860</v>
      </c>
      <c r="H89">
        <v>2</v>
      </c>
      <c r="I89">
        <v>0</v>
      </c>
      <c r="J89">
        <v>380782</v>
      </c>
      <c r="K89">
        <v>149226</v>
      </c>
      <c r="L89">
        <v>365</v>
      </c>
      <c r="M89">
        <v>51</v>
      </c>
      <c r="N89">
        <v>4</v>
      </c>
      <c r="O89">
        <v>0</v>
      </c>
      <c r="P89">
        <v>673</v>
      </c>
      <c r="Q89">
        <v>178</v>
      </c>
      <c r="R89">
        <v>1.1053719008264462</v>
      </c>
      <c r="S89">
        <v>10</v>
      </c>
      <c r="T89" t="s">
        <v>524</v>
      </c>
      <c r="U89">
        <v>851</v>
      </c>
      <c r="V89">
        <v>7.1680376028202097E-2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44300</v>
      </c>
      <c r="B2" s="2" t="s">
        <v>2</v>
      </c>
      <c r="C2">
        <v>56</v>
      </c>
      <c r="D2">
        <v>421</v>
      </c>
      <c r="E2">
        <v>44</v>
      </c>
      <c r="F2">
        <v>615</v>
      </c>
      <c r="G2">
        <v>21680</v>
      </c>
      <c r="H2">
        <v>31</v>
      </c>
      <c r="I2">
        <v>4</v>
      </c>
      <c r="J2">
        <v>423553</v>
      </c>
      <c r="K2">
        <v>107253</v>
      </c>
      <c r="L2">
        <v>421</v>
      </c>
      <c r="M2">
        <v>10</v>
      </c>
      <c r="N2">
        <v>30</v>
      </c>
      <c r="O2">
        <v>4</v>
      </c>
      <c r="P2">
        <v>795</v>
      </c>
      <c r="Q2">
        <v>270</v>
      </c>
      <c r="R2">
        <v>1.0162601626016261</v>
      </c>
      <c r="S2">
        <v>46</v>
      </c>
      <c r="T2" t="s">
        <v>432</v>
      </c>
      <c r="U2">
        <v>1065</v>
      </c>
      <c r="V2">
        <v>5.2582159624413101E-2</v>
      </c>
      <c r="W2">
        <v>0</v>
      </c>
    </row>
    <row r="3" spans="1:23" x14ac:dyDescent="0.3">
      <c r="A3" s="1">
        <v>44301</v>
      </c>
      <c r="B3" s="2" t="s">
        <v>2</v>
      </c>
      <c r="C3">
        <v>58</v>
      </c>
      <c r="D3">
        <v>421</v>
      </c>
      <c r="E3">
        <v>55</v>
      </c>
      <c r="F3">
        <v>625</v>
      </c>
      <c r="G3">
        <v>21726</v>
      </c>
      <c r="H3">
        <v>30</v>
      </c>
      <c r="I3">
        <v>4</v>
      </c>
      <c r="J3">
        <v>424348</v>
      </c>
      <c r="K3">
        <v>107523</v>
      </c>
      <c r="L3">
        <v>421</v>
      </c>
      <c r="M3">
        <v>17</v>
      </c>
      <c r="N3">
        <v>34</v>
      </c>
      <c r="O3">
        <v>4</v>
      </c>
      <c r="P3">
        <v>765</v>
      </c>
      <c r="Q3">
        <v>172</v>
      </c>
      <c r="R3">
        <v>1.0271999999999999</v>
      </c>
      <c r="S3">
        <v>41</v>
      </c>
      <c r="T3" t="s">
        <v>433</v>
      </c>
      <c r="U3">
        <v>937</v>
      </c>
      <c r="V3">
        <v>6.1899679829242299E-2</v>
      </c>
      <c r="W3">
        <v>0</v>
      </c>
    </row>
    <row r="4" spans="1:23" x14ac:dyDescent="0.3">
      <c r="A4" s="1">
        <v>44302</v>
      </c>
      <c r="B4" s="2" t="s">
        <v>2</v>
      </c>
      <c r="C4">
        <v>46</v>
      </c>
      <c r="D4">
        <v>421</v>
      </c>
      <c r="E4">
        <v>57</v>
      </c>
      <c r="F4">
        <v>642</v>
      </c>
      <c r="G4">
        <v>21767</v>
      </c>
      <c r="H4">
        <v>34</v>
      </c>
      <c r="I4">
        <v>4</v>
      </c>
      <c r="J4">
        <v>425113</v>
      </c>
      <c r="K4">
        <v>107695</v>
      </c>
      <c r="L4">
        <v>421</v>
      </c>
      <c r="M4">
        <v>13</v>
      </c>
      <c r="N4">
        <v>29</v>
      </c>
      <c r="O4">
        <v>5</v>
      </c>
      <c r="P4">
        <v>1098</v>
      </c>
      <c r="Q4">
        <v>367</v>
      </c>
      <c r="R4">
        <v>1.0202492211838006</v>
      </c>
      <c r="S4">
        <v>33</v>
      </c>
      <c r="T4" t="s">
        <v>435</v>
      </c>
      <c r="U4">
        <v>1465</v>
      </c>
      <c r="V4">
        <v>3.1399317406143303E-2</v>
      </c>
      <c r="W4">
        <v>0</v>
      </c>
    </row>
    <row r="5" spans="1:23" x14ac:dyDescent="0.3">
      <c r="A5" s="1">
        <v>44303</v>
      </c>
      <c r="B5" s="2" t="s">
        <v>2</v>
      </c>
      <c r="C5">
        <v>70</v>
      </c>
      <c r="D5">
        <v>421</v>
      </c>
      <c r="E5">
        <v>44</v>
      </c>
      <c r="F5">
        <v>655</v>
      </c>
      <c r="G5">
        <v>21800</v>
      </c>
      <c r="H5">
        <v>29</v>
      </c>
      <c r="I5">
        <v>5</v>
      </c>
      <c r="J5">
        <v>426211</v>
      </c>
      <c r="K5">
        <v>108062</v>
      </c>
      <c r="L5">
        <v>421</v>
      </c>
      <c r="M5">
        <v>51</v>
      </c>
      <c r="N5">
        <v>32</v>
      </c>
      <c r="O5">
        <v>4</v>
      </c>
      <c r="P5">
        <v>1148</v>
      </c>
      <c r="Q5">
        <v>161</v>
      </c>
      <c r="R5">
        <v>1.0778625954198473</v>
      </c>
      <c r="S5">
        <v>19</v>
      </c>
      <c r="T5" t="s">
        <v>437</v>
      </c>
      <c r="U5">
        <v>1309</v>
      </c>
      <c r="V5">
        <v>5.3475935828876997E-2</v>
      </c>
      <c r="W5">
        <v>0</v>
      </c>
    </row>
    <row r="6" spans="1:23" x14ac:dyDescent="0.3">
      <c r="A6" s="1">
        <v>44304</v>
      </c>
      <c r="B6" s="2" t="s">
        <v>2</v>
      </c>
      <c r="C6">
        <v>41</v>
      </c>
      <c r="D6">
        <v>421</v>
      </c>
      <c r="E6">
        <v>71</v>
      </c>
      <c r="F6">
        <v>706</v>
      </c>
      <c r="G6">
        <v>21819</v>
      </c>
      <c r="H6">
        <v>32</v>
      </c>
      <c r="I6">
        <v>4</v>
      </c>
      <c r="J6">
        <v>427359</v>
      </c>
      <c r="K6">
        <v>108223</v>
      </c>
      <c r="L6">
        <v>421</v>
      </c>
      <c r="M6">
        <v>26</v>
      </c>
      <c r="N6">
        <v>33</v>
      </c>
      <c r="O6">
        <v>5</v>
      </c>
      <c r="P6">
        <v>750</v>
      </c>
      <c r="Q6">
        <v>199</v>
      </c>
      <c r="R6">
        <v>1.0368271954674222</v>
      </c>
      <c r="S6">
        <v>15</v>
      </c>
      <c r="T6" t="s">
        <v>438</v>
      </c>
      <c r="U6">
        <v>949</v>
      </c>
      <c r="V6">
        <v>4.32033719704953E-2</v>
      </c>
      <c r="W6">
        <v>0</v>
      </c>
    </row>
    <row r="7" spans="1:23" x14ac:dyDescent="0.3">
      <c r="A7" s="1">
        <v>44305</v>
      </c>
      <c r="B7" s="2" t="s">
        <v>2</v>
      </c>
      <c r="C7">
        <v>29</v>
      </c>
      <c r="D7">
        <v>422</v>
      </c>
      <c r="E7">
        <v>30</v>
      </c>
      <c r="F7">
        <v>732</v>
      </c>
      <c r="G7">
        <v>21834</v>
      </c>
      <c r="H7">
        <v>33</v>
      </c>
      <c r="I7">
        <v>5</v>
      </c>
      <c r="J7">
        <v>428109</v>
      </c>
      <c r="K7">
        <v>108422</v>
      </c>
      <c r="L7">
        <v>421</v>
      </c>
      <c r="M7">
        <v>2</v>
      </c>
      <c r="N7">
        <v>31</v>
      </c>
      <c r="O7">
        <v>6</v>
      </c>
      <c r="P7">
        <v>674</v>
      </c>
      <c r="Q7">
        <v>425</v>
      </c>
      <c r="R7">
        <v>1.0027322404371584</v>
      </c>
      <c r="S7">
        <v>27</v>
      </c>
      <c r="T7" t="s">
        <v>439</v>
      </c>
      <c r="U7">
        <v>1099</v>
      </c>
      <c r="V7">
        <v>2.63876251137398E-2</v>
      </c>
      <c r="W7">
        <v>1</v>
      </c>
    </row>
    <row r="8" spans="1:23" x14ac:dyDescent="0.3">
      <c r="A8" s="1">
        <v>44306</v>
      </c>
      <c r="B8" s="2" t="s">
        <v>2</v>
      </c>
      <c r="C8">
        <v>67</v>
      </c>
      <c r="D8">
        <v>422</v>
      </c>
      <c r="E8">
        <v>26</v>
      </c>
      <c r="F8">
        <v>734</v>
      </c>
      <c r="G8">
        <v>21861</v>
      </c>
      <c r="H8">
        <v>31</v>
      </c>
      <c r="I8">
        <v>6</v>
      </c>
      <c r="J8">
        <v>428783</v>
      </c>
      <c r="K8">
        <v>108847</v>
      </c>
      <c r="L8">
        <v>422</v>
      </c>
      <c r="M8">
        <v>26</v>
      </c>
      <c r="N8">
        <v>31</v>
      </c>
      <c r="O8">
        <v>6</v>
      </c>
      <c r="P8">
        <v>2380</v>
      </c>
      <c r="Q8">
        <v>242</v>
      </c>
      <c r="R8">
        <v>1.0354223433242506</v>
      </c>
      <c r="S8">
        <v>41</v>
      </c>
      <c r="T8" t="s">
        <v>440</v>
      </c>
      <c r="U8">
        <v>2622</v>
      </c>
      <c r="V8">
        <v>2.5553012967200601E-2</v>
      </c>
      <c r="W8">
        <v>0</v>
      </c>
    </row>
    <row r="9" spans="1:23" x14ac:dyDescent="0.3">
      <c r="A9" s="1">
        <v>44307</v>
      </c>
      <c r="B9" s="2" t="s">
        <v>2</v>
      </c>
      <c r="C9">
        <v>87</v>
      </c>
      <c r="D9">
        <v>422</v>
      </c>
      <c r="E9">
        <v>68</v>
      </c>
      <c r="F9">
        <v>760</v>
      </c>
      <c r="G9">
        <v>21902</v>
      </c>
      <c r="H9">
        <v>31</v>
      </c>
      <c r="I9">
        <v>6</v>
      </c>
      <c r="J9">
        <v>431163</v>
      </c>
      <c r="K9">
        <v>109089</v>
      </c>
      <c r="L9">
        <v>422</v>
      </c>
      <c r="M9">
        <v>29</v>
      </c>
      <c r="N9">
        <v>33</v>
      </c>
      <c r="O9">
        <v>8</v>
      </c>
      <c r="P9">
        <v>2824</v>
      </c>
      <c r="Q9">
        <v>284</v>
      </c>
      <c r="R9">
        <v>1.0381578947368422</v>
      </c>
      <c r="S9">
        <v>58</v>
      </c>
      <c r="T9" t="s">
        <v>441</v>
      </c>
      <c r="U9">
        <v>3108</v>
      </c>
      <c r="V9">
        <v>2.7992277992277999E-2</v>
      </c>
      <c r="W9">
        <v>0</v>
      </c>
    </row>
    <row r="10" spans="1:23" x14ac:dyDescent="0.3">
      <c r="A10" s="1">
        <v>44308</v>
      </c>
      <c r="B10" s="2" t="s">
        <v>2</v>
      </c>
      <c r="C10">
        <v>85</v>
      </c>
      <c r="D10">
        <v>422</v>
      </c>
      <c r="E10">
        <v>77</v>
      </c>
      <c r="F10">
        <v>789</v>
      </c>
      <c r="G10">
        <v>21960</v>
      </c>
      <c r="H10">
        <v>33</v>
      </c>
      <c r="I10">
        <v>8</v>
      </c>
      <c r="J10">
        <v>433987</v>
      </c>
      <c r="K10">
        <v>109373</v>
      </c>
      <c r="L10">
        <v>422</v>
      </c>
      <c r="M10">
        <v>34</v>
      </c>
      <c r="N10">
        <v>29</v>
      </c>
      <c r="O10">
        <v>8</v>
      </c>
      <c r="P10">
        <v>3069</v>
      </c>
      <c r="Q10">
        <v>197</v>
      </c>
      <c r="R10">
        <v>1.0430925221799747</v>
      </c>
      <c r="S10">
        <v>51</v>
      </c>
      <c r="T10" t="s">
        <v>442</v>
      </c>
      <c r="U10">
        <v>3266</v>
      </c>
      <c r="V10">
        <v>2.6025719534598899E-2</v>
      </c>
      <c r="W10">
        <v>0</v>
      </c>
    </row>
    <row r="11" spans="1:23" x14ac:dyDescent="0.3">
      <c r="A11" s="1">
        <v>44309</v>
      </c>
      <c r="B11" s="2" t="s">
        <v>2</v>
      </c>
      <c r="C11">
        <v>76</v>
      </c>
      <c r="D11">
        <v>422</v>
      </c>
      <c r="E11">
        <v>82</v>
      </c>
      <c r="F11">
        <v>823</v>
      </c>
      <c r="G11">
        <v>22011</v>
      </c>
      <c r="H11">
        <v>29</v>
      </c>
      <c r="I11">
        <v>8</v>
      </c>
      <c r="J11">
        <v>437056</v>
      </c>
      <c r="K11">
        <v>109570</v>
      </c>
      <c r="L11">
        <v>422</v>
      </c>
      <c r="M11">
        <v>20</v>
      </c>
      <c r="N11">
        <v>32</v>
      </c>
      <c r="O11">
        <v>8</v>
      </c>
      <c r="P11">
        <v>3008</v>
      </c>
      <c r="Q11">
        <v>421</v>
      </c>
      <c r="R11">
        <v>1.0243013365735116</v>
      </c>
      <c r="S11">
        <v>56</v>
      </c>
      <c r="T11" t="s">
        <v>443</v>
      </c>
      <c r="U11">
        <v>3429</v>
      </c>
      <c r="V11">
        <v>2.2163896179644201E-2</v>
      </c>
      <c r="W11">
        <v>0</v>
      </c>
    </row>
    <row r="12" spans="1:23" x14ac:dyDescent="0.3">
      <c r="A12" s="1">
        <v>44310</v>
      </c>
      <c r="B12" s="2" t="s">
        <v>2</v>
      </c>
      <c r="C12">
        <v>72</v>
      </c>
      <c r="D12">
        <v>422</v>
      </c>
      <c r="E12">
        <v>67</v>
      </c>
      <c r="F12">
        <v>843</v>
      </c>
      <c r="G12">
        <v>22067</v>
      </c>
      <c r="H12">
        <v>32</v>
      </c>
      <c r="I12">
        <v>8</v>
      </c>
      <c r="J12">
        <v>440064</v>
      </c>
      <c r="K12">
        <v>109991</v>
      </c>
      <c r="L12">
        <v>422</v>
      </c>
      <c r="M12">
        <v>31</v>
      </c>
      <c r="N12">
        <v>35</v>
      </c>
      <c r="O12">
        <v>8</v>
      </c>
      <c r="P12">
        <v>3851</v>
      </c>
      <c r="Q12">
        <v>231</v>
      </c>
      <c r="R12">
        <v>1.036773428232503</v>
      </c>
      <c r="S12">
        <v>41</v>
      </c>
      <c r="T12" t="s">
        <v>444</v>
      </c>
      <c r="U12">
        <v>4082</v>
      </c>
      <c r="V12">
        <v>1.7638412542871101E-2</v>
      </c>
      <c r="W12">
        <v>0</v>
      </c>
    </row>
    <row r="13" spans="1:23" x14ac:dyDescent="0.3">
      <c r="A13" s="1">
        <v>44311</v>
      </c>
      <c r="B13" s="2" t="s">
        <v>2</v>
      </c>
      <c r="C13">
        <v>36</v>
      </c>
      <c r="D13">
        <v>422</v>
      </c>
      <c r="E13">
        <v>70</v>
      </c>
      <c r="F13">
        <v>874</v>
      </c>
      <c r="G13">
        <v>22108</v>
      </c>
      <c r="H13">
        <v>35</v>
      </c>
      <c r="I13">
        <v>8</v>
      </c>
      <c r="J13">
        <v>443915</v>
      </c>
      <c r="K13">
        <v>110222</v>
      </c>
      <c r="L13">
        <v>422</v>
      </c>
      <c r="M13">
        <v>4</v>
      </c>
      <c r="N13">
        <v>39</v>
      </c>
      <c r="O13">
        <v>8</v>
      </c>
      <c r="P13">
        <v>2027</v>
      </c>
      <c r="Q13">
        <v>142</v>
      </c>
      <c r="R13">
        <v>1.0045766590389016</v>
      </c>
      <c r="S13">
        <v>32</v>
      </c>
      <c r="T13" t="s">
        <v>445</v>
      </c>
      <c r="U13">
        <v>2169</v>
      </c>
      <c r="V13">
        <v>1.6597510373444001E-2</v>
      </c>
      <c r="W13">
        <v>0</v>
      </c>
    </row>
    <row r="14" spans="1:23" x14ac:dyDescent="0.3">
      <c r="A14" s="1">
        <v>44312</v>
      </c>
      <c r="B14" s="2" t="s">
        <v>2</v>
      </c>
      <c r="C14">
        <v>28</v>
      </c>
      <c r="D14">
        <v>423</v>
      </c>
      <c r="E14">
        <v>31</v>
      </c>
      <c r="F14">
        <v>878</v>
      </c>
      <c r="G14">
        <v>22140</v>
      </c>
      <c r="H14">
        <v>39</v>
      </c>
      <c r="I14">
        <v>8</v>
      </c>
      <c r="J14">
        <v>445942</v>
      </c>
      <c r="K14">
        <v>110364</v>
      </c>
      <c r="L14">
        <v>422</v>
      </c>
      <c r="M14">
        <v>16</v>
      </c>
      <c r="N14">
        <v>37</v>
      </c>
      <c r="O14">
        <v>9</v>
      </c>
      <c r="P14">
        <v>2905</v>
      </c>
      <c r="Q14">
        <v>318</v>
      </c>
      <c r="R14">
        <v>1.0182232346241458</v>
      </c>
      <c r="S14">
        <v>11</v>
      </c>
      <c r="T14" t="s">
        <v>446</v>
      </c>
      <c r="U14">
        <v>3223</v>
      </c>
      <c r="V14">
        <v>8.6875581756127793E-3</v>
      </c>
      <c r="W14">
        <v>1</v>
      </c>
    </row>
    <row r="15" spans="1:23" x14ac:dyDescent="0.3">
      <c r="A15" s="1">
        <v>44313</v>
      </c>
      <c r="B15" s="2" t="s">
        <v>2</v>
      </c>
      <c r="C15">
        <v>52</v>
      </c>
      <c r="D15">
        <v>424</v>
      </c>
      <c r="E15">
        <v>27</v>
      </c>
      <c r="F15">
        <v>894</v>
      </c>
      <c r="G15">
        <v>22151</v>
      </c>
      <c r="H15">
        <v>37</v>
      </c>
      <c r="I15">
        <v>9</v>
      </c>
      <c r="J15">
        <v>448847</v>
      </c>
      <c r="K15">
        <v>110682</v>
      </c>
      <c r="L15">
        <v>423</v>
      </c>
      <c r="M15">
        <v>12</v>
      </c>
      <c r="N15">
        <v>33</v>
      </c>
      <c r="O15">
        <v>9</v>
      </c>
      <c r="P15">
        <v>1876</v>
      </c>
      <c r="Q15">
        <v>296</v>
      </c>
      <c r="R15">
        <v>1.0134228187919463</v>
      </c>
      <c r="S15">
        <v>39</v>
      </c>
      <c r="T15" t="s">
        <v>447</v>
      </c>
      <c r="U15">
        <v>2172</v>
      </c>
      <c r="V15">
        <v>2.39410681399632E-2</v>
      </c>
      <c r="W15">
        <v>1</v>
      </c>
    </row>
    <row r="16" spans="1:23" x14ac:dyDescent="0.3">
      <c r="A16" s="1">
        <v>44314</v>
      </c>
      <c r="B16" s="2" t="s">
        <v>2</v>
      </c>
      <c r="C16">
        <v>74</v>
      </c>
      <c r="D16">
        <v>425</v>
      </c>
      <c r="E16">
        <v>49</v>
      </c>
      <c r="F16">
        <v>906</v>
      </c>
      <c r="G16">
        <v>22190</v>
      </c>
      <c r="H16">
        <v>33</v>
      </c>
      <c r="I16">
        <v>9</v>
      </c>
      <c r="J16">
        <v>450723</v>
      </c>
      <c r="K16">
        <v>110978</v>
      </c>
      <c r="L16">
        <v>424</v>
      </c>
      <c r="M16">
        <v>28</v>
      </c>
      <c r="N16">
        <v>33</v>
      </c>
      <c r="O16">
        <v>10</v>
      </c>
      <c r="P16">
        <v>2787</v>
      </c>
      <c r="Q16">
        <v>248</v>
      </c>
      <c r="R16">
        <v>1.0309050772626931</v>
      </c>
      <c r="S16">
        <v>45</v>
      </c>
      <c r="T16" t="s">
        <v>448</v>
      </c>
      <c r="U16">
        <v>3035</v>
      </c>
      <c r="V16">
        <v>2.4382207578253701E-2</v>
      </c>
      <c r="W16">
        <v>1</v>
      </c>
    </row>
    <row r="17" spans="1:23" x14ac:dyDescent="0.3">
      <c r="A17" s="1">
        <v>44315</v>
      </c>
      <c r="B17" s="2" t="s">
        <v>2</v>
      </c>
      <c r="C17">
        <v>52</v>
      </c>
      <c r="D17">
        <v>425</v>
      </c>
      <c r="E17">
        <v>71</v>
      </c>
      <c r="F17">
        <v>934</v>
      </c>
      <c r="G17">
        <v>22235</v>
      </c>
      <c r="H17">
        <v>33</v>
      </c>
      <c r="I17">
        <v>10</v>
      </c>
      <c r="J17">
        <v>453510</v>
      </c>
      <c r="K17">
        <v>111226</v>
      </c>
      <c r="L17">
        <v>425</v>
      </c>
      <c r="M17">
        <v>-1</v>
      </c>
      <c r="N17">
        <v>29</v>
      </c>
      <c r="O17">
        <v>11</v>
      </c>
      <c r="P17">
        <v>1912</v>
      </c>
      <c r="Q17">
        <v>234</v>
      </c>
      <c r="R17">
        <v>0.99892933618843682</v>
      </c>
      <c r="S17">
        <v>53</v>
      </c>
      <c r="T17" t="s">
        <v>449</v>
      </c>
      <c r="U17">
        <v>2146</v>
      </c>
      <c r="V17">
        <v>2.42311276794035E-2</v>
      </c>
      <c r="W17">
        <v>0</v>
      </c>
    </row>
    <row r="18" spans="1:23" x14ac:dyDescent="0.3">
      <c r="A18" s="1">
        <v>44316</v>
      </c>
      <c r="B18" s="2" t="s">
        <v>2</v>
      </c>
      <c r="C18">
        <v>54</v>
      </c>
      <c r="D18">
        <v>426</v>
      </c>
      <c r="E18">
        <v>49</v>
      </c>
      <c r="F18">
        <v>933</v>
      </c>
      <c r="G18">
        <v>22288</v>
      </c>
      <c r="H18">
        <v>29</v>
      </c>
      <c r="I18">
        <v>11</v>
      </c>
      <c r="J18">
        <v>455422</v>
      </c>
      <c r="K18">
        <v>111460</v>
      </c>
      <c r="L18">
        <v>425</v>
      </c>
      <c r="M18">
        <v>6</v>
      </c>
      <c r="N18">
        <v>29</v>
      </c>
      <c r="O18">
        <v>12</v>
      </c>
      <c r="P18">
        <v>2472</v>
      </c>
      <c r="Q18">
        <v>471</v>
      </c>
      <c r="R18">
        <v>1.0064308681672025</v>
      </c>
      <c r="S18">
        <v>47</v>
      </c>
      <c r="T18" t="s">
        <v>450</v>
      </c>
      <c r="U18">
        <v>2943</v>
      </c>
      <c r="V18">
        <v>1.8348623853211E-2</v>
      </c>
      <c r="W18">
        <v>1</v>
      </c>
    </row>
    <row r="19" spans="1:23" x14ac:dyDescent="0.3">
      <c r="A19" s="1">
        <v>44317</v>
      </c>
      <c r="B19" s="2" t="s">
        <v>2</v>
      </c>
      <c r="C19">
        <v>46</v>
      </c>
      <c r="D19">
        <v>426</v>
      </c>
      <c r="E19">
        <v>51</v>
      </c>
      <c r="F19">
        <v>939</v>
      </c>
      <c r="G19">
        <v>22335</v>
      </c>
      <c r="H19">
        <v>29</v>
      </c>
      <c r="I19">
        <v>12</v>
      </c>
      <c r="J19">
        <v>457894</v>
      </c>
      <c r="K19">
        <v>111931</v>
      </c>
      <c r="L19">
        <v>426</v>
      </c>
      <c r="M19">
        <v>6</v>
      </c>
      <c r="N19">
        <v>29</v>
      </c>
      <c r="O19">
        <v>12</v>
      </c>
      <c r="P19">
        <v>2939</v>
      </c>
      <c r="Q19">
        <v>329</v>
      </c>
      <c r="R19">
        <v>1.0063897763578276</v>
      </c>
      <c r="S19">
        <v>40</v>
      </c>
      <c r="T19" t="s">
        <v>451</v>
      </c>
      <c r="U19">
        <v>3268</v>
      </c>
      <c r="V19">
        <v>1.40758873929009E-2</v>
      </c>
      <c r="W19">
        <v>0</v>
      </c>
    </row>
    <row r="20" spans="1:23" x14ac:dyDescent="0.3">
      <c r="A20" s="1">
        <v>44318</v>
      </c>
      <c r="B20" s="2" t="s">
        <v>2</v>
      </c>
      <c r="C20">
        <v>24</v>
      </c>
      <c r="D20">
        <v>426</v>
      </c>
      <c r="E20">
        <v>38</v>
      </c>
      <c r="F20">
        <v>945</v>
      </c>
      <c r="G20">
        <v>22375</v>
      </c>
      <c r="H20">
        <v>29</v>
      </c>
      <c r="I20">
        <v>12</v>
      </c>
      <c r="J20">
        <v>460833</v>
      </c>
      <c r="K20">
        <v>112260</v>
      </c>
      <c r="L20">
        <v>426</v>
      </c>
      <c r="M20">
        <v>-39</v>
      </c>
      <c r="N20">
        <v>28</v>
      </c>
      <c r="O20">
        <v>12</v>
      </c>
      <c r="P20">
        <v>1275</v>
      </c>
      <c r="Q20">
        <v>137</v>
      </c>
      <c r="R20">
        <v>0.95873015873015877</v>
      </c>
      <c r="S20">
        <v>63</v>
      </c>
      <c r="T20" t="s">
        <v>452</v>
      </c>
      <c r="U20">
        <v>1412</v>
      </c>
      <c r="V20">
        <v>1.69971671388102E-2</v>
      </c>
      <c r="W20">
        <v>0</v>
      </c>
    </row>
    <row r="21" spans="1:23" x14ac:dyDescent="0.3">
      <c r="A21" s="1">
        <v>44319</v>
      </c>
      <c r="B21" s="2" t="s">
        <v>2</v>
      </c>
      <c r="C21">
        <v>25</v>
      </c>
      <c r="D21">
        <v>427</v>
      </c>
      <c r="E21">
        <v>20</v>
      </c>
      <c r="F21">
        <v>906</v>
      </c>
      <c r="G21">
        <v>22438</v>
      </c>
      <c r="H21">
        <v>28</v>
      </c>
      <c r="I21">
        <v>12</v>
      </c>
      <c r="J21">
        <v>462108</v>
      </c>
      <c r="K21">
        <v>112397</v>
      </c>
      <c r="L21">
        <v>426</v>
      </c>
      <c r="M21">
        <v>-8</v>
      </c>
      <c r="N21">
        <v>32</v>
      </c>
      <c r="O21">
        <v>12</v>
      </c>
      <c r="P21">
        <v>1245</v>
      </c>
      <c r="Q21">
        <v>350</v>
      </c>
      <c r="R21">
        <v>0.99116997792494477</v>
      </c>
      <c r="S21">
        <v>33</v>
      </c>
      <c r="T21" t="s">
        <v>453</v>
      </c>
      <c r="U21">
        <v>1595</v>
      </c>
      <c r="V21">
        <v>1.56739811912226E-2</v>
      </c>
      <c r="W21">
        <v>1</v>
      </c>
    </row>
    <row r="22" spans="1:23" x14ac:dyDescent="0.3">
      <c r="A22" s="1">
        <v>44320</v>
      </c>
      <c r="B22" s="2" t="s">
        <v>2</v>
      </c>
      <c r="C22">
        <v>62</v>
      </c>
      <c r="D22">
        <v>427</v>
      </c>
      <c r="E22">
        <v>23</v>
      </c>
      <c r="F22">
        <v>898</v>
      </c>
      <c r="G22">
        <v>22471</v>
      </c>
      <c r="H22">
        <v>32</v>
      </c>
      <c r="I22">
        <v>12</v>
      </c>
      <c r="J22">
        <v>463353</v>
      </c>
      <c r="K22">
        <v>112747</v>
      </c>
      <c r="L22">
        <v>427</v>
      </c>
      <c r="M22">
        <v>15</v>
      </c>
      <c r="N22">
        <v>30</v>
      </c>
      <c r="O22">
        <v>13</v>
      </c>
      <c r="P22">
        <v>2082</v>
      </c>
      <c r="Q22">
        <v>343</v>
      </c>
      <c r="R22">
        <v>1.0167037861915367</v>
      </c>
      <c r="S22">
        <v>47</v>
      </c>
      <c r="T22" t="s">
        <v>454</v>
      </c>
      <c r="U22">
        <v>2425</v>
      </c>
      <c r="V22">
        <v>2.5567010309278399E-2</v>
      </c>
      <c r="W22">
        <v>0</v>
      </c>
    </row>
    <row r="23" spans="1:23" x14ac:dyDescent="0.3">
      <c r="A23" s="1">
        <v>44321</v>
      </c>
      <c r="B23" s="2" t="s">
        <v>2</v>
      </c>
      <c r="C23">
        <v>71</v>
      </c>
      <c r="D23">
        <v>427</v>
      </c>
      <c r="E23">
        <v>64</v>
      </c>
      <c r="F23">
        <v>913</v>
      </c>
      <c r="G23">
        <v>22518</v>
      </c>
      <c r="H23">
        <v>30</v>
      </c>
      <c r="I23">
        <v>13</v>
      </c>
      <c r="J23">
        <v>465435</v>
      </c>
      <c r="K23">
        <v>113090</v>
      </c>
      <c r="L23">
        <v>427</v>
      </c>
      <c r="M23">
        <v>-16</v>
      </c>
      <c r="N23">
        <v>35</v>
      </c>
      <c r="O23">
        <v>12</v>
      </c>
      <c r="P23">
        <v>1910</v>
      </c>
      <c r="Q23">
        <v>288</v>
      </c>
      <c r="R23">
        <v>0.98247535596933189</v>
      </c>
      <c r="S23">
        <v>87</v>
      </c>
      <c r="T23" t="s">
        <v>455</v>
      </c>
      <c r="U23">
        <v>2198</v>
      </c>
      <c r="V23">
        <v>3.2302092811646997E-2</v>
      </c>
      <c r="W23">
        <v>0</v>
      </c>
    </row>
    <row r="24" spans="1:23" x14ac:dyDescent="0.3">
      <c r="A24" s="1">
        <v>44322</v>
      </c>
      <c r="B24" s="2" t="s">
        <v>2</v>
      </c>
      <c r="C24">
        <v>51</v>
      </c>
      <c r="D24">
        <v>427</v>
      </c>
      <c r="E24">
        <v>61</v>
      </c>
      <c r="F24">
        <v>897</v>
      </c>
      <c r="G24">
        <v>22605</v>
      </c>
      <c r="H24">
        <v>35</v>
      </c>
      <c r="I24">
        <v>12</v>
      </c>
      <c r="J24">
        <v>467345</v>
      </c>
      <c r="K24">
        <v>113378</v>
      </c>
      <c r="L24">
        <v>427</v>
      </c>
      <c r="M24">
        <v>-20</v>
      </c>
      <c r="N24">
        <v>38</v>
      </c>
      <c r="O24">
        <v>12</v>
      </c>
      <c r="P24">
        <v>2168</v>
      </c>
      <c r="Q24">
        <v>330</v>
      </c>
      <c r="R24">
        <v>0.97770345596432551</v>
      </c>
      <c r="S24">
        <v>71</v>
      </c>
      <c r="T24" t="s">
        <v>456</v>
      </c>
      <c r="U24">
        <v>2498</v>
      </c>
      <c r="V24">
        <v>2.0416333066453199E-2</v>
      </c>
      <c r="W24">
        <v>0</v>
      </c>
    </row>
    <row r="25" spans="1:23" x14ac:dyDescent="0.3">
      <c r="A25" s="1">
        <v>44323</v>
      </c>
      <c r="B25" s="2" t="s">
        <v>2</v>
      </c>
      <c r="C25">
        <v>57</v>
      </c>
      <c r="D25">
        <v>427</v>
      </c>
      <c r="E25">
        <v>49</v>
      </c>
      <c r="F25">
        <v>877</v>
      </c>
      <c r="G25">
        <v>22676</v>
      </c>
      <c r="H25">
        <v>38</v>
      </c>
      <c r="I25">
        <v>12</v>
      </c>
      <c r="J25">
        <v>469513</v>
      </c>
      <c r="K25">
        <v>113708</v>
      </c>
      <c r="L25">
        <v>427</v>
      </c>
      <c r="M25">
        <v>-21</v>
      </c>
      <c r="N25">
        <v>36</v>
      </c>
      <c r="O25">
        <v>13</v>
      </c>
      <c r="P25">
        <v>2182</v>
      </c>
      <c r="Q25">
        <v>484</v>
      </c>
      <c r="R25">
        <v>0.97605473204104898</v>
      </c>
      <c r="S25">
        <v>78</v>
      </c>
      <c r="T25" t="s">
        <v>457</v>
      </c>
      <c r="U25">
        <v>2666</v>
      </c>
      <c r="V25">
        <v>2.1380345086271599E-2</v>
      </c>
      <c r="W25">
        <v>0</v>
      </c>
    </row>
    <row r="26" spans="1:23" x14ac:dyDescent="0.3">
      <c r="A26" s="1">
        <v>44324</v>
      </c>
      <c r="B26" s="2" t="s">
        <v>2</v>
      </c>
      <c r="C26">
        <v>64</v>
      </c>
      <c r="D26">
        <v>427</v>
      </c>
      <c r="E26">
        <v>55</v>
      </c>
      <c r="F26">
        <v>856</v>
      </c>
      <c r="G26">
        <v>22754</v>
      </c>
      <c r="H26">
        <v>36</v>
      </c>
      <c r="I26">
        <v>13</v>
      </c>
      <c r="J26">
        <v>471695</v>
      </c>
      <c r="K26">
        <v>114192</v>
      </c>
      <c r="L26">
        <v>427</v>
      </c>
      <c r="M26">
        <v>1</v>
      </c>
      <c r="N26">
        <v>38</v>
      </c>
      <c r="O26">
        <v>14</v>
      </c>
      <c r="P26">
        <v>2127</v>
      </c>
      <c r="Q26">
        <v>153</v>
      </c>
      <c r="R26">
        <v>1.0011682242990654</v>
      </c>
      <c r="S26">
        <v>63</v>
      </c>
      <c r="T26" t="s">
        <v>458</v>
      </c>
      <c r="U26">
        <v>2280</v>
      </c>
      <c r="V26">
        <v>2.8070175438596499E-2</v>
      </c>
      <c r="W26">
        <v>0</v>
      </c>
    </row>
    <row r="27" spans="1:23" x14ac:dyDescent="0.3">
      <c r="A27" s="1">
        <v>44325</v>
      </c>
      <c r="B27" s="2" t="s">
        <v>2</v>
      </c>
      <c r="C27">
        <v>28</v>
      </c>
      <c r="D27">
        <v>427</v>
      </c>
      <c r="E27">
        <v>65</v>
      </c>
      <c r="F27">
        <v>857</v>
      </c>
      <c r="G27">
        <v>22817</v>
      </c>
      <c r="H27">
        <v>38</v>
      </c>
      <c r="I27">
        <v>14</v>
      </c>
      <c r="J27">
        <v>473822</v>
      </c>
      <c r="K27">
        <v>114345</v>
      </c>
      <c r="L27">
        <v>427</v>
      </c>
      <c r="M27">
        <v>-32</v>
      </c>
      <c r="N27">
        <v>40</v>
      </c>
      <c r="O27">
        <v>14</v>
      </c>
      <c r="P27">
        <v>1141</v>
      </c>
      <c r="Q27">
        <v>202</v>
      </c>
      <c r="R27">
        <v>0.96266044340723456</v>
      </c>
      <c r="S27">
        <v>60</v>
      </c>
      <c r="T27" t="s">
        <v>460</v>
      </c>
      <c r="U27">
        <v>1343</v>
      </c>
      <c r="V27">
        <v>2.08488458674609E-2</v>
      </c>
      <c r="W27">
        <v>0</v>
      </c>
    </row>
    <row r="28" spans="1:23" x14ac:dyDescent="0.3">
      <c r="A28" s="1">
        <v>44326</v>
      </c>
      <c r="B28" s="2" t="s">
        <v>2</v>
      </c>
      <c r="C28">
        <v>22</v>
      </c>
      <c r="D28">
        <v>427</v>
      </c>
      <c r="E28">
        <v>28</v>
      </c>
      <c r="F28">
        <v>825</v>
      </c>
      <c r="G28">
        <v>22877</v>
      </c>
      <c r="H28">
        <v>40</v>
      </c>
      <c r="I28">
        <v>14</v>
      </c>
      <c r="J28">
        <v>474963</v>
      </c>
      <c r="K28">
        <v>114547</v>
      </c>
      <c r="L28">
        <v>427</v>
      </c>
      <c r="M28">
        <v>0</v>
      </c>
      <c r="N28">
        <v>31</v>
      </c>
      <c r="O28">
        <v>14</v>
      </c>
      <c r="P28">
        <v>1073</v>
      </c>
      <c r="Q28">
        <v>393</v>
      </c>
      <c r="R28">
        <v>1</v>
      </c>
      <c r="S28">
        <v>22</v>
      </c>
      <c r="T28" t="s">
        <v>461</v>
      </c>
      <c r="U28">
        <v>1466</v>
      </c>
      <c r="V28">
        <v>1.5006821282401101E-2</v>
      </c>
      <c r="W28">
        <v>0</v>
      </c>
    </row>
    <row r="29" spans="1:23" x14ac:dyDescent="0.3">
      <c r="A29" s="1">
        <v>44328</v>
      </c>
      <c r="B29" s="2" t="s">
        <v>2</v>
      </c>
      <c r="C29">
        <v>132</v>
      </c>
      <c r="D29">
        <v>429</v>
      </c>
      <c r="E29">
        <v>14</v>
      </c>
      <c r="F29">
        <v>825</v>
      </c>
      <c r="G29">
        <v>22899</v>
      </c>
      <c r="H29">
        <v>31</v>
      </c>
      <c r="I29">
        <v>14</v>
      </c>
      <c r="J29">
        <v>476036</v>
      </c>
      <c r="K29">
        <v>114940</v>
      </c>
      <c r="L29">
        <v>427</v>
      </c>
      <c r="M29">
        <v>34</v>
      </c>
      <c r="N29">
        <v>37</v>
      </c>
      <c r="O29">
        <v>13</v>
      </c>
      <c r="P29">
        <v>3416</v>
      </c>
      <c r="Q29">
        <v>635</v>
      </c>
      <c r="R29">
        <v>1.0412121212121213</v>
      </c>
      <c r="S29">
        <v>96</v>
      </c>
      <c r="T29" t="s">
        <v>462</v>
      </c>
      <c r="U29">
        <v>4051</v>
      </c>
      <c r="V29">
        <v>3.2584547025425799E-2</v>
      </c>
      <c r="W29">
        <v>2</v>
      </c>
    </row>
    <row r="30" spans="1:23" x14ac:dyDescent="0.3">
      <c r="A30" s="1">
        <v>44329</v>
      </c>
      <c r="B30" s="2" t="s">
        <v>2</v>
      </c>
      <c r="C30">
        <v>57</v>
      </c>
      <c r="D30">
        <v>429</v>
      </c>
      <c r="E30">
        <v>36</v>
      </c>
      <c r="F30">
        <v>859</v>
      </c>
      <c r="G30">
        <v>22995</v>
      </c>
      <c r="H30">
        <v>37</v>
      </c>
      <c r="I30">
        <v>13</v>
      </c>
      <c r="J30">
        <v>479452</v>
      </c>
      <c r="K30">
        <v>115575</v>
      </c>
      <c r="L30">
        <v>429</v>
      </c>
      <c r="M30">
        <v>0</v>
      </c>
      <c r="N30">
        <v>40</v>
      </c>
      <c r="O30">
        <v>11</v>
      </c>
      <c r="P30">
        <v>2085</v>
      </c>
      <c r="Q30">
        <v>410</v>
      </c>
      <c r="R30">
        <v>1</v>
      </c>
      <c r="S30">
        <v>57</v>
      </c>
      <c r="T30" t="s">
        <v>466</v>
      </c>
      <c r="U30">
        <v>2495</v>
      </c>
      <c r="V30">
        <v>2.2845691382765501E-2</v>
      </c>
      <c r="W30">
        <v>0</v>
      </c>
    </row>
    <row r="31" spans="1:23" x14ac:dyDescent="0.3">
      <c r="A31" s="1">
        <v>44330</v>
      </c>
      <c r="B31" s="2" t="s">
        <v>2</v>
      </c>
      <c r="C31">
        <v>65</v>
      </c>
      <c r="D31">
        <v>430</v>
      </c>
      <c r="E31">
        <v>50</v>
      </c>
      <c r="F31">
        <v>859</v>
      </c>
      <c r="G31">
        <v>23052</v>
      </c>
      <c r="H31">
        <v>40</v>
      </c>
      <c r="I31">
        <v>11</v>
      </c>
      <c r="J31">
        <v>481537</v>
      </c>
      <c r="K31">
        <v>115985</v>
      </c>
      <c r="L31">
        <v>429</v>
      </c>
      <c r="M31">
        <v>-5</v>
      </c>
      <c r="N31">
        <v>37</v>
      </c>
      <c r="O31">
        <v>11</v>
      </c>
      <c r="P31">
        <v>1927</v>
      </c>
      <c r="Q31">
        <v>346</v>
      </c>
      <c r="R31">
        <v>0.99417927823050056</v>
      </c>
      <c r="S31">
        <v>70</v>
      </c>
      <c r="T31" t="s">
        <v>463</v>
      </c>
      <c r="U31">
        <v>2273</v>
      </c>
      <c r="V31">
        <v>2.8596568411790601E-2</v>
      </c>
      <c r="W31">
        <v>1</v>
      </c>
    </row>
    <row r="32" spans="1:23" x14ac:dyDescent="0.3">
      <c r="A32" s="1">
        <v>44331</v>
      </c>
      <c r="B32" s="2" t="s">
        <v>2</v>
      </c>
      <c r="C32">
        <v>34</v>
      </c>
      <c r="D32">
        <v>430</v>
      </c>
      <c r="E32">
        <v>67</v>
      </c>
      <c r="F32">
        <v>854</v>
      </c>
      <c r="G32">
        <v>23122</v>
      </c>
      <c r="H32">
        <v>37</v>
      </c>
      <c r="I32">
        <v>11</v>
      </c>
      <c r="J32">
        <v>483464</v>
      </c>
      <c r="K32">
        <v>116331</v>
      </c>
      <c r="L32">
        <v>430</v>
      </c>
      <c r="M32">
        <v>-5</v>
      </c>
      <c r="N32">
        <v>40</v>
      </c>
      <c r="O32">
        <v>10</v>
      </c>
      <c r="P32">
        <v>1962</v>
      </c>
      <c r="Q32">
        <v>150</v>
      </c>
      <c r="R32">
        <v>0.99414519906323184</v>
      </c>
      <c r="S32">
        <v>39</v>
      </c>
      <c r="T32" t="s">
        <v>467</v>
      </c>
      <c r="U32">
        <v>2112</v>
      </c>
      <c r="V32">
        <v>1.6098484848484799E-2</v>
      </c>
      <c r="W32">
        <v>0</v>
      </c>
    </row>
    <row r="33" spans="1:23" x14ac:dyDescent="0.3">
      <c r="A33" s="1">
        <v>44332</v>
      </c>
      <c r="B33" s="2" t="s">
        <v>2</v>
      </c>
      <c r="C33">
        <v>23</v>
      </c>
      <c r="D33">
        <v>431</v>
      </c>
      <c r="E33">
        <v>32</v>
      </c>
      <c r="F33">
        <v>849</v>
      </c>
      <c r="G33">
        <v>23161</v>
      </c>
      <c r="H33">
        <v>40</v>
      </c>
      <c r="I33">
        <v>10</v>
      </c>
      <c r="J33">
        <v>485426</v>
      </c>
      <c r="K33">
        <v>116481</v>
      </c>
      <c r="L33">
        <v>430</v>
      </c>
      <c r="M33">
        <v>-21</v>
      </c>
      <c r="N33">
        <v>39</v>
      </c>
      <c r="O33">
        <v>10</v>
      </c>
      <c r="P33">
        <v>1157</v>
      </c>
      <c r="Q33">
        <v>123</v>
      </c>
      <c r="R33">
        <v>0.97526501766784457</v>
      </c>
      <c r="S33">
        <v>43</v>
      </c>
      <c r="T33" t="s">
        <v>468</v>
      </c>
      <c r="U33">
        <v>1280</v>
      </c>
      <c r="V33">
        <v>1.7968749999999999E-2</v>
      </c>
      <c r="W33">
        <v>1</v>
      </c>
    </row>
    <row r="34" spans="1:23" x14ac:dyDescent="0.3">
      <c r="A34" s="1">
        <v>44333</v>
      </c>
      <c r="B34" s="2" t="s">
        <v>2</v>
      </c>
      <c r="C34">
        <v>36</v>
      </c>
      <c r="D34">
        <v>432</v>
      </c>
      <c r="E34">
        <v>23</v>
      </c>
      <c r="F34">
        <v>828</v>
      </c>
      <c r="G34">
        <v>23204</v>
      </c>
      <c r="H34">
        <v>39</v>
      </c>
      <c r="I34">
        <v>10</v>
      </c>
      <c r="J34">
        <v>486583</v>
      </c>
      <c r="K34">
        <v>116604</v>
      </c>
      <c r="L34">
        <v>431</v>
      </c>
      <c r="M34">
        <v>15</v>
      </c>
      <c r="N34">
        <v>40</v>
      </c>
      <c r="O34">
        <v>10</v>
      </c>
      <c r="P34">
        <v>822</v>
      </c>
      <c r="Q34">
        <v>267</v>
      </c>
      <c r="R34">
        <v>1.0181159420289856</v>
      </c>
      <c r="S34">
        <v>20</v>
      </c>
      <c r="T34" t="s">
        <v>469</v>
      </c>
      <c r="U34">
        <v>1089</v>
      </c>
      <c r="V34">
        <v>3.3057851239669402E-2</v>
      </c>
      <c r="W34">
        <v>1</v>
      </c>
    </row>
    <row r="35" spans="1:23" x14ac:dyDescent="0.3">
      <c r="A35" s="1">
        <v>44334</v>
      </c>
      <c r="B35" s="2" t="s">
        <v>2</v>
      </c>
      <c r="C35">
        <v>18</v>
      </c>
      <c r="D35">
        <v>432</v>
      </c>
      <c r="E35">
        <v>31</v>
      </c>
      <c r="F35">
        <v>843</v>
      </c>
      <c r="G35">
        <v>23224</v>
      </c>
      <c r="H35">
        <v>40</v>
      </c>
      <c r="I35">
        <v>10</v>
      </c>
      <c r="J35">
        <v>487405</v>
      </c>
      <c r="K35">
        <v>116871</v>
      </c>
      <c r="L35">
        <v>432</v>
      </c>
      <c r="M35">
        <v>-26</v>
      </c>
      <c r="N35">
        <v>33</v>
      </c>
      <c r="O35">
        <v>11</v>
      </c>
      <c r="P35">
        <v>761</v>
      </c>
      <c r="Q35">
        <v>326</v>
      </c>
      <c r="R35">
        <v>0.96915776986951363</v>
      </c>
      <c r="S35">
        <v>44</v>
      </c>
      <c r="T35" t="s">
        <v>470</v>
      </c>
      <c r="U35">
        <v>1087</v>
      </c>
      <c r="V35">
        <v>1.6559337626494901E-2</v>
      </c>
      <c r="W35">
        <v>0</v>
      </c>
    </row>
    <row r="36" spans="1:23" x14ac:dyDescent="0.3">
      <c r="A36" s="1">
        <v>44335</v>
      </c>
      <c r="B36" s="2" t="s">
        <v>2</v>
      </c>
      <c r="C36">
        <v>88</v>
      </c>
      <c r="D36">
        <v>432</v>
      </c>
      <c r="E36">
        <v>19</v>
      </c>
      <c r="F36">
        <v>817</v>
      </c>
      <c r="G36">
        <v>23268</v>
      </c>
      <c r="H36">
        <v>33</v>
      </c>
      <c r="I36">
        <v>11</v>
      </c>
      <c r="J36">
        <v>488166</v>
      </c>
      <c r="K36">
        <v>117197</v>
      </c>
      <c r="L36">
        <v>432</v>
      </c>
      <c r="M36">
        <v>14</v>
      </c>
      <c r="N36">
        <v>33</v>
      </c>
      <c r="O36">
        <v>8</v>
      </c>
      <c r="P36">
        <v>1919</v>
      </c>
      <c r="Q36">
        <v>256</v>
      </c>
      <c r="R36">
        <v>1.0171358629130967</v>
      </c>
      <c r="S36">
        <v>74</v>
      </c>
      <c r="T36" t="s">
        <v>471</v>
      </c>
      <c r="U36">
        <v>2175</v>
      </c>
      <c r="V36">
        <v>4.0459770114942499E-2</v>
      </c>
      <c r="W36">
        <v>0</v>
      </c>
    </row>
    <row r="37" spans="1:23" x14ac:dyDescent="0.3">
      <c r="A37" s="1">
        <v>44336</v>
      </c>
      <c r="B37" s="2" t="s">
        <v>2</v>
      </c>
      <c r="C37">
        <v>70</v>
      </c>
      <c r="D37">
        <v>432</v>
      </c>
      <c r="E37">
        <v>84</v>
      </c>
      <c r="F37">
        <v>831</v>
      </c>
      <c r="G37">
        <v>23342</v>
      </c>
      <c r="H37">
        <v>33</v>
      </c>
      <c r="I37">
        <v>8</v>
      </c>
      <c r="J37">
        <v>490085</v>
      </c>
      <c r="K37">
        <v>117453</v>
      </c>
      <c r="L37">
        <v>432</v>
      </c>
      <c r="M37">
        <v>1</v>
      </c>
      <c r="N37">
        <v>32</v>
      </c>
      <c r="O37">
        <v>8</v>
      </c>
      <c r="P37">
        <v>1580</v>
      </c>
      <c r="Q37">
        <v>235</v>
      </c>
      <c r="R37">
        <v>1.0012033694344165</v>
      </c>
      <c r="S37">
        <v>69</v>
      </c>
      <c r="T37" t="s">
        <v>472</v>
      </c>
      <c r="U37">
        <v>1815</v>
      </c>
      <c r="V37">
        <v>3.8567493112947701E-2</v>
      </c>
      <c r="W37">
        <v>0</v>
      </c>
    </row>
    <row r="38" spans="1:23" x14ac:dyDescent="0.3">
      <c r="A38" s="1">
        <v>44337</v>
      </c>
      <c r="B38" s="2" t="s">
        <v>2</v>
      </c>
      <c r="C38">
        <v>54</v>
      </c>
      <c r="D38">
        <v>432</v>
      </c>
      <c r="E38">
        <v>65</v>
      </c>
      <c r="F38">
        <v>832</v>
      </c>
      <c r="G38">
        <v>23411</v>
      </c>
      <c r="H38">
        <v>32</v>
      </c>
      <c r="I38">
        <v>8</v>
      </c>
      <c r="J38">
        <v>491665</v>
      </c>
      <c r="K38">
        <v>117688</v>
      </c>
      <c r="L38">
        <v>432</v>
      </c>
      <c r="M38">
        <v>-11</v>
      </c>
      <c r="N38">
        <v>30</v>
      </c>
      <c r="O38">
        <v>9</v>
      </c>
      <c r="P38">
        <v>1683</v>
      </c>
      <c r="Q38">
        <v>442</v>
      </c>
      <c r="R38">
        <v>0.98677884615384615</v>
      </c>
      <c r="S38">
        <v>65</v>
      </c>
      <c r="T38" t="s">
        <v>473</v>
      </c>
      <c r="U38">
        <v>2125</v>
      </c>
      <c r="V38">
        <v>2.5411764705882401E-2</v>
      </c>
      <c r="W38">
        <v>0</v>
      </c>
    </row>
    <row r="39" spans="1:23" x14ac:dyDescent="0.3">
      <c r="A39" s="1">
        <v>44338</v>
      </c>
      <c r="B39" s="2" t="s">
        <v>2</v>
      </c>
      <c r="C39">
        <v>55</v>
      </c>
      <c r="D39">
        <v>432</v>
      </c>
      <c r="E39">
        <v>45</v>
      </c>
      <c r="F39">
        <v>821</v>
      </c>
      <c r="G39">
        <v>23476</v>
      </c>
      <c r="H39">
        <v>30</v>
      </c>
      <c r="I39">
        <v>9</v>
      </c>
      <c r="J39">
        <v>493348</v>
      </c>
      <c r="K39">
        <v>118130</v>
      </c>
      <c r="L39">
        <v>432</v>
      </c>
      <c r="M39">
        <v>-9</v>
      </c>
      <c r="N39">
        <v>32</v>
      </c>
      <c r="O39">
        <v>9</v>
      </c>
      <c r="P39">
        <v>1852</v>
      </c>
      <c r="Q39">
        <v>187</v>
      </c>
      <c r="R39">
        <v>0.98903775883069422</v>
      </c>
      <c r="S39">
        <v>64</v>
      </c>
      <c r="T39" t="s">
        <v>474</v>
      </c>
      <c r="U39">
        <v>2039</v>
      </c>
      <c r="V39">
        <v>2.6974006866110799E-2</v>
      </c>
      <c r="W39">
        <v>0</v>
      </c>
    </row>
    <row r="40" spans="1:23" x14ac:dyDescent="0.3">
      <c r="A40" s="1">
        <v>44339</v>
      </c>
      <c r="B40" s="2" t="s">
        <v>2</v>
      </c>
      <c r="C40">
        <v>34</v>
      </c>
      <c r="D40">
        <v>433</v>
      </c>
      <c r="E40">
        <v>55</v>
      </c>
      <c r="F40">
        <v>812</v>
      </c>
      <c r="G40">
        <v>23540</v>
      </c>
      <c r="H40">
        <v>32</v>
      </c>
      <c r="I40">
        <v>9</v>
      </c>
      <c r="J40">
        <v>495200</v>
      </c>
      <c r="K40">
        <v>118317</v>
      </c>
      <c r="L40">
        <v>432</v>
      </c>
      <c r="M40">
        <v>-7</v>
      </c>
      <c r="N40">
        <v>34</v>
      </c>
      <c r="O40">
        <v>9</v>
      </c>
      <c r="P40">
        <v>1076</v>
      </c>
      <c r="Q40">
        <v>177</v>
      </c>
      <c r="R40">
        <v>0.99137931034482762</v>
      </c>
      <c r="S40">
        <v>40</v>
      </c>
      <c r="T40" t="s">
        <v>475</v>
      </c>
      <c r="U40">
        <v>1253</v>
      </c>
      <c r="V40">
        <v>2.7134876296887499E-2</v>
      </c>
      <c r="W40">
        <v>1</v>
      </c>
    </row>
    <row r="41" spans="1:23" x14ac:dyDescent="0.3">
      <c r="A41" s="1">
        <v>44340</v>
      </c>
      <c r="B41" s="2" t="s">
        <v>2</v>
      </c>
      <c r="C41">
        <v>14</v>
      </c>
      <c r="D41">
        <v>433</v>
      </c>
      <c r="E41">
        <v>33</v>
      </c>
      <c r="F41">
        <v>805</v>
      </c>
      <c r="G41">
        <v>23580</v>
      </c>
      <c r="H41">
        <v>34</v>
      </c>
      <c r="I41">
        <v>9</v>
      </c>
      <c r="J41">
        <v>496276</v>
      </c>
      <c r="K41">
        <v>118494</v>
      </c>
      <c r="L41">
        <v>433</v>
      </c>
      <c r="M41">
        <v>-29</v>
      </c>
      <c r="N41">
        <v>30</v>
      </c>
      <c r="O41">
        <v>8</v>
      </c>
      <c r="P41">
        <v>781</v>
      </c>
      <c r="Q41">
        <v>363</v>
      </c>
      <c r="R41">
        <v>0.96397515527950306</v>
      </c>
      <c r="S41">
        <v>43</v>
      </c>
      <c r="T41" t="s">
        <v>476</v>
      </c>
      <c r="U41">
        <v>1144</v>
      </c>
      <c r="V41">
        <v>1.22377622377622E-2</v>
      </c>
      <c r="W41">
        <v>0</v>
      </c>
    </row>
    <row r="42" spans="1:23" x14ac:dyDescent="0.3">
      <c r="A42" s="1">
        <v>44341</v>
      </c>
      <c r="B42" s="2" t="s">
        <v>2</v>
      </c>
      <c r="C42">
        <v>40</v>
      </c>
      <c r="D42">
        <v>433</v>
      </c>
      <c r="E42">
        <v>14</v>
      </c>
      <c r="F42">
        <v>776</v>
      </c>
      <c r="G42">
        <v>23623</v>
      </c>
      <c r="H42">
        <v>30</v>
      </c>
      <c r="I42">
        <v>8</v>
      </c>
      <c r="J42">
        <v>497057</v>
      </c>
      <c r="K42">
        <v>118857</v>
      </c>
      <c r="L42">
        <v>433</v>
      </c>
      <c r="M42">
        <v>-16</v>
      </c>
      <c r="N42">
        <v>27</v>
      </c>
      <c r="O42">
        <v>9</v>
      </c>
      <c r="P42">
        <v>2209</v>
      </c>
      <c r="Q42">
        <v>324</v>
      </c>
      <c r="R42">
        <v>0.97938144329896903</v>
      </c>
      <c r="S42">
        <v>56</v>
      </c>
      <c r="T42" t="s">
        <v>477</v>
      </c>
      <c r="U42">
        <v>2533</v>
      </c>
      <c r="V42">
        <v>1.5791551519936799E-2</v>
      </c>
      <c r="W42">
        <v>0</v>
      </c>
    </row>
    <row r="43" spans="1:23" x14ac:dyDescent="0.3">
      <c r="A43" s="1">
        <v>44342</v>
      </c>
      <c r="B43" s="2" t="s">
        <v>2</v>
      </c>
      <c r="C43">
        <v>39</v>
      </c>
      <c r="D43">
        <v>434</v>
      </c>
      <c r="E43">
        <v>37</v>
      </c>
      <c r="F43">
        <v>760</v>
      </c>
      <c r="G43">
        <v>23679</v>
      </c>
      <c r="H43">
        <v>27</v>
      </c>
      <c r="I43">
        <v>9</v>
      </c>
      <c r="J43">
        <v>499266</v>
      </c>
      <c r="K43">
        <v>119181</v>
      </c>
      <c r="L43">
        <v>433</v>
      </c>
      <c r="M43">
        <v>-38</v>
      </c>
      <c r="N43">
        <v>21</v>
      </c>
      <c r="O43">
        <v>6</v>
      </c>
      <c r="P43">
        <v>1753</v>
      </c>
      <c r="Q43">
        <v>295</v>
      </c>
      <c r="R43">
        <v>0.95</v>
      </c>
      <c r="S43">
        <v>76</v>
      </c>
      <c r="T43" t="s">
        <v>478</v>
      </c>
      <c r="U43">
        <v>2048</v>
      </c>
      <c r="V43">
        <v>1.904296875E-2</v>
      </c>
      <c r="W43">
        <v>1</v>
      </c>
    </row>
    <row r="44" spans="1:23" x14ac:dyDescent="0.3">
      <c r="A44" s="1">
        <v>44343</v>
      </c>
      <c r="B44" s="2" t="s">
        <v>2</v>
      </c>
      <c r="C44">
        <v>42</v>
      </c>
      <c r="D44">
        <v>434</v>
      </c>
      <c r="E44">
        <v>38</v>
      </c>
      <c r="F44">
        <v>722</v>
      </c>
      <c r="G44">
        <v>23755</v>
      </c>
      <c r="H44">
        <v>21</v>
      </c>
      <c r="I44">
        <v>6</v>
      </c>
      <c r="J44">
        <v>501019</v>
      </c>
      <c r="K44">
        <v>119476</v>
      </c>
      <c r="L44">
        <v>434</v>
      </c>
      <c r="M44">
        <v>-10</v>
      </c>
      <c r="N44">
        <v>23</v>
      </c>
      <c r="O44">
        <v>5</v>
      </c>
      <c r="P44">
        <v>3374</v>
      </c>
      <c r="Q44">
        <v>143035</v>
      </c>
      <c r="R44">
        <v>0.98614958448753465</v>
      </c>
      <c r="S44">
        <v>52</v>
      </c>
      <c r="T44" t="s">
        <v>479</v>
      </c>
      <c r="U44">
        <v>146409</v>
      </c>
      <c r="V44">
        <v>2.8686761059770901E-4</v>
      </c>
      <c r="W44">
        <v>0</v>
      </c>
    </row>
    <row r="45" spans="1:23" x14ac:dyDescent="0.3">
      <c r="A45" s="1">
        <v>44344</v>
      </c>
      <c r="B45" s="2" t="s">
        <v>2</v>
      </c>
      <c r="C45">
        <v>30</v>
      </c>
      <c r="D45">
        <v>434</v>
      </c>
      <c r="E45">
        <v>44</v>
      </c>
      <c r="F45">
        <v>712</v>
      </c>
      <c r="G45">
        <v>23807</v>
      </c>
      <c r="H45">
        <v>23</v>
      </c>
      <c r="I45">
        <v>5</v>
      </c>
      <c r="J45">
        <v>504393</v>
      </c>
      <c r="K45">
        <v>262511</v>
      </c>
      <c r="L45">
        <v>434</v>
      </c>
      <c r="M45">
        <v>-12</v>
      </c>
      <c r="N45">
        <v>19</v>
      </c>
      <c r="O45">
        <v>5</v>
      </c>
      <c r="P45">
        <v>1254</v>
      </c>
      <c r="Q45">
        <v>287</v>
      </c>
      <c r="R45">
        <v>0.9831460674157303</v>
      </c>
      <c r="S45">
        <v>42</v>
      </c>
      <c r="T45" t="s">
        <v>480</v>
      </c>
      <c r="U45">
        <v>1541</v>
      </c>
      <c r="V45">
        <v>1.94678780012979E-2</v>
      </c>
      <c r="W45">
        <v>0</v>
      </c>
    </row>
    <row r="46" spans="1:23" x14ac:dyDescent="0.3">
      <c r="A46" s="1">
        <v>44345</v>
      </c>
      <c r="B46" s="2" t="s">
        <v>2</v>
      </c>
      <c r="C46">
        <v>39</v>
      </c>
      <c r="D46">
        <v>434</v>
      </c>
      <c r="E46">
        <v>27</v>
      </c>
      <c r="F46">
        <v>700</v>
      </c>
      <c r="G46">
        <v>23849</v>
      </c>
      <c r="H46">
        <v>19</v>
      </c>
      <c r="I46">
        <v>5</v>
      </c>
      <c r="J46">
        <v>505647</v>
      </c>
      <c r="K46">
        <v>262798</v>
      </c>
      <c r="L46">
        <v>434</v>
      </c>
      <c r="M46">
        <v>-22</v>
      </c>
      <c r="N46">
        <v>20</v>
      </c>
      <c r="O46">
        <v>5</v>
      </c>
      <c r="P46">
        <v>1786</v>
      </c>
      <c r="Q46">
        <v>411</v>
      </c>
      <c r="R46">
        <v>0.96857142857142853</v>
      </c>
      <c r="S46">
        <v>61</v>
      </c>
      <c r="T46" t="s">
        <v>481</v>
      </c>
      <c r="U46">
        <v>2197</v>
      </c>
      <c r="V46">
        <v>1.7751479289940801E-2</v>
      </c>
      <c r="W46">
        <v>0</v>
      </c>
    </row>
    <row r="47" spans="1:23" x14ac:dyDescent="0.3">
      <c r="A47" s="1">
        <v>44346</v>
      </c>
      <c r="B47" s="2" t="s">
        <v>2</v>
      </c>
      <c r="C47">
        <v>20</v>
      </c>
      <c r="D47">
        <v>434</v>
      </c>
      <c r="E47">
        <v>44</v>
      </c>
      <c r="F47">
        <v>678</v>
      </c>
      <c r="G47">
        <v>23910</v>
      </c>
      <c r="H47">
        <v>20</v>
      </c>
      <c r="I47">
        <v>5</v>
      </c>
      <c r="J47">
        <v>507433</v>
      </c>
      <c r="K47">
        <v>263209</v>
      </c>
      <c r="L47">
        <v>434</v>
      </c>
      <c r="M47">
        <v>-13</v>
      </c>
      <c r="N47">
        <v>18</v>
      </c>
      <c r="O47">
        <v>7</v>
      </c>
      <c r="P47">
        <v>965</v>
      </c>
      <c r="Q47">
        <v>0</v>
      </c>
      <c r="R47">
        <v>0.9808259587020649</v>
      </c>
      <c r="S47">
        <v>33</v>
      </c>
      <c r="T47" t="s">
        <v>482</v>
      </c>
      <c r="U47">
        <v>965</v>
      </c>
      <c r="V47">
        <v>2.0725388601036301E-2</v>
      </c>
      <c r="W47">
        <v>0</v>
      </c>
    </row>
    <row r="48" spans="1:23" x14ac:dyDescent="0.3">
      <c r="A48" s="1">
        <v>44347</v>
      </c>
      <c r="B48" s="2" t="s">
        <v>2</v>
      </c>
      <c r="C48">
        <v>23</v>
      </c>
      <c r="D48">
        <v>435</v>
      </c>
      <c r="E48">
        <v>18</v>
      </c>
      <c r="F48">
        <v>665</v>
      </c>
      <c r="G48">
        <v>23943</v>
      </c>
      <c r="H48">
        <v>18</v>
      </c>
      <c r="I48">
        <v>7</v>
      </c>
      <c r="J48">
        <v>508398</v>
      </c>
      <c r="K48">
        <v>263209</v>
      </c>
      <c r="L48">
        <v>434</v>
      </c>
      <c r="M48">
        <v>-3</v>
      </c>
      <c r="N48">
        <v>17</v>
      </c>
      <c r="O48">
        <v>7</v>
      </c>
      <c r="P48">
        <v>691</v>
      </c>
      <c r="Q48">
        <v>7</v>
      </c>
      <c r="R48">
        <v>0.99548872180451131</v>
      </c>
      <c r="S48">
        <v>25</v>
      </c>
      <c r="T48" t="s">
        <v>483</v>
      </c>
      <c r="U48">
        <v>698</v>
      </c>
      <c r="V48">
        <v>3.2951289398280799E-2</v>
      </c>
      <c r="W48">
        <v>1</v>
      </c>
    </row>
    <row r="49" spans="1:23" x14ac:dyDescent="0.3">
      <c r="A49" s="1">
        <v>44348</v>
      </c>
      <c r="B49" s="2" t="s">
        <v>2</v>
      </c>
      <c r="C49">
        <v>17</v>
      </c>
      <c r="D49">
        <v>435</v>
      </c>
      <c r="E49">
        <v>23</v>
      </c>
      <c r="F49">
        <v>662</v>
      </c>
      <c r="G49">
        <v>23968</v>
      </c>
      <c r="H49">
        <v>17</v>
      </c>
      <c r="I49">
        <v>7</v>
      </c>
      <c r="J49">
        <v>509089</v>
      </c>
      <c r="K49">
        <v>263216</v>
      </c>
      <c r="L49">
        <v>435</v>
      </c>
      <c r="M49">
        <v>0</v>
      </c>
      <c r="N49">
        <v>15</v>
      </c>
      <c r="O49">
        <v>6</v>
      </c>
      <c r="P49">
        <v>1093</v>
      </c>
      <c r="Q49">
        <v>151</v>
      </c>
      <c r="R49">
        <v>1</v>
      </c>
      <c r="S49">
        <v>17</v>
      </c>
      <c r="T49" t="s">
        <v>484</v>
      </c>
      <c r="U49">
        <v>1244</v>
      </c>
      <c r="V49">
        <v>1.36655948553055E-2</v>
      </c>
      <c r="W49">
        <v>0</v>
      </c>
    </row>
    <row r="50" spans="1:23" x14ac:dyDescent="0.3">
      <c r="A50" s="1">
        <v>44349</v>
      </c>
      <c r="B50" s="2" t="s">
        <v>2</v>
      </c>
      <c r="C50">
        <v>14</v>
      </c>
      <c r="D50">
        <v>436</v>
      </c>
      <c r="E50">
        <v>16</v>
      </c>
      <c r="F50">
        <v>662</v>
      </c>
      <c r="G50">
        <v>23985</v>
      </c>
      <c r="H50">
        <v>15</v>
      </c>
      <c r="I50">
        <v>6</v>
      </c>
      <c r="J50">
        <v>510182</v>
      </c>
      <c r="K50">
        <v>263367</v>
      </c>
      <c r="L50">
        <v>435</v>
      </c>
      <c r="M50">
        <v>-27</v>
      </c>
      <c r="N50">
        <v>13</v>
      </c>
      <c r="O50">
        <v>5</v>
      </c>
      <c r="P50">
        <v>1054</v>
      </c>
      <c r="Q50">
        <v>1419</v>
      </c>
      <c r="R50">
        <v>0.95921450151057397</v>
      </c>
      <c r="S50">
        <v>40</v>
      </c>
      <c r="T50" t="s">
        <v>485</v>
      </c>
      <c r="U50">
        <v>2473</v>
      </c>
      <c r="V50">
        <v>5.6611403154063896E-3</v>
      </c>
      <c r="W50">
        <v>1</v>
      </c>
    </row>
    <row r="51" spans="1:23" x14ac:dyDescent="0.3">
      <c r="A51" s="1">
        <v>44350</v>
      </c>
      <c r="B51" s="2" t="s">
        <v>2</v>
      </c>
      <c r="C51">
        <v>19</v>
      </c>
      <c r="D51">
        <v>437</v>
      </c>
      <c r="E51">
        <v>14</v>
      </c>
      <c r="F51">
        <v>635</v>
      </c>
      <c r="G51">
        <v>24025</v>
      </c>
      <c r="H51">
        <v>13</v>
      </c>
      <c r="I51">
        <v>5</v>
      </c>
      <c r="J51">
        <v>511236</v>
      </c>
      <c r="K51">
        <v>264786</v>
      </c>
      <c r="L51">
        <v>436</v>
      </c>
      <c r="M51">
        <v>-61</v>
      </c>
      <c r="N51">
        <v>10</v>
      </c>
      <c r="O51">
        <v>4</v>
      </c>
      <c r="P51">
        <v>800</v>
      </c>
      <c r="Q51">
        <v>884</v>
      </c>
      <c r="R51">
        <v>0.90393700787401576</v>
      </c>
      <c r="S51">
        <v>79</v>
      </c>
      <c r="T51" t="s">
        <v>486</v>
      </c>
      <c r="U51">
        <v>1684</v>
      </c>
      <c r="V51">
        <v>1.12826603325416E-2</v>
      </c>
      <c r="W51">
        <v>1</v>
      </c>
    </row>
    <row r="52" spans="1:23" x14ac:dyDescent="0.3">
      <c r="A52" s="1">
        <v>44351</v>
      </c>
      <c r="B52" s="2" t="s">
        <v>2</v>
      </c>
      <c r="C52">
        <v>30</v>
      </c>
      <c r="D52">
        <v>437</v>
      </c>
      <c r="E52">
        <v>20</v>
      </c>
      <c r="F52">
        <v>574</v>
      </c>
      <c r="G52">
        <v>24104</v>
      </c>
      <c r="H52">
        <v>10</v>
      </c>
      <c r="I52">
        <v>4</v>
      </c>
      <c r="J52">
        <v>512036</v>
      </c>
      <c r="K52">
        <v>265670</v>
      </c>
      <c r="L52">
        <v>437</v>
      </c>
      <c r="M52">
        <v>-40</v>
      </c>
      <c r="N52">
        <v>8</v>
      </c>
      <c r="O52">
        <v>4</v>
      </c>
      <c r="P52">
        <v>1298</v>
      </c>
      <c r="Q52">
        <v>549</v>
      </c>
      <c r="R52">
        <v>0.93031358885017423</v>
      </c>
      <c r="S52">
        <v>70</v>
      </c>
      <c r="T52" t="s">
        <v>487</v>
      </c>
      <c r="U52">
        <v>1847</v>
      </c>
      <c r="V52">
        <v>1.6242555495397899E-2</v>
      </c>
      <c r="W52">
        <v>0</v>
      </c>
    </row>
    <row r="53" spans="1:23" x14ac:dyDescent="0.3">
      <c r="A53" s="1">
        <v>44352</v>
      </c>
      <c r="B53" s="2" t="s">
        <v>2</v>
      </c>
      <c r="C53">
        <v>6</v>
      </c>
      <c r="D53">
        <v>437</v>
      </c>
      <c r="E53">
        <v>30</v>
      </c>
      <c r="F53">
        <v>534</v>
      </c>
      <c r="G53">
        <v>24174</v>
      </c>
      <c r="H53">
        <v>8</v>
      </c>
      <c r="I53">
        <v>4</v>
      </c>
      <c r="J53">
        <v>513334</v>
      </c>
      <c r="K53">
        <v>266219</v>
      </c>
      <c r="L53">
        <v>437</v>
      </c>
      <c r="M53">
        <v>-46</v>
      </c>
      <c r="N53">
        <v>7</v>
      </c>
      <c r="O53">
        <v>5</v>
      </c>
      <c r="P53">
        <v>436</v>
      </c>
      <c r="Q53">
        <v>128</v>
      </c>
      <c r="R53">
        <v>0.91385767790262173</v>
      </c>
      <c r="S53">
        <v>52</v>
      </c>
      <c r="T53" t="s">
        <v>488</v>
      </c>
      <c r="U53">
        <v>564</v>
      </c>
      <c r="V53">
        <v>1.0638297872340399E-2</v>
      </c>
      <c r="W53">
        <v>0</v>
      </c>
    </row>
    <row r="54" spans="1:23" x14ac:dyDescent="0.3">
      <c r="A54" s="1">
        <v>44353</v>
      </c>
      <c r="B54" s="2" t="s">
        <v>2</v>
      </c>
      <c r="C54">
        <v>7</v>
      </c>
      <c r="D54">
        <v>437</v>
      </c>
      <c r="E54">
        <v>8</v>
      </c>
      <c r="F54">
        <v>488</v>
      </c>
      <c r="G54">
        <v>24226</v>
      </c>
      <c r="H54">
        <v>7</v>
      </c>
      <c r="I54">
        <v>5</v>
      </c>
      <c r="J54">
        <v>513770</v>
      </c>
      <c r="K54">
        <v>266347</v>
      </c>
      <c r="L54">
        <v>437</v>
      </c>
      <c r="M54">
        <v>-40</v>
      </c>
      <c r="N54">
        <v>7</v>
      </c>
      <c r="O54">
        <v>5</v>
      </c>
      <c r="P54">
        <v>383</v>
      </c>
      <c r="Q54">
        <v>0</v>
      </c>
      <c r="R54">
        <v>0.91803278688524592</v>
      </c>
      <c r="S54">
        <v>47</v>
      </c>
      <c r="T54" t="s">
        <v>489</v>
      </c>
      <c r="U54">
        <v>383</v>
      </c>
      <c r="V54">
        <v>1.8276762402088802E-2</v>
      </c>
      <c r="W54">
        <v>0</v>
      </c>
    </row>
    <row r="55" spans="1:23" x14ac:dyDescent="0.3">
      <c r="A55" s="1">
        <v>44354</v>
      </c>
      <c r="B55" s="2" t="s">
        <v>2</v>
      </c>
      <c r="C55">
        <v>20</v>
      </c>
      <c r="D55">
        <v>437</v>
      </c>
      <c r="E55">
        <v>7</v>
      </c>
      <c r="F55">
        <v>448</v>
      </c>
      <c r="G55">
        <v>24273</v>
      </c>
      <c r="H55">
        <v>7</v>
      </c>
      <c r="I55">
        <v>5</v>
      </c>
      <c r="J55">
        <v>514153</v>
      </c>
      <c r="K55">
        <v>266347</v>
      </c>
      <c r="L55">
        <v>437</v>
      </c>
      <c r="M55">
        <v>4</v>
      </c>
      <c r="N55">
        <v>6</v>
      </c>
      <c r="O55">
        <v>5</v>
      </c>
      <c r="P55">
        <v>484</v>
      </c>
      <c r="Q55">
        <v>2</v>
      </c>
      <c r="R55">
        <v>1.0089285714285714</v>
      </c>
      <c r="S55">
        <v>16</v>
      </c>
      <c r="T55" t="s">
        <v>490</v>
      </c>
      <c r="U55">
        <v>486</v>
      </c>
      <c r="V55">
        <v>4.1152263374485597E-2</v>
      </c>
      <c r="W55">
        <v>0</v>
      </c>
    </row>
    <row r="56" spans="1:23" x14ac:dyDescent="0.3">
      <c r="A56" s="1">
        <v>44355</v>
      </c>
      <c r="B56" s="2" t="s">
        <v>2</v>
      </c>
      <c r="C56">
        <v>21</v>
      </c>
      <c r="D56">
        <v>437</v>
      </c>
      <c r="E56">
        <v>21</v>
      </c>
      <c r="F56">
        <v>452</v>
      </c>
      <c r="G56">
        <v>24289</v>
      </c>
      <c r="H56">
        <v>6</v>
      </c>
      <c r="I56">
        <v>5</v>
      </c>
      <c r="J56">
        <v>514637</v>
      </c>
      <c r="K56">
        <v>266349</v>
      </c>
      <c r="L56">
        <v>437</v>
      </c>
      <c r="M56">
        <v>-11</v>
      </c>
      <c r="N56">
        <v>4</v>
      </c>
      <c r="O56">
        <v>4</v>
      </c>
      <c r="P56">
        <v>635</v>
      </c>
      <c r="Q56">
        <v>88</v>
      </c>
      <c r="R56">
        <v>0.97566371681415931</v>
      </c>
      <c r="S56">
        <v>32</v>
      </c>
      <c r="T56" t="s">
        <v>491</v>
      </c>
      <c r="U56">
        <v>723</v>
      </c>
      <c r="V56">
        <v>2.9045643153527E-2</v>
      </c>
      <c r="W56">
        <v>0</v>
      </c>
    </row>
    <row r="57" spans="1:23" x14ac:dyDescent="0.3">
      <c r="A57" s="1">
        <v>44356</v>
      </c>
      <c r="B57" s="2" t="s">
        <v>2</v>
      </c>
      <c r="C57">
        <v>14</v>
      </c>
      <c r="D57">
        <v>438</v>
      </c>
      <c r="E57">
        <v>19</v>
      </c>
      <c r="F57">
        <v>441</v>
      </c>
      <c r="G57">
        <v>24321</v>
      </c>
      <c r="H57">
        <v>4</v>
      </c>
      <c r="I57">
        <v>4</v>
      </c>
      <c r="J57">
        <v>515272</v>
      </c>
      <c r="K57">
        <v>266437</v>
      </c>
      <c r="L57">
        <v>437</v>
      </c>
      <c r="M57">
        <v>-25</v>
      </c>
      <c r="N57">
        <v>4</v>
      </c>
      <c r="O57">
        <v>4</v>
      </c>
      <c r="P57">
        <v>612</v>
      </c>
      <c r="Q57">
        <v>129</v>
      </c>
      <c r="R57">
        <v>0.94331065759637189</v>
      </c>
      <c r="S57">
        <v>39</v>
      </c>
      <c r="T57" t="s">
        <v>492</v>
      </c>
      <c r="U57">
        <v>741</v>
      </c>
      <c r="V57">
        <v>1.8893387314439899E-2</v>
      </c>
      <c r="W57">
        <v>1</v>
      </c>
    </row>
    <row r="58" spans="1:23" x14ac:dyDescent="0.3">
      <c r="A58" s="1">
        <v>44357</v>
      </c>
      <c r="B58" s="2" t="s">
        <v>2</v>
      </c>
      <c r="C58">
        <v>15</v>
      </c>
      <c r="D58">
        <v>438</v>
      </c>
      <c r="E58">
        <v>15</v>
      </c>
      <c r="F58">
        <v>416</v>
      </c>
      <c r="G58">
        <v>24360</v>
      </c>
      <c r="H58">
        <v>4</v>
      </c>
      <c r="I58">
        <v>4</v>
      </c>
      <c r="J58">
        <v>515884</v>
      </c>
      <c r="K58">
        <v>266566</v>
      </c>
      <c r="L58">
        <v>438</v>
      </c>
      <c r="M58">
        <v>-30</v>
      </c>
      <c r="N58">
        <v>6</v>
      </c>
      <c r="O58">
        <v>3</v>
      </c>
      <c r="P58">
        <v>442</v>
      </c>
      <c r="Q58">
        <v>308</v>
      </c>
      <c r="R58">
        <v>0.92788461538461542</v>
      </c>
      <c r="S58">
        <v>44</v>
      </c>
      <c r="T58" t="s">
        <v>493</v>
      </c>
      <c r="U58">
        <v>750</v>
      </c>
      <c r="V58">
        <v>0.02</v>
      </c>
      <c r="W58">
        <v>0</v>
      </c>
    </row>
    <row r="59" spans="1:23" x14ac:dyDescent="0.3">
      <c r="A59" s="1">
        <v>44358</v>
      </c>
      <c r="B59" s="2" t="s">
        <v>2</v>
      </c>
      <c r="C59">
        <v>10</v>
      </c>
      <c r="D59">
        <v>439</v>
      </c>
      <c r="E59">
        <v>16</v>
      </c>
      <c r="F59">
        <v>386</v>
      </c>
      <c r="G59">
        <v>24404</v>
      </c>
      <c r="H59">
        <v>6</v>
      </c>
      <c r="I59">
        <v>3</v>
      </c>
      <c r="J59">
        <v>516326</v>
      </c>
      <c r="K59">
        <v>266874</v>
      </c>
      <c r="L59">
        <v>438</v>
      </c>
      <c r="M59">
        <v>-34</v>
      </c>
      <c r="N59">
        <v>8</v>
      </c>
      <c r="O59">
        <v>3</v>
      </c>
      <c r="P59">
        <v>506</v>
      </c>
      <c r="Q59">
        <v>200</v>
      </c>
      <c r="R59">
        <v>0.91191709844559588</v>
      </c>
      <c r="S59">
        <v>43</v>
      </c>
      <c r="T59" t="s">
        <v>494</v>
      </c>
      <c r="U59">
        <v>706</v>
      </c>
      <c r="V59">
        <v>1.4164305949008501E-2</v>
      </c>
      <c r="W59">
        <v>1</v>
      </c>
    </row>
    <row r="60" spans="1:23" x14ac:dyDescent="0.3">
      <c r="A60" s="1">
        <v>44359</v>
      </c>
      <c r="B60" s="2" t="s">
        <v>2</v>
      </c>
      <c r="C60">
        <v>20</v>
      </c>
      <c r="D60">
        <v>439</v>
      </c>
      <c r="E60">
        <v>10</v>
      </c>
      <c r="F60">
        <v>352</v>
      </c>
      <c r="G60">
        <v>24447</v>
      </c>
      <c r="H60">
        <v>8</v>
      </c>
      <c r="I60">
        <v>3</v>
      </c>
      <c r="J60">
        <v>516832</v>
      </c>
      <c r="K60">
        <v>267074</v>
      </c>
      <c r="L60">
        <v>439</v>
      </c>
      <c r="M60">
        <v>-18</v>
      </c>
      <c r="N60">
        <v>10</v>
      </c>
      <c r="O60">
        <v>3</v>
      </c>
      <c r="P60">
        <v>531</v>
      </c>
      <c r="Q60">
        <v>209</v>
      </c>
      <c r="R60">
        <v>0.94886363636363635</v>
      </c>
      <c r="S60">
        <v>38</v>
      </c>
      <c r="T60" t="s">
        <v>495</v>
      </c>
      <c r="U60">
        <v>740</v>
      </c>
      <c r="V60">
        <v>2.7027027027027001E-2</v>
      </c>
      <c r="W60">
        <v>0</v>
      </c>
    </row>
    <row r="61" spans="1:23" x14ac:dyDescent="0.3">
      <c r="A61" s="1">
        <v>44360</v>
      </c>
      <c r="B61" s="2" t="s">
        <v>2</v>
      </c>
      <c r="C61">
        <v>2</v>
      </c>
      <c r="D61">
        <v>439</v>
      </c>
      <c r="E61">
        <v>21</v>
      </c>
      <c r="F61">
        <v>334</v>
      </c>
      <c r="G61">
        <v>24485</v>
      </c>
      <c r="H61">
        <v>10</v>
      </c>
      <c r="I61">
        <v>3</v>
      </c>
      <c r="J61">
        <v>517363</v>
      </c>
      <c r="K61">
        <v>267283</v>
      </c>
      <c r="L61">
        <v>439</v>
      </c>
      <c r="M61">
        <v>-29</v>
      </c>
      <c r="N61">
        <v>8</v>
      </c>
      <c r="O61">
        <v>4</v>
      </c>
      <c r="P61">
        <v>309</v>
      </c>
      <c r="Q61">
        <v>0</v>
      </c>
      <c r="R61">
        <v>0.91317365269461082</v>
      </c>
      <c r="S61">
        <v>31</v>
      </c>
      <c r="T61" t="s">
        <v>496</v>
      </c>
      <c r="U61">
        <v>309</v>
      </c>
      <c r="V61">
        <v>6.4724919093851101E-3</v>
      </c>
      <c r="W61">
        <v>0</v>
      </c>
    </row>
    <row r="62" spans="1:23" x14ac:dyDescent="0.3">
      <c r="A62" s="1">
        <v>44361</v>
      </c>
      <c r="B62" s="2" t="s">
        <v>2</v>
      </c>
      <c r="C62">
        <v>6</v>
      </c>
      <c r="D62">
        <v>439</v>
      </c>
      <c r="E62">
        <v>2</v>
      </c>
      <c r="F62">
        <v>305</v>
      </c>
      <c r="G62">
        <v>24516</v>
      </c>
      <c r="H62">
        <v>8</v>
      </c>
      <c r="I62">
        <v>4</v>
      </c>
      <c r="J62">
        <v>517672</v>
      </c>
      <c r="K62">
        <v>267283</v>
      </c>
      <c r="L62">
        <v>439</v>
      </c>
      <c r="M62">
        <v>-13</v>
      </c>
      <c r="N62">
        <v>6</v>
      </c>
      <c r="O62">
        <v>4</v>
      </c>
      <c r="P62">
        <v>329</v>
      </c>
      <c r="Q62">
        <v>2</v>
      </c>
      <c r="R62">
        <v>0.95737704918032784</v>
      </c>
      <c r="S62">
        <v>19</v>
      </c>
      <c r="T62" t="s">
        <v>497</v>
      </c>
      <c r="U62">
        <v>331</v>
      </c>
      <c r="V62">
        <v>1.8126888217522698E-2</v>
      </c>
      <c r="W62">
        <v>0</v>
      </c>
    </row>
    <row r="63" spans="1:23" x14ac:dyDescent="0.3">
      <c r="A63" s="1">
        <v>44362</v>
      </c>
      <c r="B63" s="2" t="s">
        <v>2</v>
      </c>
      <c r="C63">
        <v>8</v>
      </c>
      <c r="D63">
        <v>439</v>
      </c>
      <c r="E63">
        <v>7</v>
      </c>
      <c r="F63">
        <v>292</v>
      </c>
      <c r="G63">
        <v>24535</v>
      </c>
      <c r="H63">
        <v>6</v>
      </c>
      <c r="I63">
        <v>4</v>
      </c>
      <c r="J63">
        <v>518001</v>
      </c>
      <c r="K63">
        <v>267285</v>
      </c>
      <c r="L63">
        <v>439</v>
      </c>
      <c r="M63">
        <v>-18</v>
      </c>
      <c r="N63">
        <v>7</v>
      </c>
      <c r="O63">
        <v>2</v>
      </c>
      <c r="P63">
        <v>543</v>
      </c>
      <c r="Q63">
        <v>112</v>
      </c>
      <c r="R63">
        <v>0.93835616438356162</v>
      </c>
      <c r="S63">
        <v>26</v>
      </c>
      <c r="T63" t="s">
        <v>498</v>
      </c>
      <c r="U63">
        <v>655</v>
      </c>
      <c r="V63">
        <v>1.22137404580153E-2</v>
      </c>
      <c r="W63">
        <v>0</v>
      </c>
    </row>
    <row r="64" spans="1:23" x14ac:dyDescent="0.3">
      <c r="A64" s="1">
        <v>44363</v>
      </c>
      <c r="B64" s="2" t="s">
        <v>2</v>
      </c>
      <c r="C64">
        <v>8</v>
      </c>
      <c r="D64">
        <v>439</v>
      </c>
      <c r="E64">
        <v>9</v>
      </c>
      <c r="F64">
        <v>274</v>
      </c>
      <c r="G64">
        <v>24561</v>
      </c>
      <c r="H64">
        <v>7</v>
      </c>
      <c r="I64">
        <v>2</v>
      </c>
      <c r="J64">
        <v>518544</v>
      </c>
      <c r="K64">
        <v>267397</v>
      </c>
      <c r="L64">
        <v>439</v>
      </c>
      <c r="M64">
        <v>-10</v>
      </c>
      <c r="N64">
        <v>8</v>
      </c>
      <c r="O64">
        <v>2</v>
      </c>
      <c r="P64">
        <v>450</v>
      </c>
      <c r="Q64">
        <v>1447</v>
      </c>
      <c r="R64">
        <v>0.96350364963503654</v>
      </c>
      <c r="S64">
        <v>18</v>
      </c>
      <c r="T64" t="s">
        <v>499</v>
      </c>
      <c r="U64">
        <v>1897</v>
      </c>
      <c r="V64">
        <v>4.2171850289931499E-3</v>
      </c>
      <c r="W64">
        <v>0</v>
      </c>
    </row>
    <row r="65" spans="1:23" x14ac:dyDescent="0.3">
      <c r="A65" s="1">
        <v>44364</v>
      </c>
      <c r="B65" s="2" t="s">
        <v>2</v>
      </c>
      <c r="C65">
        <v>3</v>
      </c>
      <c r="D65">
        <v>439</v>
      </c>
      <c r="E65">
        <v>11</v>
      </c>
      <c r="F65">
        <v>264</v>
      </c>
      <c r="G65">
        <v>24579</v>
      </c>
      <c r="H65">
        <v>8</v>
      </c>
      <c r="I65">
        <v>2</v>
      </c>
      <c r="J65">
        <v>518994</v>
      </c>
      <c r="K65">
        <v>268844</v>
      </c>
      <c r="L65">
        <v>439</v>
      </c>
      <c r="M65">
        <v>-20</v>
      </c>
      <c r="N65">
        <v>7</v>
      </c>
      <c r="O65">
        <v>2</v>
      </c>
      <c r="P65">
        <v>351</v>
      </c>
      <c r="Q65">
        <v>797</v>
      </c>
      <c r="R65">
        <v>0.9242424242424242</v>
      </c>
      <c r="S65">
        <v>23</v>
      </c>
      <c r="T65" t="s">
        <v>500</v>
      </c>
      <c r="U65">
        <v>1148</v>
      </c>
      <c r="V65">
        <v>2.6132404181184701E-3</v>
      </c>
      <c r="W65">
        <v>0</v>
      </c>
    </row>
    <row r="66" spans="1:23" x14ac:dyDescent="0.3">
      <c r="A66" s="1">
        <v>44365</v>
      </c>
      <c r="B66" s="2" t="s">
        <v>2</v>
      </c>
      <c r="C66">
        <v>20</v>
      </c>
      <c r="D66">
        <v>439</v>
      </c>
      <c r="E66">
        <v>3</v>
      </c>
      <c r="F66">
        <v>244</v>
      </c>
      <c r="G66">
        <v>24602</v>
      </c>
      <c r="H66">
        <v>7</v>
      </c>
      <c r="I66">
        <v>2</v>
      </c>
      <c r="J66">
        <v>519345</v>
      </c>
      <c r="K66">
        <v>269641</v>
      </c>
      <c r="L66">
        <v>439</v>
      </c>
      <c r="M66">
        <v>-9</v>
      </c>
      <c r="N66">
        <v>8</v>
      </c>
      <c r="O66">
        <v>2</v>
      </c>
      <c r="P66">
        <v>477</v>
      </c>
      <c r="Q66">
        <v>439</v>
      </c>
      <c r="R66">
        <v>0.96311475409836067</v>
      </c>
      <c r="S66">
        <v>29</v>
      </c>
      <c r="T66" t="s">
        <v>501</v>
      </c>
      <c r="U66">
        <v>916</v>
      </c>
      <c r="V66">
        <v>2.1834061135371199E-2</v>
      </c>
      <c r="W66">
        <v>0</v>
      </c>
    </row>
    <row r="67" spans="1:23" x14ac:dyDescent="0.3">
      <c r="A67" s="1">
        <v>44366</v>
      </c>
      <c r="B67" s="2" t="s">
        <v>2</v>
      </c>
      <c r="C67">
        <v>6</v>
      </c>
      <c r="D67">
        <v>439</v>
      </c>
      <c r="E67">
        <v>18</v>
      </c>
      <c r="F67">
        <v>235</v>
      </c>
      <c r="G67">
        <v>24631</v>
      </c>
      <c r="H67">
        <v>8</v>
      </c>
      <c r="I67">
        <v>2</v>
      </c>
      <c r="J67">
        <v>519822</v>
      </c>
      <c r="K67">
        <v>270080</v>
      </c>
      <c r="L67">
        <v>439</v>
      </c>
      <c r="M67">
        <v>-24</v>
      </c>
      <c r="N67">
        <v>8</v>
      </c>
      <c r="O67">
        <v>2</v>
      </c>
      <c r="P67">
        <v>457</v>
      </c>
      <c r="Q67">
        <v>35</v>
      </c>
      <c r="R67">
        <v>0.89787234042553188</v>
      </c>
      <c r="S67">
        <v>30</v>
      </c>
      <c r="T67" t="s">
        <v>502</v>
      </c>
      <c r="U67">
        <v>492</v>
      </c>
      <c r="V67">
        <v>1.21951219512195E-2</v>
      </c>
      <c r="W67">
        <v>0</v>
      </c>
    </row>
    <row r="68" spans="1:23" x14ac:dyDescent="0.3">
      <c r="A68" s="1">
        <v>44367</v>
      </c>
      <c r="B68" s="2" t="s">
        <v>2</v>
      </c>
      <c r="C68">
        <v>3</v>
      </c>
      <c r="D68">
        <v>439</v>
      </c>
      <c r="E68">
        <v>7</v>
      </c>
      <c r="F68">
        <v>211</v>
      </c>
      <c r="G68">
        <v>24661</v>
      </c>
      <c r="H68">
        <v>8</v>
      </c>
      <c r="I68">
        <v>2</v>
      </c>
      <c r="J68">
        <v>520279</v>
      </c>
      <c r="K68">
        <v>270115</v>
      </c>
      <c r="L68">
        <v>439</v>
      </c>
      <c r="M68">
        <v>-14</v>
      </c>
      <c r="N68">
        <v>9</v>
      </c>
      <c r="O68">
        <v>2</v>
      </c>
      <c r="P68">
        <v>303</v>
      </c>
      <c r="Q68">
        <v>1</v>
      </c>
      <c r="R68">
        <v>0.93364928909952605</v>
      </c>
      <c r="S68">
        <v>17</v>
      </c>
      <c r="T68" t="s">
        <v>503</v>
      </c>
      <c r="U68">
        <v>304</v>
      </c>
      <c r="V68">
        <v>9.8684210526315801E-3</v>
      </c>
      <c r="W68">
        <v>0</v>
      </c>
    </row>
    <row r="69" spans="1:23" x14ac:dyDescent="0.3">
      <c r="A69" s="1">
        <v>44368</v>
      </c>
      <c r="B69" s="2" t="s">
        <v>2</v>
      </c>
      <c r="C69">
        <v>9</v>
      </c>
      <c r="D69">
        <v>439</v>
      </c>
      <c r="E69">
        <v>2</v>
      </c>
      <c r="F69">
        <v>197</v>
      </c>
      <c r="G69">
        <v>24678</v>
      </c>
      <c r="H69">
        <v>9</v>
      </c>
      <c r="I69">
        <v>2</v>
      </c>
      <c r="J69">
        <v>520582</v>
      </c>
      <c r="K69">
        <v>270116</v>
      </c>
      <c r="L69">
        <v>439</v>
      </c>
      <c r="M69">
        <v>-6</v>
      </c>
      <c r="N69">
        <v>6</v>
      </c>
      <c r="O69">
        <v>2</v>
      </c>
      <c r="P69">
        <v>254</v>
      </c>
      <c r="Q69">
        <v>69</v>
      </c>
      <c r="R69">
        <v>0.96954314720812185</v>
      </c>
      <c r="S69">
        <v>15</v>
      </c>
      <c r="T69" t="s">
        <v>504</v>
      </c>
      <c r="U69">
        <v>323</v>
      </c>
      <c r="V69">
        <v>2.7863777089783302E-2</v>
      </c>
      <c r="W69">
        <v>0</v>
      </c>
    </row>
    <row r="70" spans="1:23" x14ac:dyDescent="0.3">
      <c r="A70" s="1">
        <v>44369</v>
      </c>
      <c r="B70" s="2" t="s">
        <v>2</v>
      </c>
      <c r="C70">
        <v>18</v>
      </c>
      <c r="D70">
        <v>439</v>
      </c>
      <c r="E70">
        <v>9</v>
      </c>
      <c r="F70">
        <v>191</v>
      </c>
      <c r="G70">
        <v>24693</v>
      </c>
      <c r="H70">
        <v>6</v>
      </c>
      <c r="I70">
        <v>2</v>
      </c>
      <c r="J70">
        <v>520836</v>
      </c>
      <c r="K70">
        <v>270185</v>
      </c>
      <c r="L70">
        <v>439</v>
      </c>
      <c r="M70">
        <v>0</v>
      </c>
      <c r="N70">
        <v>7</v>
      </c>
      <c r="O70">
        <v>1</v>
      </c>
      <c r="P70">
        <v>433</v>
      </c>
      <c r="Q70">
        <v>114</v>
      </c>
      <c r="R70">
        <v>1</v>
      </c>
      <c r="S70">
        <v>18</v>
      </c>
      <c r="T70" t="s">
        <v>505</v>
      </c>
      <c r="U70">
        <v>547</v>
      </c>
      <c r="V70">
        <v>3.2906764168190099E-2</v>
      </c>
      <c r="W70">
        <v>0</v>
      </c>
    </row>
    <row r="71" spans="1:23" x14ac:dyDescent="0.3">
      <c r="A71" s="1">
        <v>44370</v>
      </c>
      <c r="B71" s="2" t="s">
        <v>2</v>
      </c>
      <c r="C71">
        <v>19</v>
      </c>
      <c r="D71">
        <v>439</v>
      </c>
      <c r="E71">
        <v>18</v>
      </c>
      <c r="F71">
        <v>191</v>
      </c>
      <c r="G71">
        <v>24711</v>
      </c>
      <c r="H71">
        <v>7</v>
      </c>
      <c r="I71">
        <v>1</v>
      </c>
      <c r="J71">
        <v>521269</v>
      </c>
      <c r="K71">
        <v>270299</v>
      </c>
      <c r="L71">
        <v>439</v>
      </c>
      <c r="M71">
        <v>-2</v>
      </c>
      <c r="N71">
        <v>6</v>
      </c>
      <c r="O71">
        <v>1</v>
      </c>
      <c r="P71">
        <v>433</v>
      </c>
      <c r="Q71">
        <v>241</v>
      </c>
      <c r="R71">
        <v>0.98952879581151831</v>
      </c>
      <c r="S71">
        <v>21</v>
      </c>
      <c r="T71" t="s">
        <v>506</v>
      </c>
      <c r="U71">
        <v>674</v>
      </c>
      <c r="V71">
        <v>2.8189910979228499E-2</v>
      </c>
      <c r="W71">
        <v>0</v>
      </c>
    </row>
    <row r="72" spans="1:23" x14ac:dyDescent="0.3">
      <c r="A72" s="1">
        <v>44371</v>
      </c>
      <c r="B72" s="2" t="s">
        <v>2</v>
      </c>
      <c r="C72">
        <v>31</v>
      </c>
      <c r="D72">
        <v>439</v>
      </c>
      <c r="E72">
        <v>17</v>
      </c>
      <c r="F72">
        <v>189</v>
      </c>
      <c r="G72">
        <v>24732</v>
      </c>
      <c r="H72">
        <v>6</v>
      </c>
      <c r="I72">
        <v>1</v>
      </c>
      <c r="J72">
        <v>521702</v>
      </c>
      <c r="K72">
        <v>270540</v>
      </c>
      <c r="L72">
        <v>439</v>
      </c>
      <c r="M72">
        <v>19</v>
      </c>
      <c r="N72">
        <v>4</v>
      </c>
      <c r="O72">
        <v>1</v>
      </c>
      <c r="P72">
        <v>514</v>
      </c>
      <c r="Q72">
        <v>215</v>
      </c>
      <c r="R72">
        <v>1.1005291005291005</v>
      </c>
      <c r="S72">
        <v>12</v>
      </c>
      <c r="T72" t="s">
        <v>507</v>
      </c>
      <c r="U72">
        <v>729</v>
      </c>
      <c r="V72">
        <v>4.25240054869684E-2</v>
      </c>
      <c r="W72">
        <v>0</v>
      </c>
    </row>
    <row r="73" spans="1:23" x14ac:dyDescent="0.3">
      <c r="A73" s="1">
        <v>44372</v>
      </c>
      <c r="B73" s="2" t="s">
        <v>2</v>
      </c>
      <c r="C73">
        <v>18</v>
      </c>
      <c r="D73">
        <v>439</v>
      </c>
      <c r="E73">
        <v>30</v>
      </c>
      <c r="F73">
        <v>208</v>
      </c>
      <c r="G73">
        <v>24744</v>
      </c>
      <c r="H73">
        <v>4</v>
      </c>
      <c r="I73">
        <v>1</v>
      </c>
      <c r="J73">
        <v>522216</v>
      </c>
      <c r="K73">
        <v>270755</v>
      </c>
      <c r="L73">
        <v>439</v>
      </c>
      <c r="M73">
        <v>-5</v>
      </c>
      <c r="N73">
        <v>0</v>
      </c>
      <c r="O73">
        <v>1</v>
      </c>
      <c r="P73">
        <v>422</v>
      </c>
      <c r="Q73">
        <v>233</v>
      </c>
      <c r="R73">
        <v>0.97596153846153844</v>
      </c>
      <c r="S73">
        <v>23</v>
      </c>
      <c r="T73" t="s">
        <v>508</v>
      </c>
      <c r="U73">
        <v>655</v>
      </c>
      <c r="V73">
        <v>2.7480916030534399E-2</v>
      </c>
      <c r="W73">
        <v>0</v>
      </c>
    </row>
    <row r="74" spans="1:23" x14ac:dyDescent="0.3">
      <c r="A74" s="1">
        <v>44373</v>
      </c>
      <c r="B74" s="2" t="s">
        <v>2</v>
      </c>
      <c r="C74">
        <v>22</v>
      </c>
      <c r="D74">
        <v>439</v>
      </c>
      <c r="E74">
        <v>18</v>
      </c>
      <c r="F74">
        <v>203</v>
      </c>
      <c r="G74">
        <v>24767</v>
      </c>
      <c r="H74">
        <v>0</v>
      </c>
      <c r="I74">
        <v>1</v>
      </c>
      <c r="J74">
        <v>522638</v>
      </c>
      <c r="K74">
        <v>270988</v>
      </c>
      <c r="L74">
        <v>439</v>
      </c>
      <c r="M74">
        <v>6</v>
      </c>
      <c r="N74">
        <v>0</v>
      </c>
      <c r="O74">
        <v>1</v>
      </c>
      <c r="P74">
        <v>609</v>
      </c>
      <c r="Q74">
        <v>205</v>
      </c>
      <c r="R74">
        <v>1.0295566502463054</v>
      </c>
      <c r="S74">
        <v>16</v>
      </c>
      <c r="T74" t="s">
        <v>509</v>
      </c>
      <c r="U74">
        <v>814</v>
      </c>
      <c r="V74">
        <v>2.7027027027027001E-2</v>
      </c>
      <c r="W74">
        <v>0</v>
      </c>
    </row>
    <row r="75" spans="1:23" x14ac:dyDescent="0.3">
      <c r="A75" s="1">
        <v>44374</v>
      </c>
      <c r="B75" s="2" t="s">
        <v>2</v>
      </c>
      <c r="C75">
        <v>22</v>
      </c>
      <c r="D75">
        <v>439</v>
      </c>
      <c r="E75">
        <v>24</v>
      </c>
      <c r="F75">
        <v>209</v>
      </c>
      <c r="G75">
        <v>24783</v>
      </c>
      <c r="H75">
        <v>0</v>
      </c>
      <c r="I75">
        <v>1</v>
      </c>
      <c r="J75">
        <v>523247</v>
      </c>
      <c r="K75">
        <v>271193</v>
      </c>
      <c r="L75">
        <v>439</v>
      </c>
      <c r="M75">
        <v>10</v>
      </c>
      <c r="N75">
        <v>0</v>
      </c>
      <c r="O75">
        <v>1</v>
      </c>
      <c r="P75">
        <v>425</v>
      </c>
      <c r="Q75">
        <v>0</v>
      </c>
      <c r="R75">
        <v>1.0478468899521531</v>
      </c>
      <c r="S75">
        <v>443</v>
      </c>
      <c r="T75" t="s">
        <v>510</v>
      </c>
      <c r="U75">
        <v>425</v>
      </c>
      <c r="V75">
        <v>5.17647058823529E-2</v>
      </c>
      <c r="W75">
        <v>0</v>
      </c>
    </row>
    <row r="76" spans="1:23" x14ac:dyDescent="0.3">
      <c r="A76" s="1">
        <v>44375</v>
      </c>
      <c r="B76" s="2" t="s">
        <v>2</v>
      </c>
      <c r="C76">
        <v>53</v>
      </c>
      <c r="D76">
        <v>439</v>
      </c>
      <c r="E76">
        <v>22</v>
      </c>
      <c r="F76">
        <v>219</v>
      </c>
      <c r="G76">
        <v>25226</v>
      </c>
      <c r="H76">
        <v>0</v>
      </c>
      <c r="I76">
        <v>1</v>
      </c>
      <c r="J76">
        <v>523672</v>
      </c>
      <c r="K76">
        <v>271193</v>
      </c>
      <c r="L76">
        <v>439</v>
      </c>
      <c r="M76">
        <v>37</v>
      </c>
      <c r="N76">
        <v>1</v>
      </c>
      <c r="O76">
        <v>1</v>
      </c>
      <c r="P76">
        <v>451</v>
      </c>
      <c r="Q76">
        <v>20</v>
      </c>
      <c r="R76">
        <v>1.1689497716894977</v>
      </c>
      <c r="S76">
        <v>-415</v>
      </c>
      <c r="T76" t="s">
        <v>511</v>
      </c>
      <c r="U76">
        <v>471</v>
      </c>
      <c r="V76">
        <v>0.112526539278132</v>
      </c>
      <c r="W76">
        <v>0</v>
      </c>
    </row>
    <row r="77" spans="1:23" x14ac:dyDescent="0.3">
      <c r="A77" s="1">
        <v>44376</v>
      </c>
      <c r="B77" s="2" t="s">
        <v>2</v>
      </c>
      <c r="C77">
        <v>35</v>
      </c>
      <c r="D77">
        <v>439</v>
      </c>
      <c r="E77">
        <v>50</v>
      </c>
      <c r="F77">
        <v>256</v>
      </c>
      <c r="G77">
        <v>24811</v>
      </c>
      <c r="H77">
        <v>1</v>
      </c>
      <c r="I77">
        <v>1</v>
      </c>
      <c r="J77">
        <v>524123</v>
      </c>
      <c r="K77">
        <v>271213</v>
      </c>
      <c r="L77">
        <v>439</v>
      </c>
      <c r="M77">
        <v>29</v>
      </c>
      <c r="N77">
        <v>1</v>
      </c>
      <c r="O77">
        <v>0</v>
      </c>
      <c r="P77">
        <v>554</v>
      </c>
      <c r="Q77">
        <v>135</v>
      </c>
      <c r="R77">
        <v>1.11328125</v>
      </c>
      <c r="S77">
        <v>6</v>
      </c>
      <c r="T77" t="s">
        <v>512</v>
      </c>
      <c r="U77">
        <v>689</v>
      </c>
      <c r="V77">
        <v>5.0798258345428199E-2</v>
      </c>
      <c r="W77">
        <v>0</v>
      </c>
    </row>
    <row r="78" spans="1:23" x14ac:dyDescent="0.3">
      <c r="A78" s="1">
        <v>44377</v>
      </c>
      <c r="B78" s="2" t="s">
        <v>2</v>
      </c>
      <c r="C78">
        <v>29</v>
      </c>
      <c r="D78">
        <v>439</v>
      </c>
      <c r="E78">
        <v>33</v>
      </c>
      <c r="F78">
        <v>285</v>
      </c>
      <c r="G78">
        <v>24817</v>
      </c>
      <c r="H78">
        <v>1</v>
      </c>
      <c r="I78">
        <v>0</v>
      </c>
      <c r="J78">
        <v>524677</v>
      </c>
      <c r="K78">
        <v>271348</v>
      </c>
      <c r="L78">
        <v>439</v>
      </c>
      <c r="M78">
        <v>12</v>
      </c>
      <c r="N78">
        <v>1</v>
      </c>
      <c r="O78">
        <v>0</v>
      </c>
      <c r="P78">
        <v>912</v>
      </c>
      <c r="Q78">
        <v>122</v>
      </c>
      <c r="R78">
        <v>1.0421052631578946</v>
      </c>
      <c r="S78">
        <v>17</v>
      </c>
      <c r="T78" t="s">
        <v>513</v>
      </c>
      <c r="U78">
        <v>1034</v>
      </c>
      <c r="V78">
        <v>2.80464216634429E-2</v>
      </c>
      <c r="W78">
        <v>0</v>
      </c>
    </row>
    <row r="79" spans="1:23" x14ac:dyDescent="0.3">
      <c r="A79" s="1">
        <v>44378</v>
      </c>
      <c r="B79" s="2" t="s">
        <v>2</v>
      </c>
      <c r="C79">
        <v>46</v>
      </c>
      <c r="D79">
        <v>439</v>
      </c>
      <c r="E79">
        <v>28</v>
      </c>
      <c r="F79">
        <v>297</v>
      </c>
      <c r="G79">
        <v>24834</v>
      </c>
      <c r="H79">
        <v>1</v>
      </c>
      <c r="I79">
        <v>0</v>
      </c>
      <c r="J79">
        <v>525589</v>
      </c>
      <c r="K79">
        <v>271470</v>
      </c>
      <c r="L79">
        <v>439</v>
      </c>
      <c r="M79">
        <v>31</v>
      </c>
      <c r="N79">
        <v>2</v>
      </c>
      <c r="O79">
        <v>0</v>
      </c>
      <c r="P79">
        <v>597</v>
      </c>
      <c r="Q79">
        <v>108</v>
      </c>
      <c r="R79">
        <v>1.1043771043771045</v>
      </c>
      <c r="S79">
        <v>15</v>
      </c>
      <c r="T79" t="s">
        <v>514</v>
      </c>
      <c r="U79">
        <v>705</v>
      </c>
      <c r="V79">
        <v>6.5248226950354593E-2</v>
      </c>
      <c r="W79">
        <v>0</v>
      </c>
    </row>
    <row r="80" spans="1:23" x14ac:dyDescent="0.3">
      <c r="A80" s="1">
        <v>44379</v>
      </c>
      <c r="B80" s="2" t="s">
        <v>2</v>
      </c>
      <c r="C80">
        <v>42</v>
      </c>
      <c r="D80">
        <v>439</v>
      </c>
      <c r="E80">
        <v>41</v>
      </c>
      <c r="F80">
        <v>328</v>
      </c>
      <c r="G80">
        <v>24849</v>
      </c>
      <c r="H80">
        <v>2</v>
      </c>
      <c r="I80">
        <v>0</v>
      </c>
      <c r="J80">
        <v>526186</v>
      </c>
      <c r="K80">
        <v>271578</v>
      </c>
      <c r="L80">
        <v>439</v>
      </c>
      <c r="M80">
        <v>31</v>
      </c>
      <c r="N80">
        <v>3</v>
      </c>
      <c r="O80">
        <v>0</v>
      </c>
      <c r="P80">
        <v>600</v>
      </c>
      <c r="Q80">
        <v>234</v>
      </c>
      <c r="R80">
        <v>1.0945121951219512</v>
      </c>
      <c r="S80">
        <v>11</v>
      </c>
      <c r="T80" t="s">
        <v>515</v>
      </c>
      <c r="U80">
        <v>834</v>
      </c>
      <c r="V80">
        <v>5.0359712230215799E-2</v>
      </c>
      <c r="W80">
        <v>0</v>
      </c>
    </row>
    <row r="81" spans="1:23" x14ac:dyDescent="0.3">
      <c r="A81" s="1">
        <v>44380</v>
      </c>
      <c r="B81" s="2" t="s">
        <v>2</v>
      </c>
      <c r="C81">
        <v>38</v>
      </c>
      <c r="D81">
        <v>439</v>
      </c>
      <c r="E81">
        <v>45</v>
      </c>
      <c r="F81">
        <v>359</v>
      </c>
      <c r="G81">
        <v>24860</v>
      </c>
      <c r="H81">
        <v>3</v>
      </c>
      <c r="I81">
        <v>0</v>
      </c>
      <c r="J81">
        <v>526786</v>
      </c>
      <c r="K81">
        <v>271812</v>
      </c>
      <c r="L81">
        <v>439</v>
      </c>
      <c r="M81">
        <v>27</v>
      </c>
      <c r="N81">
        <v>2</v>
      </c>
      <c r="O81">
        <v>0</v>
      </c>
      <c r="P81">
        <v>478</v>
      </c>
      <c r="Q81">
        <v>114</v>
      </c>
      <c r="R81">
        <v>1.075208913649025</v>
      </c>
      <c r="S81">
        <v>11</v>
      </c>
      <c r="T81" t="s">
        <v>516</v>
      </c>
      <c r="U81">
        <v>592</v>
      </c>
      <c r="V81">
        <v>6.41891891891892E-2</v>
      </c>
      <c r="W81">
        <v>0</v>
      </c>
    </row>
    <row r="82" spans="1:23" x14ac:dyDescent="0.3">
      <c r="A82" s="1">
        <v>44381</v>
      </c>
      <c r="B82" s="2" t="s">
        <v>2</v>
      </c>
      <c r="C82">
        <v>50</v>
      </c>
      <c r="D82">
        <v>439</v>
      </c>
      <c r="E82">
        <v>35</v>
      </c>
      <c r="F82">
        <v>386</v>
      </c>
      <c r="G82">
        <v>24871</v>
      </c>
      <c r="H82">
        <v>2</v>
      </c>
      <c r="I82">
        <v>0</v>
      </c>
      <c r="J82">
        <v>527264</v>
      </c>
      <c r="K82">
        <v>271926</v>
      </c>
      <c r="L82">
        <v>439</v>
      </c>
      <c r="M82">
        <v>43</v>
      </c>
      <c r="N82">
        <v>4</v>
      </c>
      <c r="O82">
        <v>0</v>
      </c>
      <c r="P82">
        <v>691</v>
      </c>
      <c r="Q82">
        <v>55</v>
      </c>
      <c r="R82">
        <v>1.1113989637305699</v>
      </c>
      <c r="S82">
        <v>7</v>
      </c>
      <c r="T82" t="s">
        <v>517</v>
      </c>
      <c r="U82">
        <v>746</v>
      </c>
      <c r="V82">
        <v>6.7024128686327095E-2</v>
      </c>
      <c r="W82">
        <v>0</v>
      </c>
    </row>
    <row r="83" spans="1:23" x14ac:dyDescent="0.3">
      <c r="A83" s="1">
        <v>44382</v>
      </c>
      <c r="B83" s="2" t="s">
        <v>2</v>
      </c>
      <c r="C83">
        <v>54</v>
      </c>
      <c r="D83">
        <v>439</v>
      </c>
      <c r="E83">
        <v>52</v>
      </c>
      <c r="F83">
        <v>429</v>
      </c>
      <c r="G83">
        <v>24878</v>
      </c>
      <c r="H83">
        <v>4</v>
      </c>
      <c r="I83">
        <v>0</v>
      </c>
      <c r="J83">
        <v>527955</v>
      </c>
      <c r="K83">
        <v>271981</v>
      </c>
      <c r="L83">
        <v>439</v>
      </c>
      <c r="M83">
        <v>50</v>
      </c>
      <c r="N83">
        <v>4</v>
      </c>
      <c r="O83">
        <v>0</v>
      </c>
      <c r="P83">
        <v>523</v>
      </c>
      <c r="Q83">
        <v>4</v>
      </c>
      <c r="R83">
        <v>1.1165501165501166</v>
      </c>
      <c r="S83">
        <v>4</v>
      </c>
      <c r="T83" t="s">
        <v>518</v>
      </c>
      <c r="U83">
        <v>527</v>
      </c>
      <c r="V83">
        <v>0.10246679316887999</v>
      </c>
      <c r="W83">
        <v>0</v>
      </c>
    </row>
    <row r="84" spans="1:23" x14ac:dyDescent="0.3">
      <c r="A84" s="1">
        <v>44383</v>
      </c>
      <c r="B84" s="2" t="s">
        <v>2</v>
      </c>
      <c r="C84">
        <v>106</v>
      </c>
      <c r="D84">
        <v>439</v>
      </c>
      <c r="E84">
        <v>54</v>
      </c>
      <c r="F84">
        <v>479</v>
      </c>
      <c r="G84">
        <v>24882</v>
      </c>
      <c r="H84">
        <v>4</v>
      </c>
      <c r="I84">
        <v>0</v>
      </c>
      <c r="J84">
        <v>528478</v>
      </c>
      <c r="K84">
        <v>271985</v>
      </c>
      <c r="L84">
        <v>439</v>
      </c>
      <c r="M84">
        <v>93</v>
      </c>
      <c r="N84">
        <v>5</v>
      </c>
      <c r="O84">
        <v>0</v>
      </c>
      <c r="P84">
        <v>1041</v>
      </c>
      <c r="Q84">
        <v>196</v>
      </c>
      <c r="R84">
        <v>1.1941544885177453</v>
      </c>
      <c r="S84">
        <v>13</v>
      </c>
      <c r="T84" t="s">
        <v>519</v>
      </c>
      <c r="U84">
        <v>1237</v>
      </c>
      <c r="V84">
        <v>8.5691188358932899E-2</v>
      </c>
      <c r="W84">
        <v>0</v>
      </c>
    </row>
    <row r="85" spans="1:23" x14ac:dyDescent="0.3">
      <c r="A85" s="1">
        <v>44384</v>
      </c>
      <c r="B85" s="2" t="s">
        <v>2</v>
      </c>
      <c r="C85">
        <v>76</v>
      </c>
      <c r="D85">
        <v>439</v>
      </c>
      <c r="E85">
        <v>107</v>
      </c>
      <c r="F85">
        <v>572</v>
      </c>
      <c r="G85">
        <v>24895</v>
      </c>
      <c r="H85">
        <v>5</v>
      </c>
      <c r="I85">
        <v>0</v>
      </c>
      <c r="J85">
        <v>529519</v>
      </c>
      <c r="K85">
        <v>272181</v>
      </c>
      <c r="L85">
        <v>439</v>
      </c>
      <c r="M85">
        <v>64</v>
      </c>
      <c r="N85">
        <v>7</v>
      </c>
      <c r="O85">
        <v>0</v>
      </c>
      <c r="P85">
        <v>1059</v>
      </c>
      <c r="Q85">
        <v>1200</v>
      </c>
      <c r="R85">
        <v>1.1118881118881119</v>
      </c>
      <c r="S85">
        <v>12</v>
      </c>
      <c r="T85" t="s">
        <v>520</v>
      </c>
      <c r="U85">
        <v>2259</v>
      </c>
      <c r="V85">
        <v>3.3643204957946003E-2</v>
      </c>
      <c r="W85">
        <v>0</v>
      </c>
    </row>
    <row r="86" spans="1:23" x14ac:dyDescent="0.3">
      <c r="A86" s="1">
        <v>44385</v>
      </c>
      <c r="B86" s="2" t="s">
        <v>2</v>
      </c>
      <c r="C86">
        <v>127</v>
      </c>
      <c r="D86">
        <v>439</v>
      </c>
      <c r="E86">
        <v>77</v>
      </c>
      <c r="F86">
        <v>636</v>
      </c>
      <c r="G86">
        <v>24907</v>
      </c>
      <c r="H86">
        <v>7</v>
      </c>
      <c r="I86">
        <v>0</v>
      </c>
      <c r="J86">
        <v>530578</v>
      </c>
      <c r="K86">
        <v>273381</v>
      </c>
      <c r="L86">
        <v>439</v>
      </c>
      <c r="M86">
        <v>98</v>
      </c>
      <c r="N86">
        <v>5</v>
      </c>
      <c r="O86">
        <v>0</v>
      </c>
      <c r="P86">
        <v>1080</v>
      </c>
      <c r="Q86">
        <v>411</v>
      </c>
      <c r="R86">
        <v>1.1540880503144655</v>
      </c>
      <c r="S86">
        <v>29</v>
      </c>
      <c r="T86" t="s">
        <v>521</v>
      </c>
      <c r="U86">
        <v>1491</v>
      </c>
      <c r="V86">
        <v>8.5177733065057007E-2</v>
      </c>
      <c r="W86">
        <v>0</v>
      </c>
    </row>
    <row r="87" spans="1:23" x14ac:dyDescent="0.3">
      <c r="A87" s="1">
        <v>44386</v>
      </c>
      <c r="B87" s="2" t="s">
        <v>2</v>
      </c>
      <c r="C87">
        <v>161</v>
      </c>
      <c r="D87">
        <v>439</v>
      </c>
      <c r="E87">
        <v>125</v>
      </c>
      <c r="F87">
        <v>734</v>
      </c>
      <c r="G87">
        <v>24936</v>
      </c>
      <c r="H87">
        <v>5</v>
      </c>
      <c r="I87">
        <v>0</v>
      </c>
      <c r="J87">
        <v>531658</v>
      </c>
      <c r="K87">
        <v>273792</v>
      </c>
      <c r="L87">
        <v>439</v>
      </c>
      <c r="M87">
        <v>137</v>
      </c>
      <c r="N87">
        <v>5</v>
      </c>
      <c r="O87">
        <v>0</v>
      </c>
      <c r="P87">
        <v>1703</v>
      </c>
      <c r="Q87">
        <v>719</v>
      </c>
      <c r="R87">
        <v>1.1866485013623977</v>
      </c>
      <c r="S87">
        <v>24</v>
      </c>
      <c r="T87" t="s">
        <v>522</v>
      </c>
      <c r="U87">
        <v>2422</v>
      </c>
      <c r="V87">
        <v>6.6473988439306395E-2</v>
      </c>
      <c r="W87">
        <v>0</v>
      </c>
    </row>
    <row r="88" spans="1:23" x14ac:dyDescent="0.3">
      <c r="A88" s="1">
        <v>44387</v>
      </c>
      <c r="B88" s="2" t="s">
        <v>2</v>
      </c>
      <c r="C88">
        <v>111</v>
      </c>
      <c r="D88">
        <v>439</v>
      </c>
      <c r="E88">
        <v>142</v>
      </c>
      <c r="F88">
        <v>871</v>
      </c>
      <c r="G88">
        <v>24960</v>
      </c>
      <c r="H88">
        <v>5</v>
      </c>
      <c r="I88">
        <v>0</v>
      </c>
      <c r="J88">
        <v>533361</v>
      </c>
      <c r="K88">
        <v>274511</v>
      </c>
      <c r="L88">
        <v>439</v>
      </c>
      <c r="M88">
        <v>89</v>
      </c>
      <c r="N88">
        <v>8</v>
      </c>
      <c r="O88">
        <v>0</v>
      </c>
      <c r="P88">
        <v>1341</v>
      </c>
      <c r="Q88">
        <v>252</v>
      </c>
      <c r="R88">
        <v>1.1021814006888633</v>
      </c>
      <c r="S88">
        <v>22</v>
      </c>
      <c r="T88" t="s">
        <v>523</v>
      </c>
      <c r="U88">
        <v>1593</v>
      </c>
      <c r="V88">
        <v>6.9679849340866296E-2</v>
      </c>
      <c r="W88">
        <v>0</v>
      </c>
    </row>
    <row r="89" spans="1:23" x14ac:dyDescent="0.3">
      <c r="A89" s="1">
        <v>44388</v>
      </c>
      <c r="B89" s="2" t="s">
        <v>2</v>
      </c>
      <c r="C89">
        <v>117</v>
      </c>
      <c r="D89">
        <v>439</v>
      </c>
      <c r="E89">
        <v>110</v>
      </c>
      <c r="F89">
        <v>960</v>
      </c>
      <c r="G89">
        <v>24982</v>
      </c>
      <c r="H89">
        <v>8</v>
      </c>
      <c r="I89">
        <v>0</v>
      </c>
      <c r="J89">
        <v>534702</v>
      </c>
      <c r="K89">
        <v>274763</v>
      </c>
      <c r="L89">
        <v>439</v>
      </c>
      <c r="M89">
        <v>98</v>
      </c>
      <c r="N89">
        <v>5</v>
      </c>
      <c r="O89">
        <v>0</v>
      </c>
      <c r="P89">
        <v>1335</v>
      </c>
      <c r="Q89">
        <v>408</v>
      </c>
      <c r="R89">
        <v>1.1020833333333333</v>
      </c>
      <c r="S89">
        <v>19</v>
      </c>
      <c r="T89" t="s">
        <v>524</v>
      </c>
      <c r="U89">
        <v>1743</v>
      </c>
      <c r="V89">
        <v>6.7125645438898401E-2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44300</v>
      </c>
      <c r="B2" s="2" t="s">
        <v>3</v>
      </c>
      <c r="C2">
        <v>199</v>
      </c>
      <c r="D2">
        <v>2371</v>
      </c>
      <c r="E2">
        <v>133</v>
      </c>
      <c r="F2">
        <v>2400</v>
      </c>
      <c r="G2">
        <v>114307</v>
      </c>
      <c r="H2">
        <v>158</v>
      </c>
      <c r="I2">
        <v>26</v>
      </c>
      <c r="J2">
        <v>1929056</v>
      </c>
      <c r="K2">
        <v>870182</v>
      </c>
      <c r="L2">
        <v>2370</v>
      </c>
      <c r="M2">
        <v>39</v>
      </c>
      <c r="N2">
        <v>157</v>
      </c>
      <c r="O2">
        <v>25</v>
      </c>
      <c r="P2">
        <v>7084</v>
      </c>
      <c r="Q2">
        <v>2482</v>
      </c>
      <c r="R2">
        <v>1.0162500000000001</v>
      </c>
      <c r="S2">
        <v>159</v>
      </c>
      <c r="T2" t="s">
        <v>432</v>
      </c>
      <c r="U2">
        <v>9566</v>
      </c>
      <c r="V2">
        <v>2.0802843403721499E-2</v>
      </c>
      <c r="W2">
        <v>1</v>
      </c>
    </row>
    <row r="3" spans="1:23" x14ac:dyDescent="0.3">
      <c r="A3" s="1">
        <v>44301</v>
      </c>
      <c r="B3" s="2" t="s">
        <v>3</v>
      </c>
      <c r="C3">
        <v>229</v>
      </c>
      <c r="D3">
        <v>2371</v>
      </c>
      <c r="E3">
        <v>177</v>
      </c>
      <c r="F3">
        <v>2439</v>
      </c>
      <c r="G3">
        <v>114466</v>
      </c>
      <c r="H3">
        <v>157</v>
      </c>
      <c r="I3">
        <v>25</v>
      </c>
      <c r="J3">
        <v>1936140</v>
      </c>
      <c r="K3">
        <v>872664</v>
      </c>
      <c r="L3">
        <v>2371</v>
      </c>
      <c r="M3">
        <v>84</v>
      </c>
      <c r="N3">
        <v>169</v>
      </c>
      <c r="O3">
        <v>26</v>
      </c>
      <c r="P3">
        <v>7145</v>
      </c>
      <c r="Q3">
        <v>3015</v>
      </c>
      <c r="R3">
        <v>1.034440344403444</v>
      </c>
      <c r="S3">
        <v>145</v>
      </c>
      <c r="T3" t="s">
        <v>433</v>
      </c>
      <c r="U3">
        <v>10160</v>
      </c>
      <c r="V3">
        <v>2.2539370078740201E-2</v>
      </c>
      <c r="W3">
        <v>0</v>
      </c>
    </row>
    <row r="4" spans="1:23" x14ac:dyDescent="0.3">
      <c r="A4" s="1">
        <v>44302</v>
      </c>
      <c r="B4" s="2" t="s">
        <v>3</v>
      </c>
      <c r="C4">
        <v>194</v>
      </c>
      <c r="D4">
        <v>2371</v>
      </c>
      <c r="E4">
        <v>199</v>
      </c>
      <c r="F4">
        <v>2523</v>
      </c>
      <c r="G4">
        <v>114611</v>
      </c>
      <c r="H4">
        <v>169</v>
      </c>
      <c r="I4">
        <v>26</v>
      </c>
      <c r="J4">
        <v>1943285</v>
      </c>
      <c r="K4">
        <v>875679</v>
      </c>
      <c r="L4">
        <v>2371</v>
      </c>
      <c r="M4">
        <v>67</v>
      </c>
      <c r="N4">
        <v>152</v>
      </c>
      <c r="O4">
        <v>31</v>
      </c>
      <c r="P4">
        <v>5807</v>
      </c>
      <c r="Q4">
        <v>3281</v>
      </c>
      <c r="R4">
        <v>1.0265556876734048</v>
      </c>
      <c r="S4">
        <v>127</v>
      </c>
      <c r="T4" t="s">
        <v>435</v>
      </c>
      <c r="U4">
        <v>9088</v>
      </c>
      <c r="V4">
        <v>2.1346830985915499E-2</v>
      </c>
      <c r="W4">
        <v>0</v>
      </c>
    </row>
    <row r="5" spans="1:23" x14ac:dyDescent="0.3">
      <c r="A5" s="1">
        <v>44303</v>
      </c>
      <c r="B5" s="2" t="s">
        <v>3</v>
      </c>
      <c r="C5">
        <v>188</v>
      </c>
      <c r="D5">
        <v>2371</v>
      </c>
      <c r="E5">
        <v>176</v>
      </c>
      <c r="F5">
        <v>2590</v>
      </c>
      <c r="G5">
        <v>114738</v>
      </c>
      <c r="H5">
        <v>152</v>
      </c>
      <c r="I5">
        <v>31</v>
      </c>
      <c r="J5">
        <v>1949092</v>
      </c>
      <c r="K5">
        <v>878960</v>
      </c>
      <c r="L5">
        <v>2371</v>
      </c>
      <c r="M5">
        <v>103</v>
      </c>
      <c r="N5">
        <v>162</v>
      </c>
      <c r="O5">
        <v>30</v>
      </c>
      <c r="P5">
        <v>6106</v>
      </c>
      <c r="Q5">
        <v>3038</v>
      </c>
      <c r="R5">
        <v>1.0397683397683397</v>
      </c>
      <c r="S5">
        <v>85</v>
      </c>
      <c r="T5" t="s">
        <v>437</v>
      </c>
      <c r="U5">
        <v>9144</v>
      </c>
      <c r="V5">
        <v>2.0559930008748901E-2</v>
      </c>
      <c r="W5">
        <v>0</v>
      </c>
    </row>
    <row r="6" spans="1:23" x14ac:dyDescent="0.3">
      <c r="A6" s="1">
        <v>44304</v>
      </c>
      <c r="B6" s="2" t="s">
        <v>3</v>
      </c>
      <c r="C6">
        <v>154</v>
      </c>
      <c r="D6">
        <v>2373</v>
      </c>
      <c r="E6">
        <v>173</v>
      </c>
      <c r="F6">
        <v>2693</v>
      </c>
      <c r="G6">
        <v>114823</v>
      </c>
      <c r="H6">
        <v>162</v>
      </c>
      <c r="I6">
        <v>30</v>
      </c>
      <c r="J6">
        <v>1955198</v>
      </c>
      <c r="K6">
        <v>881998</v>
      </c>
      <c r="L6">
        <v>2371</v>
      </c>
      <c r="M6">
        <v>74</v>
      </c>
      <c r="N6">
        <v>166</v>
      </c>
      <c r="O6">
        <v>33</v>
      </c>
      <c r="P6">
        <v>8241</v>
      </c>
      <c r="Q6">
        <v>1576</v>
      </c>
      <c r="R6">
        <v>1.0274786483475677</v>
      </c>
      <c r="S6">
        <v>78</v>
      </c>
      <c r="T6" t="s">
        <v>438</v>
      </c>
      <c r="U6">
        <v>9817</v>
      </c>
      <c r="V6">
        <v>1.5687073444025701E-2</v>
      </c>
      <c r="W6">
        <v>2</v>
      </c>
    </row>
    <row r="7" spans="1:23" x14ac:dyDescent="0.3">
      <c r="A7" s="1">
        <v>44305</v>
      </c>
      <c r="B7" s="2" t="s">
        <v>3</v>
      </c>
      <c r="C7">
        <v>131</v>
      </c>
      <c r="D7">
        <v>2375</v>
      </c>
      <c r="E7">
        <v>134</v>
      </c>
      <c r="F7">
        <v>2767</v>
      </c>
      <c r="G7">
        <v>114901</v>
      </c>
      <c r="H7">
        <v>166</v>
      </c>
      <c r="I7">
        <v>33</v>
      </c>
      <c r="J7">
        <v>1963439</v>
      </c>
      <c r="K7">
        <v>883574</v>
      </c>
      <c r="L7">
        <v>2373</v>
      </c>
      <c r="M7">
        <v>-4</v>
      </c>
      <c r="N7">
        <v>161</v>
      </c>
      <c r="O7">
        <v>37</v>
      </c>
      <c r="P7">
        <v>5180</v>
      </c>
      <c r="Q7">
        <v>2648</v>
      </c>
      <c r="R7">
        <v>0.99855439103722443</v>
      </c>
      <c r="S7">
        <v>134</v>
      </c>
      <c r="T7" t="s">
        <v>439</v>
      </c>
      <c r="U7">
        <v>7828</v>
      </c>
      <c r="V7">
        <v>1.6734798160449701E-2</v>
      </c>
      <c r="W7">
        <v>2</v>
      </c>
    </row>
    <row r="8" spans="1:23" x14ac:dyDescent="0.3">
      <c r="A8" s="1">
        <v>44306</v>
      </c>
      <c r="B8" s="2" t="s">
        <v>3</v>
      </c>
      <c r="C8">
        <v>188</v>
      </c>
      <c r="D8">
        <v>2376</v>
      </c>
      <c r="E8">
        <v>105</v>
      </c>
      <c r="F8">
        <v>2763</v>
      </c>
      <c r="G8">
        <v>115035</v>
      </c>
      <c r="H8">
        <v>161</v>
      </c>
      <c r="I8">
        <v>37</v>
      </c>
      <c r="J8">
        <v>1968619</v>
      </c>
      <c r="K8">
        <v>886222</v>
      </c>
      <c r="L8">
        <v>2375</v>
      </c>
      <c r="M8">
        <v>48</v>
      </c>
      <c r="N8">
        <v>162</v>
      </c>
      <c r="O8">
        <v>40</v>
      </c>
      <c r="P8">
        <v>7739</v>
      </c>
      <c r="Q8">
        <v>2265</v>
      </c>
      <c r="R8">
        <v>1.0173724212812161</v>
      </c>
      <c r="S8">
        <v>139</v>
      </c>
      <c r="T8" t="s">
        <v>440</v>
      </c>
      <c r="U8">
        <v>10004</v>
      </c>
      <c r="V8">
        <v>1.8792483006797301E-2</v>
      </c>
      <c r="W8">
        <v>1</v>
      </c>
    </row>
    <row r="9" spans="1:23" x14ac:dyDescent="0.3">
      <c r="A9" s="1">
        <v>44307</v>
      </c>
      <c r="B9" s="2" t="s">
        <v>3</v>
      </c>
      <c r="C9">
        <v>220</v>
      </c>
      <c r="D9">
        <v>2378</v>
      </c>
      <c r="E9">
        <v>179</v>
      </c>
      <c r="F9">
        <v>2811</v>
      </c>
      <c r="G9">
        <v>115174</v>
      </c>
      <c r="H9">
        <v>162</v>
      </c>
      <c r="I9">
        <v>40</v>
      </c>
      <c r="J9">
        <v>1976358</v>
      </c>
      <c r="K9">
        <v>888487</v>
      </c>
      <c r="L9">
        <v>2376</v>
      </c>
      <c r="M9">
        <v>64</v>
      </c>
      <c r="N9">
        <v>163</v>
      </c>
      <c r="O9">
        <v>41</v>
      </c>
      <c r="P9">
        <v>7181</v>
      </c>
      <c r="Q9">
        <v>2116</v>
      </c>
      <c r="R9">
        <v>1.0227676983279972</v>
      </c>
      <c r="S9">
        <v>154</v>
      </c>
      <c r="T9" t="s">
        <v>441</v>
      </c>
      <c r="U9">
        <v>9297</v>
      </c>
      <c r="V9">
        <v>2.3663547380875598E-2</v>
      </c>
      <c r="W9">
        <v>2</v>
      </c>
    </row>
    <row r="10" spans="1:23" x14ac:dyDescent="0.3">
      <c r="A10" s="1">
        <v>44308</v>
      </c>
      <c r="B10" s="2" t="s">
        <v>3</v>
      </c>
      <c r="C10">
        <v>253</v>
      </c>
      <c r="D10">
        <v>2379</v>
      </c>
      <c r="E10">
        <v>200</v>
      </c>
      <c r="F10">
        <v>2875</v>
      </c>
      <c r="G10">
        <v>115328</v>
      </c>
      <c r="H10">
        <v>163</v>
      </c>
      <c r="I10">
        <v>41</v>
      </c>
      <c r="J10">
        <v>1983539</v>
      </c>
      <c r="K10">
        <v>890603</v>
      </c>
      <c r="L10">
        <v>2378</v>
      </c>
      <c r="M10">
        <v>64</v>
      </c>
      <c r="N10">
        <v>156</v>
      </c>
      <c r="O10">
        <v>43</v>
      </c>
      <c r="P10">
        <v>8352</v>
      </c>
      <c r="Q10">
        <v>2241</v>
      </c>
      <c r="R10">
        <v>1.0222608695652173</v>
      </c>
      <c r="S10">
        <v>188</v>
      </c>
      <c r="T10" t="s">
        <v>442</v>
      </c>
      <c r="U10">
        <v>10593</v>
      </c>
      <c r="V10">
        <v>2.3883696780892999E-2</v>
      </c>
      <c r="W10">
        <v>1</v>
      </c>
    </row>
    <row r="11" spans="1:23" x14ac:dyDescent="0.3">
      <c r="A11" s="1">
        <v>44309</v>
      </c>
      <c r="B11" s="2" t="s">
        <v>3</v>
      </c>
      <c r="C11">
        <v>204</v>
      </c>
      <c r="D11">
        <v>2381</v>
      </c>
      <c r="E11">
        <v>226</v>
      </c>
      <c r="F11">
        <v>2939</v>
      </c>
      <c r="G11">
        <v>115516</v>
      </c>
      <c r="H11">
        <v>156</v>
      </c>
      <c r="I11">
        <v>43</v>
      </c>
      <c r="J11">
        <v>1991891</v>
      </c>
      <c r="K11">
        <v>892844</v>
      </c>
      <c r="L11">
        <v>2379</v>
      </c>
      <c r="M11">
        <v>38</v>
      </c>
      <c r="N11">
        <v>146</v>
      </c>
      <c r="O11">
        <v>43</v>
      </c>
      <c r="P11">
        <v>8189</v>
      </c>
      <c r="Q11">
        <v>2539</v>
      </c>
      <c r="R11">
        <v>1.0129295678802315</v>
      </c>
      <c r="S11">
        <v>164</v>
      </c>
      <c r="T11" t="s">
        <v>443</v>
      </c>
      <c r="U11">
        <v>10728</v>
      </c>
      <c r="V11">
        <v>1.9015659955257301E-2</v>
      </c>
      <c r="W11">
        <v>2</v>
      </c>
    </row>
    <row r="12" spans="1:23" x14ac:dyDescent="0.3">
      <c r="A12" s="1">
        <v>44310</v>
      </c>
      <c r="B12" s="2" t="s">
        <v>3</v>
      </c>
      <c r="C12">
        <v>211</v>
      </c>
      <c r="D12">
        <v>2382</v>
      </c>
      <c r="E12">
        <v>181</v>
      </c>
      <c r="F12">
        <v>2977</v>
      </c>
      <c r="G12">
        <v>115680</v>
      </c>
      <c r="H12">
        <v>146</v>
      </c>
      <c r="I12">
        <v>43</v>
      </c>
      <c r="J12">
        <v>2000080</v>
      </c>
      <c r="K12">
        <v>895383</v>
      </c>
      <c r="L12">
        <v>2381</v>
      </c>
      <c r="M12">
        <v>39</v>
      </c>
      <c r="N12">
        <v>158</v>
      </c>
      <c r="O12">
        <v>46</v>
      </c>
      <c r="P12">
        <v>9022</v>
      </c>
      <c r="Q12">
        <v>1663</v>
      </c>
      <c r="R12">
        <v>1.0131004366812226</v>
      </c>
      <c r="S12">
        <v>171</v>
      </c>
      <c r="T12" t="s">
        <v>444</v>
      </c>
      <c r="U12">
        <v>10685</v>
      </c>
      <c r="V12">
        <v>1.97473093121198E-2</v>
      </c>
      <c r="W12">
        <v>1</v>
      </c>
    </row>
    <row r="13" spans="1:23" x14ac:dyDescent="0.3">
      <c r="A13" s="1">
        <v>44311</v>
      </c>
      <c r="B13" s="2" t="s">
        <v>3</v>
      </c>
      <c r="C13">
        <v>159</v>
      </c>
      <c r="D13">
        <v>2382</v>
      </c>
      <c r="E13">
        <v>191</v>
      </c>
      <c r="F13">
        <v>3016</v>
      </c>
      <c r="G13">
        <v>115851</v>
      </c>
      <c r="H13">
        <v>158</v>
      </c>
      <c r="I13">
        <v>46</v>
      </c>
      <c r="J13">
        <v>2009102</v>
      </c>
      <c r="K13">
        <v>897046</v>
      </c>
      <c r="L13">
        <v>2382</v>
      </c>
      <c r="M13">
        <v>-1</v>
      </c>
      <c r="N13">
        <v>169</v>
      </c>
      <c r="O13">
        <v>45</v>
      </c>
      <c r="P13">
        <v>7130</v>
      </c>
      <c r="Q13">
        <v>1315</v>
      </c>
      <c r="R13">
        <v>0.99966843501326264</v>
      </c>
      <c r="S13">
        <v>160</v>
      </c>
      <c r="T13" t="s">
        <v>445</v>
      </c>
      <c r="U13">
        <v>8445</v>
      </c>
      <c r="V13">
        <v>1.8827708703374801E-2</v>
      </c>
      <c r="W13">
        <v>0</v>
      </c>
    </row>
    <row r="14" spans="1:23" x14ac:dyDescent="0.3">
      <c r="A14" s="1">
        <v>44312</v>
      </c>
      <c r="B14" s="2" t="s">
        <v>3</v>
      </c>
      <c r="C14">
        <v>127</v>
      </c>
      <c r="D14">
        <v>2384</v>
      </c>
      <c r="E14">
        <v>141</v>
      </c>
      <c r="F14">
        <v>3015</v>
      </c>
      <c r="G14">
        <v>116011</v>
      </c>
      <c r="H14">
        <v>169</v>
      </c>
      <c r="I14">
        <v>45</v>
      </c>
      <c r="J14">
        <v>2016232</v>
      </c>
      <c r="K14">
        <v>898361</v>
      </c>
      <c r="L14">
        <v>2382</v>
      </c>
      <c r="M14">
        <v>7</v>
      </c>
      <c r="N14">
        <v>174</v>
      </c>
      <c r="O14">
        <v>46</v>
      </c>
      <c r="P14">
        <v>7478</v>
      </c>
      <c r="Q14">
        <v>2375</v>
      </c>
      <c r="R14">
        <v>1.0023217247097844</v>
      </c>
      <c r="S14">
        <v>118</v>
      </c>
      <c r="T14" t="s">
        <v>446</v>
      </c>
      <c r="U14">
        <v>9853</v>
      </c>
      <c r="V14">
        <v>1.28894752867147E-2</v>
      </c>
      <c r="W14">
        <v>2</v>
      </c>
    </row>
    <row r="15" spans="1:23" x14ac:dyDescent="0.3">
      <c r="A15" s="1">
        <v>44313</v>
      </c>
      <c r="B15" s="2" t="s">
        <v>3</v>
      </c>
      <c r="C15">
        <v>196</v>
      </c>
      <c r="D15">
        <v>2385</v>
      </c>
      <c r="E15">
        <v>101</v>
      </c>
      <c r="F15">
        <v>3022</v>
      </c>
      <c r="G15">
        <v>116129</v>
      </c>
      <c r="H15">
        <v>174</v>
      </c>
      <c r="I15">
        <v>46</v>
      </c>
      <c r="J15">
        <v>2023710</v>
      </c>
      <c r="K15">
        <v>900736</v>
      </c>
      <c r="L15">
        <v>2384</v>
      </c>
      <c r="M15">
        <v>26</v>
      </c>
      <c r="N15">
        <v>163</v>
      </c>
      <c r="O15">
        <v>44</v>
      </c>
      <c r="P15">
        <v>6727</v>
      </c>
      <c r="Q15">
        <v>2393</v>
      </c>
      <c r="R15">
        <v>1.0086035737921906</v>
      </c>
      <c r="S15">
        <v>169</v>
      </c>
      <c r="T15" t="s">
        <v>447</v>
      </c>
      <c r="U15">
        <v>9120</v>
      </c>
      <c r="V15">
        <v>2.1491228070175401E-2</v>
      </c>
      <c r="W15">
        <v>1</v>
      </c>
    </row>
    <row r="16" spans="1:23" x14ac:dyDescent="0.3">
      <c r="A16" s="1">
        <v>44314</v>
      </c>
      <c r="B16" s="2" t="s">
        <v>3</v>
      </c>
      <c r="C16">
        <v>230</v>
      </c>
      <c r="D16">
        <v>2386</v>
      </c>
      <c r="E16">
        <v>174</v>
      </c>
      <c r="F16">
        <v>3048</v>
      </c>
      <c r="G16">
        <v>116298</v>
      </c>
      <c r="H16">
        <v>163</v>
      </c>
      <c r="I16">
        <v>44</v>
      </c>
      <c r="J16">
        <v>2030437</v>
      </c>
      <c r="K16">
        <v>903129</v>
      </c>
      <c r="L16">
        <v>2385</v>
      </c>
      <c r="M16">
        <v>74</v>
      </c>
      <c r="N16">
        <v>164</v>
      </c>
      <c r="O16">
        <v>47</v>
      </c>
      <c r="P16">
        <v>9299</v>
      </c>
      <c r="Q16">
        <v>2204</v>
      </c>
      <c r="R16">
        <v>1.0242782152230971</v>
      </c>
      <c r="S16">
        <v>155</v>
      </c>
      <c r="T16" t="s">
        <v>448</v>
      </c>
      <c r="U16">
        <v>11503</v>
      </c>
      <c r="V16">
        <v>1.9994783969399299E-2</v>
      </c>
      <c r="W16">
        <v>1</v>
      </c>
    </row>
    <row r="17" spans="1:23" x14ac:dyDescent="0.3">
      <c r="A17" s="1">
        <v>44315</v>
      </c>
      <c r="B17" s="2" t="s">
        <v>3</v>
      </c>
      <c r="C17">
        <v>211</v>
      </c>
      <c r="D17">
        <v>2388</v>
      </c>
      <c r="E17">
        <v>211</v>
      </c>
      <c r="F17">
        <v>3122</v>
      </c>
      <c r="G17">
        <v>116453</v>
      </c>
      <c r="H17">
        <v>164</v>
      </c>
      <c r="I17">
        <v>47</v>
      </c>
      <c r="J17">
        <v>2039736</v>
      </c>
      <c r="K17">
        <v>905333</v>
      </c>
      <c r="L17">
        <v>2386</v>
      </c>
      <c r="M17">
        <v>-9</v>
      </c>
      <c r="N17">
        <v>165</v>
      </c>
      <c r="O17">
        <v>49</v>
      </c>
      <c r="P17">
        <v>8583</v>
      </c>
      <c r="Q17">
        <v>2320</v>
      </c>
      <c r="R17">
        <v>0.99711723254324147</v>
      </c>
      <c r="S17">
        <v>218</v>
      </c>
      <c r="T17" t="s">
        <v>449</v>
      </c>
      <c r="U17">
        <v>10903</v>
      </c>
      <c r="V17">
        <v>1.9352471796753201E-2</v>
      </c>
      <c r="W17">
        <v>2</v>
      </c>
    </row>
    <row r="18" spans="1:23" x14ac:dyDescent="0.3">
      <c r="A18" s="1">
        <v>44316</v>
      </c>
      <c r="B18" s="2" t="s">
        <v>3</v>
      </c>
      <c r="C18">
        <v>191</v>
      </c>
      <c r="D18">
        <v>2390</v>
      </c>
      <c r="E18">
        <v>194</v>
      </c>
      <c r="F18">
        <v>3113</v>
      </c>
      <c r="G18">
        <v>116671</v>
      </c>
      <c r="H18">
        <v>165</v>
      </c>
      <c r="I18">
        <v>49</v>
      </c>
      <c r="J18">
        <v>2048319</v>
      </c>
      <c r="K18">
        <v>907653</v>
      </c>
      <c r="L18">
        <v>2388</v>
      </c>
      <c r="M18">
        <v>-14</v>
      </c>
      <c r="N18">
        <v>160</v>
      </c>
      <c r="O18">
        <v>50</v>
      </c>
      <c r="P18">
        <v>9047</v>
      </c>
      <c r="Q18">
        <v>2464</v>
      </c>
      <c r="R18">
        <v>0.99550273048506266</v>
      </c>
      <c r="S18">
        <v>203</v>
      </c>
      <c r="T18" t="s">
        <v>450</v>
      </c>
      <c r="U18">
        <v>11511</v>
      </c>
      <c r="V18">
        <v>1.6592824255060399E-2</v>
      </c>
      <c r="W18">
        <v>2</v>
      </c>
    </row>
    <row r="19" spans="1:23" x14ac:dyDescent="0.3">
      <c r="A19" s="1">
        <v>44317</v>
      </c>
      <c r="B19" s="2" t="s">
        <v>3</v>
      </c>
      <c r="C19">
        <v>174</v>
      </c>
      <c r="D19">
        <v>2390</v>
      </c>
      <c r="E19">
        <v>172</v>
      </c>
      <c r="F19">
        <v>3099</v>
      </c>
      <c r="G19">
        <v>116874</v>
      </c>
      <c r="H19">
        <v>160</v>
      </c>
      <c r="I19">
        <v>50</v>
      </c>
      <c r="J19">
        <v>2057366</v>
      </c>
      <c r="K19">
        <v>910117</v>
      </c>
      <c r="L19">
        <v>2390</v>
      </c>
      <c r="M19">
        <v>7</v>
      </c>
      <c r="N19">
        <v>163</v>
      </c>
      <c r="O19">
        <v>51</v>
      </c>
      <c r="P19">
        <v>8430</v>
      </c>
      <c r="Q19">
        <v>1870</v>
      </c>
      <c r="R19">
        <v>1.0022587931590836</v>
      </c>
      <c r="S19">
        <v>167</v>
      </c>
      <c r="T19" t="s">
        <v>451</v>
      </c>
      <c r="U19">
        <v>10300</v>
      </c>
      <c r="V19">
        <v>1.6893203883495099E-2</v>
      </c>
      <c r="W19">
        <v>0</v>
      </c>
    </row>
    <row r="20" spans="1:23" x14ac:dyDescent="0.3">
      <c r="A20" s="1">
        <v>44318</v>
      </c>
      <c r="B20" s="2" t="s">
        <v>3</v>
      </c>
      <c r="C20">
        <v>103</v>
      </c>
      <c r="D20">
        <v>2390</v>
      </c>
      <c r="E20">
        <v>146</v>
      </c>
      <c r="F20">
        <v>3106</v>
      </c>
      <c r="G20">
        <v>117041</v>
      </c>
      <c r="H20">
        <v>163</v>
      </c>
      <c r="I20">
        <v>51</v>
      </c>
      <c r="J20">
        <v>2065796</v>
      </c>
      <c r="K20">
        <v>911987</v>
      </c>
      <c r="L20">
        <v>2390</v>
      </c>
      <c r="M20">
        <v>-76</v>
      </c>
      <c r="N20">
        <v>164</v>
      </c>
      <c r="O20">
        <v>50</v>
      </c>
      <c r="P20">
        <v>6418</v>
      </c>
      <c r="Q20">
        <v>1425</v>
      </c>
      <c r="R20">
        <v>0.97553122987765617</v>
      </c>
      <c r="S20">
        <v>179</v>
      </c>
      <c r="T20" t="s">
        <v>452</v>
      </c>
      <c r="U20">
        <v>7843</v>
      </c>
      <c r="V20">
        <v>1.31327298227719E-2</v>
      </c>
      <c r="W20">
        <v>0</v>
      </c>
    </row>
    <row r="21" spans="1:23" x14ac:dyDescent="0.3">
      <c r="A21" s="1">
        <v>44319</v>
      </c>
      <c r="B21" s="2" t="s">
        <v>3</v>
      </c>
      <c r="C21">
        <v>125</v>
      </c>
      <c r="D21">
        <v>2391</v>
      </c>
      <c r="E21">
        <v>86</v>
      </c>
      <c r="F21">
        <v>3030</v>
      </c>
      <c r="G21">
        <v>117220</v>
      </c>
      <c r="H21">
        <v>164</v>
      </c>
      <c r="I21">
        <v>50</v>
      </c>
      <c r="J21">
        <v>2072214</v>
      </c>
      <c r="K21">
        <v>913412</v>
      </c>
      <c r="L21">
        <v>2390</v>
      </c>
      <c r="M21">
        <v>-3</v>
      </c>
      <c r="N21">
        <v>165</v>
      </c>
      <c r="O21">
        <v>47</v>
      </c>
      <c r="P21">
        <v>5340</v>
      </c>
      <c r="Q21">
        <v>2446</v>
      </c>
      <c r="R21">
        <v>0.99900990099009901</v>
      </c>
      <c r="S21">
        <v>127</v>
      </c>
      <c r="T21" t="s">
        <v>453</v>
      </c>
      <c r="U21">
        <v>7786</v>
      </c>
      <c r="V21">
        <v>1.6054456717184699E-2</v>
      </c>
      <c r="W21">
        <v>1</v>
      </c>
    </row>
    <row r="22" spans="1:23" x14ac:dyDescent="0.3">
      <c r="A22" s="1">
        <v>44320</v>
      </c>
      <c r="B22" s="2" t="s">
        <v>3</v>
      </c>
      <c r="C22">
        <v>189</v>
      </c>
      <c r="D22">
        <v>2391</v>
      </c>
      <c r="E22">
        <v>106</v>
      </c>
      <c r="F22">
        <v>3027</v>
      </c>
      <c r="G22">
        <v>117347</v>
      </c>
      <c r="H22">
        <v>165</v>
      </c>
      <c r="I22">
        <v>47</v>
      </c>
      <c r="J22">
        <v>2077554</v>
      </c>
      <c r="K22">
        <v>915858</v>
      </c>
      <c r="L22">
        <v>2391</v>
      </c>
      <c r="M22">
        <v>34</v>
      </c>
      <c r="N22">
        <v>152</v>
      </c>
      <c r="O22">
        <v>48</v>
      </c>
      <c r="P22">
        <v>7781</v>
      </c>
      <c r="Q22">
        <v>2486</v>
      </c>
      <c r="R22">
        <v>1.011232243145028</v>
      </c>
      <c r="S22">
        <v>155</v>
      </c>
      <c r="T22" t="s">
        <v>454</v>
      </c>
      <c r="U22">
        <v>10267</v>
      </c>
      <c r="V22">
        <v>1.8408493230739301E-2</v>
      </c>
      <c r="W22">
        <v>0</v>
      </c>
    </row>
    <row r="23" spans="1:23" x14ac:dyDescent="0.3">
      <c r="A23" s="1">
        <v>44321</v>
      </c>
      <c r="B23" s="2" t="s">
        <v>3</v>
      </c>
      <c r="C23">
        <v>225</v>
      </c>
      <c r="D23">
        <v>2392</v>
      </c>
      <c r="E23">
        <v>164</v>
      </c>
      <c r="F23">
        <v>3061</v>
      </c>
      <c r="G23">
        <v>117502</v>
      </c>
      <c r="H23">
        <v>152</v>
      </c>
      <c r="I23">
        <v>48</v>
      </c>
      <c r="J23">
        <v>2085335</v>
      </c>
      <c r="K23">
        <v>918344</v>
      </c>
      <c r="L23">
        <v>2391</v>
      </c>
      <c r="M23">
        <v>11</v>
      </c>
      <c r="N23">
        <v>149</v>
      </c>
      <c r="O23">
        <v>48</v>
      </c>
      <c r="P23">
        <v>6633</v>
      </c>
      <c r="Q23">
        <v>2236</v>
      </c>
      <c r="R23">
        <v>1.0035935968637699</v>
      </c>
      <c r="S23">
        <v>213</v>
      </c>
      <c r="T23" t="s">
        <v>455</v>
      </c>
      <c r="U23">
        <v>8869</v>
      </c>
      <c r="V23">
        <v>2.5369263727590501E-2</v>
      </c>
      <c r="W23">
        <v>1</v>
      </c>
    </row>
    <row r="24" spans="1:23" x14ac:dyDescent="0.3">
      <c r="A24" s="1">
        <v>44322</v>
      </c>
      <c r="B24" s="2" t="s">
        <v>3</v>
      </c>
      <c r="C24">
        <v>195</v>
      </c>
      <c r="D24">
        <v>2393</v>
      </c>
      <c r="E24">
        <v>197</v>
      </c>
      <c r="F24">
        <v>3072</v>
      </c>
      <c r="G24">
        <v>117715</v>
      </c>
      <c r="H24">
        <v>149</v>
      </c>
      <c r="I24">
        <v>48</v>
      </c>
      <c r="J24">
        <v>2091968</v>
      </c>
      <c r="K24">
        <v>920580</v>
      </c>
      <c r="L24">
        <v>2392</v>
      </c>
      <c r="M24">
        <v>-8</v>
      </c>
      <c r="N24">
        <v>152</v>
      </c>
      <c r="O24">
        <v>45</v>
      </c>
      <c r="P24">
        <v>7149</v>
      </c>
      <c r="Q24">
        <v>2279</v>
      </c>
      <c r="R24">
        <v>0.99739583333333337</v>
      </c>
      <c r="S24">
        <v>202</v>
      </c>
      <c r="T24" t="s">
        <v>456</v>
      </c>
      <c r="U24">
        <v>9428</v>
      </c>
      <c r="V24">
        <v>2.0683071701315201E-2</v>
      </c>
      <c r="W24">
        <v>1</v>
      </c>
    </row>
    <row r="25" spans="1:23" x14ac:dyDescent="0.3">
      <c r="A25" s="1">
        <v>44323</v>
      </c>
      <c r="B25" s="2" t="s">
        <v>3</v>
      </c>
      <c r="C25">
        <v>191</v>
      </c>
      <c r="D25">
        <v>2393</v>
      </c>
      <c r="E25">
        <v>179</v>
      </c>
      <c r="F25">
        <v>3064</v>
      </c>
      <c r="G25">
        <v>117917</v>
      </c>
      <c r="H25">
        <v>152</v>
      </c>
      <c r="I25">
        <v>45</v>
      </c>
      <c r="J25">
        <v>2099117</v>
      </c>
      <c r="K25">
        <v>922859</v>
      </c>
      <c r="L25">
        <v>2393</v>
      </c>
      <c r="M25">
        <v>-41</v>
      </c>
      <c r="N25">
        <v>149</v>
      </c>
      <c r="O25">
        <v>43</v>
      </c>
      <c r="P25">
        <v>8404</v>
      </c>
      <c r="Q25">
        <v>2713</v>
      </c>
      <c r="R25">
        <v>0.98661879895561355</v>
      </c>
      <c r="S25">
        <v>232</v>
      </c>
      <c r="T25" t="s">
        <v>457</v>
      </c>
      <c r="U25">
        <v>11117</v>
      </c>
      <c r="V25">
        <v>1.7180894126113198E-2</v>
      </c>
      <c r="W25">
        <v>0</v>
      </c>
    </row>
    <row r="26" spans="1:23" x14ac:dyDescent="0.3">
      <c r="A26" s="1">
        <v>44324</v>
      </c>
      <c r="B26" s="2" t="s">
        <v>3</v>
      </c>
      <c r="C26">
        <v>189</v>
      </c>
      <c r="D26">
        <v>2394</v>
      </c>
      <c r="E26">
        <v>168</v>
      </c>
      <c r="F26">
        <v>3023</v>
      </c>
      <c r="G26">
        <v>118149</v>
      </c>
      <c r="H26">
        <v>149</v>
      </c>
      <c r="I26">
        <v>43</v>
      </c>
      <c r="J26">
        <v>2107521</v>
      </c>
      <c r="K26">
        <v>925572</v>
      </c>
      <c r="L26">
        <v>2393</v>
      </c>
      <c r="M26">
        <v>-36</v>
      </c>
      <c r="N26">
        <v>158</v>
      </c>
      <c r="O26">
        <v>44</v>
      </c>
      <c r="P26">
        <v>9299</v>
      </c>
      <c r="Q26">
        <v>1431</v>
      </c>
      <c r="R26">
        <v>0.98809130003307977</v>
      </c>
      <c r="S26">
        <v>224</v>
      </c>
      <c r="T26" t="s">
        <v>458</v>
      </c>
      <c r="U26">
        <v>10730</v>
      </c>
      <c r="V26">
        <v>1.7614165890028E-2</v>
      </c>
      <c r="W26">
        <v>1</v>
      </c>
    </row>
    <row r="27" spans="1:23" x14ac:dyDescent="0.3">
      <c r="A27" s="1">
        <v>44325</v>
      </c>
      <c r="B27" s="2" t="s">
        <v>3</v>
      </c>
      <c r="C27">
        <v>152</v>
      </c>
      <c r="D27">
        <v>2394</v>
      </c>
      <c r="E27">
        <v>172</v>
      </c>
      <c r="F27">
        <v>2987</v>
      </c>
      <c r="G27">
        <v>118373</v>
      </c>
      <c r="H27">
        <v>158</v>
      </c>
      <c r="I27">
        <v>44</v>
      </c>
      <c r="J27">
        <v>2116820</v>
      </c>
      <c r="K27">
        <v>927003</v>
      </c>
      <c r="L27">
        <v>2394</v>
      </c>
      <c r="M27">
        <v>-3</v>
      </c>
      <c r="N27">
        <v>163</v>
      </c>
      <c r="O27">
        <v>46</v>
      </c>
      <c r="P27">
        <v>9198</v>
      </c>
      <c r="Q27">
        <v>1216</v>
      </c>
      <c r="R27">
        <v>0.99899564780716443</v>
      </c>
      <c r="S27">
        <v>155</v>
      </c>
      <c r="T27" t="s">
        <v>460</v>
      </c>
      <c r="U27">
        <v>10414</v>
      </c>
      <c r="V27">
        <v>1.45957365085462E-2</v>
      </c>
      <c r="W27">
        <v>0</v>
      </c>
    </row>
    <row r="28" spans="1:23" x14ac:dyDescent="0.3">
      <c r="A28" s="1">
        <v>44326</v>
      </c>
      <c r="B28" s="2" t="s">
        <v>3</v>
      </c>
      <c r="C28">
        <v>121</v>
      </c>
      <c r="D28">
        <v>2394</v>
      </c>
      <c r="E28">
        <v>146</v>
      </c>
      <c r="F28">
        <v>2984</v>
      </c>
      <c r="G28">
        <v>118528</v>
      </c>
      <c r="H28">
        <v>163</v>
      </c>
      <c r="I28">
        <v>46</v>
      </c>
      <c r="J28">
        <v>2126018</v>
      </c>
      <c r="K28">
        <v>928219</v>
      </c>
      <c r="L28">
        <v>2394</v>
      </c>
      <c r="M28">
        <v>-7</v>
      </c>
      <c r="N28">
        <v>147</v>
      </c>
      <c r="O28">
        <v>43</v>
      </c>
      <c r="P28">
        <v>8187</v>
      </c>
      <c r="Q28">
        <v>2655</v>
      </c>
      <c r="R28">
        <v>0.99765415549597858</v>
      </c>
      <c r="S28">
        <v>128</v>
      </c>
      <c r="T28" t="s">
        <v>461</v>
      </c>
      <c r="U28">
        <v>10842</v>
      </c>
      <c r="V28">
        <v>1.1160302527209001E-2</v>
      </c>
      <c r="W28">
        <v>0</v>
      </c>
    </row>
    <row r="29" spans="1:23" x14ac:dyDescent="0.3">
      <c r="A29" s="1">
        <v>44328</v>
      </c>
      <c r="B29" s="2" t="s">
        <v>3</v>
      </c>
      <c r="C29">
        <v>368</v>
      </c>
      <c r="D29">
        <v>2397</v>
      </c>
      <c r="E29">
        <v>103</v>
      </c>
      <c r="F29">
        <v>2977</v>
      </c>
      <c r="G29">
        <v>118656</v>
      </c>
      <c r="H29">
        <v>147</v>
      </c>
      <c r="I29">
        <v>43</v>
      </c>
      <c r="J29">
        <v>2134205</v>
      </c>
      <c r="K29">
        <v>930874</v>
      </c>
      <c r="L29">
        <v>2394</v>
      </c>
      <c r="M29">
        <v>-23</v>
      </c>
      <c r="N29">
        <v>148</v>
      </c>
      <c r="O29">
        <v>40</v>
      </c>
      <c r="P29">
        <v>14654</v>
      </c>
      <c r="Q29">
        <v>4915</v>
      </c>
      <c r="R29">
        <v>0.99227410144440709</v>
      </c>
      <c r="S29">
        <v>388</v>
      </c>
      <c r="T29" t="s">
        <v>462</v>
      </c>
      <c r="U29">
        <v>19569</v>
      </c>
      <c r="V29">
        <v>1.8805253206602299E-2</v>
      </c>
      <c r="W29">
        <v>3</v>
      </c>
    </row>
    <row r="30" spans="1:23" x14ac:dyDescent="0.3">
      <c r="A30" s="1">
        <v>44329</v>
      </c>
      <c r="B30" s="2" t="s">
        <v>3</v>
      </c>
      <c r="C30">
        <v>159</v>
      </c>
      <c r="D30">
        <v>2399</v>
      </c>
      <c r="E30">
        <v>136</v>
      </c>
      <c r="F30">
        <v>2954</v>
      </c>
      <c r="G30">
        <v>119044</v>
      </c>
      <c r="H30">
        <v>148</v>
      </c>
      <c r="I30">
        <v>40</v>
      </c>
      <c r="J30">
        <v>2148859</v>
      </c>
      <c r="K30">
        <v>935789</v>
      </c>
      <c r="L30">
        <v>2397</v>
      </c>
      <c r="M30">
        <v>-21</v>
      </c>
      <c r="N30">
        <v>146</v>
      </c>
      <c r="O30">
        <v>38</v>
      </c>
      <c r="P30">
        <v>6275</v>
      </c>
      <c r="Q30">
        <v>2396</v>
      </c>
      <c r="R30">
        <v>0.99289099526066349</v>
      </c>
      <c r="S30">
        <v>178</v>
      </c>
      <c r="T30" t="s">
        <v>466</v>
      </c>
      <c r="U30">
        <v>8671</v>
      </c>
      <c r="V30">
        <v>1.8336985353477098E-2</v>
      </c>
      <c r="W30">
        <v>2</v>
      </c>
    </row>
    <row r="31" spans="1:23" x14ac:dyDescent="0.3">
      <c r="A31" s="1">
        <v>44330</v>
      </c>
      <c r="B31" s="2" t="s">
        <v>3</v>
      </c>
      <c r="C31">
        <v>176</v>
      </c>
      <c r="D31">
        <v>2401</v>
      </c>
      <c r="E31">
        <v>133</v>
      </c>
      <c r="F31">
        <v>2933</v>
      </c>
      <c r="G31">
        <v>119222</v>
      </c>
      <c r="H31">
        <v>146</v>
      </c>
      <c r="I31">
        <v>38</v>
      </c>
      <c r="J31">
        <v>2155134</v>
      </c>
      <c r="K31">
        <v>938185</v>
      </c>
      <c r="L31">
        <v>2399</v>
      </c>
      <c r="M31">
        <v>-68</v>
      </c>
      <c r="N31">
        <v>134</v>
      </c>
      <c r="O31">
        <v>38</v>
      </c>
      <c r="P31">
        <v>6530</v>
      </c>
      <c r="Q31">
        <v>2529</v>
      </c>
      <c r="R31">
        <v>0.97681554722127517</v>
      </c>
      <c r="S31">
        <v>243</v>
      </c>
      <c r="T31" t="s">
        <v>463</v>
      </c>
      <c r="U31">
        <v>9059</v>
      </c>
      <c r="V31">
        <v>1.9428192957280099E-2</v>
      </c>
      <c r="W31">
        <v>2</v>
      </c>
    </row>
    <row r="32" spans="1:23" x14ac:dyDescent="0.3">
      <c r="A32" s="1">
        <v>44331</v>
      </c>
      <c r="B32" s="2" t="s">
        <v>3</v>
      </c>
      <c r="C32">
        <v>126</v>
      </c>
      <c r="D32">
        <v>2401</v>
      </c>
      <c r="E32">
        <v>168</v>
      </c>
      <c r="F32">
        <v>2865</v>
      </c>
      <c r="G32">
        <v>119465</v>
      </c>
      <c r="H32">
        <v>134</v>
      </c>
      <c r="I32">
        <v>38</v>
      </c>
      <c r="J32">
        <v>2161664</v>
      </c>
      <c r="K32">
        <v>940714</v>
      </c>
      <c r="L32">
        <v>2401</v>
      </c>
      <c r="M32">
        <v>-33</v>
      </c>
      <c r="N32">
        <v>138</v>
      </c>
      <c r="O32">
        <v>35</v>
      </c>
      <c r="P32">
        <v>6335</v>
      </c>
      <c r="Q32">
        <v>1583</v>
      </c>
      <c r="R32">
        <v>0.98848167539267018</v>
      </c>
      <c r="S32">
        <v>159</v>
      </c>
      <c r="T32" t="s">
        <v>467</v>
      </c>
      <c r="U32">
        <v>7918</v>
      </c>
      <c r="V32">
        <v>1.5913109371053301E-2</v>
      </c>
      <c r="W32">
        <v>0</v>
      </c>
    </row>
    <row r="33" spans="1:23" x14ac:dyDescent="0.3">
      <c r="A33" s="1">
        <v>44332</v>
      </c>
      <c r="B33" s="2" t="s">
        <v>3</v>
      </c>
      <c r="C33">
        <v>107</v>
      </c>
      <c r="D33">
        <v>2403</v>
      </c>
      <c r="E33">
        <v>118</v>
      </c>
      <c r="F33">
        <v>2832</v>
      </c>
      <c r="G33">
        <v>119624</v>
      </c>
      <c r="H33">
        <v>138</v>
      </c>
      <c r="I33">
        <v>35</v>
      </c>
      <c r="J33">
        <v>2167999</v>
      </c>
      <c r="K33">
        <v>942297</v>
      </c>
      <c r="L33">
        <v>2401</v>
      </c>
      <c r="M33">
        <v>-43</v>
      </c>
      <c r="N33">
        <v>139</v>
      </c>
      <c r="O33">
        <v>37</v>
      </c>
      <c r="P33">
        <v>6359</v>
      </c>
      <c r="Q33">
        <v>1338</v>
      </c>
      <c r="R33">
        <v>0.98481638418079098</v>
      </c>
      <c r="S33">
        <v>148</v>
      </c>
      <c r="T33" t="s">
        <v>468</v>
      </c>
      <c r="U33">
        <v>7697</v>
      </c>
      <c r="V33">
        <v>1.3901520072755601E-2</v>
      </c>
      <c r="W33">
        <v>2</v>
      </c>
    </row>
    <row r="34" spans="1:23" x14ac:dyDescent="0.3">
      <c r="A34" s="1">
        <v>44333</v>
      </c>
      <c r="B34" s="2" t="s">
        <v>3</v>
      </c>
      <c r="C34">
        <v>116</v>
      </c>
      <c r="D34">
        <v>2405</v>
      </c>
      <c r="E34">
        <v>99</v>
      </c>
      <c r="F34">
        <v>2789</v>
      </c>
      <c r="G34">
        <v>119772</v>
      </c>
      <c r="H34">
        <v>139</v>
      </c>
      <c r="I34">
        <v>37</v>
      </c>
      <c r="J34">
        <v>2174358</v>
      </c>
      <c r="K34">
        <v>943635</v>
      </c>
      <c r="L34">
        <v>2403</v>
      </c>
      <c r="M34">
        <v>16</v>
      </c>
      <c r="N34">
        <v>139</v>
      </c>
      <c r="O34">
        <v>37</v>
      </c>
      <c r="P34">
        <v>5298</v>
      </c>
      <c r="Q34">
        <v>1734</v>
      </c>
      <c r="R34">
        <v>1.0057368232341342</v>
      </c>
      <c r="S34">
        <v>98</v>
      </c>
      <c r="T34" t="s">
        <v>469</v>
      </c>
      <c r="U34">
        <v>7032</v>
      </c>
      <c r="V34">
        <v>1.64960182025028E-2</v>
      </c>
      <c r="W34">
        <v>2</v>
      </c>
    </row>
    <row r="35" spans="1:23" x14ac:dyDescent="0.3">
      <c r="A35" s="1">
        <v>44334</v>
      </c>
      <c r="B35" s="2" t="s">
        <v>3</v>
      </c>
      <c r="C35">
        <v>128</v>
      </c>
      <c r="D35">
        <v>2409</v>
      </c>
      <c r="E35">
        <v>105</v>
      </c>
      <c r="F35">
        <v>2805</v>
      </c>
      <c r="G35">
        <v>119870</v>
      </c>
      <c r="H35">
        <v>139</v>
      </c>
      <c r="I35">
        <v>37</v>
      </c>
      <c r="J35">
        <v>2179656</v>
      </c>
      <c r="K35">
        <v>945369</v>
      </c>
      <c r="L35">
        <v>2405</v>
      </c>
      <c r="M35">
        <v>-61</v>
      </c>
      <c r="N35">
        <v>124</v>
      </c>
      <c r="O35">
        <v>38</v>
      </c>
      <c r="P35">
        <v>4584</v>
      </c>
      <c r="Q35">
        <v>2459</v>
      </c>
      <c r="R35">
        <v>0.97825311942959003</v>
      </c>
      <c r="S35">
        <v>185</v>
      </c>
      <c r="T35" t="s">
        <v>470</v>
      </c>
      <c r="U35">
        <v>7043</v>
      </c>
      <c r="V35">
        <v>1.8174073548203901E-2</v>
      </c>
      <c r="W35">
        <v>4</v>
      </c>
    </row>
    <row r="36" spans="1:23" x14ac:dyDescent="0.3">
      <c r="A36" s="1">
        <v>44335</v>
      </c>
      <c r="B36" s="2" t="s">
        <v>3</v>
      </c>
      <c r="C36">
        <v>183</v>
      </c>
      <c r="D36">
        <v>2409</v>
      </c>
      <c r="E36">
        <v>108</v>
      </c>
      <c r="F36">
        <v>2744</v>
      </c>
      <c r="G36">
        <v>120055</v>
      </c>
      <c r="H36">
        <v>124</v>
      </c>
      <c r="I36">
        <v>38</v>
      </c>
      <c r="J36">
        <v>2184240</v>
      </c>
      <c r="K36">
        <v>947828</v>
      </c>
      <c r="L36">
        <v>2409</v>
      </c>
      <c r="M36">
        <v>-43</v>
      </c>
      <c r="N36">
        <v>128</v>
      </c>
      <c r="O36">
        <v>32</v>
      </c>
      <c r="P36">
        <v>5810</v>
      </c>
      <c r="Q36">
        <v>2237</v>
      </c>
      <c r="R36">
        <v>0.98432944606413997</v>
      </c>
      <c r="S36">
        <v>226</v>
      </c>
      <c r="T36" t="s">
        <v>471</v>
      </c>
      <c r="U36">
        <v>8047</v>
      </c>
      <c r="V36">
        <v>2.2741394308437898E-2</v>
      </c>
      <c r="W36">
        <v>0</v>
      </c>
    </row>
    <row r="37" spans="1:23" x14ac:dyDescent="0.3">
      <c r="A37" s="1">
        <v>44336</v>
      </c>
      <c r="B37" s="2" t="s">
        <v>3</v>
      </c>
      <c r="C37">
        <v>176</v>
      </c>
      <c r="D37">
        <v>2410</v>
      </c>
      <c r="E37">
        <v>167</v>
      </c>
      <c r="F37">
        <v>2701</v>
      </c>
      <c r="G37">
        <v>120281</v>
      </c>
      <c r="H37">
        <v>128</v>
      </c>
      <c r="I37">
        <v>32</v>
      </c>
      <c r="J37">
        <v>2190050</v>
      </c>
      <c r="K37">
        <v>950065</v>
      </c>
      <c r="L37">
        <v>2409</v>
      </c>
      <c r="M37">
        <v>-26</v>
      </c>
      <c r="N37">
        <v>116</v>
      </c>
      <c r="O37">
        <v>30</v>
      </c>
      <c r="P37">
        <v>5363</v>
      </c>
      <c r="Q37">
        <v>2080</v>
      </c>
      <c r="R37">
        <v>0.990373935579415</v>
      </c>
      <c r="S37">
        <v>201</v>
      </c>
      <c r="T37" t="s">
        <v>472</v>
      </c>
      <c r="U37">
        <v>7443</v>
      </c>
      <c r="V37">
        <v>2.3646379148192901E-2</v>
      </c>
      <c r="W37">
        <v>1</v>
      </c>
    </row>
    <row r="38" spans="1:23" x14ac:dyDescent="0.3">
      <c r="A38" s="1">
        <v>44337</v>
      </c>
      <c r="B38" s="2" t="s">
        <v>3</v>
      </c>
      <c r="C38">
        <v>184</v>
      </c>
      <c r="D38">
        <v>2410</v>
      </c>
      <c r="E38">
        <v>157</v>
      </c>
      <c r="F38">
        <v>2675</v>
      </c>
      <c r="G38">
        <v>120482</v>
      </c>
      <c r="H38">
        <v>116</v>
      </c>
      <c r="I38">
        <v>30</v>
      </c>
      <c r="J38">
        <v>2195413</v>
      </c>
      <c r="K38">
        <v>952145</v>
      </c>
      <c r="L38">
        <v>2410</v>
      </c>
      <c r="M38">
        <v>10</v>
      </c>
      <c r="N38">
        <v>108</v>
      </c>
      <c r="O38">
        <v>31</v>
      </c>
      <c r="P38">
        <v>6244</v>
      </c>
      <c r="Q38">
        <v>2475</v>
      </c>
      <c r="R38">
        <v>1.0037383177570094</v>
      </c>
      <c r="S38">
        <v>174</v>
      </c>
      <c r="T38" t="s">
        <v>473</v>
      </c>
      <c r="U38">
        <v>8719</v>
      </c>
      <c r="V38">
        <v>2.1103337538708598E-2</v>
      </c>
      <c r="W38">
        <v>0</v>
      </c>
    </row>
    <row r="39" spans="1:23" x14ac:dyDescent="0.3">
      <c r="A39" s="1">
        <v>44338</v>
      </c>
      <c r="B39" s="2" t="s">
        <v>3</v>
      </c>
      <c r="C39">
        <v>173</v>
      </c>
      <c r="D39">
        <v>2410</v>
      </c>
      <c r="E39">
        <v>158</v>
      </c>
      <c r="F39">
        <v>2685</v>
      </c>
      <c r="G39">
        <v>120656</v>
      </c>
      <c r="H39">
        <v>108</v>
      </c>
      <c r="I39">
        <v>31</v>
      </c>
      <c r="J39">
        <v>2201657</v>
      </c>
      <c r="K39">
        <v>954620</v>
      </c>
      <c r="L39">
        <v>2410</v>
      </c>
      <c r="M39">
        <v>-29</v>
      </c>
      <c r="N39">
        <v>108</v>
      </c>
      <c r="O39">
        <v>30</v>
      </c>
      <c r="P39">
        <v>5799</v>
      </c>
      <c r="Q39">
        <v>1631</v>
      </c>
      <c r="R39">
        <v>0.98919925512104279</v>
      </c>
      <c r="S39">
        <v>202</v>
      </c>
      <c r="T39" t="s">
        <v>474</v>
      </c>
      <c r="U39">
        <v>7430</v>
      </c>
      <c r="V39">
        <v>2.3283983849259799E-2</v>
      </c>
      <c r="W39">
        <v>0</v>
      </c>
    </row>
    <row r="40" spans="1:23" x14ac:dyDescent="0.3">
      <c r="A40" s="1">
        <v>44339</v>
      </c>
      <c r="B40" s="2" t="s">
        <v>3</v>
      </c>
      <c r="C40">
        <v>123</v>
      </c>
      <c r="D40">
        <v>2411</v>
      </c>
      <c r="E40">
        <v>170</v>
      </c>
      <c r="F40">
        <v>2656</v>
      </c>
      <c r="G40">
        <v>120858</v>
      </c>
      <c r="H40">
        <v>108</v>
      </c>
      <c r="I40">
        <v>30</v>
      </c>
      <c r="J40">
        <v>2207456</v>
      </c>
      <c r="K40">
        <v>956251</v>
      </c>
      <c r="L40">
        <v>2410</v>
      </c>
      <c r="M40">
        <v>-32</v>
      </c>
      <c r="N40">
        <v>112</v>
      </c>
      <c r="O40">
        <v>32</v>
      </c>
      <c r="P40">
        <v>5290</v>
      </c>
      <c r="Q40">
        <v>1195</v>
      </c>
      <c r="R40">
        <v>0.98795180722891562</v>
      </c>
      <c r="S40">
        <v>154</v>
      </c>
      <c r="T40" t="s">
        <v>475</v>
      </c>
      <c r="U40">
        <v>6485</v>
      </c>
      <c r="V40">
        <v>1.8966846569005401E-2</v>
      </c>
      <c r="W40">
        <v>1</v>
      </c>
    </row>
    <row r="41" spans="1:23" x14ac:dyDescent="0.3">
      <c r="A41" s="1">
        <v>44340</v>
      </c>
      <c r="B41" s="2" t="s">
        <v>3</v>
      </c>
      <c r="C41">
        <v>89</v>
      </c>
      <c r="D41">
        <v>2412</v>
      </c>
      <c r="E41">
        <v>106</v>
      </c>
      <c r="F41">
        <v>2624</v>
      </c>
      <c r="G41">
        <v>121012</v>
      </c>
      <c r="H41">
        <v>112</v>
      </c>
      <c r="I41">
        <v>32</v>
      </c>
      <c r="J41">
        <v>2212746</v>
      </c>
      <c r="K41">
        <v>957446</v>
      </c>
      <c r="L41">
        <v>2411</v>
      </c>
      <c r="M41">
        <v>-71</v>
      </c>
      <c r="N41">
        <v>109</v>
      </c>
      <c r="O41">
        <v>31</v>
      </c>
      <c r="P41">
        <v>4768</v>
      </c>
      <c r="Q41">
        <v>2459</v>
      </c>
      <c r="R41">
        <v>0.97294207317073167</v>
      </c>
      <c r="S41">
        <v>160</v>
      </c>
      <c r="T41" t="s">
        <v>476</v>
      </c>
      <c r="U41">
        <v>7227</v>
      </c>
      <c r="V41">
        <v>1.23149301231493E-2</v>
      </c>
      <c r="W41">
        <v>1</v>
      </c>
    </row>
    <row r="42" spans="1:23" x14ac:dyDescent="0.3">
      <c r="A42" s="1">
        <v>44341</v>
      </c>
      <c r="B42" s="2" t="s">
        <v>3</v>
      </c>
      <c r="C42">
        <v>130</v>
      </c>
      <c r="D42">
        <v>2413</v>
      </c>
      <c r="E42">
        <v>75</v>
      </c>
      <c r="F42">
        <v>2553</v>
      </c>
      <c r="G42">
        <v>121172</v>
      </c>
      <c r="H42">
        <v>109</v>
      </c>
      <c r="I42">
        <v>31</v>
      </c>
      <c r="J42">
        <v>2217514</v>
      </c>
      <c r="K42">
        <v>959905</v>
      </c>
      <c r="L42">
        <v>2412</v>
      </c>
      <c r="M42">
        <v>-55</v>
      </c>
      <c r="N42">
        <v>107</v>
      </c>
      <c r="O42">
        <v>31</v>
      </c>
      <c r="P42">
        <v>6218</v>
      </c>
      <c r="Q42">
        <v>2533</v>
      </c>
      <c r="R42">
        <v>0.97845671758715236</v>
      </c>
      <c r="S42">
        <v>184</v>
      </c>
      <c r="T42" t="s">
        <v>477</v>
      </c>
      <c r="U42">
        <v>8751</v>
      </c>
      <c r="V42">
        <v>1.4855445091989499E-2</v>
      </c>
      <c r="W42">
        <v>1</v>
      </c>
    </row>
    <row r="43" spans="1:23" x14ac:dyDescent="0.3">
      <c r="A43" s="1">
        <v>44342</v>
      </c>
      <c r="B43" s="2" t="s">
        <v>3</v>
      </c>
      <c r="C43">
        <v>130</v>
      </c>
      <c r="D43">
        <v>2415</v>
      </c>
      <c r="E43">
        <v>111</v>
      </c>
      <c r="F43">
        <v>2498</v>
      </c>
      <c r="G43">
        <v>121356</v>
      </c>
      <c r="H43">
        <v>107</v>
      </c>
      <c r="I43">
        <v>31</v>
      </c>
      <c r="J43">
        <v>2223732</v>
      </c>
      <c r="K43">
        <v>962438</v>
      </c>
      <c r="L43">
        <v>2413</v>
      </c>
      <c r="M43">
        <v>-78</v>
      </c>
      <c r="N43">
        <v>96</v>
      </c>
      <c r="O43">
        <v>28</v>
      </c>
      <c r="P43">
        <v>5671</v>
      </c>
      <c r="Q43">
        <v>2355</v>
      </c>
      <c r="R43">
        <v>0.96877502001601279</v>
      </c>
      <c r="S43">
        <v>206</v>
      </c>
      <c r="T43" t="s">
        <v>478</v>
      </c>
      <c r="U43">
        <v>8026</v>
      </c>
      <c r="V43">
        <v>1.6197358584599999E-2</v>
      </c>
      <c r="W43">
        <v>2</v>
      </c>
    </row>
    <row r="44" spans="1:23" x14ac:dyDescent="0.3">
      <c r="A44" s="1">
        <v>44343</v>
      </c>
      <c r="B44" s="2" t="s">
        <v>3</v>
      </c>
      <c r="C44">
        <v>143</v>
      </c>
      <c r="D44">
        <v>2415</v>
      </c>
      <c r="E44">
        <v>112</v>
      </c>
      <c r="F44">
        <v>2420</v>
      </c>
      <c r="G44">
        <v>121562</v>
      </c>
      <c r="H44">
        <v>96</v>
      </c>
      <c r="I44">
        <v>28</v>
      </c>
      <c r="J44">
        <v>2229403</v>
      </c>
      <c r="K44">
        <v>964793</v>
      </c>
      <c r="L44">
        <v>2415</v>
      </c>
      <c r="M44">
        <v>-20</v>
      </c>
      <c r="N44">
        <v>93</v>
      </c>
      <c r="O44">
        <v>28</v>
      </c>
      <c r="P44">
        <v>6942</v>
      </c>
      <c r="Q44">
        <v>-5602</v>
      </c>
      <c r="R44">
        <v>0.99173553719008267</v>
      </c>
      <c r="S44">
        <v>163</v>
      </c>
      <c r="T44" t="s">
        <v>479</v>
      </c>
      <c r="U44">
        <v>1340</v>
      </c>
      <c r="V44">
        <v>0.106716417910448</v>
      </c>
      <c r="W44">
        <v>0</v>
      </c>
    </row>
    <row r="45" spans="1:23" x14ac:dyDescent="0.3">
      <c r="A45" s="1">
        <v>44344</v>
      </c>
      <c r="B45" s="2" t="s">
        <v>3</v>
      </c>
      <c r="C45">
        <v>110</v>
      </c>
      <c r="D45">
        <v>2417</v>
      </c>
      <c r="E45">
        <v>145</v>
      </c>
      <c r="F45">
        <v>2400</v>
      </c>
      <c r="G45">
        <v>121725</v>
      </c>
      <c r="H45">
        <v>93</v>
      </c>
      <c r="I45">
        <v>28</v>
      </c>
      <c r="J45">
        <v>2236345</v>
      </c>
      <c r="K45">
        <v>959191</v>
      </c>
      <c r="L45">
        <v>2415</v>
      </c>
      <c r="M45">
        <v>-50</v>
      </c>
      <c r="N45">
        <v>79</v>
      </c>
      <c r="O45">
        <v>28</v>
      </c>
      <c r="P45">
        <v>5432</v>
      </c>
      <c r="Q45">
        <v>1246</v>
      </c>
      <c r="R45">
        <v>0.97916666666666663</v>
      </c>
      <c r="S45">
        <v>158</v>
      </c>
      <c r="T45" t="s">
        <v>480</v>
      </c>
      <c r="U45">
        <v>6678</v>
      </c>
      <c r="V45">
        <v>1.6471997604073099E-2</v>
      </c>
      <c r="W45">
        <v>2</v>
      </c>
    </row>
    <row r="46" spans="1:23" x14ac:dyDescent="0.3">
      <c r="A46" s="1">
        <v>44345</v>
      </c>
      <c r="B46" s="2" t="s">
        <v>3</v>
      </c>
      <c r="C46">
        <v>124</v>
      </c>
      <c r="D46">
        <v>2417</v>
      </c>
      <c r="E46">
        <v>102</v>
      </c>
      <c r="F46">
        <v>2350</v>
      </c>
      <c r="G46">
        <v>121883</v>
      </c>
      <c r="H46">
        <v>79</v>
      </c>
      <c r="I46">
        <v>28</v>
      </c>
      <c r="J46">
        <v>2241777</v>
      </c>
      <c r="K46">
        <v>960437</v>
      </c>
      <c r="L46">
        <v>2417</v>
      </c>
      <c r="M46">
        <v>-50</v>
      </c>
      <c r="N46">
        <v>89</v>
      </c>
      <c r="O46">
        <v>28</v>
      </c>
      <c r="P46">
        <v>5779</v>
      </c>
      <c r="Q46">
        <v>1228</v>
      </c>
      <c r="R46">
        <v>0.97872340425531912</v>
      </c>
      <c r="S46">
        <v>174</v>
      </c>
      <c r="T46" t="s">
        <v>481</v>
      </c>
      <c r="U46">
        <v>7007</v>
      </c>
      <c r="V46">
        <v>1.7696589125160599E-2</v>
      </c>
      <c r="W46">
        <v>0</v>
      </c>
    </row>
    <row r="47" spans="1:23" x14ac:dyDescent="0.3">
      <c r="A47" s="1">
        <v>44346</v>
      </c>
      <c r="B47" s="2" t="s">
        <v>3</v>
      </c>
      <c r="C47">
        <v>76</v>
      </c>
      <c r="D47">
        <v>2417</v>
      </c>
      <c r="E47">
        <v>132</v>
      </c>
      <c r="F47">
        <v>2300</v>
      </c>
      <c r="G47">
        <v>122057</v>
      </c>
      <c r="H47">
        <v>89</v>
      </c>
      <c r="I47">
        <v>28</v>
      </c>
      <c r="J47">
        <v>2247556</v>
      </c>
      <c r="K47">
        <v>961665</v>
      </c>
      <c r="L47">
        <v>2417</v>
      </c>
      <c r="M47">
        <v>-38</v>
      </c>
      <c r="N47">
        <v>94</v>
      </c>
      <c r="O47">
        <v>31</v>
      </c>
      <c r="P47">
        <v>3537</v>
      </c>
      <c r="Q47">
        <v>2</v>
      </c>
      <c r="R47">
        <v>0.98347826086956525</v>
      </c>
      <c r="S47">
        <v>114</v>
      </c>
      <c r="T47" t="s">
        <v>482</v>
      </c>
      <c r="U47">
        <v>3539</v>
      </c>
      <c r="V47">
        <v>2.1474992935857602E-2</v>
      </c>
      <c r="W47">
        <v>0</v>
      </c>
    </row>
    <row r="48" spans="1:23" x14ac:dyDescent="0.3">
      <c r="A48" s="1">
        <v>44347</v>
      </c>
      <c r="B48" s="2" t="s">
        <v>3</v>
      </c>
      <c r="C48">
        <v>90</v>
      </c>
      <c r="D48">
        <v>2419</v>
      </c>
      <c r="E48">
        <v>75</v>
      </c>
      <c r="F48">
        <v>2262</v>
      </c>
      <c r="G48">
        <v>122171</v>
      </c>
      <c r="H48">
        <v>94</v>
      </c>
      <c r="I48">
        <v>31</v>
      </c>
      <c r="J48">
        <v>2251093</v>
      </c>
      <c r="K48">
        <v>961667</v>
      </c>
      <c r="L48">
        <v>2417</v>
      </c>
      <c r="M48">
        <v>-54</v>
      </c>
      <c r="N48">
        <v>84</v>
      </c>
      <c r="O48">
        <v>25</v>
      </c>
      <c r="P48">
        <v>3703</v>
      </c>
      <c r="Q48">
        <v>111</v>
      </c>
      <c r="R48">
        <v>0.97612732095490717</v>
      </c>
      <c r="S48">
        <v>142</v>
      </c>
      <c r="T48" t="s">
        <v>483</v>
      </c>
      <c r="U48">
        <v>3814</v>
      </c>
      <c r="V48">
        <v>2.3597273203985299E-2</v>
      </c>
      <c r="W48">
        <v>2</v>
      </c>
    </row>
    <row r="49" spans="1:23" x14ac:dyDescent="0.3">
      <c r="A49" s="1">
        <v>44348</v>
      </c>
      <c r="B49" s="2" t="s">
        <v>3</v>
      </c>
      <c r="C49">
        <v>82</v>
      </c>
      <c r="D49">
        <v>2420</v>
      </c>
      <c r="E49">
        <v>94</v>
      </c>
      <c r="F49">
        <v>2208</v>
      </c>
      <c r="G49">
        <v>122313</v>
      </c>
      <c r="H49">
        <v>84</v>
      </c>
      <c r="I49">
        <v>25</v>
      </c>
      <c r="J49">
        <v>2254796</v>
      </c>
      <c r="K49">
        <v>961778</v>
      </c>
      <c r="L49">
        <v>2419</v>
      </c>
      <c r="M49">
        <v>-2</v>
      </c>
      <c r="N49">
        <v>90</v>
      </c>
      <c r="O49">
        <v>21</v>
      </c>
      <c r="P49">
        <v>5312</v>
      </c>
      <c r="Q49">
        <v>652</v>
      </c>
      <c r="R49">
        <v>0.99909420289855078</v>
      </c>
      <c r="S49">
        <v>83</v>
      </c>
      <c r="T49" t="s">
        <v>484</v>
      </c>
      <c r="U49">
        <v>5964</v>
      </c>
      <c r="V49">
        <v>1.37491616364856E-2</v>
      </c>
      <c r="W49">
        <v>1</v>
      </c>
    </row>
    <row r="50" spans="1:23" x14ac:dyDescent="0.3">
      <c r="A50" s="1">
        <v>44349</v>
      </c>
      <c r="B50" s="2" t="s">
        <v>3</v>
      </c>
      <c r="C50">
        <v>106</v>
      </c>
      <c r="D50">
        <v>2422</v>
      </c>
      <c r="E50">
        <v>78</v>
      </c>
      <c r="F50">
        <v>2206</v>
      </c>
      <c r="G50">
        <v>122396</v>
      </c>
      <c r="H50">
        <v>90</v>
      </c>
      <c r="I50">
        <v>21</v>
      </c>
      <c r="J50">
        <v>2260108</v>
      </c>
      <c r="K50">
        <v>962430</v>
      </c>
      <c r="L50">
        <v>2420</v>
      </c>
      <c r="M50">
        <v>-50</v>
      </c>
      <c r="N50">
        <v>87</v>
      </c>
      <c r="O50">
        <v>20</v>
      </c>
      <c r="P50">
        <v>5179</v>
      </c>
      <c r="Q50">
        <v>5509</v>
      </c>
      <c r="R50">
        <v>0.97733454215775162</v>
      </c>
      <c r="S50">
        <v>154</v>
      </c>
      <c r="T50" t="s">
        <v>485</v>
      </c>
      <c r="U50">
        <v>10688</v>
      </c>
      <c r="V50">
        <v>9.9176646706586793E-3</v>
      </c>
      <c r="W50">
        <v>2</v>
      </c>
    </row>
    <row r="51" spans="1:23" x14ac:dyDescent="0.3">
      <c r="A51" s="1">
        <v>44350</v>
      </c>
      <c r="B51" s="2" t="s">
        <v>3</v>
      </c>
      <c r="C51">
        <v>91</v>
      </c>
      <c r="D51">
        <v>2424</v>
      </c>
      <c r="E51">
        <v>109</v>
      </c>
      <c r="F51">
        <v>2156</v>
      </c>
      <c r="G51">
        <v>122550</v>
      </c>
      <c r="H51">
        <v>87</v>
      </c>
      <c r="I51">
        <v>20</v>
      </c>
      <c r="J51">
        <v>2265287</v>
      </c>
      <c r="K51">
        <v>967939</v>
      </c>
      <c r="L51">
        <v>2422</v>
      </c>
      <c r="M51">
        <v>-104</v>
      </c>
      <c r="N51">
        <v>83</v>
      </c>
      <c r="O51">
        <v>15</v>
      </c>
      <c r="P51">
        <v>3971</v>
      </c>
      <c r="Q51">
        <v>4956</v>
      </c>
      <c r="R51">
        <v>0.95176252319109467</v>
      </c>
      <c r="S51">
        <v>193</v>
      </c>
      <c r="T51" t="s">
        <v>486</v>
      </c>
      <c r="U51">
        <v>8927</v>
      </c>
      <c r="V51">
        <v>1.0193794107763001E-2</v>
      </c>
      <c r="W51">
        <v>2</v>
      </c>
    </row>
    <row r="52" spans="1:23" x14ac:dyDescent="0.3">
      <c r="A52" s="1">
        <v>44351</v>
      </c>
      <c r="B52" s="2" t="s">
        <v>3</v>
      </c>
      <c r="C52">
        <v>106</v>
      </c>
      <c r="D52">
        <v>2426</v>
      </c>
      <c r="E52">
        <v>90</v>
      </c>
      <c r="F52">
        <v>2052</v>
      </c>
      <c r="G52">
        <v>122743</v>
      </c>
      <c r="H52">
        <v>83</v>
      </c>
      <c r="I52">
        <v>15</v>
      </c>
      <c r="J52">
        <v>2269258</v>
      </c>
      <c r="K52">
        <v>972895</v>
      </c>
      <c r="L52">
        <v>2424</v>
      </c>
      <c r="M52">
        <v>-107</v>
      </c>
      <c r="N52">
        <v>71</v>
      </c>
      <c r="O52">
        <v>13</v>
      </c>
      <c r="P52">
        <v>5481</v>
      </c>
      <c r="Q52">
        <v>3857</v>
      </c>
      <c r="R52">
        <v>0.9478557504873294</v>
      </c>
      <c r="S52">
        <v>211</v>
      </c>
      <c r="T52" t="s">
        <v>487</v>
      </c>
      <c r="U52">
        <v>9338</v>
      </c>
      <c r="V52">
        <v>1.1351467123581101E-2</v>
      </c>
      <c r="W52">
        <v>2</v>
      </c>
    </row>
    <row r="53" spans="1:23" x14ac:dyDescent="0.3">
      <c r="A53" s="1">
        <v>44352</v>
      </c>
      <c r="B53" s="2" t="s">
        <v>3</v>
      </c>
      <c r="C53">
        <v>69</v>
      </c>
      <c r="D53">
        <v>2426</v>
      </c>
      <c r="E53">
        <v>101</v>
      </c>
      <c r="F53">
        <v>1945</v>
      </c>
      <c r="G53">
        <v>122954</v>
      </c>
      <c r="H53">
        <v>71</v>
      </c>
      <c r="I53">
        <v>13</v>
      </c>
      <c r="J53">
        <v>2274739</v>
      </c>
      <c r="K53">
        <v>976752</v>
      </c>
      <c r="L53">
        <v>2426</v>
      </c>
      <c r="M53">
        <v>-94</v>
      </c>
      <c r="N53">
        <v>69</v>
      </c>
      <c r="O53">
        <v>15</v>
      </c>
      <c r="P53">
        <v>3585</v>
      </c>
      <c r="Q53">
        <v>514</v>
      </c>
      <c r="R53">
        <v>0.95167095115681233</v>
      </c>
      <c r="S53">
        <v>163</v>
      </c>
      <c r="T53" t="s">
        <v>488</v>
      </c>
      <c r="U53">
        <v>4099</v>
      </c>
      <c r="V53">
        <v>1.6833373993656999E-2</v>
      </c>
      <c r="W53">
        <v>0</v>
      </c>
    </row>
    <row r="54" spans="1:23" x14ac:dyDescent="0.3">
      <c r="A54" s="1">
        <v>44353</v>
      </c>
      <c r="B54" s="2" t="s">
        <v>3</v>
      </c>
      <c r="C54">
        <v>54</v>
      </c>
      <c r="D54">
        <v>2426</v>
      </c>
      <c r="E54">
        <v>74</v>
      </c>
      <c r="F54">
        <v>1851</v>
      </c>
      <c r="G54">
        <v>123117</v>
      </c>
      <c r="H54">
        <v>69</v>
      </c>
      <c r="I54">
        <v>15</v>
      </c>
      <c r="J54">
        <v>2278324</v>
      </c>
      <c r="K54">
        <v>977266</v>
      </c>
      <c r="L54">
        <v>2426</v>
      </c>
      <c r="M54">
        <v>-117</v>
      </c>
      <c r="N54">
        <v>68</v>
      </c>
      <c r="O54">
        <v>15</v>
      </c>
      <c r="P54">
        <v>3157</v>
      </c>
      <c r="Q54">
        <v>2</v>
      </c>
      <c r="R54">
        <v>0.93679092382495943</v>
      </c>
      <c r="S54">
        <v>171</v>
      </c>
      <c r="T54" t="s">
        <v>489</v>
      </c>
      <c r="U54">
        <v>3159</v>
      </c>
      <c r="V54">
        <v>1.7094017094017099E-2</v>
      </c>
      <c r="W54">
        <v>0</v>
      </c>
    </row>
    <row r="55" spans="1:23" x14ac:dyDescent="0.3">
      <c r="A55" s="1">
        <v>44354</v>
      </c>
      <c r="B55" s="2" t="s">
        <v>3</v>
      </c>
      <c r="C55">
        <v>82</v>
      </c>
      <c r="D55">
        <v>2427</v>
      </c>
      <c r="E55">
        <v>58</v>
      </c>
      <c r="F55">
        <v>1734</v>
      </c>
      <c r="G55">
        <v>123288</v>
      </c>
      <c r="H55">
        <v>68</v>
      </c>
      <c r="I55">
        <v>15</v>
      </c>
      <c r="J55">
        <v>2281481</v>
      </c>
      <c r="K55">
        <v>977268</v>
      </c>
      <c r="L55">
        <v>2426</v>
      </c>
      <c r="M55">
        <v>-5</v>
      </c>
      <c r="N55">
        <v>65</v>
      </c>
      <c r="O55">
        <v>14</v>
      </c>
      <c r="P55">
        <v>3257</v>
      </c>
      <c r="Q55">
        <v>101</v>
      </c>
      <c r="R55">
        <v>0.99711649365628607</v>
      </c>
      <c r="S55">
        <v>86</v>
      </c>
      <c r="T55" t="s">
        <v>490</v>
      </c>
      <c r="U55">
        <v>3358</v>
      </c>
      <c r="V55">
        <v>2.4419297200714701E-2</v>
      </c>
      <c r="W55">
        <v>1</v>
      </c>
    </row>
    <row r="56" spans="1:23" x14ac:dyDescent="0.3">
      <c r="A56" s="1">
        <v>44355</v>
      </c>
      <c r="B56" s="2" t="s">
        <v>3</v>
      </c>
      <c r="C56">
        <v>71</v>
      </c>
      <c r="D56">
        <v>2427</v>
      </c>
      <c r="E56">
        <v>83</v>
      </c>
      <c r="F56">
        <v>1729</v>
      </c>
      <c r="G56">
        <v>123374</v>
      </c>
      <c r="H56">
        <v>65</v>
      </c>
      <c r="I56">
        <v>14</v>
      </c>
      <c r="J56">
        <v>2284738</v>
      </c>
      <c r="K56">
        <v>977369</v>
      </c>
      <c r="L56">
        <v>2427</v>
      </c>
      <c r="M56">
        <v>-50</v>
      </c>
      <c r="N56">
        <v>56</v>
      </c>
      <c r="O56">
        <v>15</v>
      </c>
      <c r="P56">
        <v>4915</v>
      </c>
      <c r="Q56">
        <v>383</v>
      </c>
      <c r="R56">
        <v>0.97108155002891849</v>
      </c>
      <c r="S56">
        <v>121</v>
      </c>
      <c r="T56" t="s">
        <v>491</v>
      </c>
      <c r="U56">
        <v>5298</v>
      </c>
      <c r="V56">
        <v>1.3401283503208799E-2</v>
      </c>
      <c r="W56">
        <v>0</v>
      </c>
    </row>
    <row r="57" spans="1:23" x14ac:dyDescent="0.3">
      <c r="A57" s="1">
        <v>44356</v>
      </c>
      <c r="B57" s="2" t="s">
        <v>3</v>
      </c>
      <c r="C57">
        <v>85</v>
      </c>
      <c r="D57">
        <v>2428</v>
      </c>
      <c r="E57">
        <v>68</v>
      </c>
      <c r="F57">
        <v>1679</v>
      </c>
      <c r="G57">
        <v>123495</v>
      </c>
      <c r="H57">
        <v>56</v>
      </c>
      <c r="I57">
        <v>15</v>
      </c>
      <c r="J57">
        <v>2289653</v>
      </c>
      <c r="K57">
        <v>977752</v>
      </c>
      <c r="L57">
        <v>2427</v>
      </c>
      <c r="M57">
        <v>-66</v>
      </c>
      <c r="N57">
        <v>51</v>
      </c>
      <c r="O57">
        <v>15</v>
      </c>
      <c r="P57">
        <v>4157</v>
      </c>
      <c r="Q57">
        <v>573</v>
      </c>
      <c r="R57">
        <v>0.9606908874329958</v>
      </c>
      <c r="S57">
        <v>151</v>
      </c>
      <c r="T57" t="s">
        <v>492</v>
      </c>
      <c r="U57">
        <v>4730</v>
      </c>
      <c r="V57">
        <v>1.7970401691331898E-2</v>
      </c>
      <c r="W57">
        <v>1</v>
      </c>
    </row>
    <row r="58" spans="1:23" x14ac:dyDescent="0.3">
      <c r="A58" s="1">
        <v>44357</v>
      </c>
      <c r="B58" s="2" t="s">
        <v>3</v>
      </c>
      <c r="C58">
        <v>105</v>
      </c>
      <c r="D58">
        <v>2428</v>
      </c>
      <c r="E58">
        <v>85</v>
      </c>
      <c r="F58">
        <v>1613</v>
      </c>
      <c r="G58">
        <v>123646</v>
      </c>
      <c r="H58">
        <v>51</v>
      </c>
      <c r="I58">
        <v>15</v>
      </c>
      <c r="J58">
        <v>2293810</v>
      </c>
      <c r="K58">
        <v>978325</v>
      </c>
      <c r="L58">
        <v>2428</v>
      </c>
      <c r="M58">
        <v>-32</v>
      </c>
      <c r="N58">
        <v>55</v>
      </c>
      <c r="O58">
        <v>14</v>
      </c>
      <c r="P58">
        <v>4019</v>
      </c>
      <c r="Q58">
        <v>1402</v>
      </c>
      <c r="R58">
        <v>0.98016119032858029</v>
      </c>
      <c r="S58">
        <v>136</v>
      </c>
      <c r="T58" t="s">
        <v>493</v>
      </c>
      <c r="U58">
        <v>5421</v>
      </c>
      <c r="V58">
        <v>1.9369120088544599E-2</v>
      </c>
      <c r="W58">
        <v>0</v>
      </c>
    </row>
    <row r="59" spans="1:23" x14ac:dyDescent="0.3">
      <c r="A59" s="1">
        <v>44358</v>
      </c>
      <c r="B59" s="2" t="s">
        <v>3</v>
      </c>
      <c r="C59">
        <v>81</v>
      </c>
      <c r="D59">
        <v>2430</v>
      </c>
      <c r="E59">
        <v>106</v>
      </c>
      <c r="F59">
        <v>1581</v>
      </c>
      <c r="G59">
        <v>123782</v>
      </c>
      <c r="H59">
        <v>55</v>
      </c>
      <c r="I59">
        <v>14</v>
      </c>
      <c r="J59">
        <v>2297829</v>
      </c>
      <c r="K59">
        <v>979727</v>
      </c>
      <c r="L59">
        <v>2428</v>
      </c>
      <c r="M59">
        <v>-64</v>
      </c>
      <c r="N59">
        <v>52</v>
      </c>
      <c r="O59">
        <v>16</v>
      </c>
      <c r="P59">
        <v>3448</v>
      </c>
      <c r="Q59">
        <v>981</v>
      </c>
      <c r="R59">
        <v>0.95951929158760274</v>
      </c>
      <c r="S59">
        <v>143</v>
      </c>
      <c r="T59" t="s">
        <v>494</v>
      </c>
      <c r="U59">
        <v>4429</v>
      </c>
      <c r="V59">
        <v>1.8288552720704399E-2</v>
      </c>
      <c r="W59">
        <v>2</v>
      </c>
    </row>
    <row r="60" spans="1:23" x14ac:dyDescent="0.3">
      <c r="A60" s="1">
        <v>44359</v>
      </c>
      <c r="B60" s="2" t="s">
        <v>3</v>
      </c>
      <c r="C60">
        <v>79</v>
      </c>
      <c r="D60">
        <v>2430</v>
      </c>
      <c r="E60">
        <v>75</v>
      </c>
      <c r="F60">
        <v>1517</v>
      </c>
      <c r="G60">
        <v>123925</v>
      </c>
      <c r="H60">
        <v>52</v>
      </c>
      <c r="I60">
        <v>16</v>
      </c>
      <c r="J60">
        <v>2301277</v>
      </c>
      <c r="K60">
        <v>980708</v>
      </c>
      <c r="L60">
        <v>2430</v>
      </c>
      <c r="M60">
        <v>-55</v>
      </c>
      <c r="N60">
        <v>50</v>
      </c>
      <c r="O60">
        <v>14</v>
      </c>
      <c r="P60">
        <v>4017</v>
      </c>
      <c r="Q60">
        <v>452</v>
      </c>
      <c r="R60">
        <v>0.96374423203691495</v>
      </c>
      <c r="S60">
        <v>134</v>
      </c>
      <c r="T60" t="s">
        <v>495</v>
      </c>
      <c r="U60">
        <v>4469</v>
      </c>
      <c r="V60">
        <v>1.7677332736630101E-2</v>
      </c>
      <c r="W60">
        <v>0</v>
      </c>
    </row>
    <row r="61" spans="1:23" x14ac:dyDescent="0.3">
      <c r="A61" s="1">
        <v>44360</v>
      </c>
      <c r="B61" s="2" t="s">
        <v>3</v>
      </c>
      <c r="C61">
        <v>56</v>
      </c>
      <c r="D61">
        <v>2430</v>
      </c>
      <c r="E61">
        <v>83</v>
      </c>
      <c r="F61">
        <v>1462</v>
      </c>
      <c r="G61">
        <v>124059</v>
      </c>
      <c r="H61">
        <v>50</v>
      </c>
      <c r="I61">
        <v>14</v>
      </c>
      <c r="J61">
        <v>2305294</v>
      </c>
      <c r="K61">
        <v>981160</v>
      </c>
      <c r="L61">
        <v>2430</v>
      </c>
      <c r="M61">
        <v>-61</v>
      </c>
      <c r="N61">
        <v>51</v>
      </c>
      <c r="O61">
        <v>18</v>
      </c>
      <c r="P61">
        <v>3194</v>
      </c>
      <c r="Q61">
        <v>1</v>
      </c>
      <c r="R61">
        <v>0.95827633378932964</v>
      </c>
      <c r="S61">
        <v>117</v>
      </c>
      <c r="T61" t="s">
        <v>496</v>
      </c>
      <c r="U61">
        <v>3195</v>
      </c>
      <c r="V61">
        <v>1.7527386541470999E-2</v>
      </c>
      <c r="W61">
        <v>0</v>
      </c>
    </row>
    <row r="62" spans="1:23" x14ac:dyDescent="0.3">
      <c r="A62" s="1">
        <v>44361</v>
      </c>
      <c r="B62" s="2" t="s">
        <v>3</v>
      </c>
      <c r="C62">
        <v>60</v>
      </c>
      <c r="D62">
        <v>2430</v>
      </c>
      <c r="E62">
        <v>56</v>
      </c>
      <c r="F62">
        <v>1401</v>
      </c>
      <c r="G62">
        <v>124176</v>
      </c>
      <c r="H62">
        <v>51</v>
      </c>
      <c r="I62">
        <v>18</v>
      </c>
      <c r="J62">
        <v>2308488</v>
      </c>
      <c r="K62">
        <v>981161</v>
      </c>
      <c r="L62">
        <v>2430</v>
      </c>
      <c r="M62">
        <v>-22</v>
      </c>
      <c r="N62">
        <v>52</v>
      </c>
      <c r="O62">
        <v>15</v>
      </c>
      <c r="P62">
        <v>2651</v>
      </c>
      <c r="Q62">
        <v>65</v>
      </c>
      <c r="R62">
        <v>0.98429693076374014</v>
      </c>
      <c r="S62">
        <v>82</v>
      </c>
      <c r="T62" t="s">
        <v>497</v>
      </c>
      <c r="U62">
        <v>2716</v>
      </c>
      <c r="V62">
        <v>2.2091310751104602E-2</v>
      </c>
      <c r="W62">
        <v>0</v>
      </c>
    </row>
    <row r="63" spans="1:23" x14ac:dyDescent="0.3">
      <c r="A63" s="1">
        <v>44362</v>
      </c>
      <c r="B63" s="2" t="s">
        <v>3</v>
      </c>
      <c r="C63">
        <v>65</v>
      </c>
      <c r="D63">
        <v>2430</v>
      </c>
      <c r="E63">
        <v>60</v>
      </c>
      <c r="F63">
        <v>1379</v>
      </c>
      <c r="G63">
        <v>124258</v>
      </c>
      <c r="H63">
        <v>52</v>
      </c>
      <c r="I63">
        <v>15</v>
      </c>
      <c r="J63">
        <v>2311139</v>
      </c>
      <c r="K63">
        <v>981226</v>
      </c>
      <c r="L63">
        <v>2430</v>
      </c>
      <c r="M63">
        <v>-33</v>
      </c>
      <c r="N63">
        <v>47</v>
      </c>
      <c r="O63">
        <v>15</v>
      </c>
      <c r="P63">
        <v>3662</v>
      </c>
      <c r="Q63">
        <v>427</v>
      </c>
      <c r="R63">
        <v>0.97606961566352435</v>
      </c>
      <c r="S63">
        <v>98</v>
      </c>
      <c r="T63" t="s">
        <v>498</v>
      </c>
      <c r="U63">
        <v>4089</v>
      </c>
      <c r="V63">
        <v>1.5896307165566202E-2</v>
      </c>
      <c r="W63">
        <v>0</v>
      </c>
    </row>
    <row r="64" spans="1:23" x14ac:dyDescent="0.3">
      <c r="A64" s="1">
        <v>44363</v>
      </c>
      <c r="B64" s="2" t="s">
        <v>3</v>
      </c>
      <c r="C64">
        <v>111</v>
      </c>
      <c r="D64">
        <v>2430</v>
      </c>
      <c r="E64">
        <v>65</v>
      </c>
      <c r="F64">
        <v>1346</v>
      </c>
      <c r="G64">
        <v>124356</v>
      </c>
      <c r="H64">
        <v>47</v>
      </c>
      <c r="I64">
        <v>15</v>
      </c>
      <c r="J64">
        <v>2314801</v>
      </c>
      <c r="K64">
        <v>981653</v>
      </c>
      <c r="L64">
        <v>2430</v>
      </c>
      <c r="M64">
        <v>9</v>
      </c>
      <c r="N64">
        <v>45</v>
      </c>
      <c r="O64">
        <v>16</v>
      </c>
      <c r="P64">
        <v>3813</v>
      </c>
      <c r="Q64">
        <v>5229</v>
      </c>
      <c r="R64">
        <v>1.0066864784546805</v>
      </c>
      <c r="S64">
        <v>102</v>
      </c>
      <c r="T64" t="s">
        <v>499</v>
      </c>
      <c r="U64">
        <v>9042</v>
      </c>
      <c r="V64">
        <v>1.22760451227604E-2</v>
      </c>
      <c r="W64">
        <v>0</v>
      </c>
    </row>
    <row r="65" spans="1:23" x14ac:dyDescent="0.3">
      <c r="A65" s="1">
        <v>44364</v>
      </c>
      <c r="B65" s="2" t="s">
        <v>3</v>
      </c>
      <c r="C65">
        <v>87</v>
      </c>
      <c r="D65">
        <v>2431</v>
      </c>
      <c r="E65">
        <v>113</v>
      </c>
      <c r="F65">
        <v>1355</v>
      </c>
      <c r="G65">
        <v>124458</v>
      </c>
      <c r="H65">
        <v>45</v>
      </c>
      <c r="I65">
        <v>16</v>
      </c>
      <c r="J65">
        <v>2318614</v>
      </c>
      <c r="K65">
        <v>986882</v>
      </c>
      <c r="L65">
        <v>2430</v>
      </c>
      <c r="M65">
        <v>-11</v>
      </c>
      <c r="N65">
        <v>45</v>
      </c>
      <c r="O65">
        <v>16</v>
      </c>
      <c r="P65">
        <v>3118</v>
      </c>
      <c r="Q65">
        <v>4796</v>
      </c>
      <c r="R65">
        <v>0.99188191881918819</v>
      </c>
      <c r="S65">
        <v>97</v>
      </c>
      <c r="T65" t="s">
        <v>500</v>
      </c>
      <c r="U65">
        <v>7914</v>
      </c>
      <c r="V65">
        <v>1.09931766489765E-2</v>
      </c>
      <c r="W65">
        <v>1</v>
      </c>
    </row>
    <row r="66" spans="1:23" x14ac:dyDescent="0.3">
      <c r="A66" s="1">
        <v>44365</v>
      </c>
      <c r="B66" s="2" t="s">
        <v>3</v>
      </c>
      <c r="C66">
        <v>94</v>
      </c>
      <c r="D66">
        <v>2433</v>
      </c>
      <c r="E66">
        <v>85</v>
      </c>
      <c r="F66">
        <v>1344</v>
      </c>
      <c r="G66">
        <v>124555</v>
      </c>
      <c r="H66">
        <v>45</v>
      </c>
      <c r="I66">
        <v>16</v>
      </c>
      <c r="J66">
        <v>2321732</v>
      </c>
      <c r="K66">
        <v>991678</v>
      </c>
      <c r="L66">
        <v>2431</v>
      </c>
      <c r="M66">
        <v>-42</v>
      </c>
      <c r="N66">
        <v>45</v>
      </c>
      <c r="O66">
        <v>16</v>
      </c>
      <c r="P66">
        <v>3242</v>
      </c>
      <c r="Q66">
        <v>3357</v>
      </c>
      <c r="R66">
        <v>0.96875</v>
      </c>
      <c r="S66">
        <v>134</v>
      </c>
      <c r="T66" t="s">
        <v>501</v>
      </c>
      <c r="U66">
        <v>6599</v>
      </c>
      <c r="V66">
        <v>1.4244582512501901E-2</v>
      </c>
      <c r="W66">
        <v>2</v>
      </c>
    </row>
    <row r="67" spans="1:23" x14ac:dyDescent="0.3">
      <c r="A67" s="1">
        <v>44366</v>
      </c>
      <c r="B67" s="2" t="s">
        <v>3</v>
      </c>
      <c r="C67">
        <v>75</v>
      </c>
      <c r="D67">
        <v>2433</v>
      </c>
      <c r="E67">
        <v>92</v>
      </c>
      <c r="F67">
        <v>1302</v>
      </c>
      <c r="G67">
        <v>124689</v>
      </c>
      <c r="H67">
        <v>45</v>
      </c>
      <c r="I67">
        <v>16</v>
      </c>
      <c r="J67">
        <v>2324974</v>
      </c>
      <c r="K67">
        <v>995035</v>
      </c>
      <c r="L67">
        <v>2433</v>
      </c>
      <c r="M67">
        <v>-32</v>
      </c>
      <c r="N67">
        <v>45</v>
      </c>
      <c r="O67">
        <v>15</v>
      </c>
      <c r="P67">
        <v>3173</v>
      </c>
      <c r="Q67">
        <v>96</v>
      </c>
      <c r="R67">
        <v>0.97542242703533022</v>
      </c>
      <c r="S67">
        <v>107</v>
      </c>
      <c r="T67" t="s">
        <v>502</v>
      </c>
      <c r="U67">
        <v>3269</v>
      </c>
      <c r="V67">
        <v>2.29427959620679E-2</v>
      </c>
      <c r="W67">
        <v>0</v>
      </c>
    </row>
    <row r="68" spans="1:23" x14ac:dyDescent="0.3">
      <c r="A68" s="1">
        <v>44367</v>
      </c>
      <c r="B68" s="2" t="s">
        <v>3</v>
      </c>
      <c r="C68">
        <v>56</v>
      </c>
      <c r="D68">
        <v>2434</v>
      </c>
      <c r="E68">
        <v>76</v>
      </c>
      <c r="F68">
        <v>1270</v>
      </c>
      <c r="G68">
        <v>124796</v>
      </c>
      <c r="H68">
        <v>45</v>
      </c>
      <c r="I68">
        <v>15</v>
      </c>
      <c r="J68">
        <v>2328147</v>
      </c>
      <c r="K68">
        <v>995131</v>
      </c>
      <c r="L68">
        <v>2433</v>
      </c>
      <c r="M68">
        <v>-20</v>
      </c>
      <c r="N68">
        <v>43</v>
      </c>
      <c r="O68">
        <v>16</v>
      </c>
      <c r="P68">
        <v>2928</v>
      </c>
      <c r="Q68">
        <v>5</v>
      </c>
      <c r="R68">
        <v>0.98425196850393704</v>
      </c>
      <c r="S68">
        <v>75</v>
      </c>
      <c r="T68" t="s">
        <v>503</v>
      </c>
      <c r="U68">
        <v>2933</v>
      </c>
      <c r="V68">
        <v>1.9093078758949899E-2</v>
      </c>
      <c r="W68">
        <v>1</v>
      </c>
    </row>
    <row r="69" spans="1:23" x14ac:dyDescent="0.3">
      <c r="A69" s="1">
        <v>44368</v>
      </c>
      <c r="B69" s="2" t="s">
        <v>3</v>
      </c>
      <c r="C69">
        <v>85</v>
      </c>
      <c r="D69">
        <v>2434</v>
      </c>
      <c r="E69">
        <v>56</v>
      </c>
      <c r="F69">
        <v>1250</v>
      </c>
      <c r="G69">
        <v>124871</v>
      </c>
      <c r="H69">
        <v>43</v>
      </c>
      <c r="I69">
        <v>16</v>
      </c>
      <c r="J69">
        <v>2331075</v>
      </c>
      <c r="K69">
        <v>995136</v>
      </c>
      <c r="L69">
        <v>2434</v>
      </c>
      <c r="M69">
        <v>24</v>
      </c>
      <c r="N69">
        <v>35</v>
      </c>
      <c r="O69">
        <v>15</v>
      </c>
      <c r="P69">
        <v>3035</v>
      </c>
      <c r="Q69">
        <v>330</v>
      </c>
      <c r="R69">
        <v>1.0192000000000001</v>
      </c>
      <c r="S69">
        <v>61</v>
      </c>
      <c r="T69" t="s">
        <v>504</v>
      </c>
      <c r="U69">
        <v>3365</v>
      </c>
      <c r="V69">
        <v>2.5260029717682E-2</v>
      </c>
      <c r="W69">
        <v>0</v>
      </c>
    </row>
    <row r="70" spans="1:23" x14ac:dyDescent="0.3">
      <c r="A70" s="1">
        <v>44369</v>
      </c>
      <c r="B70" s="2" t="s">
        <v>3</v>
      </c>
      <c r="C70">
        <v>81</v>
      </c>
      <c r="D70">
        <v>2434</v>
      </c>
      <c r="E70">
        <v>83</v>
      </c>
      <c r="F70">
        <v>1274</v>
      </c>
      <c r="G70">
        <v>124932</v>
      </c>
      <c r="H70">
        <v>35</v>
      </c>
      <c r="I70">
        <v>15</v>
      </c>
      <c r="J70">
        <v>2334110</v>
      </c>
      <c r="K70">
        <v>995466</v>
      </c>
      <c r="L70">
        <v>2434</v>
      </c>
      <c r="M70">
        <v>-5</v>
      </c>
      <c r="N70">
        <v>36</v>
      </c>
      <c r="O70">
        <v>13</v>
      </c>
      <c r="P70">
        <v>3347</v>
      </c>
      <c r="Q70">
        <v>554</v>
      </c>
      <c r="R70">
        <v>0.99607535321821039</v>
      </c>
      <c r="S70">
        <v>86</v>
      </c>
      <c r="T70" t="s">
        <v>505</v>
      </c>
      <c r="U70">
        <v>3901</v>
      </c>
      <c r="V70">
        <v>2.07639066905922E-2</v>
      </c>
      <c r="W70">
        <v>0</v>
      </c>
    </row>
    <row r="71" spans="1:23" x14ac:dyDescent="0.3">
      <c r="A71" s="1">
        <v>44370</v>
      </c>
      <c r="B71" s="2" t="s">
        <v>3</v>
      </c>
      <c r="C71">
        <v>120</v>
      </c>
      <c r="D71">
        <v>2434</v>
      </c>
      <c r="E71">
        <v>83</v>
      </c>
      <c r="F71">
        <v>1269</v>
      </c>
      <c r="G71">
        <v>125018</v>
      </c>
      <c r="H71">
        <v>36</v>
      </c>
      <c r="I71">
        <v>13</v>
      </c>
      <c r="J71">
        <v>2337457</v>
      </c>
      <c r="K71">
        <v>996020</v>
      </c>
      <c r="L71">
        <v>2434</v>
      </c>
      <c r="M71">
        <v>36</v>
      </c>
      <c r="N71">
        <v>33</v>
      </c>
      <c r="O71">
        <v>12</v>
      </c>
      <c r="P71">
        <v>3635</v>
      </c>
      <c r="Q71">
        <v>1144</v>
      </c>
      <c r="R71">
        <v>1.0283687943262412</v>
      </c>
      <c r="S71">
        <v>84</v>
      </c>
      <c r="T71" t="s">
        <v>506</v>
      </c>
      <c r="U71">
        <v>4779</v>
      </c>
      <c r="V71">
        <v>2.51098556183302E-2</v>
      </c>
      <c r="W71">
        <v>0</v>
      </c>
    </row>
    <row r="72" spans="1:23" x14ac:dyDescent="0.3">
      <c r="A72" s="1">
        <v>44371</v>
      </c>
      <c r="B72" s="2" t="s">
        <v>3</v>
      </c>
      <c r="C72">
        <v>154</v>
      </c>
      <c r="D72">
        <v>2435</v>
      </c>
      <c r="E72">
        <v>115</v>
      </c>
      <c r="F72">
        <v>1305</v>
      </c>
      <c r="G72">
        <v>125102</v>
      </c>
      <c r="H72">
        <v>33</v>
      </c>
      <c r="I72">
        <v>12</v>
      </c>
      <c r="J72">
        <v>2341092</v>
      </c>
      <c r="K72">
        <v>997164</v>
      </c>
      <c r="L72">
        <v>2434</v>
      </c>
      <c r="M72">
        <v>72</v>
      </c>
      <c r="N72">
        <v>35</v>
      </c>
      <c r="O72">
        <v>11</v>
      </c>
      <c r="P72">
        <v>3053</v>
      </c>
      <c r="Q72">
        <v>689</v>
      </c>
      <c r="R72">
        <v>1.0551724137931036</v>
      </c>
      <c r="S72">
        <v>81</v>
      </c>
      <c r="T72" t="s">
        <v>507</v>
      </c>
      <c r="U72">
        <v>3742</v>
      </c>
      <c r="V72">
        <v>4.1154462854088698E-2</v>
      </c>
      <c r="W72">
        <v>1</v>
      </c>
    </row>
    <row r="73" spans="1:23" x14ac:dyDescent="0.3">
      <c r="A73" s="1">
        <v>44372</v>
      </c>
      <c r="B73" s="2" t="s">
        <v>3</v>
      </c>
      <c r="C73">
        <v>136</v>
      </c>
      <c r="D73">
        <v>2435</v>
      </c>
      <c r="E73">
        <v>156</v>
      </c>
      <c r="F73">
        <v>1377</v>
      </c>
      <c r="G73">
        <v>125183</v>
      </c>
      <c r="H73">
        <v>35</v>
      </c>
      <c r="I73">
        <v>11</v>
      </c>
      <c r="J73">
        <v>2344145</v>
      </c>
      <c r="K73">
        <v>997853</v>
      </c>
      <c r="L73">
        <v>2435</v>
      </c>
      <c r="M73">
        <v>36</v>
      </c>
      <c r="N73">
        <v>30</v>
      </c>
      <c r="O73">
        <v>12</v>
      </c>
      <c r="P73">
        <v>3258</v>
      </c>
      <c r="Q73">
        <v>574</v>
      </c>
      <c r="R73">
        <v>1.0261437908496731</v>
      </c>
      <c r="S73">
        <v>100</v>
      </c>
      <c r="T73" t="s">
        <v>508</v>
      </c>
      <c r="U73">
        <v>3832</v>
      </c>
      <c r="V73">
        <v>3.5490605427974997E-2</v>
      </c>
      <c r="W73">
        <v>0</v>
      </c>
    </row>
    <row r="74" spans="1:23" x14ac:dyDescent="0.3">
      <c r="A74" s="1">
        <v>44373</v>
      </c>
      <c r="B74" s="2" t="s">
        <v>3</v>
      </c>
      <c r="C74">
        <v>126</v>
      </c>
      <c r="D74">
        <v>2435</v>
      </c>
      <c r="E74">
        <v>137</v>
      </c>
      <c r="F74">
        <v>1413</v>
      </c>
      <c r="G74">
        <v>125283</v>
      </c>
      <c r="H74">
        <v>30</v>
      </c>
      <c r="I74">
        <v>12</v>
      </c>
      <c r="J74">
        <v>2347403</v>
      </c>
      <c r="K74">
        <v>998427</v>
      </c>
      <c r="L74">
        <v>2435</v>
      </c>
      <c r="M74">
        <v>38</v>
      </c>
      <c r="N74">
        <v>36</v>
      </c>
      <c r="O74">
        <v>12</v>
      </c>
      <c r="P74">
        <v>3348</v>
      </c>
      <c r="Q74">
        <v>442</v>
      </c>
      <c r="R74">
        <v>1.0268931351733899</v>
      </c>
      <c r="S74">
        <v>88</v>
      </c>
      <c r="T74" t="s">
        <v>509</v>
      </c>
      <c r="U74">
        <v>3790</v>
      </c>
      <c r="V74">
        <v>3.3245382585751999E-2</v>
      </c>
      <c r="W74">
        <v>0</v>
      </c>
    </row>
    <row r="75" spans="1:23" x14ac:dyDescent="0.3">
      <c r="A75" s="1">
        <v>44374</v>
      </c>
      <c r="B75" s="2" t="s">
        <v>3</v>
      </c>
      <c r="C75">
        <v>123</v>
      </c>
      <c r="D75">
        <v>2435</v>
      </c>
      <c r="E75">
        <v>127</v>
      </c>
      <c r="F75">
        <v>1451</v>
      </c>
      <c r="G75">
        <v>125371</v>
      </c>
      <c r="H75">
        <v>36</v>
      </c>
      <c r="I75">
        <v>12</v>
      </c>
      <c r="J75">
        <v>2350751</v>
      </c>
      <c r="K75">
        <v>998869</v>
      </c>
      <c r="L75">
        <v>2435</v>
      </c>
      <c r="M75">
        <v>56</v>
      </c>
      <c r="N75">
        <v>38</v>
      </c>
      <c r="O75">
        <v>14</v>
      </c>
      <c r="P75">
        <v>3133</v>
      </c>
      <c r="Q75">
        <v>1</v>
      </c>
      <c r="R75">
        <v>1.0385940730530669</v>
      </c>
      <c r="S75">
        <v>2477</v>
      </c>
      <c r="T75" t="s">
        <v>510</v>
      </c>
      <c r="U75">
        <v>3134</v>
      </c>
      <c r="V75">
        <v>3.9246968730057397E-2</v>
      </c>
      <c r="W75">
        <v>0</v>
      </c>
    </row>
    <row r="76" spans="1:23" x14ac:dyDescent="0.3">
      <c r="A76" s="1">
        <v>44375</v>
      </c>
      <c r="B76" s="2" t="s">
        <v>3</v>
      </c>
      <c r="C76">
        <v>121</v>
      </c>
      <c r="D76">
        <v>2436</v>
      </c>
      <c r="E76">
        <v>124</v>
      </c>
      <c r="F76">
        <v>1507</v>
      </c>
      <c r="G76">
        <v>127848</v>
      </c>
      <c r="H76">
        <v>38</v>
      </c>
      <c r="I76">
        <v>14</v>
      </c>
      <c r="J76">
        <v>2353884</v>
      </c>
      <c r="K76">
        <v>998870</v>
      </c>
      <c r="L76">
        <v>2435</v>
      </c>
      <c r="M76">
        <v>72</v>
      </c>
      <c r="N76">
        <v>40</v>
      </c>
      <c r="O76">
        <v>12</v>
      </c>
      <c r="P76">
        <v>2737</v>
      </c>
      <c r="Q76">
        <v>121</v>
      </c>
      <c r="R76">
        <v>1.0477770404777704</v>
      </c>
      <c r="S76">
        <v>-2362</v>
      </c>
      <c r="T76" t="s">
        <v>511</v>
      </c>
      <c r="U76">
        <v>2858</v>
      </c>
      <c r="V76">
        <v>4.2337298810356902E-2</v>
      </c>
      <c r="W76">
        <v>1</v>
      </c>
    </row>
    <row r="77" spans="1:23" x14ac:dyDescent="0.3">
      <c r="A77" s="1">
        <v>44376</v>
      </c>
      <c r="B77" s="2" t="s">
        <v>3</v>
      </c>
      <c r="C77">
        <v>162</v>
      </c>
      <c r="D77">
        <v>2436</v>
      </c>
      <c r="E77">
        <v>122</v>
      </c>
      <c r="F77">
        <v>1579</v>
      </c>
      <c r="G77">
        <v>125486</v>
      </c>
      <c r="H77">
        <v>40</v>
      </c>
      <c r="I77">
        <v>12</v>
      </c>
      <c r="J77">
        <v>2356621</v>
      </c>
      <c r="K77">
        <v>998991</v>
      </c>
      <c r="L77">
        <v>2436</v>
      </c>
      <c r="M77">
        <v>94</v>
      </c>
      <c r="N77">
        <v>44</v>
      </c>
      <c r="O77">
        <v>10</v>
      </c>
      <c r="P77">
        <v>4610</v>
      </c>
      <c r="Q77">
        <v>395</v>
      </c>
      <c r="R77">
        <v>1.0595313489550349</v>
      </c>
      <c r="S77">
        <v>68</v>
      </c>
      <c r="T77" t="s">
        <v>512</v>
      </c>
      <c r="U77">
        <v>5005</v>
      </c>
      <c r="V77">
        <v>3.2367632367632397E-2</v>
      </c>
      <c r="W77">
        <v>0</v>
      </c>
    </row>
    <row r="78" spans="1:23" x14ac:dyDescent="0.3">
      <c r="A78" s="1">
        <v>44377</v>
      </c>
      <c r="B78" s="2" t="s">
        <v>3</v>
      </c>
      <c r="C78">
        <v>258</v>
      </c>
      <c r="D78">
        <v>2436</v>
      </c>
      <c r="E78">
        <v>157</v>
      </c>
      <c r="F78">
        <v>1673</v>
      </c>
      <c r="G78">
        <v>125554</v>
      </c>
      <c r="H78">
        <v>44</v>
      </c>
      <c r="I78">
        <v>10</v>
      </c>
      <c r="J78">
        <v>2361231</v>
      </c>
      <c r="K78">
        <v>999386</v>
      </c>
      <c r="L78">
        <v>2436</v>
      </c>
      <c r="M78">
        <v>164</v>
      </c>
      <c r="N78">
        <v>43</v>
      </c>
      <c r="O78">
        <v>10</v>
      </c>
      <c r="P78">
        <v>4552</v>
      </c>
      <c r="Q78">
        <v>601</v>
      </c>
      <c r="R78">
        <v>1.0980274955170353</v>
      </c>
      <c r="S78">
        <v>94</v>
      </c>
      <c r="T78" t="s">
        <v>513</v>
      </c>
      <c r="U78">
        <v>5153</v>
      </c>
      <c r="V78">
        <v>5.0067921599068498E-2</v>
      </c>
      <c r="W78">
        <v>0</v>
      </c>
    </row>
    <row r="79" spans="1:23" x14ac:dyDescent="0.3">
      <c r="A79" s="1">
        <v>44378</v>
      </c>
      <c r="B79" s="2" t="s">
        <v>3</v>
      </c>
      <c r="C79">
        <v>271</v>
      </c>
      <c r="D79">
        <v>2436</v>
      </c>
      <c r="E79">
        <v>257</v>
      </c>
      <c r="F79">
        <v>1837</v>
      </c>
      <c r="G79">
        <v>125648</v>
      </c>
      <c r="H79">
        <v>43</v>
      </c>
      <c r="I79">
        <v>10</v>
      </c>
      <c r="J79">
        <v>2365783</v>
      </c>
      <c r="K79">
        <v>999987</v>
      </c>
      <c r="L79">
        <v>2436</v>
      </c>
      <c r="M79">
        <v>157</v>
      </c>
      <c r="N79">
        <v>46</v>
      </c>
      <c r="O79">
        <v>9</v>
      </c>
      <c r="P79">
        <v>4107</v>
      </c>
      <c r="Q79">
        <v>369</v>
      </c>
      <c r="R79">
        <v>1.085465432770822</v>
      </c>
      <c r="S79">
        <v>114</v>
      </c>
      <c r="T79" t="s">
        <v>514</v>
      </c>
      <c r="U79">
        <v>4476</v>
      </c>
      <c r="V79">
        <v>6.05451295799821E-2</v>
      </c>
      <c r="W79">
        <v>0</v>
      </c>
    </row>
    <row r="80" spans="1:23" x14ac:dyDescent="0.3">
      <c r="A80" s="1">
        <v>44379</v>
      </c>
      <c r="B80" s="2" t="s">
        <v>3</v>
      </c>
      <c r="C80">
        <v>230</v>
      </c>
      <c r="D80">
        <v>2437</v>
      </c>
      <c r="E80">
        <v>268</v>
      </c>
      <c r="F80">
        <v>1994</v>
      </c>
      <c r="G80">
        <v>125762</v>
      </c>
      <c r="H80">
        <v>46</v>
      </c>
      <c r="I80">
        <v>9</v>
      </c>
      <c r="J80">
        <v>2369890</v>
      </c>
      <c r="K80">
        <v>1000356</v>
      </c>
      <c r="L80">
        <v>2436</v>
      </c>
      <c r="M80">
        <v>142</v>
      </c>
      <c r="N80">
        <v>42</v>
      </c>
      <c r="O80">
        <v>11</v>
      </c>
      <c r="P80">
        <v>3821</v>
      </c>
      <c r="Q80">
        <v>650</v>
      </c>
      <c r="R80">
        <v>1.0712136409227684</v>
      </c>
      <c r="S80">
        <v>87</v>
      </c>
      <c r="T80" t="s">
        <v>515</v>
      </c>
      <c r="U80">
        <v>4471</v>
      </c>
      <c r="V80">
        <v>5.1442630284052798E-2</v>
      </c>
      <c r="W80">
        <v>1</v>
      </c>
    </row>
    <row r="81" spans="1:23" x14ac:dyDescent="0.3">
      <c r="A81" s="1">
        <v>44380</v>
      </c>
      <c r="B81" s="2" t="s">
        <v>3</v>
      </c>
      <c r="C81">
        <v>229</v>
      </c>
      <c r="D81">
        <v>2437</v>
      </c>
      <c r="E81">
        <v>233</v>
      </c>
      <c r="F81">
        <v>2136</v>
      </c>
      <c r="G81">
        <v>125849</v>
      </c>
      <c r="H81">
        <v>42</v>
      </c>
      <c r="I81">
        <v>11</v>
      </c>
      <c r="J81">
        <v>2373711</v>
      </c>
      <c r="K81">
        <v>1001006</v>
      </c>
      <c r="L81">
        <v>2437</v>
      </c>
      <c r="M81">
        <v>149</v>
      </c>
      <c r="N81">
        <v>41</v>
      </c>
      <c r="O81">
        <v>10</v>
      </c>
      <c r="P81">
        <v>3831</v>
      </c>
      <c r="Q81">
        <v>459</v>
      </c>
      <c r="R81">
        <v>1.0697565543071161</v>
      </c>
      <c r="S81">
        <v>80</v>
      </c>
      <c r="T81" t="s">
        <v>516</v>
      </c>
      <c r="U81">
        <v>4290</v>
      </c>
      <c r="V81">
        <v>5.3379953379953403E-2</v>
      </c>
      <c r="W81">
        <v>0</v>
      </c>
    </row>
    <row r="82" spans="1:23" x14ac:dyDescent="0.3">
      <c r="A82" s="1">
        <v>44381</v>
      </c>
      <c r="B82" s="2" t="s">
        <v>3</v>
      </c>
      <c r="C82">
        <v>244</v>
      </c>
      <c r="D82">
        <v>2437</v>
      </c>
      <c r="E82">
        <v>219</v>
      </c>
      <c r="F82">
        <v>2285</v>
      </c>
      <c r="G82">
        <v>125929</v>
      </c>
      <c r="H82">
        <v>41</v>
      </c>
      <c r="I82">
        <v>10</v>
      </c>
      <c r="J82">
        <v>2377542</v>
      </c>
      <c r="K82">
        <v>1001465</v>
      </c>
      <c r="L82">
        <v>2437</v>
      </c>
      <c r="M82">
        <v>181</v>
      </c>
      <c r="N82">
        <v>50</v>
      </c>
      <c r="O82">
        <v>11</v>
      </c>
      <c r="P82">
        <v>4479</v>
      </c>
      <c r="Q82">
        <v>348</v>
      </c>
      <c r="R82">
        <v>1.0792122538293216</v>
      </c>
      <c r="S82">
        <v>63</v>
      </c>
      <c r="T82" t="s">
        <v>517</v>
      </c>
      <c r="U82">
        <v>4827</v>
      </c>
      <c r="V82">
        <v>5.0548995235135702E-2</v>
      </c>
      <c r="W82">
        <v>0</v>
      </c>
    </row>
    <row r="83" spans="1:23" x14ac:dyDescent="0.3">
      <c r="A83" s="1">
        <v>44382</v>
      </c>
      <c r="B83" s="2" t="s">
        <v>3</v>
      </c>
      <c r="C83">
        <v>235</v>
      </c>
      <c r="D83">
        <v>2437</v>
      </c>
      <c r="E83">
        <v>253</v>
      </c>
      <c r="F83">
        <v>2466</v>
      </c>
      <c r="G83">
        <v>125992</v>
      </c>
      <c r="H83">
        <v>50</v>
      </c>
      <c r="I83">
        <v>11</v>
      </c>
      <c r="J83">
        <v>2382021</v>
      </c>
      <c r="K83">
        <v>1001813</v>
      </c>
      <c r="L83">
        <v>2437</v>
      </c>
      <c r="M83">
        <v>172</v>
      </c>
      <c r="N83">
        <v>47</v>
      </c>
      <c r="O83">
        <v>12</v>
      </c>
      <c r="P83">
        <v>3964</v>
      </c>
      <c r="Q83">
        <v>65</v>
      </c>
      <c r="R83">
        <v>1.0697485806974858</v>
      </c>
      <c r="S83">
        <v>63</v>
      </c>
      <c r="T83" t="s">
        <v>518</v>
      </c>
      <c r="U83">
        <v>4029</v>
      </c>
      <c r="V83">
        <v>5.83271283196823E-2</v>
      </c>
      <c r="W83">
        <v>0</v>
      </c>
    </row>
    <row r="84" spans="1:23" x14ac:dyDescent="0.3">
      <c r="A84" s="1">
        <v>44383</v>
      </c>
      <c r="B84" s="2" t="s">
        <v>3</v>
      </c>
      <c r="C84">
        <v>367</v>
      </c>
      <c r="D84">
        <v>2438</v>
      </c>
      <c r="E84">
        <v>230</v>
      </c>
      <c r="F84">
        <v>2638</v>
      </c>
      <c r="G84">
        <v>126055</v>
      </c>
      <c r="H84">
        <v>47</v>
      </c>
      <c r="I84">
        <v>12</v>
      </c>
      <c r="J84">
        <v>2385985</v>
      </c>
      <c r="K84">
        <v>1001878</v>
      </c>
      <c r="L84">
        <v>2437</v>
      </c>
      <c r="M84">
        <v>279</v>
      </c>
      <c r="N84">
        <v>46</v>
      </c>
      <c r="O84">
        <v>12</v>
      </c>
      <c r="P84">
        <v>5351</v>
      </c>
      <c r="Q84">
        <v>578</v>
      </c>
      <c r="R84">
        <v>1.1057619408642911</v>
      </c>
      <c r="S84">
        <v>87</v>
      </c>
      <c r="T84" t="s">
        <v>519</v>
      </c>
      <c r="U84">
        <v>5929</v>
      </c>
      <c r="V84">
        <v>6.1899139821217801E-2</v>
      </c>
      <c r="W84">
        <v>1</v>
      </c>
    </row>
    <row r="85" spans="1:23" x14ac:dyDescent="0.3">
      <c r="A85" s="1">
        <v>44384</v>
      </c>
      <c r="B85" s="2" t="s">
        <v>3</v>
      </c>
      <c r="C85">
        <v>412</v>
      </c>
      <c r="D85">
        <v>2439</v>
      </c>
      <c r="E85">
        <v>366</v>
      </c>
      <c r="F85">
        <v>2917</v>
      </c>
      <c r="G85">
        <v>126142</v>
      </c>
      <c r="H85">
        <v>46</v>
      </c>
      <c r="I85">
        <v>12</v>
      </c>
      <c r="J85">
        <v>2391336</v>
      </c>
      <c r="K85">
        <v>1002456</v>
      </c>
      <c r="L85">
        <v>2438</v>
      </c>
      <c r="M85">
        <v>314</v>
      </c>
      <c r="N85">
        <v>49</v>
      </c>
      <c r="O85">
        <v>9</v>
      </c>
      <c r="P85">
        <v>5118</v>
      </c>
      <c r="Q85">
        <v>3815</v>
      </c>
      <c r="R85">
        <v>1.1076448405896469</v>
      </c>
      <c r="S85">
        <v>97</v>
      </c>
      <c r="T85" t="s">
        <v>520</v>
      </c>
      <c r="U85">
        <v>8933</v>
      </c>
      <c r="V85">
        <v>4.6121123922534403E-2</v>
      </c>
      <c r="W85">
        <v>1</v>
      </c>
    </row>
    <row r="86" spans="1:23" x14ac:dyDescent="0.3">
      <c r="A86" s="1">
        <v>44385</v>
      </c>
      <c r="B86" s="2" t="s">
        <v>3</v>
      </c>
      <c r="C86">
        <v>559</v>
      </c>
      <c r="D86">
        <v>2439</v>
      </c>
      <c r="E86">
        <v>410</v>
      </c>
      <c r="F86">
        <v>3231</v>
      </c>
      <c r="G86">
        <v>126239</v>
      </c>
      <c r="H86">
        <v>49</v>
      </c>
      <c r="I86">
        <v>9</v>
      </c>
      <c r="J86">
        <v>2396454</v>
      </c>
      <c r="K86">
        <v>1006271</v>
      </c>
      <c r="L86">
        <v>2439</v>
      </c>
      <c r="M86">
        <v>439</v>
      </c>
      <c r="N86">
        <v>50</v>
      </c>
      <c r="O86">
        <v>10</v>
      </c>
      <c r="P86">
        <v>5665</v>
      </c>
      <c r="Q86">
        <v>2618</v>
      </c>
      <c r="R86">
        <v>1.1358712472918602</v>
      </c>
      <c r="S86">
        <v>120</v>
      </c>
      <c r="T86" t="s">
        <v>521</v>
      </c>
      <c r="U86">
        <v>8283</v>
      </c>
      <c r="V86">
        <v>6.7487625256549597E-2</v>
      </c>
      <c r="W86">
        <v>0</v>
      </c>
    </row>
    <row r="87" spans="1:23" x14ac:dyDescent="0.3">
      <c r="A87" s="1">
        <v>44386</v>
      </c>
      <c r="B87" s="2" t="s">
        <v>3</v>
      </c>
      <c r="C87">
        <v>655</v>
      </c>
      <c r="D87">
        <v>2439</v>
      </c>
      <c r="E87">
        <v>555</v>
      </c>
      <c r="F87">
        <v>3670</v>
      </c>
      <c r="G87">
        <v>126359</v>
      </c>
      <c r="H87">
        <v>50</v>
      </c>
      <c r="I87">
        <v>10</v>
      </c>
      <c r="J87">
        <v>2402119</v>
      </c>
      <c r="K87">
        <v>1008889</v>
      </c>
      <c r="L87">
        <v>2439</v>
      </c>
      <c r="M87">
        <v>498</v>
      </c>
      <c r="N87">
        <v>47</v>
      </c>
      <c r="O87">
        <v>12</v>
      </c>
      <c r="P87">
        <v>7021</v>
      </c>
      <c r="Q87">
        <v>4449</v>
      </c>
      <c r="R87">
        <v>1.1356948228882833</v>
      </c>
      <c r="S87">
        <v>157</v>
      </c>
      <c r="T87" t="s">
        <v>522</v>
      </c>
      <c r="U87">
        <v>11470</v>
      </c>
      <c r="V87">
        <v>5.71054925893636E-2</v>
      </c>
      <c r="W87">
        <v>0</v>
      </c>
    </row>
    <row r="88" spans="1:23" x14ac:dyDescent="0.3">
      <c r="A88" s="1">
        <v>44387</v>
      </c>
      <c r="B88" s="2" t="s">
        <v>3</v>
      </c>
      <c r="C88">
        <v>519</v>
      </c>
      <c r="D88">
        <v>2439</v>
      </c>
      <c r="E88">
        <v>625</v>
      </c>
      <c r="F88">
        <v>4168</v>
      </c>
      <c r="G88">
        <v>126516</v>
      </c>
      <c r="H88">
        <v>47</v>
      </c>
      <c r="I88">
        <v>12</v>
      </c>
      <c r="J88">
        <v>2409140</v>
      </c>
      <c r="K88">
        <v>1013338</v>
      </c>
      <c r="L88">
        <v>2439</v>
      </c>
      <c r="M88">
        <v>393</v>
      </c>
      <c r="N88">
        <v>56</v>
      </c>
      <c r="O88">
        <v>11</v>
      </c>
      <c r="P88">
        <v>6048</v>
      </c>
      <c r="Q88">
        <v>2507</v>
      </c>
      <c r="R88">
        <v>1.0942898272552783</v>
      </c>
      <c r="S88">
        <v>126</v>
      </c>
      <c r="T88" t="s">
        <v>523</v>
      </c>
      <c r="U88">
        <v>8555</v>
      </c>
      <c r="V88">
        <v>6.0666277030975997E-2</v>
      </c>
      <c r="W88">
        <v>0</v>
      </c>
    </row>
    <row r="89" spans="1:23" x14ac:dyDescent="0.3">
      <c r="A89" s="1">
        <v>44388</v>
      </c>
      <c r="B89" s="2" t="s">
        <v>3</v>
      </c>
      <c r="C89">
        <v>630</v>
      </c>
      <c r="D89">
        <v>2439</v>
      </c>
      <c r="E89">
        <v>522</v>
      </c>
      <c r="F89">
        <v>4561</v>
      </c>
      <c r="G89">
        <v>126642</v>
      </c>
      <c r="H89">
        <v>56</v>
      </c>
      <c r="I89">
        <v>11</v>
      </c>
      <c r="J89">
        <v>2415188</v>
      </c>
      <c r="K89">
        <v>1015845</v>
      </c>
      <c r="L89">
        <v>2439</v>
      </c>
      <c r="M89">
        <v>497</v>
      </c>
      <c r="N89">
        <v>55</v>
      </c>
      <c r="O89">
        <v>11</v>
      </c>
      <c r="P89">
        <v>5634</v>
      </c>
      <c r="Q89">
        <v>1315</v>
      </c>
      <c r="R89">
        <v>1.1089673317254989</v>
      </c>
      <c r="S89">
        <v>133</v>
      </c>
      <c r="T89" t="s">
        <v>524</v>
      </c>
      <c r="U89">
        <v>6949</v>
      </c>
      <c r="V89">
        <v>9.0660526694488403E-2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44299</v>
      </c>
      <c r="B2" s="2" t="s">
        <v>4</v>
      </c>
      <c r="C2">
        <v>28861</v>
      </c>
      <c r="D2">
        <v>28</v>
      </c>
      <c r="E2">
        <v>599</v>
      </c>
      <c r="F2">
        <v>27697</v>
      </c>
      <c r="G2">
        <v>57</v>
      </c>
      <c r="H2">
        <v>9</v>
      </c>
      <c r="I2">
        <v>418782</v>
      </c>
      <c r="J2">
        <v>237061</v>
      </c>
      <c r="K2">
        <v>578</v>
      </c>
      <c r="L2">
        <v>1</v>
      </c>
      <c r="M2">
        <v>0</v>
      </c>
    </row>
    <row r="3" spans="1:13" hidden="1" x14ac:dyDescent="0.3">
      <c r="A3" s="1">
        <v>44300</v>
      </c>
      <c r="B3" s="2" t="s">
        <v>4</v>
      </c>
      <c r="C3">
        <v>28908</v>
      </c>
      <c r="D3">
        <v>39</v>
      </c>
      <c r="E3">
        <v>602</v>
      </c>
      <c r="F3">
        <v>27740</v>
      </c>
      <c r="G3">
        <v>52</v>
      </c>
      <c r="H3">
        <v>7</v>
      </c>
      <c r="I3">
        <v>420805</v>
      </c>
      <c r="J3">
        <v>237545</v>
      </c>
      <c r="K3">
        <v>579</v>
      </c>
      <c r="L3">
        <v>2</v>
      </c>
      <c r="M3">
        <v>1</v>
      </c>
    </row>
    <row r="4" spans="1:13" hidden="1" x14ac:dyDescent="0.3">
      <c r="A4" s="1">
        <v>44301</v>
      </c>
      <c r="B4" s="2" t="s">
        <v>4</v>
      </c>
      <c r="C4">
        <v>28953</v>
      </c>
      <c r="D4">
        <v>45</v>
      </c>
      <c r="E4">
        <v>608</v>
      </c>
      <c r="F4">
        <v>27779</v>
      </c>
      <c r="G4">
        <v>56</v>
      </c>
      <c r="H4">
        <v>7</v>
      </c>
      <c r="I4">
        <v>422901</v>
      </c>
      <c r="J4">
        <v>238004</v>
      </c>
      <c r="K4">
        <v>579</v>
      </c>
      <c r="L4">
        <v>3</v>
      </c>
      <c r="M4">
        <v>2</v>
      </c>
    </row>
    <row r="5" spans="1:13" hidden="1" x14ac:dyDescent="0.3">
      <c r="A5" s="1">
        <v>44302</v>
      </c>
      <c r="B5" s="2" t="s">
        <v>4</v>
      </c>
      <c r="C5">
        <v>29001</v>
      </c>
      <c r="D5">
        <v>45</v>
      </c>
      <c r="E5">
        <v>628</v>
      </c>
      <c r="F5">
        <v>27807</v>
      </c>
      <c r="G5">
        <v>52</v>
      </c>
      <c r="H5">
        <v>8</v>
      </c>
      <c r="I5">
        <v>424705</v>
      </c>
      <c r="J5">
        <v>238591</v>
      </c>
      <c r="K5">
        <v>579</v>
      </c>
      <c r="L5">
        <v>4</v>
      </c>
      <c r="M5">
        <v>3</v>
      </c>
    </row>
    <row r="6" spans="1:13" hidden="1" x14ac:dyDescent="0.3">
      <c r="A6" s="1">
        <v>44303</v>
      </c>
      <c r="B6" s="2" t="s">
        <v>4</v>
      </c>
      <c r="C6">
        <v>29051</v>
      </c>
      <c r="D6">
        <v>49</v>
      </c>
      <c r="E6">
        <v>673</v>
      </c>
      <c r="F6">
        <v>27812</v>
      </c>
      <c r="G6">
        <v>54</v>
      </c>
      <c r="H6">
        <v>8</v>
      </c>
      <c r="I6">
        <v>426640</v>
      </c>
      <c r="J6">
        <v>238917</v>
      </c>
      <c r="K6">
        <v>579</v>
      </c>
      <c r="L6">
        <v>5</v>
      </c>
      <c r="M6">
        <v>4</v>
      </c>
    </row>
    <row r="7" spans="1:13" hidden="1" x14ac:dyDescent="0.3">
      <c r="A7" s="1">
        <v>44304</v>
      </c>
      <c r="B7" s="2" t="s">
        <v>4</v>
      </c>
      <c r="C7">
        <v>29081</v>
      </c>
      <c r="D7">
        <v>31</v>
      </c>
      <c r="E7">
        <v>677</v>
      </c>
      <c r="F7">
        <v>27836</v>
      </c>
      <c r="G7">
        <v>52</v>
      </c>
      <c r="H7">
        <v>8</v>
      </c>
      <c r="I7">
        <v>428969</v>
      </c>
      <c r="J7">
        <v>239173</v>
      </c>
      <c r="K7">
        <v>581</v>
      </c>
      <c r="L7">
        <v>6</v>
      </c>
      <c r="M7">
        <v>5</v>
      </c>
    </row>
    <row r="8" spans="1:13" hidden="1" x14ac:dyDescent="0.3">
      <c r="A8" s="1">
        <v>44305</v>
      </c>
      <c r="B8" s="2" t="s">
        <v>4</v>
      </c>
      <c r="C8">
        <v>29111</v>
      </c>
      <c r="D8">
        <v>24</v>
      </c>
      <c r="E8">
        <v>689</v>
      </c>
      <c r="F8">
        <v>27853</v>
      </c>
      <c r="G8">
        <v>57</v>
      </c>
      <c r="H8">
        <v>9</v>
      </c>
      <c r="I8">
        <v>430945</v>
      </c>
      <c r="J8">
        <v>239615</v>
      </c>
      <c r="K8">
        <v>582</v>
      </c>
      <c r="L8">
        <v>7</v>
      </c>
      <c r="M8">
        <v>6</v>
      </c>
    </row>
    <row r="9" spans="1:13" hidden="1" x14ac:dyDescent="0.3">
      <c r="A9" s="1">
        <v>44306</v>
      </c>
      <c r="B9" s="2" t="s">
        <v>4</v>
      </c>
      <c r="C9">
        <v>29144</v>
      </c>
      <c r="D9">
        <v>30</v>
      </c>
      <c r="E9">
        <v>681</v>
      </c>
      <c r="F9">
        <v>27894</v>
      </c>
      <c r="G9">
        <v>55</v>
      </c>
      <c r="H9">
        <v>10</v>
      </c>
      <c r="I9">
        <v>432469</v>
      </c>
      <c r="J9">
        <v>240175</v>
      </c>
      <c r="K9">
        <v>582</v>
      </c>
      <c r="L9">
        <v>8</v>
      </c>
      <c r="M9">
        <v>7</v>
      </c>
    </row>
    <row r="10" spans="1:13" hidden="1" x14ac:dyDescent="0.3">
      <c r="A10" s="1">
        <v>44307</v>
      </c>
      <c r="B10" s="2" t="s">
        <v>4</v>
      </c>
      <c r="C10">
        <v>29195</v>
      </c>
      <c r="D10">
        <v>47</v>
      </c>
      <c r="E10">
        <v>699</v>
      </c>
      <c r="F10">
        <v>27926</v>
      </c>
      <c r="G10">
        <v>54</v>
      </c>
      <c r="H10">
        <v>9</v>
      </c>
      <c r="I10">
        <v>433673</v>
      </c>
      <c r="J10">
        <v>240624</v>
      </c>
      <c r="K10">
        <v>583</v>
      </c>
      <c r="L10">
        <v>9</v>
      </c>
      <c r="M10">
        <v>8</v>
      </c>
    </row>
    <row r="11" spans="1:13" hidden="1" x14ac:dyDescent="0.3">
      <c r="A11" s="1">
        <v>44308</v>
      </c>
      <c r="B11" s="2" t="s">
        <v>4</v>
      </c>
      <c r="C11">
        <v>29267</v>
      </c>
      <c r="D11">
        <v>65</v>
      </c>
      <c r="E11">
        <v>728</v>
      </c>
      <c r="F11">
        <v>27969</v>
      </c>
      <c r="G11">
        <v>54</v>
      </c>
      <c r="H11">
        <v>10</v>
      </c>
      <c r="I11">
        <v>435584</v>
      </c>
      <c r="J11">
        <v>241119</v>
      </c>
      <c r="K11">
        <v>583</v>
      </c>
      <c r="L11">
        <v>10</v>
      </c>
      <c r="M11">
        <v>9</v>
      </c>
    </row>
    <row r="12" spans="1:13" hidden="1" x14ac:dyDescent="0.3">
      <c r="A12" s="1">
        <v>44309</v>
      </c>
      <c r="B12" s="2" t="s">
        <v>4</v>
      </c>
      <c r="C12">
        <v>29300</v>
      </c>
      <c r="D12">
        <v>38</v>
      </c>
      <c r="E12">
        <v>729</v>
      </c>
      <c r="F12">
        <v>28000</v>
      </c>
      <c r="G12">
        <v>46</v>
      </c>
      <c r="H12">
        <v>9</v>
      </c>
      <c r="I12">
        <v>437541</v>
      </c>
      <c r="J12">
        <v>241575</v>
      </c>
      <c r="K12">
        <v>584</v>
      </c>
      <c r="L12">
        <v>11</v>
      </c>
      <c r="M12">
        <v>10</v>
      </c>
    </row>
    <row r="13" spans="1:13" hidden="1" x14ac:dyDescent="0.3">
      <c r="A13" s="1">
        <v>44310</v>
      </c>
      <c r="B13" s="2" t="s">
        <v>4</v>
      </c>
      <c r="C13">
        <v>29340</v>
      </c>
      <c r="D13">
        <v>29</v>
      </c>
      <c r="E13">
        <v>738</v>
      </c>
      <c r="F13">
        <v>28030</v>
      </c>
      <c r="G13">
        <v>47</v>
      </c>
      <c r="H13">
        <v>12</v>
      </c>
      <c r="I13">
        <v>438907</v>
      </c>
      <c r="J13">
        <v>242024</v>
      </c>
      <c r="K13">
        <v>585</v>
      </c>
      <c r="L13">
        <v>12</v>
      </c>
      <c r="M13">
        <v>11</v>
      </c>
    </row>
    <row r="14" spans="1:13" hidden="1" x14ac:dyDescent="0.3">
      <c r="A14" s="1">
        <v>44311</v>
      </c>
      <c r="B14" s="2" t="s">
        <v>4</v>
      </c>
      <c r="C14">
        <v>29381</v>
      </c>
      <c r="D14">
        <v>45</v>
      </c>
      <c r="E14">
        <v>733</v>
      </c>
      <c r="F14">
        <v>28076</v>
      </c>
      <c r="G14">
        <v>48</v>
      </c>
      <c r="H14">
        <v>13</v>
      </c>
      <c r="I14">
        <v>441019</v>
      </c>
      <c r="J14">
        <v>242311</v>
      </c>
      <c r="K14">
        <v>585</v>
      </c>
      <c r="L14">
        <v>13</v>
      </c>
      <c r="M14">
        <v>12</v>
      </c>
    </row>
    <row r="15" spans="1:13" hidden="1" x14ac:dyDescent="0.3">
      <c r="A15" s="1">
        <v>44312</v>
      </c>
      <c r="B15" s="2" t="s">
        <v>4</v>
      </c>
      <c r="C15">
        <v>29413</v>
      </c>
      <c r="D15">
        <v>25</v>
      </c>
      <c r="E15">
        <v>741</v>
      </c>
      <c r="F15">
        <v>28100</v>
      </c>
      <c r="G15">
        <v>50</v>
      </c>
      <c r="H15">
        <v>13</v>
      </c>
      <c r="I15">
        <v>441875</v>
      </c>
      <c r="J15">
        <v>242748</v>
      </c>
      <c r="K15">
        <v>585</v>
      </c>
      <c r="L15">
        <v>14</v>
      </c>
      <c r="M15">
        <v>13</v>
      </c>
    </row>
    <row r="16" spans="1:13" hidden="1" x14ac:dyDescent="0.3">
      <c r="A16" s="1">
        <v>44313</v>
      </c>
      <c r="B16" s="2" t="s">
        <v>4</v>
      </c>
      <c r="C16">
        <v>29459</v>
      </c>
      <c r="D16">
        <v>42</v>
      </c>
      <c r="E16">
        <v>750</v>
      </c>
      <c r="F16">
        <v>28137</v>
      </c>
      <c r="G16">
        <v>52</v>
      </c>
      <c r="H16">
        <v>11</v>
      </c>
      <c r="I16">
        <v>443199</v>
      </c>
      <c r="J16">
        <v>243254</v>
      </c>
      <c r="K16">
        <v>585</v>
      </c>
      <c r="L16">
        <v>15</v>
      </c>
      <c r="M16">
        <v>14</v>
      </c>
    </row>
    <row r="17" spans="1:13" hidden="1" x14ac:dyDescent="0.3">
      <c r="A17" s="1">
        <v>44314</v>
      </c>
      <c r="B17" s="2" t="s">
        <v>4</v>
      </c>
      <c r="C17">
        <v>29495</v>
      </c>
      <c r="D17">
        <v>33</v>
      </c>
      <c r="E17">
        <v>743</v>
      </c>
      <c r="F17">
        <v>28180</v>
      </c>
      <c r="G17">
        <v>50</v>
      </c>
      <c r="H17">
        <v>14</v>
      </c>
      <c r="I17">
        <v>446077</v>
      </c>
      <c r="J17">
        <v>243740</v>
      </c>
      <c r="K17">
        <v>585</v>
      </c>
      <c r="L17">
        <v>16</v>
      </c>
      <c r="M17">
        <v>15</v>
      </c>
    </row>
    <row r="18" spans="1:13" hidden="1" x14ac:dyDescent="0.3">
      <c r="A18" s="1">
        <v>44315</v>
      </c>
      <c r="B18" s="2" t="s">
        <v>4</v>
      </c>
      <c r="C18">
        <v>29544</v>
      </c>
      <c r="D18">
        <v>45</v>
      </c>
      <c r="E18">
        <v>744</v>
      </c>
      <c r="F18">
        <v>28228</v>
      </c>
      <c r="G18">
        <v>57</v>
      </c>
      <c r="H18">
        <v>12</v>
      </c>
      <c r="I18">
        <v>448651</v>
      </c>
      <c r="J18">
        <v>244177</v>
      </c>
      <c r="K18">
        <v>585</v>
      </c>
      <c r="L18">
        <v>17</v>
      </c>
      <c r="M18">
        <v>16</v>
      </c>
    </row>
    <row r="19" spans="1:13" hidden="1" x14ac:dyDescent="0.3">
      <c r="A19" s="1">
        <v>44316</v>
      </c>
      <c r="B19" s="2" t="s">
        <v>4</v>
      </c>
      <c r="C19">
        <v>29577</v>
      </c>
      <c r="D19">
        <v>31</v>
      </c>
      <c r="E19">
        <v>721</v>
      </c>
      <c r="F19">
        <v>28283</v>
      </c>
      <c r="G19">
        <v>54</v>
      </c>
      <c r="H19">
        <v>13</v>
      </c>
      <c r="I19">
        <v>451063</v>
      </c>
      <c r="J19">
        <v>244618</v>
      </c>
      <c r="K19">
        <v>586</v>
      </c>
      <c r="L19">
        <v>18</v>
      </c>
      <c r="M19">
        <v>17</v>
      </c>
    </row>
    <row r="20" spans="1:13" hidden="1" x14ac:dyDescent="0.3">
      <c r="A20" s="1">
        <v>44317</v>
      </c>
      <c r="B20" s="2" t="s">
        <v>4</v>
      </c>
      <c r="C20">
        <v>29610</v>
      </c>
      <c r="D20">
        <v>29</v>
      </c>
      <c r="E20">
        <v>710</v>
      </c>
      <c r="F20">
        <v>28327</v>
      </c>
      <c r="G20">
        <v>56</v>
      </c>
      <c r="H20">
        <v>12</v>
      </c>
      <c r="I20">
        <v>452629</v>
      </c>
      <c r="J20">
        <v>245125</v>
      </c>
      <c r="K20">
        <v>586</v>
      </c>
      <c r="L20">
        <v>19</v>
      </c>
      <c r="M20">
        <v>18</v>
      </c>
    </row>
    <row r="21" spans="1:13" hidden="1" x14ac:dyDescent="0.3">
      <c r="A21" s="1">
        <v>44318</v>
      </c>
      <c r="B21" s="2" t="s">
        <v>4</v>
      </c>
      <c r="C21">
        <v>29639</v>
      </c>
      <c r="D21">
        <v>27</v>
      </c>
      <c r="E21">
        <v>695</v>
      </c>
      <c r="F21">
        <v>28371</v>
      </c>
      <c r="G21">
        <v>51</v>
      </c>
      <c r="H21">
        <v>13</v>
      </c>
      <c r="I21">
        <v>453868</v>
      </c>
      <c r="J21">
        <v>245418</v>
      </c>
      <c r="K21">
        <v>586</v>
      </c>
      <c r="L21">
        <v>20</v>
      </c>
      <c r="M21">
        <v>19</v>
      </c>
    </row>
    <row r="22" spans="1:13" hidden="1" x14ac:dyDescent="0.3">
      <c r="A22" s="1">
        <v>44319</v>
      </c>
      <c r="B22" s="2" t="s">
        <v>4</v>
      </c>
      <c r="C22">
        <v>29666</v>
      </c>
      <c r="D22">
        <v>25</v>
      </c>
      <c r="E22">
        <v>687</v>
      </c>
      <c r="F22">
        <v>28406</v>
      </c>
      <c r="G22">
        <v>46</v>
      </c>
      <c r="H22">
        <v>11</v>
      </c>
      <c r="I22">
        <v>454869</v>
      </c>
      <c r="J22">
        <v>245830</v>
      </c>
      <c r="K22">
        <v>586</v>
      </c>
      <c r="L22">
        <v>21</v>
      </c>
      <c r="M22">
        <v>20</v>
      </c>
    </row>
    <row r="23" spans="1:13" hidden="1" x14ac:dyDescent="0.3">
      <c r="A23" s="1">
        <v>44320</v>
      </c>
      <c r="B23" s="2" t="s">
        <v>4</v>
      </c>
      <c r="C23">
        <v>29697</v>
      </c>
      <c r="D23">
        <v>23</v>
      </c>
      <c r="E23">
        <v>685</v>
      </c>
      <c r="F23">
        <v>28439</v>
      </c>
      <c r="G23">
        <v>46</v>
      </c>
      <c r="H23">
        <v>10</v>
      </c>
      <c r="I23">
        <v>456686</v>
      </c>
      <c r="J23">
        <v>246271</v>
      </c>
      <c r="K23">
        <v>586</v>
      </c>
      <c r="L23">
        <v>22</v>
      </c>
      <c r="M23">
        <v>21</v>
      </c>
    </row>
    <row r="24" spans="1:13" hidden="1" x14ac:dyDescent="0.3">
      <c r="A24" s="1">
        <v>44321</v>
      </c>
      <c r="B24" s="2" t="s">
        <v>4</v>
      </c>
      <c r="C24">
        <v>29756</v>
      </c>
      <c r="D24">
        <v>50</v>
      </c>
      <c r="E24">
        <v>702</v>
      </c>
      <c r="F24">
        <v>28481</v>
      </c>
      <c r="G24">
        <v>43</v>
      </c>
      <c r="H24">
        <v>13</v>
      </c>
      <c r="I24">
        <v>458302</v>
      </c>
      <c r="J24">
        <v>246738</v>
      </c>
      <c r="K24">
        <v>586</v>
      </c>
      <c r="L24">
        <v>23</v>
      </c>
      <c r="M24">
        <v>22</v>
      </c>
    </row>
    <row r="25" spans="1:13" hidden="1" x14ac:dyDescent="0.3">
      <c r="A25" s="1">
        <v>44322</v>
      </c>
      <c r="B25" s="2" t="s">
        <v>4</v>
      </c>
      <c r="C25">
        <v>29805</v>
      </c>
      <c r="D25">
        <v>45</v>
      </c>
      <c r="E25">
        <v>705</v>
      </c>
      <c r="F25">
        <v>28527</v>
      </c>
      <c r="G25">
        <v>50</v>
      </c>
      <c r="H25">
        <v>11</v>
      </c>
      <c r="I25">
        <v>460260</v>
      </c>
      <c r="J25">
        <v>247263</v>
      </c>
      <c r="K25">
        <v>586</v>
      </c>
      <c r="L25">
        <v>24</v>
      </c>
      <c r="M25">
        <v>23</v>
      </c>
    </row>
    <row r="26" spans="1:13" hidden="1" x14ac:dyDescent="0.3">
      <c r="A26" s="1">
        <v>44323</v>
      </c>
      <c r="B26" s="2" t="s">
        <v>4</v>
      </c>
      <c r="C26">
        <v>29858</v>
      </c>
      <c r="D26">
        <v>51</v>
      </c>
      <c r="E26">
        <v>703</v>
      </c>
      <c r="F26">
        <v>28582</v>
      </c>
      <c r="G26">
        <v>47</v>
      </c>
      <c r="H26">
        <v>11</v>
      </c>
      <c r="I26">
        <v>461919</v>
      </c>
      <c r="J26">
        <v>247782</v>
      </c>
      <c r="K26">
        <v>586</v>
      </c>
      <c r="L26">
        <v>25</v>
      </c>
      <c r="M26">
        <v>24</v>
      </c>
    </row>
    <row r="27" spans="1:13" hidden="1" x14ac:dyDescent="0.3">
      <c r="A27" s="1">
        <v>44324</v>
      </c>
      <c r="B27" s="2" t="s">
        <v>4</v>
      </c>
      <c r="C27">
        <v>29887</v>
      </c>
      <c r="D27">
        <v>29</v>
      </c>
      <c r="E27">
        <v>686</v>
      </c>
      <c r="F27">
        <v>28627</v>
      </c>
      <c r="G27">
        <v>51</v>
      </c>
      <c r="H27">
        <v>11</v>
      </c>
      <c r="I27">
        <v>465032</v>
      </c>
      <c r="J27">
        <v>248031</v>
      </c>
      <c r="K27">
        <v>587</v>
      </c>
      <c r="L27">
        <v>26</v>
      </c>
      <c r="M27">
        <v>25</v>
      </c>
    </row>
    <row r="28" spans="1:13" hidden="1" x14ac:dyDescent="0.3">
      <c r="A28" s="1">
        <v>44325</v>
      </c>
      <c r="B28" s="2" t="s">
        <v>4</v>
      </c>
      <c r="C28">
        <v>29941</v>
      </c>
      <c r="D28">
        <v>51</v>
      </c>
      <c r="E28">
        <v>709</v>
      </c>
      <c r="F28">
        <v>28658</v>
      </c>
      <c r="G28">
        <v>50</v>
      </c>
      <c r="H28">
        <v>12</v>
      </c>
      <c r="I28">
        <v>466923</v>
      </c>
      <c r="J28">
        <v>248216</v>
      </c>
      <c r="K28">
        <v>587</v>
      </c>
      <c r="L28">
        <v>27</v>
      </c>
      <c r="M28">
        <v>26</v>
      </c>
    </row>
    <row r="29" spans="1:13" hidden="1" x14ac:dyDescent="0.3">
      <c r="A29" s="1">
        <v>44326</v>
      </c>
      <c r="B29" s="2" t="s">
        <v>4</v>
      </c>
      <c r="C29">
        <v>29958</v>
      </c>
      <c r="D29">
        <v>15</v>
      </c>
      <c r="E29">
        <v>690</v>
      </c>
      <c r="F29">
        <v>28694</v>
      </c>
      <c r="G29">
        <v>46</v>
      </c>
      <c r="H29">
        <v>12</v>
      </c>
      <c r="I29">
        <v>470334</v>
      </c>
      <c r="J29">
        <v>248633</v>
      </c>
      <c r="K29">
        <v>587</v>
      </c>
      <c r="L29">
        <v>28</v>
      </c>
      <c r="M29">
        <v>27</v>
      </c>
    </row>
    <row r="30" spans="1:13" hidden="1" x14ac:dyDescent="0.3">
      <c r="A30" s="1">
        <v>44328</v>
      </c>
      <c r="B30" s="2" t="s">
        <v>4</v>
      </c>
      <c r="C30">
        <v>30009</v>
      </c>
      <c r="D30">
        <v>21</v>
      </c>
      <c r="E30">
        <v>670</v>
      </c>
      <c r="F30">
        <v>28765</v>
      </c>
      <c r="G30">
        <v>46</v>
      </c>
      <c r="H30">
        <v>10</v>
      </c>
      <c r="I30">
        <v>476068</v>
      </c>
      <c r="J30">
        <v>249680</v>
      </c>
      <c r="K30">
        <v>587</v>
      </c>
      <c r="L30">
        <v>29</v>
      </c>
      <c r="M30">
        <v>28</v>
      </c>
    </row>
    <row r="31" spans="1:13" hidden="1" x14ac:dyDescent="0.3">
      <c r="A31" s="1">
        <v>44329</v>
      </c>
      <c r="B31" s="2" t="s">
        <v>4</v>
      </c>
      <c r="C31">
        <v>30030</v>
      </c>
      <c r="D31">
        <v>19</v>
      </c>
      <c r="E31">
        <v>652</v>
      </c>
      <c r="F31">
        <v>28803</v>
      </c>
      <c r="G31">
        <v>41</v>
      </c>
      <c r="H31">
        <v>9</v>
      </c>
      <c r="I31">
        <v>477684</v>
      </c>
      <c r="J31">
        <v>250168</v>
      </c>
      <c r="K31">
        <v>588</v>
      </c>
      <c r="L31">
        <v>30</v>
      </c>
      <c r="M31">
        <v>29</v>
      </c>
    </row>
    <row r="32" spans="1:13" hidden="1" x14ac:dyDescent="0.3">
      <c r="A32" s="1">
        <v>44330</v>
      </c>
      <c r="B32" s="2" t="s">
        <v>4</v>
      </c>
      <c r="C32">
        <v>30055</v>
      </c>
      <c r="D32">
        <v>23</v>
      </c>
      <c r="E32">
        <v>642</v>
      </c>
      <c r="F32">
        <v>28838</v>
      </c>
      <c r="G32">
        <v>35</v>
      </c>
      <c r="H32">
        <v>10</v>
      </c>
      <c r="I32">
        <v>479289</v>
      </c>
      <c r="J32">
        <v>250631</v>
      </c>
      <c r="K32">
        <v>588</v>
      </c>
      <c r="L32">
        <v>31</v>
      </c>
      <c r="M32">
        <v>30</v>
      </c>
    </row>
    <row r="33" spans="1:13" hidden="1" x14ac:dyDescent="0.3">
      <c r="A33" s="1">
        <v>44331</v>
      </c>
      <c r="B33" s="2" t="s">
        <v>4</v>
      </c>
      <c r="C33">
        <v>30085</v>
      </c>
      <c r="D33">
        <v>32</v>
      </c>
      <c r="E33">
        <v>628</v>
      </c>
      <c r="F33">
        <v>28882</v>
      </c>
      <c r="G33">
        <v>38</v>
      </c>
      <c r="H33">
        <v>8</v>
      </c>
      <c r="I33">
        <v>480716</v>
      </c>
      <c r="J33">
        <v>251007</v>
      </c>
      <c r="K33">
        <v>588</v>
      </c>
      <c r="L33">
        <v>32</v>
      </c>
      <c r="M33">
        <v>31</v>
      </c>
    </row>
    <row r="34" spans="1:13" hidden="1" x14ac:dyDescent="0.3">
      <c r="A34" s="1">
        <v>44332</v>
      </c>
      <c r="B34" s="2" t="s">
        <v>4</v>
      </c>
      <c r="C34">
        <v>30113</v>
      </c>
      <c r="D34">
        <v>27</v>
      </c>
      <c r="E34">
        <v>626</v>
      </c>
      <c r="F34">
        <v>28911</v>
      </c>
      <c r="G34">
        <v>35</v>
      </c>
      <c r="H34">
        <v>9</v>
      </c>
      <c r="I34">
        <v>482911</v>
      </c>
      <c r="J34">
        <v>251276</v>
      </c>
      <c r="K34">
        <v>589</v>
      </c>
      <c r="L34">
        <v>33</v>
      </c>
      <c r="M34">
        <v>32</v>
      </c>
    </row>
    <row r="35" spans="1:13" hidden="1" x14ac:dyDescent="0.3">
      <c r="A35" s="1">
        <v>44333</v>
      </c>
      <c r="B35" s="2" t="s">
        <v>4</v>
      </c>
      <c r="C35">
        <v>30126</v>
      </c>
      <c r="D35">
        <v>14</v>
      </c>
      <c r="E35">
        <v>605</v>
      </c>
      <c r="F35">
        <v>28944</v>
      </c>
      <c r="G35">
        <v>35</v>
      </c>
      <c r="H35">
        <v>9</v>
      </c>
      <c r="I35">
        <v>484898</v>
      </c>
      <c r="J35">
        <v>251603</v>
      </c>
      <c r="K35">
        <v>590</v>
      </c>
      <c r="L35">
        <v>34</v>
      </c>
      <c r="M35">
        <v>33</v>
      </c>
    </row>
    <row r="36" spans="1:13" hidden="1" x14ac:dyDescent="0.3">
      <c r="A36" s="1">
        <v>44334</v>
      </c>
      <c r="B36" s="2" t="s">
        <v>4</v>
      </c>
      <c r="C36">
        <v>30155</v>
      </c>
      <c r="D36">
        <v>29</v>
      </c>
      <c r="E36">
        <v>598</v>
      </c>
      <c r="F36">
        <v>28980</v>
      </c>
      <c r="G36">
        <v>31</v>
      </c>
      <c r="H36">
        <v>9</v>
      </c>
      <c r="I36">
        <v>486236</v>
      </c>
      <c r="J36">
        <v>252030</v>
      </c>
      <c r="K36">
        <v>590</v>
      </c>
      <c r="L36">
        <v>35</v>
      </c>
      <c r="M36">
        <v>34</v>
      </c>
    </row>
    <row r="37" spans="1:13" hidden="1" x14ac:dyDescent="0.3">
      <c r="A37" s="1">
        <v>44335</v>
      </c>
      <c r="B37" s="2" t="s">
        <v>4</v>
      </c>
      <c r="C37">
        <v>30172</v>
      </c>
      <c r="D37">
        <v>21</v>
      </c>
      <c r="E37">
        <v>568</v>
      </c>
      <c r="F37">
        <v>29027</v>
      </c>
      <c r="G37">
        <v>36</v>
      </c>
      <c r="H37">
        <v>7</v>
      </c>
      <c r="I37">
        <v>487749</v>
      </c>
      <c r="J37">
        <v>252457</v>
      </c>
      <c r="K37">
        <v>590</v>
      </c>
      <c r="L37">
        <v>36</v>
      </c>
      <c r="M37">
        <v>35</v>
      </c>
    </row>
    <row r="38" spans="1:13" hidden="1" x14ac:dyDescent="0.3">
      <c r="A38" s="1">
        <v>44336</v>
      </c>
      <c r="B38" s="2" t="s">
        <v>4</v>
      </c>
      <c r="C38">
        <v>30198</v>
      </c>
      <c r="D38">
        <v>21</v>
      </c>
      <c r="E38">
        <v>553</v>
      </c>
      <c r="F38">
        <v>29068</v>
      </c>
      <c r="G38">
        <v>34</v>
      </c>
      <c r="H38">
        <v>7</v>
      </c>
      <c r="I38">
        <v>489041</v>
      </c>
      <c r="J38">
        <v>252840</v>
      </c>
      <c r="K38">
        <v>590</v>
      </c>
      <c r="L38">
        <v>37</v>
      </c>
      <c r="M38">
        <v>36</v>
      </c>
    </row>
    <row r="39" spans="1:13" hidden="1" x14ac:dyDescent="0.3">
      <c r="A39" s="1">
        <v>44337</v>
      </c>
      <c r="B39" s="2" t="s">
        <v>4</v>
      </c>
      <c r="C39">
        <v>30240</v>
      </c>
      <c r="D39">
        <v>40</v>
      </c>
      <c r="E39">
        <v>555</v>
      </c>
      <c r="F39">
        <v>29108</v>
      </c>
      <c r="G39">
        <v>32</v>
      </c>
      <c r="H39">
        <v>6</v>
      </c>
      <c r="I39">
        <v>490344</v>
      </c>
      <c r="J39">
        <v>253285</v>
      </c>
      <c r="K39">
        <v>590</v>
      </c>
      <c r="L39">
        <v>38</v>
      </c>
      <c r="M39">
        <v>37</v>
      </c>
    </row>
    <row r="40" spans="1:13" hidden="1" x14ac:dyDescent="0.3">
      <c r="A40" s="1">
        <v>44338</v>
      </c>
      <c r="B40" s="2" t="s">
        <v>4</v>
      </c>
      <c r="C40">
        <v>30275</v>
      </c>
      <c r="D40">
        <v>34</v>
      </c>
      <c r="E40">
        <v>539</v>
      </c>
      <c r="F40">
        <v>29159</v>
      </c>
      <c r="G40">
        <v>30</v>
      </c>
      <c r="H40">
        <v>6</v>
      </c>
      <c r="I40">
        <v>491680</v>
      </c>
      <c r="J40">
        <v>253620</v>
      </c>
      <c r="K40">
        <v>590</v>
      </c>
      <c r="L40">
        <v>39</v>
      </c>
      <c r="M40">
        <v>38</v>
      </c>
    </row>
    <row r="41" spans="1:13" hidden="1" x14ac:dyDescent="0.3">
      <c r="A41" s="1">
        <v>44339</v>
      </c>
      <c r="B41" s="2" t="s">
        <v>4</v>
      </c>
      <c r="C41">
        <v>30288</v>
      </c>
      <c r="D41">
        <v>10</v>
      </c>
      <c r="E41">
        <v>520</v>
      </c>
      <c r="F41">
        <v>29191</v>
      </c>
      <c r="G41">
        <v>32</v>
      </c>
      <c r="H41">
        <v>6</v>
      </c>
      <c r="I41">
        <v>493509</v>
      </c>
      <c r="J41">
        <v>253800</v>
      </c>
      <c r="K41">
        <v>590</v>
      </c>
      <c r="L41">
        <v>40</v>
      </c>
      <c r="M41">
        <v>39</v>
      </c>
    </row>
    <row r="42" spans="1:13" hidden="1" x14ac:dyDescent="0.3">
      <c r="A42" s="1">
        <v>44340</v>
      </c>
      <c r="B42" s="2" t="s">
        <v>4</v>
      </c>
      <c r="C42">
        <v>30299</v>
      </c>
      <c r="D42">
        <v>9</v>
      </c>
      <c r="E42">
        <v>487</v>
      </c>
      <c r="F42">
        <v>29235</v>
      </c>
      <c r="G42">
        <v>29</v>
      </c>
      <c r="H42">
        <v>7</v>
      </c>
      <c r="I42">
        <v>495144</v>
      </c>
      <c r="J42">
        <v>254210</v>
      </c>
      <c r="K42">
        <v>591</v>
      </c>
      <c r="L42">
        <v>41</v>
      </c>
      <c r="M42">
        <v>40</v>
      </c>
    </row>
    <row r="43" spans="1:13" hidden="1" x14ac:dyDescent="0.3">
      <c r="A43" s="1">
        <v>44341</v>
      </c>
      <c r="B43" s="2" t="s">
        <v>4</v>
      </c>
      <c r="C43">
        <v>30315</v>
      </c>
      <c r="D43">
        <v>14</v>
      </c>
      <c r="E43">
        <v>483</v>
      </c>
      <c r="F43">
        <v>29255</v>
      </c>
      <c r="G43">
        <v>28</v>
      </c>
      <c r="H43">
        <v>5</v>
      </c>
      <c r="I43">
        <v>496536</v>
      </c>
      <c r="J43">
        <v>254742</v>
      </c>
      <c r="K43">
        <v>591</v>
      </c>
      <c r="L43">
        <v>42</v>
      </c>
      <c r="M43">
        <v>41</v>
      </c>
    </row>
    <row r="44" spans="1:13" hidden="1" x14ac:dyDescent="0.3">
      <c r="A44" s="1">
        <v>44342</v>
      </c>
      <c r="B44" s="2" t="s">
        <v>4</v>
      </c>
      <c r="C44">
        <v>30326</v>
      </c>
      <c r="D44">
        <v>10</v>
      </c>
      <c r="E44">
        <v>461</v>
      </c>
      <c r="F44">
        <v>29288</v>
      </c>
      <c r="G44">
        <v>26</v>
      </c>
      <c r="H44">
        <v>4</v>
      </c>
      <c r="I44">
        <v>497883</v>
      </c>
      <c r="J44">
        <v>255203</v>
      </c>
      <c r="K44">
        <v>591</v>
      </c>
      <c r="L44">
        <v>43</v>
      </c>
      <c r="M44">
        <v>42</v>
      </c>
    </row>
    <row r="45" spans="1:13" hidden="1" x14ac:dyDescent="0.3">
      <c r="A45" s="1">
        <v>44343</v>
      </c>
      <c r="B45" s="2" t="s">
        <v>4</v>
      </c>
      <c r="C45">
        <v>30338</v>
      </c>
      <c r="D45">
        <v>12</v>
      </c>
      <c r="E45">
        <v>446</v>
      </c>
      <c r="F45">
        <v>29315</v>
      </c>
      <c r="G45">
        <v>25</v>
      </c>
      <c r="H45">
        <v>5</v>
      </c>
      <c r="I45">
        <v>499014</v>
      </c>
      <c r="J45">
        <v>146813</v>
      </c>
      <c r="K45">
        <v>591</v>
      </c>
      <c r="L45">
        <v>44</v>
      </c>
      <c r="M45">
        <v>43</v>
      </c>
    </row>
    <row r="46" spans="1:13" hidden="1" x14ac:dyDescent="0.3">
      <c r="A46" s="1">
        <v>44344</v>
      </c>
      <c r="B46" s="2" t="s">
        <v>4</v>
      </c>
      <c r="C46">
        <v>30351</v>
      </c>
      <c r="D46">
        <v>10</v>
      </c>
      <c r="E46">
        <v>426</v>
      </c>
      <c r="F46">
        <v>29348</v>
      </c>
      <c r="G46">
        <v>22</v>
      </c>
      <c r="H46">
        <v>4</v>
      </c>
      <c r="I46">
        <v>500384</v>
      </c>
      <c r="J46">
        <v>147069</v>
      </c>
      <c r="K46">
        <v>591</v>
      </c>
      <c r="L46">
        <v>45</v>
      </c>
      <c r="M46">
        <v>44</v>
      </c>
    </row>
    <row r="47" spans="1:13" hidden="1" x14ac:dyDescent="0.3">
      <c r="A47" s="1">
        <v>44345</v>
      </c>
      <c r="B47" s="2" t="s">
        <v>4</v>
      </c>
      <c r="C47">
        <v>30375</v>
      </c>
      <c r="D47">
        <v>26</v>
      </c>
      <c r="E47">
        <v>418</v>
      </c>
      <c r="F47">
        <v>29380</v>
      </c>
      <c r="G47">
        <v>23</v>
      </c>
      <c r="H47">
        <v>4</v>
      </c>
      <c r="I47">
        <v>501455</v>
      </c>
      <c r="J47">
        <v>147278</v>
      </c>
      <c r="K47">
        <v>591</v>
      </c>
      <c r="L47">
        <v>46</v>
      </c>
      <c r="M47">
        <v>45</v>
      </c>
    </row>
    <row r="48" spans="1:13" hidden="1" x14ac:dyDescent="0.3">
      <c r="A48" s="1">
        <v>44346</v>
      </c>
      <c r="B48" s="2" t="s">
        <v>4</v>
      </c>
      <c r="C48">
        <v>30384</v>
      </c>
      <c r="D48">
        <v>9</v>
      </c>
      <c r="E48">
        <v>402</v>
      </c>
      <c r="F48">
        <v>29405</v>
      </c>
      <c r="G48">
        <v>23</v>
      </c>
      <c r="H48">
        <v>4</v>
      </c>
      <c r="I48">
        <v>502238</v>
      </c>
      <c r="J48">
        <v>147278</v>
      </c>
      <c r="K48">
        <v>591</v>
      </c>
      <c r="L48">
        <v>47</v>
      </c>
      <c r="M48">
        <v>46</v>
      </c>
    </row>
    <row r="49" spans="1:13" hidden="1" x14ac:dyDescent="0.3">
      <c r="A49" s="1">
        <v>44347</v>
      </c>
      <c r="B49" s="2" t="s">
        <v>4</v>
      </c>
      <c r="C49">
        <v>30396</v>
      </c>
      <c r="D49">
        <v>13</v>
      </c>
      <c r="E49">
        <v>367</v>
      </c>
      <c r="F49">
        <v>29451</v>
      </c>
      <c r="G49">
        <v>14</v>
      </c>
      <c r="H49">
        <v>2</v>
      </c>
      <c r="I49">
        <v>503234</v>
      </c>
      <c r="J49">
        <v>147307</v>
      </c>
      <c r="K49">
        <v>592</v>
      </c>
      <c r="L49">
        <v>48</v>
      </c>
      <c r="M49">
        <v>47</v>
      </c>
    </row>
    <row r="50" spans="1:13" hidden="1" x14ac:dyDescent="0.3">
      <c r="A50" s="1">
        <v>44348</v>
      </c>
      <c r="B50" s="2" t="s">
        <v>4</v>
      </c>
      <c r="C50">
        <v>30413</v>
      </c>
      <c r="D50">
        <v>18</v>
      </c>
      <c r="E50">
        <v>361</v>
      </c>
      <c r="F50">
        <v>29474</v>
      </c>
      <c r="G50">
        <v>15</v>
      </c>
      <c r="H50">
        <v>3</v>
      </c>
      <c r="I50">
        <v>504293</v>
      </c>
      <c r="J50">
        <v>147446</v>
      </c>
      <c r="K50">
        <v>592</v>
      </c>
      <c r="L50">
        <v>49</v>
      </c>
      <c r="M50">
        <v>48</v>
      </c>
    </row>
    <row r="51" spans="1:13" hidden="1" x14ac:dyDescent="0.3">
      <c r="A51" s="1">
        <v>44349</v>
      </c>
      <c r="B51" s="2" t="s">
        <v>4</v>
      </c>
      <c r="C51">
        <v>30431</v>
      </c>
      <c r="D51">
        <v>18</v>
      </c>
      <c r="E51">
        <v>357</v>
      </c>
      <c r="F51">
        <v>29496</v>
      </c>
      <c r="G51">
        <v>18</v>
      </c>
      <c r="H51">
        <v>2</v>
      </c>
      <c r="I51">
        <v>505421</v>
      </c>
      <c r="J51">
        <v>147675</v>
      </c>
      <c r="K51">
        <v>592</v>
      </c>
      <c r="L51">
        <v>50</v>
      </c>
      <c r="M51">
        <v>49</v>
      </c>
    </row>
    <row r="52" spans="1:13" hidden="1" x14ac:dyDescent="0.3">
      <c r="A52" s="1">
        <v>44350</v>
      </c>
      <c r="B52" s="2" t="s">
        <v>4</v>
      </c>
      <c r="C52">
        <v>30445</v>
      </c>
      <c r="D52">
        <v>17</v>
      </c>
      <c r="E52">
        <v>356</v>
      </c>
      <c r="F52">
        <v>29511</v>
      </c>
      <c r="G52">
        <v>16</v>
      </c>
      <c r="H52">
        <v>2</v>
      </c>
      <c r="I52">
        <v>506154</v>
      </c>
      <c r="J52">
        <v>147861</v>
      </c>
      <c r="K52">
        <v>592</v>
      </c>
      <c r="L52">
        <v>51</v>
      </c>
      <c r="M52">
        <v>50</v>
      </c>
    </row>
    <row r="53" spans="1:13" hidden="1" x14ac:dyDescent="0.3">
      <c r="A53" s="1">
        <v>44351</v>
      </c>
      <c r="B53" s="2" t="s">
        <v>4</v>
      </c>
      <c r="C53">
        <v>30470</v>
      </c>
      <c r="D53">
        <v>25</v>
      </c>
      <c r="E53">
        <v>342</v>
      </c>
      <c r="F53">
        <v>29549</v>
      </c>
      <c r="G53">
        <v>13</v>
      </c>
      <c r="H53">
        <v>2</v>
      </c>
      <c r="I53">
        <v>507171</v>
      </c>
      <c r="J53">
        <v>150028</v>
      </c>
      <c r="K53">
        <v>593</v>
      </c>
      <c r="L53">
        <v>52</v>
      </c>
      <c r="M53">
        <v>51</v>
      </c>
    </row>
    <row r="54" spans="1:13" hidden="1" x14ac:dyDescent="0.3">
      <c r="A54" s="1">
        <v>44352</v>
      </c>
      <c r="B54" s="2" t="s">
        <v>4</v>
      </c>
      <c r="C54">
        <v>30491</v>
      </c>
      <c r="D54">
        <v>21</v>
      </c>
      <c r="E54">
        <v>333</v>
      </c>
      <c r="F54">
        <v>29579</v>
      </c>
      <c r="G54">
        <v>13</v>
      </c>
      <c r="H54">
        <v>2</v>
      </c>
      <c r="I54">
        <v>508069</v>
      </c>
      <c r="J54">
        <v>150129</v>
      </c>
      <c r="K54">
        <v>593</v>
      </c>
      <c r="L54">
        <v>53</v>
      </c>
      <c r="M54">
        <v>52</v>
      </c>
    </row>
    <row r="55" spans="1:13" hidden="1" x14ac:dyDescent="0.3">
      <c r="A55" s="1">
        <v>44353</v>
      </c>
      <c r="B55" s="2" t="s">
        <v>4</v>
      </c>
      <c r="C55">
        <v>30508</v>
      </c>
      <c r="D55">
        <v>17</v>
      </c>
      <c r="E55">
        <v>324</v>
      </c>
      <c r="F55">
        <v>29605</v>
      </c>
      <c r="G55">
        <v>12</v>
      </c>
      <c r="H55">
        <v>2</v>
      </c>
      <c r="I55">
        <v>508930</v>
      </c>
      <c r="J55">
        <v>150131</v>
      </c>
      <c r="K55">
        <v>593</v>
      </c>
      <c r="L55">
        <v>54</v>
      </c>
      <c r="M55">
        <v>53</v>
      </c>
    </row>
    <row r="56" spans="1:13" hidden="1" x14ac:dyDescent="0.3">
      <c r="A56" s="1">
        <v>44354</v>
      </c>
      <c r="B56" s="2" t="s">
        <v>4</v>
      </c>
      <c r="C56">
        <v>30536</v>
      </c>
      <c r="D56">
        <v>28</v>
      </c>
      <c r="E56">
        <v>335</v>
      </c>
      <c r="F56">
        <v>29622</v>
      </c>
      <c r="G56">
        <v>12</v>
      </c>
      <c r="H56">
        <v>1</v>
      </c>
      <c r="I56">
        <v>510041</v>
      </c>
      <c r="J56">
        <v>150157</v>
      </c>
      <c r="K56">
        <v>593</v>
      </c>
      <c r="L56">
        <v>55</v>
      </c>
      <c r="M56">
        <v>54</v>
      </c>
    </row>
    <row r="57" spans="1:13" hidden="1" x14ac:dyDescent="0.3">
      <c r="A57" s="1">
        <v>44355</v>
      </c>
      <c r="B57" s="2" t="s">
        <v>4</v>
      </c>
      <c r="C57">
        <v>30552</v>
      </c>
      <c r="D57">
        <v>15</v>
      </c>
      <c r="E57">
        <v>331</v>
      </c>
      <c r="F57">
        <v>29642</v>
      </c>
      <c r="G57">
        <v>16</v>
      </c>
      <c r="H57">
        <v>2</v>
      </c>
      <c r="I57">
        <v>511150</v>
      </c>
      <c r="J57">
        <v>150235</v>
      </c>
      <c r="K57">
        <v>593</v>
      </c>
      <c r="L57">
        <v>56</v>
      </c>
      <c r="M57">
        <v>55</v>
      </c>
    </row>
    <row r="58" spans="1:13" hidden="1" x14ac:dyDescent="0.3">
      <c r="A58" s="1">
        <v>44356</v>
      </c>
      <c r="B58" s="2" t="s">
        <v>4</v>
      </c>
      <c r="C58">
        <v>30580</v>
      </c>
      <c r="D58">
        <v>28</v>
      </c>
      <c r="E58">
        <v>334</v>
      </c>
      <c r="F58">
        <v>29667</v>
      </c>
      <c r="G58">
        <v>17</v>
      </c>
      <c r="H58">
        <v>2</v>
      </c>
      <c r="I58">
        <v>512059</v>
      </c>
      <c r="J58">
        <v>150352</v>
      </c>
      <c r="K58">
        <v>593</v>
      </c>
      <c r="L58">
        <v>57</v>
      </c>
      <c r="M58">
        <v>56</v>
      </c>
    </row>
    <row r="59" spans="1:13" hidden="1" x14ac:dyDescent="0.3">
      <c r="A59" s="1">
        <v>44357</v>
      </c>
      <c r="B59" s="2" t="s">
        <v>4</v>
      </c>
      <c r="C59">
        <v>30622</v>
      </c>
      <c r="D59">
        <v>43</v>
      </c>
      <c r="E59">
        <v>361</v>
      </c>
      <c r="F59">
        <v>29682</v>
      </c>
      <c r="G59">
        <v>18</v>
      </c>
      <c r="H59">
        <v>2</v>
      </c>
      <c r="I59">
        <v>513189</v>
      </c>
      <c r="J59">
        <v>150685</v>
      </c>
      <c r="K59">
        <v>593</v>
      </c>
      <c r="L59">
        <v>58</v>
      </c>
      <c r="M59">
        <v>57</v>
      </c>
    </row>
    <row r="60" spans="1:13" hidden="1" x14ac:dyDescent="0.3">
      <c r="A60" s="1">
        <v>44358</v>
      </c>
      <c r="B60" s="2" t="s">
        <v>4</v>
      </c>
      <c r="C60">
        <v>30645</v>
      </c>
      <c r="D60">
        <v>22</v>
      </c>
      <c r="E60">
        <v>368</v>
      </c>
      <c r="F60">
        <v>29698</v>
      </c>
      <c r="G60">
        <v>19</v>
      </c>
      <c r="H60">
        <v>3</v>
      </c>
      <c r="I60">
        <v>514217</v>
      </c>
      <c r="J60">
        <v>150942</v>
      </c>
      <c r="K60">
        <v>594</v>
      </c>
      <c r="L60">
        <v>59</v>
      </c>
      <c r="M60">
        <v>58</v>
      </c>
    </row>
    <row r="61" spans="1:13" hidden="1" x14ac:dyDescent="0.3">
      <c r="A61" s="1">
        <v>44359</v>
      </c>
      <c r="B61" s="2" t="s">
        <v>4</v>
      </c>
      <c r="C61">
        <v>30667</v>
      </c>
      <c r="D61">
        <v>22</v>
      </c>
      <c r="E61">
        <v>372</v>
      </c>
      <c r="F61">
        <v>29716</v>
      </c>
      <c r="G61">
        <v>18</v>
      </c>
      <c r="H61">
        <v>3</v>
      </c>
      <c r="I61">
        <v>515274</v>
      </c>
      <c r="J61">
        <v>151034</v>
      </c>
      <c r="K61">
        <v>594</v>
      </c>
      <c r="L61">
        <v>60</v>
      </c>
      <c r="M61">
        <v>59</v>
      </c>
    </row>
    <row r="62" spans="1:13" hidden="1" x14ac:dyDescent="0.3">
      <c r="A62" s="1">
        <v>44360</v>
      </c>
      <c r="B62" s="2" t="s">
        <v>4</v>
      </c>
      <c r="C62">
        <v>30701</v>
      </c>
      <c r="D62">
        <v>34</v>
      </c>
      <c r="E62">
        <v>380</v>
      </c>
      <c r="F62">
        <v>29742</v>
      </c>
      <c r="G62">
        <v>20</v>
      </c>
      <c r="H62">
        <v>4</v>
      </c>
      <c r="I62">
        <v>516144</v>
      </c>
      <c r="J62">
        <v>151035</v>
      </c>
      <c r="K62">
        <v>594</v>
      </c>
      <c r="L62">
        <v>61</v>
      </c>
      <c r="M62">
        <v>60</v>
      </c>
    </row>
    <row r="63" spans="1:13" hidden="1" x14ac:dyDescent="0.3">
      <c r="A63" s="1">
        <v>44361</v>
      </c>
      <c r="B63" s="2" t="s">
        <v>4</v>
      </c>
      <c r="C63">
        <v>30719</v>
      </c>
      <c r="D63">
        <v>18</v>
      </c>
      <c r="E63">
        <v>384</v>
      </c>
      <c r="F63">
        <v>29756</v>
      </c>
      <c r="G63">
        <v>22</v>
      </c>
      <c r="H63">
        <v>4</v>
      </c>
      <c r="I63">
        <v>517059</v>
      </c>
      <c r="J63">
        <v>151054</v>
      </c>
      <c r="K63">
        <v>594</v>
      </c>
      <c r="L63">
        <v>62</v>
      </c>
      <c r="M63">
        <v>61</v>
      </c>
    </row>
    <row r="64" spans="1:13" hidden="1" x14ac:dyDescent="0.3">
      <c r="A64" s="1">
        <v>44362</v>
      </c>
      <c r="B64" s="2" t="s">
        <v>4</v>
      </c>
      <c r="C64">
        <v>30750</v>
      </c>
      <c r="D64">
        <v>30</v>
      </c>
      <c r="E64">
        <v>401</v>
      </c>
      <c r="F64">
        <v>29770</v>
      </c>
      <c r="G64">
        <v>19</v>
      </c>
      <c r="H64">
        <v>5</v>
      </c>
      <c r="I64">
        <v>518243</v>
      </c>
      <c r="J64">
        <v>151129</v>
      </c>
      <c r="K64">
        <v>594</v>
      </c>
      <c r="L64">
        <v>63</v>
      </c>
      <c r="M64">
        <v>62</v>
      </c>
    </row>
    <row r="65" spans="1:13" hidden="1" x14ac:dyDescent="0.3">
      <c r="A65" s="1">
        <v>44363</v>
      </c>
      <c r="B65" s="2" t="s">
        <v>4</v>
      </c>
      <c r="C65">
        <v>30785</v>
      </c>
      <c r="D65">
        <v>38</v>
      </c>
      <c r="E65">
        <v>410</v>
      </c>
      <c r="F65">
        <v>29796</v>
      </c>
      <c r="G65">
        <v>18</v>
      </c>
      <c r="H65">
        <v>7</v>
      </c>
      <c r="I65">
        <v>519617</v>
      </c>
      <c r="J65">
        <v>151262</v>
      </c>
      <c r="K65">
        <v>594</v>
      </c>
      <c r="L65">
        <v>64</v>
      </c>
      <c r="M65">
        <v>63</v>
      </c>
    </row>
    <row r="66" spans="1:13" hidden="1" x14ac:dyDescent="0.3">
      <c r="A66" s="1">
        <v>44364</v>
      </c>
      <c r="B66" s="2" t="s">
        <v>4</v>
      </c>
      <c r="C66">
        <v>30818</v>
      </c>
      <c r="D66">
        <v>30</v>
      </c>
      <c r="E66">
        <v>431</v>
      </c>
      <c r="F66">
        <v>29807</v>
      </c>
      <c r="G66">
        <v>19</v>
      </c>
      <c r="H66">
        <v>7</v>
      </c>
      <c r="I66">
        <v>520738</v>
      </c>
      <c r="J66">
        <v>151569</v>
      </c>
      <c r="K66">
        <v>595</v>
      </c>
      <c r="L66">
        <v>65</v>
      </c>
      <c r="M66">
        <v>64</v>
      </c>
    </row>
    <row r="67" spans="1:13" hidden="1" x14ac:dyDescent="0.3">
      <c r="A67" s="1">
        <v>44365</v>
      </c>
      <c r="B67" s="2" t="s">
        <v>4</v>
      </c>
      <c r="C67">
        <v>30846</v>
      </c>
      <c r="D67">
        <v>26</v>
      </c>
      <c r="E67">
        <v>411</v>
      </c>
      <c r="F67">
        <v>29853</v>
      </c>
      <c r="G67">
        <v>15</v>
      </c>
      <c r="H67">
        <v>7</v>
      </c>
      <c r="I67">
        <v>521775</v>
      </c>
      <c r="J67">
        <v>153465</v>
      </c>
      <c r="K67">
        <v>597</v>
      </c>
      <c r="L67">
        <v>66</v>
      </c>
      <c r="M67">
        <v>65</v>
      </c>
    </row>
    <row r="68" spans="1:13" hidden="1" x14ac:dyDescent="0.3">
      <c r="A68" s="1">
        <v>44366</v>
      </c>
      <c r="B68" s="2" t="s">
        <v>4</v>
      </c>
      <c r="C68">
        <v>30889</v>
      </c>
      <c r="D68">
        <v>44</v>
      </c>
      <c r="E68">
        <v>434</v>
      </c>
      <c r="F68">
        <v>29873</v>
      </c>
      <c r="G68">
        <v>15</v>
      </c>
      <c r="H68">
        <v>7</v>
      </c>
      <c r="I68">
        <v>522775</v>
      </c>
      <c r="J68">
        <v>153485</v>
      </c>
      <c r="K68">
        <v>597</v>
      </c>
      <c r="L68">
        <v>67</v>
      </c>
      <c r="M68">
        <v>66</v>
      </c>
    </row>
    <row r="69" spans="1:13" hidden="1" x14ac:dyDescent="0.3">
      <c r="A69" s="1">
        <v>44367</v>
      </c>
      <c r="B69" s="2" t="s">
        <v>4</v>
      </c>
      <c r="C69">
        <v>30911</v>
      </c>
      <c r="D69">
        <v>23</v>
      </c>
      <c r="E69">
        <v>439</v>
      </c>
      <c r="F69">
        <v>29889</v>
      </c>
      <c r="G69">
        <v>15</v>
      </c>
      <c r="H69">
        <v>7</v>
      </c>
      <c r="I69">
        <v>523846</v>
      </c>
      <c r="J69">
        <v>153488</v>
      </c>
      <c r="K69">
        <v>598</v>
      </c>
      <c r="L69">
        <v>68</v>
      </c>
      <c r="M69">
        <v>67</v>
      </c>
    </row>
    <row r="70" spans="1:13" hidden="1" x14ac:dyDescent="0.3">
      <c r="A70" s="1">
        <v>44368</v>
      </c>
      <c r="B70" s="2" t="s">
        <v>4</v>
      </c>
      <c r="C70">
        <v>30943</v>
      </c>
      <c r="D70">
        <v>34</v>
      </c>
      <c r="E70">
        <v>458</v>
      </c>
      <c r="F70">
        <v>29902</v>
      </c>
      <c r="G70">
        <v>13</v>
      </c>
      <c r="H70">
        <v>7</v>
      </c>
      <c r="I70">
        <v>525027</v>
      </c>
      <c r="J70">
        <v>153577</v>
      </c>
      <c r="K70">
        <v>598</v>
      </c>
      <c r="L70">
        <v>69</v>
      </c>
      <c r="M70">
        <v>68</v>
      </c>
    </row>
    <row r="71" spans="1:13" hidden="1" x14ac:dyDescent="0.3">
      <c r="A71" s="1">
        <v>44369</v>
      </c>
      <c r="B71" s="2" t="s">
        <v>4</v>
      </c>
      <c r="C71">
        <v>30975</v>
      </c>
      <c r="D71">
        <v>32</v>
      </c>
      <c r="E71">
        <v>464</v>
      </c>
      <c r="F71">
        <v>29928</v>
      </c>
      <c r="G71">
        <v>13</v>
      </c>
      <c r="H71">
        <v>6</v>
      </c>
      <c r="I71">
        <v>525941</v>
      </c>
      <c r="J71">
        <v>153764</v>
      </c>
      <c r="K71">
        <v>598</v>
      </c>
      <c r="L71">
        <v>70</v>
      </c>
      <c r="M71">
        <v>69</v>
      </c>
    </row>
    <row r="72" spans="1:13" hidden="1" x14ac:dyDescent="0.3">
      <c r="A72" s="1">
        <v>44370</v>
      </c>
      <c r="B72" s="2" t="s">
        <v>4</v>
      </c>
      <c r="C72">
        <v>31004</v>
      </c>
      <c r="D72">
        <v>27</v>
      </c>
      <c r="E72">
        <v>478</v>
      </c>
      <c r="F72">
        <v>29943</v>
      </c>
      <c r="G72">
        <v>16</v>
      </c>
      <c r="H72">
        <v>6</v>
      </c>
      <c r="I72">
        <v>527172</v>
      </c>
      <c r="J72">
        <v>154090</v>
      </c>
      <c r="K72">
        <v>598</v>
      </c>
      <c r="L72">
        <v>71</v>
      </c>
      <c r="M72">
        <v>70</v>
      </c>
    </row>
    <row r="73" spans="1:13" hidden="1" x14ac:dyDescent="0.3">
      <c r="A73" s="1">
        <v>44371</v>
      </c>
      <c r="B73" s="2" t="s">
        <v>4</v>
      </c>
      <c r="C73">
        <v>31030</v>
      </c>
      <c r="D73">
        <v>27</v>
      </c>
      <c r="E73">
        <v>484</v>
      </c>
      <c r="F73">
        <v>29962</v>
      </c>
      <c r="G73">
        <v>19</v>
      </c>
      <c r="H73">
        <v>4</v>
      </c>
      <c r="I73">
        <v>528081</v>
      </c>
      <c r="J73">
        <v>154223</v>
      </c>
      <c r="K73">
        <v>599</v>
      </c>
      <c r="L73">
        <v>72</v>
      </c>
      <c r="M73">
        <v>71</v>
      </c>
    </row>
    <row r="74" spans="1:13" hidden="1" x14ac:dyDescent="0.3">
      <c r="A74" s="1">
        <v>44372</v>
      </c>
      <c r="B74" s="2" t="s">
        <v>4</v>
      </c>
      <c r="C74">
        <v>31065</v>
      </c>
      <c r="D74">
        <v>34</v>
      </c>
      <c r="E74">
        <v>486</v>
      </c>
      <c r="F74">
        <v>29995</v>
      </c>
      <c r="G74">
        <v>18</v>
      </c>
      <c r="H74">
        <v>4</v>
      </c>
      <c r="I74">
        <v>529216</v>
      </c>
      <c r="J74">
        <v>154285</v>
      </c>
      <c r="K74">
        <v>599</v>
      </c>
      <c r="L74">
        <v>73</v>
      </c>
      <c r="M74">
        <v>72</v>
      </c>
    </row>
    <row r="75" spans="1:13" hidden="1" x14ac:dyDescent="0.3">
      <c r="A75" s="1">
        <v>44373</v>
      </c>
      <c r="B75" s="2" t="s">
        <v>4</v>
      </c>
      <c r="C75">
        <v>31076</v>
      </c>
      <c r="D75">
        <v>11</v>
      </c>
      <c r="E75">
        <v>471</v>
      </c>
      <c r="F75">
        <v>30021</v>
      </c>
      <c r="G75">
        <v>21</v>
      </c>
      <c r="H75">
        <v>4</v>
      </c>
      <c r="I75">
        <v>530128</v>
      </c>
      <c r="J75">
        <v>154357</v>
      </c>
      <c r="K75">
        <v>599</v>
      </c>
      <c r="L75">
        <v>74</v>
      </c>
      <c r="M75">
        <v>73</v>
      </c>
    </row>
    <row r="76" spans="1:13" hidden="1" x14ac:dyDescent="0.3">
      <c r="A76" s="1">
        <v>44374</v>
      </c>
      <c r="B76" s="2" t="s">
        <v>4</v>
      </c>
      <c r="C76">
        <v>31119</v>
      </c>
      <c r="D76">
        <v>43</v>
      </c>
      <c r="E76">
        <v>491</v>
      </c>
      <c r="F76">
        <v>30628</v>
      </c>
      <c r="G76">
        <v>23</v>
      </c>
      <c r="H76">
        <v>4</v>
      </c>
      <c r="I76">
        <v>531027</v>
      </c>
      <c r="J76">
        <v>154358</v>
      </c>
      <c r="K76">
        <v>599</v>
      </c>
      <c r="L76">
        <v>75</v>
      </c>
      <c r="M76">
        <v>74</v>
      </c>
    </row>
    <row r="77" spans="1:13" hidden="1" x14ac:dyDescent="0.3">
      <c r="A77" s="1">
        <v>44375</v>
      </c>
      <c r="B77" s="2" t="s">
        <v>4</v>
      </c>
      <c r="C77">
        <v>31144</v>
      </c>
      <c r="D77">
        <v>25</v>
      </c>
      <c r="E77">
        <v>499</v>
      </c>
      <c r="F77">
        <v>30060</v>
      </c>
      <c r="G77">
        <v>25</v>
      </c>
      <c r="H77">
        <v>4</v>
      </c>
      <c r="I77">
        <v>531828</v>
      </c>
      <c r="J77">
        <v>154390</v>
      </c>
      <c r="K77">
        <v>600</v>
      </c>
      <c r="L77">
        <v>76</v>
      </c>
      <c r="M77">
        <v>75</v>
      </c>
    </row>
    <row r="78" spans="1:13" hidden="1" x14ac:dyDescent="0.3">
      <c r="A78" s="1">
        <v>44376</v>
      </c>
      <c r="B78" s="2" t="s">
        <v>4</v>
      </c>
      <c r="C78">
        <v>31178</v>
      </c>
      <c r="D78">
        <v>34</v>
      </c>
      <c r="E78">
        <v>512</v>
      </c>
      <c r="F78">
        <v>30081</v>
      </c>
      <c r="G78">
        <v>27</v>
      </c>
      <c r="H78">
        <v>3</v>
      </c>
      <c r="I78">
        <v>533039</v>
      </c>
      <c r="J78">
        <v>154458</v>
      </c>
      <c r="K78">
        <v>600</v>
      </c>
      <c r="L78">
        <v>77</v>
      </c>
      <c r="M78">
        <v>76</v>
      </c>
    </row>
    <row r="79" spans="1:13" hidden="1" x14ac:dyDescent="0.3">
      <c r="A79" s="1">
        <v>44377</v>
      </c>
      <c r="B79" s="2" t="s">
        <v>4</v>
      </c>
      <c r="C79">
        <v>31250</v>
      </c>
      <c r="D79">
        <v>70</v>
      </c>
      <c r="E79">
        <v>544</v>
      </c>
      <c r="F79">
        <v>30121</v>
      </c>
      <c r="G79">
        <v>24</v>
      </c>
      <c r="H79">
        <v>3</v>
      </c>
      <c r="I79">
        <v>534363</v>
      </c>
      <c r="J79">
        <v>154585</v>
      </c>
      <c r="K79">
        <v>600</v>
      </c>
      <c r="L79">
        <v>78</v>
      </c>
      <c r="M79">
        <v>77</v>
      </c>
    </row>
    <row r="80" spans="1:13" hidden="1" x14ac:dyDescent="0.3">
      <c r="A80" s="1">
        <v>44378</v>
      </c>
      <c r="B80" s="2" t="s">
        <v>4</v>
      </c>
      <c r="C80">
        <v>31309</v>
      </c>
      <c r="D80">
        <v>60</v>
      </c>
      <c r="E80">
        <v>574</v>
      </c>
      <c r="F80">
        <v>30150</v>
      </c>
      <c r="G80">
        <v>23</v>
      </c>
      <c r="H80">
        <v>3</v>
      </c>
      <c r="I80">
        <v>535726</v>
      </c>
      <c r="J80">
        <v>154648</v>
      </c>
      <c r="K80">
        <v>600</v>
      </c>
      <c r="L80">
        <v>79</v>
      </c>
      <c r="M80">
        <v>78</v>
      </c>
    </row>
    <row r="81" spans="1:13" hidden="1" x14ac:dyDescent="0.3">
      <c r="A81" s="1">
        <v>44379</v>
      </c>
      <c r="B81" s="2" t="s">
        <v>4</v>
      </c>
      <c r="C81">
        <v>31355</v>
      </c>
      <c r="D81">
        <v>52</v>
      </c>
      <c r="E81">
        <v>597</v>
      </c>
      <c r="F81">
        <v>30173</v>
      </c>
      <c r="G81">
        <v>18</v>
      </c>
      <c r="H81">
        <v>3</v>
      </c>
      <c r="I81">
        <v>536809</v>
      </c>
      <c r="J81">
        <v>154753</v>
      </c>
      <c r="K81">
        <v>600</v>
      </c>
      <c r="L81">
        <v>80</v>
      </c>
      <c r="M81">
        <v>79</v>
      </c>
    </row>
    <row r="82" spans="1:13" hidden="1" x14ac:dyDescent="0.3">
      <c r="A82" s="1">
        <v>44380</v>
      </c>
      <c r="B82" s="2" t="s">
        <v>4</v>
      </c>
      <c r="C82">
        <v>31401</v>
      </c>
      <c r="D82">
        <v>44</v>
      </c>
      <c r="E82">
        <v>610</v>
      </c>
      <c r="F82">
        <v>30206</v>
      </c>
      <c r="G82">
        <v>19</v>
      </c>
      <c r="H82">
        <v>2</v>
      </c>
      <c r="I82">
        <v>538085</v>
      </c>
      <c r="J82">
        <v>154838</v>
      </c>
      <c r="K82">
        <v>600</v>
      </c>
      <c r="L82">
        <v>81</v>
      </c>
      <c r="M82">
        <v>80</v>
      </c>
    </row>
    <row r="83" spans="1:13" hidden="1" x14ac:dyDescent="0.3">
      <c r="A83" s="1">
        <v>44381</v>
      </c>
      <c r="B83" s="2" t="s">
        <v>4</v>
      </c>
      <c r="C83">
        <v>31447</v>
      </c>
      <c r="D83">
        <v>46</v>
      </c>
      <c r="E83">
        <v>627</v>
      </c>
      <c r="F83">
        <v>30235</v>
      </c>
      <c r="G83">
        <v>22</v>
      </c>
      <c r="H83">
        <v>2</v>
      </c>
      <c r="I83">
        <v>539467</v>
      </c>
      <c r="J83">
        <v>154924</v>
      </c>
      <c r="K83">
        <v>600</v>
      </c>
      <c r="L83">
        <v>82</v>
      </c>
      <c r="M83">
        <v>81</v>
      </c>
    </row>
    <row r="84" spans="1:13" hidden="1" x14ac:dyDescent="0.3">
      <c r="A84" s="1">
        <v>44382</v>
      </c>
      <c r="B84" s="2" t="s">
        <v>4</v>
      </c>
      <c r="C84">
        <v>31483</v>
      </c>
      <c r="D84">
        <v>42</v>
      </c>
      <c r="E84">
        <v>643</v>
      </c>
      <c r="F84">
        <v>30255</v>
      </c>
      <c r="G84">
        <v>23</v>
      </c>
      <c r="H84">
        <v>2</v>
      </c>
      <c r="I84">
        <v>540320</v>
      </c>
      <c r="J84">
        <v>154935</v>
      </c>
      <c r="K84">
        <v>600</v>
      </c>
      <c r="L84">
        <v>83</v>
      </c>
      <c r="M84">
        <v>82</v>
      </c>
    </row>
    <row r="85" spans="1:13" hidden="1" x14ac:dyDescent="0.3">
      <c r="A85" s="1">
        <v>44383</v>
      </c>
      <c r="B85" s="2" t="s">
        <v>4</v>
      </c>
      <c r="C85">
        <v>31544</v>
      </c>
      <c r="D85">
        <v>58</v>
      </c>
      <c r="E85">
        <v>669</v>
      </c>
      <c r="F85">
        <v>30289</v>
      </c>
      <c r="G85">
        <v>20</v>
      </c>
      <c r="H85">
        <v>3</v>
      </c>
      <c r="I85">
        <v>541651</v>
      </c>
      <c r="J85">
        <v>155001</v>
      </c>
      <c r="K85">
        <v>601</v>
      </c>
      <c r="L85">
        <v>84</v>
      </c>
      <c r="M85">
        <v>83</v>
      </c>
    </row>
    <row r="86" spans="1:13" hidden="1" x14ac:dyDescent="0.3">
      <c r="A86" s="1">
        <v>44384</v>
      </c>
      <c r="B86" s="2" t="s">
        <v>4</v>
      </c>
      <c r="C86">
        <v>31630</v>
      </c>
      <c r="D86">
        <v>85</v>
      </c>
      <c r="E86">
        <v>709</v>
      </c>
      <c r="F86">
        <v>30334</v>
      </c>
      <c r="G86">
        <v>18</v>
      </c>
      <c r="H86">
        <v>2</v>
      </c>
      <c r="I86">
        <v>542796</v>
      </c>
      <c r="J86">
        <v>155103</v>
      </c>
      <c r="K86">
        <v>602</v>
      </c>
      <c r="L86">
        <v>85</v>
      </c>
      <c r="M86">
        <v>84</v>
      </c>
    </row>
    <row r="87" spans="1:13" hidden="1" x14ac:dyDescent="0.3">
      <c r="A87" s="1">
        <v>44385</v>
      </c>
      <c r="B87" s="2" t="s">
        <v>4</v>
      </c>
      <c r="C87">
        <v>31685</v>
      </c>
      <c r="D87">
        <v>56</v>
      </c>
      <c r="E87">
        <v>745</v>
      </c>
      <c r="F87">
        <v>30353</v>
      </c>
      <c r="G87">
        <v>18</v>
      </c>
      <c r="H87">
        <v>3</v>
      </c>
      <c r="I87">
        <v>544162</v>
      </c>
      <c r="J87">
        <v>155246</v>
      </c>
      <c r="K87">
        <v>602</v>
      </c>
      <c r="L87">
        <v>86</v>
      </c>
      <c r="M87">
        <v>85</v>
      </c>
    </row>
    <row r="88" spans="1:13" hidden="1" x14ac:dyDescent="0.3">
      <c r="A88" s="1">
        <v>44386</v>
      </c>
      <c r="B88" s="2" t="s">
        <v>4</v>
      </c>
      <c r="C88">
        <v>31792</v>
      </c>
      <c r="D88">
        <v>101</v>
      </c>
      <c r="E88">
        <v>821</v>
      </c>
      <c r="F88">
        <v>30384</v>
      </c>
      <c r="G88">
        <v>15</v>
      </c>
      <c r="H88">
        <v>3</v>
      </c>
      <c r="I88">
        <v>545470</v>
      </c>
      <c r="J88">
        <v>156019</v>
      </c>
      <c r="K88">
        <v>602</v>
      </c>
      <c r="L88">
        <v>87</v>
      </c>
      <c r="M88">
        <v>86</v>
      </c>
    </row>
    <row r="89" spans="1:13" hidden="1" x14ac:dyDescent="0.3">
      <c r="A89" s="1">
        <v>44387</v>
      </c>
      <c r="B89" s="2" t="s">
        <v>4</v>
      </c>
      <c r="C89">
        <v>31885</v>
      </c>
      <c r="D89">
        <v>92</v>
      </c>
      <c r="E89">
        <v>883</v>
      </c>
      <c r="F89">
        <v>30415</v>
      </c>
      <c r="G89">
        <v>19</v>
      </c>
      <c r="H89">
        <v>3</v>
      </c>
      <c r="I89">
        <v>546789</v>
      </c>
      <c r="J89">
        <v>157223</v>
      </c>
      <c r="K89">
        <v>602</v>
      </c>
      <c r="L89">
        <v>88</v>
      </c>
      <c r="M89">
        <v>87</v>
      </c>
    </row>
    <row r="90" spans="1:13" hidden="1" x14ac:dyDescent="0.3">
      <c r="A90" s="1">
        <v>44388</v>
      </c>
      <c r="B90" s="2" t="s">
        <v>4</v>
      </c>
      <c r="C90">
        <v>31990</v>
      </c>
      <c r="D90">
        <v>90</v>
      </c>
      <c r="E90">
        <v>957</v>
      </c>
      <c r="F90">
        <v>30446</v>
      </c>
      <c r="G90">
        <v>18</v>
      </c>
      <c r="H90">
        <v>3</v>
      </c>
      <c r="I90">
        <v>547660</v>
      </c>
      <c r="J90">
        <v>157426</v>
      </c>
      <c r="K90">
        <v>602</v>
      </c>
      <c r="L90">
        <v>89</v>
      </c>
      <c r="M90">
        <v>88</v>
      </c>
    </row>
    <row r="91" spans="1:13" hidden="1" x14ac:dyDescent="0.3">
      <c r="A91" s="1">
        <v>44299</v>
      </c>
      <c r="B91" s="2" t="s">
        <v>5</v>
      </c>
      <c r="C91">
        <v>8329</v>
      </c>
      <c r="D91">
        <v>8</v>
      </c>
      <c r="E91">
        <v>92</v>
      </c>
      <c r="F91">
        <v>8015</v>
      </c>
      <c r="G91">
        <v>8</v>
      </c>
      <c r="H91">
        <v>0</v>
      </c>
      <c r="I91">
        <v>130938</v>
      </c>
      <c r="J91">
        <v>42579</v>
      </c>
      <c r="K91">
        <v>216</v>
      </c>
      <c r="L91">
        <v>90</v>
      </c>
      <c r="M91">
        <v>89</v>
      </c>
    </row>
    <row r="92" spans="1:13" hidden="1" x14ac:dyDescent="0.3">
      <c r="A92" s="1">
        <v>44300</v>
      </c>
      <c r="B92" s="2" t="s">
        <v>5</v>
      </c>
      <c r="C92">
        <v>8337</v>
      </c>
      <c r="D92">
        <v>8</v>
      </c>
      <c r="E92">
        <v>93</v>
      </c>
      <c r="F92">
        <v>8022</v>
      </c>
      <c r="G92">
        <v>9</v>
      </c>
      <c r="H92">
        <v>0</v>
      </c>
      <c r="I92">
        <v>131482</v>
      </c>
      <c r="J92">
        <v>42645</v>
      </c>
      <c r="K92">
        <v>216</v>
      </c>
      <c r="L92">
        <v>91</v>
      </c>
      <c r="M92">
        <v>90</v>
      </c>
    </row>
    <row r="93" spans="1:13" hidden="1" x14ac:dyDescent="0.3">
      <c r="A93" s="1">
        <v>44301</v>
      </c>
      <c r="B93" s="2" t="s">
        <v>5</v>
      </c>
      <c r="C93">
        <v>8346</v>
      </c>
      <c r="D93">
        <v>6</v>
      </c>
      <c r="E93">
        <v>97</v>
      </c>
      <c r="F93">
        <v>8027</v>
      </c>
      <c r="G93">
        <v>8</v>
      </c>
      <c r="H93">
        <v>0</v>
      </c>
      <c r="I93">
        <v>131919</v>
      </c>
      <c r="J93">
        <v>42719</v>
      </c>
      <c r="K93">
        <v>216</v>
      </c>
      <c r="L93">
        <v>92</v>
      </c>
      <c r="M93">
        <v>91</v>
      </c>
    </row>
    <row r="94" spans="1:13" hidden="1" x14ac:dyDescent="0.3">
      <c r="A94" s="1">
        <v>44302</v>
      </c>
      <c r="B94" s="2" t="s">
        <v>5</v>
      </c>
      <c r="C94">
        <v>8355</v>
      </c>
      <c r="D94">
        <v>8</v>
      </c>
      <c r="E94">
        <v>101</v>
      </c>
      <c r="F94">
        <v>8032</v>
      </c>
      <c r="G94">
        <v>6</v>
      </c>
      <c r="H94">
        <v>0</v>
      </c>
      <c r="I94">
        <v>132412</v>
      </c>
      <c r="J94">
        <v>42752</v>
      </c>
      <c r="K94">
        <v>216</v>
      </c>
      <c r="L94">
        <v>93</v>
      </c>
      <c r="M94">
        <v>92</v>
      </c>
    </row>
    <row r="95" spans="1:13" hidden="1" x14ac:dyDescent="0.3">
      <c r="A95" s="1">
        <v>44303</v>
      </c>
      <c r="B95" s="2" t="s">
        <v>5</v>
      </c>
      <c r="C95">
        <v>8361</v>
      </c>
      <c r="D95">
        <v>4</v>
      </c>
      <c r="E95">
        <v>106</v>
      </c>
      <c r="F95">
        <v>8033</v>
      </c>
      <c r="G95">
        <v>8</v>
      </c>
      <c r="H95">
        <v>0</v>
      </c>
      <c r="I95">
        <v>132813</v>
      </c>
      <c r="J95">
        <v>42792</v>
      </c>
      <c r="K95">
        <v>216</v>
      </c>
      <c r="L95">
        <v>94</v>
      </c>
      <c r="M95">
        <v>93</v>
      </c>
    </row>
    <row r="96" spans="1:13" hidden="1" x14ac:dyDescent="0.3">
      <c r="A96" s="1">
        <v>44304</v>
      </c>
      <c r="B96" s="2" t="s">
        <v>5</v>
      </c>
      <c r="C96">
        <v>8367</v>
      </c>
      <c r="D96">
        <v>6</v>
      </c>
      <c r="E96">
        <v>109</v>
      </c>
      <c r="F96">
        <v>8036</v>
      </c>
      <c r="G96">
        <v>9</v>
      </c>
      <c r="H96">
        <v>1</v>
      </c>
      <c r="I96">
        <v>133122</v>
      </c>
      <c r="J96">
        <v>42812</v>
      </c>
      <c r="K96">
        <v>216</v>
      </c>
      <c r="L96">
        <v>95</v>
      </c>
      <c r="M96">
        <v>94</v>
      </c>
    </row>
    <row r="97" spans="1:13" hidden="1" x14ac:dyDescent="0.3">
      <c r="A97" s="1">
        <v>44305</v>
      </c>
      <c r="B97" s="2" t="s">
        <v>5</v>
      </c>
      <c r="C97">
        <v>8371</v>
      </c>
      <c r="D97">
        <v>3</v>
      </c>
      <c r="E97">
        <v>107</v>
      </c>
      <c r="F97">
        <v>8042</v>
      </c>
      <c r="G97">
        <v>10</v>
      </c>
      <c r="H97">
        <v>1</v>
      </c>
      <c r="I97">
        <v>133265</v>
      </c>
      <c r="J97">
        <v>42889</v>
      </c>
      <c r="K97">
        <v>216</v>
      </c>
      <c r="L97">
        <v>96</v>
      </c>
      <c r="M97">
        <v>95</v>
      </c>
    </row>
    <row r="98" spans="1:13" hidden="1" x14ac:dyDescent="0.3">
      <c r="A98" s="1">
        <v>44306</v>
      </c>
      <c r="B98" s="2" t="s">
        <v>5</v>
      </c>
      <c r="C98">
        <v>8375</v>
      </c>
      <c r="D98">
        <v>3</v>
      </c>
      <c r="E98">
        <v>105</v>
      </c>
      <c r="F98">
        <v>8048</v>
      </c>
      <c r="G98">
        <v>10</v>
      </c>
      <c r="H98">
        <v>1</v>
      </c>
      <c r="I98">
        <v>133584</v>
      </c>
      <c r="J98">
        <v>42964</v>
      </c>
      <c r="K98">
        <v>216</v>
      </c>
      <c r="L98">
        <v>97</v>
      </c>
      <c r="M98">
        <v>96</v>
      </c>
    </row>
    <row r="99" spans="1:13" hidden="1" x14ac:dyDescent="0.3">
      <c r="A99" s="1">
        <v>44307</v>
      </c>
      <c r="B99" s="2" t="s">
        <v>5</v>
      </c>
      <c r="C99">
        <v>8378</v>
      </c>
      <c r="D99">
        <v>4</v>
      </c>
      <c r="E99">
        <v>104</v>
      </c>
      <c r="F99">
        <v>8052</v>
      </c>
      <c r="G99">
        <v>9</v>
      </c>
      <c r="H99">
        <v>2</v>
      </c>
      <c r="I99">
        <v>133878</v>
      </c>
      <c r="J99">
        <v>43019</v>
      </c>
      <c r="K99">
        <v>216</v>
      </c>
      <c r="L99">
        <v>98</v>
      </c>
      <c r="M99">
        <v>97</v>
      </c>
    </row>
    <row r="100" spans="1:13" hidden="1" x14ac:dyDescent="0.3">
      <c r="A100" s="1">
        <v>44308</v>
      </c>
      <c r="B100" s="2" t="s">
        <v>5</v>
      </c>
      <c r="C100">
        <v>8388</v>
      </c>
      <c r="D100">
        <v>7</v>
      </c>
      <c r="E100">
        <v>110</v>
      </c>
      <c r="F100">
        <v>8056</v>
      </c>
      <c r="G100">
        <v>9</v>
      </c>
      <c r="H100">
        <v>2</v>
      </c>
      <c r="I100">
        <v>134103</v>
      </c>
      <c r="J100">
        <v>43085</v>
      </c>
      <c r="K100">
        <v>216</v>
      </c>
      <c r="L100">
        <v>99</v>
      </c>
      <c r="M100">
        <v>98</v>
      </c>
    </row>
    <row r="101" spans="1:13" hidden="1" x14ac:dyDescent="0.3">
      <c r="A101" s="1">
        <v>44309</v>
      </c>
      <c r="B101" s="2" t="s">
        <v>5</v>
      </c>
      <c r="C101">
        <v>8401</v>
      </c>
      <c r="D101">
        <v>11</v>
      </c>
      <c r="E101">
        <v>120</v>
      </c>
      <c r="F101">
        <v>8059</v>
      </c>
      <c r="G101">
        <v>9</v>
      </c>
      <c r="H101">
        <v>2</v>
      </c>
      <c r="I101">
        <v>134370</v>
      </c>
      <c r="J101">
        <v>43145</v>
      </c>
      <c r="K101">
        <v>216</v>
      </c>
      <c r="L101">
        <v>100</v>
      </c>
      <c r="M101">
        <v>99</v>
      </c>
    </row>
    <row r="102" spans="1:13" hidden="1" x14ac:dyDescent="0.3">
      <c r="A102" s="1">
        <v>44310</v>
      </c>
      <c r="B102" s="2" t="s">
        <v>5</v>
      </c>
      <c r="C102">
        <v>8404</v>
      </c>
      <c r="D102">
        <v>3</v>
      </c>
      <c r="E102">
        <v>119</v>
      </c>
      <c r="F102">
        <v>8063</v>
      </c>
      <c r="G102">
        <v>11</v>
      </c>
      <c r="H102">
        <v>2</v>
      </c>
      <c r="I102">
        <v>134634</v>
      </c>
      <c r="J102">
        <v>43196</v>
      </c>
      <c r="K102">
        <v>216</v>
      </c>
      <c r="L102">
        <v>101</v>
      </c>
      <c r="M102">
        <v>100</v>
      </c>
    </row>
    <row r="103" spans="1:13" hidden="1" x14ac:dyDescent="0.3">
      <c r="A103" s="1">
        <v>44311</v>
      </c>
      <c r="B103" s="2" t="s">
        <v>5</v>
      </c>
      <c r="C103">
        <v>8409</v>
      </c>
      <c r="D103">
        <v>4</v>
      </c>
      <c r="E103">
        <v>117</v>
      </c>
      <c r="F103">
        <v>8070</v>
      </c>
      <c r="G103">
        <v>11</v>
      </c>
      <c r="H103">
        <v>2</v>
      </c>
      <c r="I103">
        <v>134776</v>
      </c>
      <c r="J103">
        <v>43222</v>
      </c>
      <c r="K103">
        <v>216</v>
      </c>
      <c r="L103">
        <v>102</v>
      </c>
      <c r="M103">
        <v>101</v>
      </c>
    </row>
    <row r="104" spans="1:13" hidden="1" x14ac:dyDescent="0.3">
      <c r="A104" s="1">
        <v>44312</v>
      </c>
      <c r="B104" s="2" t="s">
        <v>5</v>
      </c>
      <c r="C104">
        <v>8410</v>
      </c>
      <c r="D104">
        <v>1</v>
      </c>
      <c r="E104">
        <v>114</v>
      </c>
      <c r="F104">
        <v>8074</v>
      </c>
      <c r="G104">
        <v>11</v>
      </c>
      <c r="H104">
        <v>1</v>
      </c>
      <c r="I104">
        <v>135009</v>
      </c>
      <c r="J104">
        <v>43282</v>
      </c>
      <c r="K104">
        <v>216</v>
      </c>
      <c r="L104">
        <v>103</v>
      </c>
      <c r="M104">
        <v>102</v>
      </c>
    </row>
    <row r="105" spans="1:13" hidden="1" x14ac:dyDescent="0.3">
      <c r="A105" s="1">
        <v>44313</v>
      </c>
      <c r="B105" s="2" t="s">
        <v>5</v>
      </c>
      <c r="C105">
        <v>8413</v>
      </c>
      <c r="D105">
        <v>5</v>
      </c>
      <c r="E105">
        <v>98</v>
      </c>
      <c r="F105">
        <v>8093</v>
      </c>
      <c r="G105">
        <v>8</v>
      </c>
      <c r="H105">
        <v>2</v>
      </c>
      <c r="I105">
        <v>135375</v>
      </c>
      <c r="J105">
        <v>43345</v>
      </c>
      <c r="K105">
        <v>216</v>
      </c>
      <c r="L105">
        <v>104</v>
      </c>
      <c r="M105">
        <v>103</v>
      </c>
    </row>
    <row r="106" spans="1:13" hidden="1" x14ac:dyDescent="0.3">
      <c r="A106" s="1">
        <v>44314</v>
      </c>
      <c r="B106" s="2" t="s">
        <v>5</v>
      </c>
      <c r="C106">
        <v>8421</v>
      </c>
      <c r="D106">
        <v>7</v>
      </c>
      <c r="E106">
        <v>105</v>
      </c>
      <c r="F106">
        <v>8094</v>
      </c>
      <c r="G106">
        <v>8</v>
      </c>
      <c r="H106">
        <v>2</v>
      </c>
      <c r="I106">
        <v>135750</v>
      </c>
      <c r="J106">
        <v>43414</v>
      </c>
      <c r="K106">
        <v>216</v>
      </c>
      <c r="L106">
        <v>105</v>
      </c>
      <c r="M106">
        <v>104</v>
      </c>
    </row>
    <row r="107" spans="1:13" hidden="1" x14ac:dyDescent="0.3">
      <c r="A107" s="1">
        <v>44315</v>
      </c>
      <c r="B107" s="2" t="s">
        <v>5</v>
      </c>
      <c r="C107">
        <v>8426</v>
      </c>
      <c r="D107">
        <v>4</v>
      </c>
      <c r="E107">
        <v>97</v>
      </c>
      <c r="F107">
        <v>8107</v>
      </c>
      <c r="G107">
        <v>8</v>
      </c>
      <c r="H107">
        <v>2</v>
      </c>
      <c r="I107">
        <v>135966</v>
      </c>
      <c r="J107">
        <v>43474</v>
      </c>
      <c r="K107">
        <v>216</v>
      </c>
      <c r="L107">
        <v>106</v>
      </c>
      <c r="M107">
        <v>105</v>
      </c>
    </row>
    <row r="108" spans="1:13" hidden="1" x14ac:dyDescent="0.3">
      <c r="A108" s="1">
        <v>44316</v>
      </c>
      <c r="B108" s="2" t="s">
        <v>5</v>
      </c>
      <c r="C108">
        <v>8437</v>
      </c>
      <c r="D108">
        <v>11</v>
      </c>
      <c r="E108">
        <v>102</v>
      </c>
      <c r="F108">
        <v>8113</v>
      </c>
      <c r="G108">
        <v>7</v>
      </c>
      <c r="H108">
        <v>2</v>
      </c>
      <c r="I108">
        <v>136299</v>
      </c>
      <c r="J108">
        <v>43556</v>
      </c>
      <c r="K108">
        <v>216</v>
      </c>
      <c r="L108">
        <v>107</v>
      </c>
      <c r="M108">
        <v>106</v>
      </c>
    </row>
    <row r="109" spans="1:13" hidden="1" x14ac:dyDescent="0.3">
      <c r="A109" s="1">
        <v>44317</v>
      </c>
      <c r="B109" s="2" t="s">
        <v>5</v>
      </c>
      <c r="C109">
        <v>8441</v>
      </c>
      <c r="D109">
        <v>5</v>
      </c>
      <c r="E109">
        <v>99</v>
      </c>
      <c r="F109">
        <v>8120</v>
      </c>
      <c r="G109">
        <v>8</v>
      </c>
      <c r="H109">
        <v>2</v>
      </c>
      <c r="I109">
        <v>136443</v>
      </c>
      <c r="J109">
        <v>43594</v>
      </c>
      <c r="K109">
        <v>216</v>
      </c>
      <c r="L109">
        <v>108</v>
      </c>
      <c r="M109">
        <v>107</v>
      </c>
    </row>
    <row r="110" spans="1:13" hidden="1" x14ac:dyDescent="0.3">
      <c r="A110" s="1">
        <v>44318</v>
      </c>
      <c r="B110" s="2" t="s">
        <v>5</v>
      </c>
      <c r="C110">
        <v>8443</v>
      </c>
      <c r="D110">
        <v>1</v>
      </c>
      <c r="E110">
        <v>95</v>
      </c>
      <c r="F110">
        <v>8126</v>
      </c>
      <c r="G110">
        <v>9</v>
      </c>
      <c r="H110">
        <v>2</v>
      </c>
      <c r="I110">
        <v>136654</v>
      </c>
      <c r="J110">
        <v>43642</v>
      </c>
      <c r="K110">
        <v>216</v>
      </c>
      <c r="L110">
        <v>109</v>
      </c>
      <c r="M110">
        <v>108</v>
      </c>
    </row>
    <row r="111" spans="1:13" hidden="1" x14ac:dyDescent="0.3">
      <c r="A111" s="1">
        <v>44319</v>
      </c>
      <c r="B111" s="2" t="s">
        <v>5</v>
      </c>
      <c r="C111">
        <v>8445</v>
      </c>
      <c r="D111">
        <v>1</v>
      </c>
      <c r="E111">
        <v>95</v>
      </c>
      <c r="F111">
        <v>8128</v>
      </c>
      <c r="G111">
        <v>7</v>
      </c>
      <c r="H111">
        <v>2</v>
      </c>
      <c r="I111">
        <v>136864</v>
      </c>
      <c r="J111">
        <v>43743</v>
      </c>
      <c r="K111">
        <v>216</v>
      </c>
      <c r="L111">
        <v>110</v>
      </c>
      <c r="M111">
        <v>109</v>
      </c>
    </row>
    <row r="112" spans="1:13" hidden="1" x14ac:dyDescent="0.3">
      <c r="A112" s="1">
        <v>44320</v>
      </c>
      <c r="B112" s="2" t="s">
        <v>5</v>
      </c>
      <c r="C112">
        <v>8450</v>
      </c>
      <c r="D112">
        <v>5</v>
      </c>
      <c r="E112">
        <v>92</v>
      </c>
      <c r="F112">
        <v>8136</v>
      </c>
      <c r="G112">
        <v>8</v>
      </c>
      <c r="H112">
        <v>2</v>
      </c>
      <c r="I112">
        <v>137095</v>
      </c>
      <c r="J112">
        <v>43811</v>
      </c>
      <c r="K112">
        <v>216</v>
      </c>
      <c r="L112">
        <v>111</v>
      </c>
      <c r="M112">
        <v>110</v>
      </c>
    </row>
    <row r="113" spans="1:13" hidden="1" x14ac:dyDescent="0.3">
      <c r="A113" s="1">
        <v>44321</v>
      </c>
      <c r="B113" s="2" t="s">
        <v>5</v>
      </c>
      <c r="C113">
        <v>8453</v>
      </c>
      <c r="D113">
        <v>3</v>
      </c>
      <c r="E113">
        <v>93</v>
      </c>
      <c r="F113">
        <v>8137</v>
      </c>
      <c r="G113">
        <v>8</v>
      </c>
      <c r="H113">
        <v>2</v>
      </c>
      <c r="I113">
        <v>137302</v>
      </c>
      <c r="J113">
        <v>43868</v>
      </c>
      <c r="K113">
        <v>217</v>
      </c>
      <c r="L113">
        <v>112</v>
      </c>
      <c r="M113">
        <v>111</v>
      </c>
    </row>
    <row r="114" spans="1:13" hidden="1" x14ac:dyDescent="0.3">
      <c r="A114" s="1">
        <v>44322</v>
      </c>
      <c r="B114" s="2" t="s">
        <v>5</v>
      </c>
      <c r="C114">
        <v>8457</v>
      </c>
      <c r="D114">
        <v>4</v>
      </c>
      <c r="E114">
        <v>87</v>
      </c>
      <c r="F114">
        <v>8147</v>
      </c>
      <c r="G114">
        <v>8</v>
      </c>
      <c r="H114">
        <v>2</v>
      </c>
      <c r="I114">
        <v>137551</v>
      </c>
      <c r="J114">
        <v>43953</v>
      </c>
      <c r="K114">
        <v>217</v>
      </c>
      <c r="L114">
        <v>113</v>
      </c>
      <c r="M114">
        <v>112</v>
      </c>
    </row>
    <row r="115" spans="1:13" hidden="1" x14ac:dyDescent="0.3">
      <c r="A115" s="1">
        <v>44323</v>
      </c>
      <c r="B115" s="2" t="s">
        <v>5</v>
      </c>
      <c r="C115">
        <v>8466</v>
      </c>
      <c r="D115">
        <v>6</v>
      </c>
      <c r="E115">
        <v>91</v>
      </c>
      <c r="F115">
        <v>8152</v>
      </c>
      <c r="G115">
        <v>7</v>
      </c>
      <c r="H115">
        <v>2</v>
      </c>
      <c r="I115">
        <v>137736</v>
      </c>
      <c r="J115">
        <v>44032</v>
      </c>
      <c r="K115">
        <v>217</v>
      </c>
      <c r="L115">
        <v>114</v>
      </c>
      <c r="M115">
        <v>113</v>
      </c>
    </row>
    <row r="116" spans="1:13" hidden="1" x14ac:dyDescent="0.3">
      <c r="A116" s="1">
        <v>44324</v>
      </c>
      <c r="B116" s="2" t="s">
        <v>5</v>
      </c>
      <c r="C116">
        <v>8468</v>
      </c>
      <c r="D116">
        <v>2</v>
      </c>
      <c r="E116">
        <v>82</v>
      </c>
      <c r="F116">
        <v>8163</v>
      </c>
      <c r="G116">
        <v>7</v>
      </c>
      <c r="H116">
        <v>2</v>
      </c>
      <c r="I116">
        <v>137935</v>
      </c>
      <c r="J116">
        <v>44067</v>
      </c>
      <c r="K116">
        <v>217</v>
      </c>
      <c r="L116">
        <v>115</v>
      </c>
      <c r="M116">
        <v>114</v>
      </c>
    </row>
    <row r="117" spans="1:13" hidden="1" x14ac:dyDescent="0.3">
      <c r="A117" s="1">
        <v>44325</v>
      </c>
      <c r="B117" s="2" t="s">
        <v>5</v>
      </c>
      <c r="C117">
        <v>8477</v>
      </c>
      <c r="D117">
        <v>9</v>
      </c>
      <c r="E117">
        <v>87</v>
      </c>
      <c r="F117">
        <v>8167</v>
      </c>
      <c r="G117">
        <v>7</v>
      </c>
      <c r="H117">
        <v>2</v>
      </c>
      <c r="I117">
        <v>138101</v>
      </c>
      <c r="J117">
        <v>44099</v>
      </c>
      <c r="K117">
        <v>217</v>
      </c>
      <c r="L117">
        <v>116</v>
      </c>
      <c r="M117">
        <v>115</v>
      </c>
    </row>
    <row r="118" spans="1:13" hidden="1" x14ac:dyDescent="0.3">
      <c r="A118" s="1">
        <v>44326</v>
      </c>
      <c r="B118" s="2" t="s">
        <v>5</v>
      </c>
      <c r="C118">
        <v>8481</v>
      </c>
      <c r="D118">
        <v>3</v>
      </c>
      <c r="E118">
        <v>87</v>
      </c>
      <c r="F118">
        <v>8171</v>
      </c>
      <c r="G118">
        <v>7</v>
      </c>
      <c r="H118">
        <v>1</v>
      </c>
      <c r="I118">
        <v>138294</v>
      </c>
      <c r="J118">
        <v>44172</v>
      </c>
      <c r="K118">
        <v>217</v>
      </c>
      <c r="L118">
        <v>117</v>
      </c>
      <c r="M118">
        <v>116</v>
      </c>
    </row>
    <row r="119" spans="1:13" hidden="1" x14ac:dyDescent="0.3">
      <c r="A119" s="1">
        <v>44328</v>
      </c>
      <c r="B119" s="2" t="s">
        <v>5</v>
      </c>
      <c r="C119">
        <v>8504</v>
      </c>
      <c r="D119">
        <v>3</v>
      </c>
      <c r="E119">
        <v>99</v>
      </c>
      <c r="F119">
        <v>8182</v>
      </c>
      <c r="G119">
        <v>2</v>
      </c>
      <c r="H119">
        <v>1</v>
      </c>
      <c r="I119">
        <v>139269</v>
      </c>
      <c r="J119">
        <v>44349</v>
      </c>
      <c r="K119">
        <v>217</v>
      </c>
      <c r="L119">
        <v>118</v>
      </c>
      <c r="M119">
        <v>117</v>
      </c>
    </row>
    <row r="120" spans="1:13" hidden="1" x14ac:dyDescent="0.3">
      <c r="A120" s="1">
        <v>44329</v>
      </c>
      <c r="B120" s="2" t="s">
        <v>5</v>
      </c>
      <c r="C120">
        <v>8509</v>
      </c>
      <c r="D120">
        <v>5</v>
      </c>
      <c r="E120">
        <v>94</v>
      </c>
      <c r="F120">
        <v>8192</v>
      </c>
      <c r="G120">
        <v>4</v>
      </c>
      <c r="H120">
        <v>1</v>
      </c>
      <c r="I120">
        <v>139672</v>
      </c>
      <c r="J120">
        <v>44412</v>
      </c>
      <c r="K120">
        <v>217</v>
      </c>
      <c r="L120">
        <v>119</v>
      </c>
      <c r="M120">
        <v>118</v>
      </c>
    </row>
    <row r="121" spans="1:13" hidden="1" x14ac:dyDescent="0.3">
      <c r="A121" s="1">
        <v>44330</v>
      </c>
      <c r="B121" s="2" t="s">
        <v>5</v>
      </c>
      <c r="C121">
        <v>8512</v>
      </c>
      <c r="D121">
        <v>3</v>
      </c>
      <c r="E121">
        <v>85</v>
      </c>
      <c r="F121">
        <v>8204</v>
      </c>
      <c r="G121">
        <v>5</v>
      </c>
      <c r="H121">
        <v>1</v>
      </c>
      <c r="I121">
        <v>139976</v>
      </c>
      <c r="J121">
        <v>44497</v>
      </c>
      <c r="K121">
        <v>217</v>
      </c>
      <c r="L121">
        <v>120</v>
      </c>
      <c r="M121">
        <v>119</v>
      </c>
    </row>
    <row r="122" spans="1:13" hidden="1" x14ac:dyDescent="0.3">
      <c r="A122" s="1">
        <v>44331</v>
      </c>
      <c r="B122" s="2" t="s">
        <v>5</v>
      </c>
      <c r="C122">
        <v>8519</v>
      </c>
      <c r="D122">
        <v>5</v>
      </c>
      <c r="E122">
        <v>87</v>
      </c>
      <c r="F122">
        <v>8209</v>
      </c>
      <c r="G122">
        <v>5</v>
      </c>
      <c r="H122">
        <v>1</v>
      </c>
      <c r="I122">
        <v>140342</v>
      </c>
      <c r="J122">
        <v>44542</v>
      </c>
      <c r="K122">
        <v>217</v>
      </c>
      <c r="L122">
        <v>121</v>
      </c>
      <c r="M122">
        <v>120</v>
      </c>
    </row>
    <row r="123" spans="1:13" hidden="1" x14ac:dyDescent="0.3">
      <c r="A123" s="1">
        <v>44332</v>
      </c>
      <c r="B123" s="2" t="s">
        <v>5</v>
      </c>
      <c r="C123">
        <v>8519</v>
      </c>
      <c r="D123">
        <v>0</v>
      </c>
      <c r="E123">
        <v>87</v>
      </c>
      <c r="F123">
        <v>8209</v>
      </c>
      <c r="G123">
        <v>3</v>
      </c>
      <c r="H123">
        <v>2</v>
      </c>
      <c r="I123">
        <v>140485</v>
      </c>
      <c r="J123">
        <v>44569</v>
      </c>
      <c r="K123">
        <v>217</v>
      </c>
      <c r="L123">
        <v>122</v>
      </c>
      <c r="M123">
        <v>121</v>
      </c>
    </row>
    <row r="124" spans="1:13" hidden="1" x14ac:dyDescent="0.3">
      <c r="A124" s="1">
        <v>44333</v>
      </c>
      <c r="B124" s="2" t="s">
        <v>5</v>
      </c>
      <c r="C124">
        <v>8522</v>
      </c>
      <c r="D124">
        <v>4</v>
      </c>
      <c r="E124">
        <v>87</v>
      </c>
      <c r="F124">
        <v>8212</v>
      </c>
      <c r="G124">
        <v>3</v>
      </c>
      <c r="H124">
        <v>2</v>
      </c>
      <c r="I124">
        <v>140667</v>
      </c>
      <c r="J124">
        <v>44603</v>
      </c>
      <c r="K124">
        <v>217</v>
      </c>
      <c r="L124">
        <v>123</v>
      </c>
      <c r="M124">
        <v>122</v>
      </c>
    </row>
    <row r="125" spans="1:13" hidden="1" x14ac:dyDescent="0.3">
      <c r="A125" s="1">
        <v>44334</v>
      </c>
      <c r="B125" s="2" t="s">
        <v>5</v>
      </c>
      <c r="C125">
        <v>8526</v>
      </c>
      <c r="D125">
        <v>2</v>
      </c>
      <c r="E125">
        <v>84</v>
      </c>
      <c r="F125">
        <v>8219</v>
      </c>
      <c r="G125">
        <v>2</v>
      </c>
      <c r="H125">
        <v>2</v>
      </c>
      <c r="I125">
        <v>140877</v>
      </c>
      <c r="J125">
        <v>44678</v>
      </c>
      <c r="K125">
        <v>217</v>
      </c>
      <c r="L125">
        <v>124</v>
      </c>
      <c r="M125">
        <v>123</v>
      </c>
    </row>
    <row r="126" spans="1:13" hidden="1" x14ac:dyDescent="0.3">
      <c r="A126" s="1">
        <v>44335</v>
      </c>
      <c r="B126" s="2" t="s">
        <v>5</v>
      </c>
      <c r="C126">
        <v>8533</v>
      </c>
      <c r="D126">
        <v>6</v>
      </c>
      <c r="E126">
        <v>88</v>
      </c>
      <c r="F126">
        <v>8222</v>
      </c>
      <c r="G126">
        <v>3</v>
      </c>
      <c r="H126">
        <v>1</v>
      </c>
      <c r="I126">
        <v>141107</v>
      </c>
      <c r="J126">
        <v>44759</v>
      </c>
      <c r="K126">
        <v>217</v>
      </c>
      <c r="L126">
        <v>125</v>
      </c>
      <c r="M126">
        <v>124</v>
      </c>
    </row>
    <row r="127" spans="1:13" hidden="1" x14ac:dyDescent="0.3">
      <c r="A127" s="1">
        <v>44336</v>
      </c>
      <c r="B127" s="2" t="s">
        <v>5</v>
      </c>
      <c r="C127">
        <v>8537</v>
      </c>
      <c r="D127">
        <v>5</v>
      </c>
      <c r="E127">
        <v>88</v>
      </c>
      <c r="F127">
        <v>8226</v>
      </c>
      <c r="G127">
        <v>5</v>
      </c>
      <c r="H127">
        <v>0</v>
      </c>
      <c r="I127">
        <v>141277</v>
      </c>
      <c r="J127">
        <v>44832</v>
      </c>
      <c r="K127">
        <v>217</v>
      </c>
      <c r="L127">
        <v>126</v>
      </c>
      <c r="M127">
        <v>125</v>
      </c>
    </row>
    <row r="128" spans="1:13" hidden="1" x14ac:dyDescent="0.3">
      <c r="A128" s="1">
        <v>44337</v>
      </c>
      <c r="B128" s="2" t="s">
        <v>5</v>
      </c>
      <c r="C128">
        <v>8543</v>
      </c>
      <c r="D128">
        <v>6</v>
      </c>
      <c r="E128">
        <v>91</v>
      </c>
      <c r="F128">
        <v>8229</v>
      </c>
      <c r="G128">
        <v>2</v>
      </c>
      <c r="H128">
        <v>2</v>
      </c>
      <c r="I128">
        <v>141484</v>
      </c>
      <c r="J128">
        <v>44909</v>
      </c>
      <c r="K128">
        <v>217</v>
      </c>
      <c r="L128">
        <v>127</v>
      </c>
      <c r="M128">
        <v>126</v>
      </c>
    </row>
    <row r="129" spans="1:13" hidden="1" x14ac:dyDescent="0.3">
      <c r="A129" s="1">
        <v>44338</v>
      </c>
      <c r="B129" s="2" t="s">
        <v>5</v>
      </c>
      <c r="C129">
        <v>8546</v>
      </c>
      <c r="D129">
        <v>3</v>
      </c>
      <c r="E129">
        <v>87</v>
      </c>
      <c r="F129">
        <v>8236</v>
      </c>
      <c r="G129">
        <v>3</v>
      </c>
      <c r="H129">
        <v>2</v>
      </c>
      <c r="I129">
        <v>141672</v>
      </c>
      <c r="J129">
        <v>44965</v>
      </c>
      <c r="K129">
        <v>217</v>
      </c>
      <c r="L129">
        <v>128</v>
      </c>
      <c r="M129">
        <v>127</v>
      </c>
    </row>
    <row r="130" spans="1:13" hidden="1" x14ac:dyDescent="0.3">
      <c r="A130" s="1">
        <v>44339</v>
      </c>
      <c r="B130" s="2" t="s">
        <v>5</v>
      </c>
      <c r="C130">
        <v>8552</v>
      </c>
      <c r="D130">
        <v>6</v>
      </c>
      <c r="E130">
        <v>83</v>
      </c>
      <c r="F130">
        <v>8246</v>
      </c>
      <c r="G130">
        <v>3</v>
      </c>
      <c r="H130">
        <v>2</v>
      </c>
      <c r="I130">
        <v>141844</v>
      </c>
      <c r="J130">
        <v>44989</v>
      </c>
      <c r="K130">
        <v>217</v>
      </c>
      <c r="L130">
        <v>129</v>
      </c>
      <c r="M130">
        <v>128</v>
      </c>
    </row>
    <row r="131" spans="1:13" hidden="1" x14ac:dyDescent="0.3">
      <c r="A131" s="1">
        <v>44340</v>
      </c>
      <c r="B131" s="2" t="s">
        <v>5</v>
      </c>
      <c r="C131">
        <v>8555</v>
      </c>
      <c r="D131">
        <v>3</v>
      </c>
      <c r="E131">
        <v>83</v>
      </c>
      <c r="F131">
        <v>8249</v>
      </c>
      <c r="G131">
        <v>4</v>
      </c>
      <c r="H131">
        <v>1</v>
      </c>
      <c r="I131">
        <v>142043</v>
      </c>
      <c r="J131">
        <v>45064</v>
      </c>
      <c r="K131">
        <v>217</v>
      </c>
      <c r="L131">
        <v>130</v>
      </c>
      <c r="M131">
        <v>129</v>
      </c>
    </row>
    <row r="132" spans="1:13" hidden="1" x14ac:dyDescent="0.3">
      <c r="A132" s="1">
        <v>44341</v>
      </c>
      <c r="B132" s="2" t="s">
        <v>5</v>
      </c>
      <c r="C132">
        <v>8564</v>
      </c>
      <c r="D132">
        <v>6</v>
      </c>
      <c r="E132">
        <v>84</v>
      </c>
      <c r="F132">
        <v>8257</v>
      </c>
      <c r="G132">
        <v>4</v>
      </c>
      <c r="H132">
        <v>3</v>
      </c>
      <c r="I132">
        <v>142400</v>
      </c>
      <c r="J132">
        <v>45154</v>
      </c>
      <c r="K132">
        <v>217</v>
      </c>
      <c r="L132">
        <v>131</v>
      </c>
      <c r="M132">
        <v>130</v>
      </c>
    </row>
    <row r="133" spans="1:13" hidden="1" x14ac:dyDescent="0.3">
      <c r="A133" s="1">
        <v>44342</v>
      </c>
      <c r="B133" s="2" t="s">
        <v>5</v>
      </c>
      <c r="C133">
        <v>8567</v>
      </c>
      <c r="D133">
        <v>3</v>
      </c>
      <c r="E133">
        <v>75</v>
      </c>
      <c r="F133">
        <v>8269</v>
      </c>
      <c r="G133">
        <v>4</v>
      </c>
      <c r="H133">
        <v>3</v>
      </c>
      <c r="I133">
        <v>142744</v>
      </c>
      <c r="J133">
        <v>45235</v>
      </c>
      <c r="K133">
        <v>217</v>
      </c>
      <c r="L133">
        <v>132</v>
      </c>
      <c r="M133">
        <v>131</v>
      </c>
    </row>
    <row r="134" spans="1:13" hidden="1" x14ac:dyDescent="0.3">
      <c r="A134" s="1">
        <v>44343</v>
      </c>
      <c r="B134" s="2" t="s">
        <v>5</v>
      </c>
      <c r="C134">
        <v>8577</v>
      </c>
      <c r="D134">
        <v>10</v>
      </c>
      <c r="E134">
        <v>80</v>
      </c>
      <c r="F134">
        <v>8274</v>
      </c>
      <c r="G134">
        <v>3</v>
      </c>
      <c r="H134">
        <v>2</v>
      </c>
      <c r="I134">
        <v>143071</v>
      </c>
      <c r="J134">
        <v>59660</v>
      </c>
      <c r="K134">
        <v>217</v>
      </c>
      <c r="L134">
        <v>133</v>
      </c>
      <c r="M134">
        <v>132</v>
      </c>
    </row>
    <row r="135" spans="1:13" hidden="1" x14ac:dyDescent="0.3">
      <c r="A135" s="1">
        <v>44344</v>
      </c>
      <c r="B135" s="2" t="s">
        <v>5</v>
      </c>
      <c r="C135">
        <v>8584</v>
      </c>
      <c r="D135">
        <v>8</v>
      </c>
      <c r="E135">
        <v>83</v>
      </c>
      <c r="F135">
        <v>8278</v>
      </c>
      <c r="G135">
        <v>1</v>
      </c>
      <c r="H135">
        <v>2</v>
      </c>
      <c r="I135">
        <v>143387</v>
      </c>
      <c r="J135">
        <v>59725</v>
      </c>
      <c r="K135">
        <v>217</v>
      </c>
      <c r="L135">
        <v>134</v>
      </c>
      <c r="M135">
        <v>133</v>
      </c>
    </row>
    <row r="136" spans="1:13" hidden="1" x14ac:dyDescent="0.3">
      <c r="A136" s="1">
        <v>44345</v>
      </c>
      <c r="B136" s="2" t="s">
        <v>5</v>
      </c>
      <c r="C136">
        <v>8594</v>
      </c>
      <c r="D136">
        <v>10</v>
      </c>
      <c r="E136">
        <v>91</v>
      </c>
      <c r="F136">
        <v>8280</v>
      </c>
      <c r="G136">
        <v>3</v>
      </c>
      <c r="H136">
        <v>1</v>
      </c>
      <c r="I136">
        <v>143741</v>
      </c>
      <c r="J136">
        <v>59788</v>
      </c>
      <c r="K136">
        <v>217</v>
      </c>
      <c r="L136">
        <v>135</v>
      </c>
      <c r="M136">
        <v>134</v>
      </c>
    </row>
    <row r="137" spans="1:13" hidden="1" x14ac:dyDescent="0.3">
      <c r="A137" s="1">
        <v>44346</v>
      </c>
      <c r="B137" s="2" t="s">
        <v>5</v>
      </c>
      <c r="C137">
        <v>8600</v>
      </c>
      <c r="D137">
        <v>6</v>
      </c>
      <c r="E137">
        <v>92</v>
      </c>
      <c r="F137">
        <v>8285</v>
      </c>
      <c r="G137">
        <v>2</v>
      </c>
      <c r="H137">
        <v>2</v>
      </c>
      <c r="I137">
        <v>143961</v>
      </c>
      <c r="J137">
        <v>59788</v>
      </c>
      <c r="K137">
        <v>217</v>
      </c>
      <c r="L137">
        <v>136</v>
      </c>
      <c r="M137">
        <v>135</v>
      </c>
    </row>
    <row r="138" spans="1:13" hidden="1" x14ac:dyDescent="0.3">
      <c r="A138" s="1">
        <v>44347</v>
      </c>
      <c r="B138" s="2" t="s">
        <v>5</v>
      </c>
      <c r="C138">
        <v>8603</v>
      </c>
      <c r="D138">
        <v>3</v>
      </c>
      <c r="E138">
        <v>95</v>
      </c>
      <c r="F138">
        <v>8285</v>
      </c>
      <c r="G138">
        <v>5</v>
      </c>
      <c r="H138">
        <v>2</v>
      </c>
      <c r="I138">
        <v>144197</v>
      </c>
      <c r="J138">
        <v>59798</v>
      </c>
      <c r="K138">
        <v>217</v>
      </c>
      <c r="L138">
        <v>137</v>
      </c>
      <c r="M138">
        <v>136</v>
      </c>
    </row>
    <row r="139" spans="1:13" hidden="1" x14ac:dyDescent="0.3">
      <c r="A139" s="1">
        <v>44348</v>
      </c>
      <c r="B139" s="2" t="s">
        <v>5</v>
      </c>
      <c r="C139">
        <v>8613</v>
      </c>
      <c r="D139">
        <v>7</v>
      </c>
      <c r="E139">
        <v>103</v>
      </c>
      <c r="F139">
        <v>8287</v>
      </c>
      <c r="G139">
        <v>6</v>
      </c>
      <c r="H139">
        <v>2</v>
      </c>
      <c r="I139">
        <v>144572</v>
      </c>
      <c r="J139">
        <v>59837</v>
      </c>
      <c r="K139">
        <v>217</v>
      </c>
      <c r="L139">
        <v>138</v>
      </c>
      <c r="M139">
        <v>137</v>
      </c>
    </row>
    <row r="140" spans="1:13" hidden="1" x14ac:dyDescent="0.3">
      <c r="A140" s="1">
        <v>44349</v>
      </c>
      <c r="B140" s="2" t="s">
        <v>5</v>
      </c>
      <c r="C140">
        <v>8631</v>
      </c>
      <c r="D140">
        <v>21</v>
      </c>
      <c r="E140">
        <v>114</v>
      </c>
      <c r="F140">
        <v>8294</v>
      </c>
      <c r="G140">
        <v>5</v>
      </c>
      <c r="H140">
        <v>2</v>
      </c>
      <c r="I140">
        <v>145041</v>
      </c>
      <c r="J140">
        <v>59880</v>
      </c>
      <c r="K140">
        <v>217</v>
      </c>
      <c r="L140">
        <v>139</v>
      </c>
      <c r="M140">
        <v>138</v>
      </c>
    </row>
    <row r="141" spans="1:13" hidden="1" x14ac:dyDescent="0.3">
      <c r="A141" s="1">
        <v>44350</v>
      </c>
      <c r="B141" s="2" t="s">
        <v>5</v>
      </c>
      <c r="C141">
        <v>8636</v>
      </c>
      <c r="D141">
        <v>3</v>
      </c>
      <c r="E141">
        <v>114</v>
      </c>
      <c r="F141">
        <v>8299</v>
      </c>
      <c r="G141">
        <v>7</v>
      </c>
      <c r="H141">
        <v>1</v>
      </c>
      <c r="I141">
        <v>145279</v>
      </c>
      <c r="J141">
        <v>60866</v>
      </c>
      <c r="K141">
        <v>217</v>
      </c>
      <c r="L141">
        <v>140</v>
      </c>
      <c r="M141">
        <v>139</v>
      </c>
    </row>
    <row r="142" spans="1:13" hidden="1" x14ac:dyDescent="0.3">
      <c r="A142" s="1">
        <v>44351</v>
      </c>
      <c r="B142" s="2" t="s">
        <v>5</v>
      </c>
      <c r="C142">
        <v>8638</v>
      </c>
      <c r="D142">
        <v>0</v>
      </c>
      <c r="E142">
        <v>108</v>
      </c>
      <c r="F142">
        <v>8307</v>
      </c>
      <c r="G142">
        <v>6</v>
      </c>
      <c r="H142">
        <v>1</v>
      </c>
      <c r="I142">
        <v>145445</v>
      </c>
      <c r="J142">
        <v>60897</v>
      </c>
      <c r="K142">
        <v>217</v>
      </c>
      <c r="L142">
        <v>141</v>
      </c>
      <c r="M142">
        <v>140</v>
      </c>
    </row>
    <row r="143" spans="1:13" hidden="1" x14ac:dyDescent="0.3">
      <c r="A143" s="1">
        <v>44352</v>
      </c>
      <c r="B143" s="2" t="s">
        <v>5</v>
      </c>
      <c r="C143">
        <v>8640</v>
      </c>
      <c r="D143">
        <v>2</v>
      </c>
      <c r="E143">
        <v>96</v>
      </c>
      <c r="F143">
        <v>8321</v>
      </c>
      <c r="G143">
        <v>8</v>
      </c>
      <c r="H143">
        <v>1</v>
      </c>
      <c r="I143">
        <v>145652</v>
      </c>
      <c r="J143">
        <v>60923</v>
      </c>
      <c r="K143">
        <v>217</v>
      </c>
      <c r="L143">
        <v>142</v>
      </c>
      <c r="M143">
        <v>141</v>
      </c>
    </row>
    <row r="144" spans="1:13" hidden="1" x14ac:dyDescent="0.3">
      <c r="A144" s="1">
        <v>44353</v>
      </c>
      <c r="B144" s="2" t="s">
        <v>5</v>
      </c>
      <c r="C144">
        <v>8642</v>
      </c>
      <c r="D144">
        <v>2</v>
      </c>
      <c r="E144">
        <v>89</v>
      </c>
      <c r="F144">
        <v>8330</v>
      </c>
      <c r="G144">
        <v>8</v>
      </c>
      <c r="H144">
        <v>1</v>
      </c>
      <c r="I144">
        <v>145812</v>
      </c>
      <c r="J144">
        <v>60923</v>
      </c>
      <c r="K144">
        <v>217</v>
      </c>
      <c r="L144">
        <v>143</v>
      </c>
      <c r="M144">
        <v>142</v>
      </c>
    </row>
    <row r="145" spans="1:13" hidden="1" x14ac:dyDescent="0.3">
      <c r="A145" s="1">
        <v>44354</v>
      </c>
      <c r="B145" s="2" t="s">
        <v>5</v>
      </c>
      <c r="C145">
        <v>8649</v>
      </c>
      <c r="D145">
        <v>8</v>
      </c>
      <c r="E145">
        <v>95</v>
      </c>
      <c r="F145">
        <v>8331</v>
      </c>
      <c r="G145">
        <v>8</v>
      </c>
      <c r="H145">
        <v>1</v>
      </c>
      <c r="I145">
        <v>145980</v>
      </c>
      <c r="J145">
        <v>60929</v>
      </c>
      <c r="K145">
        <v>217</v>
      </c>
      <c r="L145">
        <v>144</v>
      </c>
      <c r="M145">
        <v>143</v>
      </c>
    </row>
    <row r="146" spans="1:13" hidden="1" x14ac:dyDescent="0.3">
      <c r="A146" s="1">
        <v>44355</v>
      </c>
      <c r="B146" s="2" t="s">
        <v>5</v>
      </c>
      <c r="C146">
        <v>8655</v>
      </c>
      <c r="D146">
        <v>6</v>
      </c>
      <c r="E146">
        <v>96</v>
      </c>
      <c r="F146">
        <v>8336</v>
      </c>
      <c r="G146">
        <v>6</v>
      </c>
      <c r="H146">
        <v>3</v>
      </c>
      <c r="I146">
        <v>146473</v>
      </c>
      <c r="J146">
        <v>60950</v>
      </c>
      <c r="K146">
        <v>217</v>
      </c>
      <c r="L146">
        <v>145</v>
      </c>
      <c r="M146">
        <v>144</v>
      </c>
    </row>
    <row r="147" spans="1:13" hidden="1" x14ac:dyDescent="0.3">
      <c r="A147" s="1">
        <v>44356</v>
      </c>
      <c r="B147" s="2" t="s">
        <v>5</v>
      </c>
      <c r="C147">
        <v>8661</v>
      </c>
      <c r="D147">
        <v>6</v>
      </c>
      <c r="E147">
        <v>100</v>
      </c>
      <c r="F147">
        <v>8338</v>
      </c>
      <c r="G147">
        <v>3</v>
      </c>
      <c r="H147">
        <v>3</v>
      </c>
      <c r="I147">
        <v>146943</v>
      </c>
      <c r="J147">
        <v>60993</v>
      </c>
      <c r="K147">
        <v>217</v>
      </c>
      <c r="L147">
        <v>146</v>
      </c>
      <c r="M147">
        <v>145</v>
      </c>
    </row>
    <row r="148" spans="1:13" hidden="1" x14ac:dyDescent="0.3">
      <c r="A148" s="1">
        <v>44357</v>
      </c>
      <c r="B148" s="2" t="s">
        <v>5</v>
      </c>
      <c r="C148">
        <v>8677</v>
      </c>
      <c r="D148">
        <v>15</v>
      </c>
      <c r="E148">
        <v>108</v>
      </c>
      <c r="F148">
        <v>8346</v>
      </c>
      <c r="G148">
        <v>4</v>
      </c>
      <c r="H148">
        <v>3</v>
      </c>
      <c r="I148">
        <v>147640</v>
      </c>
      <c r="J148">
        <v>61082</v>
      </c>
      <c r="K148">
        <v>217</v>
      </c>
      <c r="L148">
        <v>147</v>
      </c>
      <c r="M148">
        <v>146</v>
      </c>
    </row>
    <row r="149" spans="1:13" hidden="1" x14ac:dyDescent="0.3">
      <c r="A149" s="1">
        <v>44358</v>
      </c>
      <c r="B149" s="2" t="s">
        <v>5</v>
      </c>
      <c r="C149">
        <v>8683</v>
      </c>
      <c r="D149">
        <v>4</v>
      </c>
      <c r="E149">
        <v>110</v>
      </c>
      <c r="F149">
        <v>8350</v>
      </c>
      <c r="G149">
        <v>5</v>
      </c>
      <c r="H149">
        <v>3</v>
      </c>
      <c r="I149">
        <v>147969</v>
      </c>
      <c r="J149">
        <v>61124</v>
      </c>
      <c r="K149">
        <v>217</v>
      </c>
      <c r="L149">
        <v>148</v>
      </c>
      <c r="M149">
        <v>147</v>
      </c>
    </row>
    <row r="150" spans="1:13" hidden="1" x14ac:dyDescent="0.3">
      <c r="A150" s="1">
        <v>44359</v>
      </c>
      <c r="B150" s="2" t="s">
        <v>5</v>
      </c>
      <c r="C150">
        <v>8685</v>
      </c>
      <c r="D150">
        <v>5</v>
      </c>
      <c r="E150">
        <v>97</v>
      </c>
      <c r="F150">
        <v>8365</v>
      </c>
      <c r="G150">
        <v>5</v>
      </c>
      <c r="H150">
        <v>3</v>
      </c>
      <c r="I150">
        <v>148494</v>
      </c>
      <c r="J150">
        <v>61137</v>
      </c>
      <c r="K150">
        <v>217</v>
      </c>
      <c r="L150">
        <v>149</v>
      </c>
      <c r="M150">
        <v>148</v>
      </c>
    </row>
    <row r="151" spans="1:13" hidden="1" x14ac:dyDescent="0.3">
      <c r="A151" s="1">
        <v>44360</v>
      </c>
      <c r="B151" s="2" t="s">
        <v>5</v>
      </c>
      <c r="C151">
        <v>8685</v>
      </c>
      <c r="D151">
        <v>0</v>
      </c>
      <c r="E151">
        <v>89</v>
      </c>
      <c r="F151">
        <v>8373</v>
      </c>
      <c r="G151">
        <v>6</v>
      </c>
      <c r="H151">
        <v>3</v>
      </c>
      <c r="I151">
        <v>148623</v>
      </c>
      <c r="J151">
        <v>61137</v>
      </c>
      <c r="K151">
        <v>217</v>
      </c>
      <c r="L151">
        <v>150</v>
      </c>
      <c r="M151">
        <v>149</v>
      </c>
    </row>
    <row r="152" spans="1:13" hidden="1" x14ac:dyDescent="0.3">
      <c r="A152" s="1">
        <v>44361</v>
      </c>
      <c r="B152" s="2" t="s">
        <v>5</v>
      </c>
      <c r="C152">
        <v>8691</v>
      </c>
      <c r="D152">
        <v>5</v>
      </c>
      <c r="E152">
        <v>92</v>
      </c>
      <c r="F152">
        <v>8376</v>
      </c>
      <c r="G152">
        <v>6</v>
      </c>
      <c r="H152">
        <v>2</v>
      </c>
      <c r="I152">
        <v>148785</v>
      </c>
      <c r="J152">
        <v>61141</v>
      </c>
      <c r="K152">
        <v>217</v>
      </c>
      <c r="L152">
        <v>151</v>
      </c>
      <c r="M152">
        <v>150</v>
      </c>
    </row>
    <row r="153" spans="1:13" hidden="1" x14ac:dyDescent="0.3">
      <c r="A153" s="1">
        <v>44362</v>
      </c>
      <c r="B153" s="2" t="s">
        <v>5</v>
      </c>
      <c r="C153">
        <v>8697</v>
      </c>
      <c r="D153">
        <v>5</v>
      </c>
      <c r="E153">
        <v>93</v>
      </c>
      <c r="F153">
        <v>8381</v>
      </c>
      <c r="G153">
        <v>4</v>
      </c>
      <c r="H153">
        <v>3</v>
      </c>
      <c r="I153">
        <v>148999</v>
      </c>
      <c r="J153">
        <v>61152</v>
      </c>
      <c r="K153">
        <v>217</v>
      </c>
      <c r="L153">
        <v>152</v>
      </c>
      <c r="M153">
        <v>151</v>
      </c>
    </row>
    <row r="154" spans="1:13" hidden="1" x14ac:dyDescent="0.3">
      <c r="A154" s="1">
        <v>44363</v>
      </c>
      <c r="B154" s="2" t="s">
        <v>5</v>
      </c>
      <c r="C154">
        <v>8705</v>
      </c>
      <c r="D154">
        <v>8</v>
      </c>
      <c r="E154">
        <v>96</v>
      </c>
      <c r="F154">
        <v>8386</v>
      </c>
      <c r="G154">
        <v>4</v>
      </c>
      <c r="H154">
        <v>3</v>
      </c>
      <c r="I154">
        <v>149202</v>
      </c>
      <c r="J154">
        <v>61179</v>
      </c>
      <c r="K154">
        <v>217</v>
      </c>
      <c r="L154">
        <v>153</v>
      </c>
      <c r="M154">
        <v>152</v>
      </c>
    </row>
    <row r="155" spans="1:13" hidden="1" x14ac:dyDescent="0.3">
      <c r="A155" s="1">
        <v>44364</v>
      </c>
      <c r="B155" s="2" t="s">
        <v>5</v>
      </c>
      <c r="C155">
        <v>8717</v>
      </c>
      <c r="D155">
        <v>12</v>
      </c>
      <c r="E155">
        <v>96</v>
      </c>
      <c r="F155">
        <v>8398</v>
      </c>
      <c r="G155">
        <v>4</v>
      </c>
      <c r="H155">
        <v>3</v>
      </c>
      <c r="I155">
        <v>149412</v>
      </c>
      <c r="J155">
        <v>62133</v>
      </c>
      <c r="K155">
        <v>217</v>
      </c>
      <c r="L155">
        <v>154</v>
      </c>
      <c r="M155">
        <v>153</v>
      </c>
    </row>
    <row r="156" spans="1:13" hidden="1" x14ac:dyDescent="0.3">
      <c r="A156" s="1">
        <v>44365</v>
      </c>
      <c r="B156" s="2" t="s">
        <v>5</v>
      </c>
      <c r="C156">
        <v>8727</v>
      </c>
      <c r="D156">
        <v>10</v>
      </c>
      <c r="E156">
        <v>101</v>
      </c>
      <c r="F156">
        <v>8403</v>
      </c>
      <c r="G156">
        <v>5</v>
      </c>
      <c r="H156">
        <v>3</v>
      </c>
      <c r="I156">
        <v>149798</v>
      </c>
      <c r="J156">
        <v>62154</v>
      </c>
      <c r="K156">
        <v>217</v>
      </c>
      <c r="L156">
        <v>155</v>
      </c>
      <c r="M156">
        <v>154</v>
      </c>
    </row>
    <row r="157" spans="1:13" hidden="1" x14ac:dyDescent="0.3">
      <c r="A157" s="1">
        <v>44366</v>
      </c>
      <c r="B157" s="2" t="s">
        <v>5</v>
      </c>
      <c r="C157">
        <v>8728</v>
      </c>
      <c r="D157">
        <v>1</v>
      </c>
      <c r="E157">
        <v>101</v>
      </c>
      <c r="F157">
        <v>8404</v>
      </c>
      <c r="G157">
        <v>6</v>
      </c>
      <c r="H157">
        <v>2</v>
      </c>
      <c r="I157">
        <v>149930</v>
      </c>
      <c r="J157">
        <v>62159</v>
      </c>
      <c r="K157">
        <v>217</v>
      </c>
      <c r="L157">
        <v>156</v>
      </c>
      <c r="M157">
        <v>155</v>
      </c>
    </row>
    <row r="158" spans="1:13" hidden="1" x14ac:dyDescent="0.3">
      <c r="A158" s="1">
        <v>44367</v>
      </c>
      <c r="B158" s="2" t="s">
        <v>5</v>
      </c>
      <c r="C158">
        <v>8731</v>
      </c>
      <c r="D158">
        <v>3</v>
      </c>
      <c r="E158">
        <v>102</v>
      </c>
      <c r="F158">
        <v>8406</v>
      </c>
      <c r="G158">
        <v>5</v>
      </c>
      <c r="H158">
        <v>3</v>
      </c>
      <c r="I158">
        <v>150162</v>
      </c>
      <c r="J158">
        <v>62159</v>
      </c>
      <c r="K158">
        <v>217</v>
      </c>
      <c r="L158">
        <v>157</v>
      </c>
      <c r="M158">
        <v>156</v>
      </c>
    </row>
    <row r="159" spans="1:13" hidden="1" x14ac:dyDescent="0.3">
      <c r="A159" s="1">
        <v>44368</v>
      </c>
      <c r="B159" s="2" t="s">
        <v>5</v>
      </c>
      <c r="C159">
        <v>8731</v>
      </c>
      <c r="D159">
        <v>0</v>
      </c>
      <c r="E159">
        <v>97</v>
      </c>
      <c r="F159">
        <v>8411</v>
      </c>
      <c r="G159">
        <v>4</v>
      </c>
      <c r="H159">
        <v>2</v>
      </c>
      <c r="I159">
        <v>150334</v>
      </c>
      <c r="J159">
        <v>62172</v>
      </c>
      <c r="K159">
        <v>217</v>
      </c>
      <c r="L159">
        <v>158</v>
      </c>
      <c r="M159">
        <v>157</v>
      </c>
    </row>
    <row r="160" spans="1:13" hidden="1" x14ac:dyDescent="0.3">
      <c r="A160" s="1">
        <v>44369</v>
      </c>
      <c r="B160" s="2" t="s">
        <v>5</v>
      </c>
      <c r="C160">
        <v>8731</v>
      </c>
      <c r="D160">
        <v>1</v>
      </c>
      <c r="E160">
        <v>90</v>
      </c>
      <c r="F160">
        <v>8418</v>
      </c>
      <c r="G160">
        <v>4</v>
      </c>
      <c r="H160">
        <v>2</v>
      </c>
      <c r="I160">
        <v>150469</v>
      </c>
      <c r="J160">
        <v>62206</v>
      </c>
      <c r="K160">
        <v>217</v>
      </c>
      <c r="L160">
        <v>159</v>
      </c>
      <c r="M160">
        <v>158</v>
      </c>
    </row>
    <row r="161" spans="1:13" hidden="1" x14ac:dyDescent="0.3">
      <c r="A161" s="1">
        <v>44370</v>
      </c>
      <c r="B161" s="2" t="s">
        <v>5</v>
      </c>
      <c r="C161">
        <v>8729</v>
      </c>
      <c r="D161">
        <v>0</v>
      </c>
      <c r="E161">
        <v>79</v>
      </c>
      <c r="F161">
        <v>8427</v>
      </c>
      <c r="G161">
        <v>2</v>
      </c>
      <c r="H161">
        <v>1</v>
      </c>
      <c r="I161">
        <v>150646</v>
      </c>
      <c r="J161">
        <v>62260</v>
      </c>
      <c r="K161">
        <v>217</v>
      </c>
      <c r="L161">
        <v>160</v>
      </c>
      <c r="M161">
        <v>159</v>
      </c>
    </row>
    <row r="162" spans="1:13" hidden="1" x14ac:dyDescent="0.3">
      <c r="A162" s="1">
        <v>44371</v>
      </c>
      <c r="B162" s="2" t="s">
        <v>5</v>
      </c>
      <c r="C162">
        <v>8731</v>
      </c>
      <c r="D162">
        <v>3</v>
      </c>
      <c r="E162">
        <v>67</v>
      </c>
      <c r="F162">
        <v>8441</v>
      </c>
      <c r="G162">
        <v>0</v>
      </c>
      <c r="H162">
        <v>2</v>
      </c>
      <c r="I162">
        <v>150851</v>
      </c>
      <c r="J162">
        <v>62291</v>
      </c>
      <c r="K162">
        <v>217</v>
      </c>
      <c r="L162">
        <v>161</v>
      </c>
      <c r="M162">
        <v>160</v>
      </c>
    </row>
    <row r="163" spans="1:13" hidden="1" x14ac:dyDescent="0.3">
      <c r="A163" s="1">
        <v>44372</v>
      </c>
      <c r="B163" s="2" t="s">
        <v>5</v>
      </c>
      <c r="C163">
        <v>8733</v>
      </c>
      <c r="D163">
        <v>3</v>
      </c>
      <c r="E163">
        <v>63</v>
      </c>
      <c r="F163">
        <v>8447</v>
      </c>
      <c r="G163">
        <v>0</v>
      </c>
      <c r="H163">
        <v>2</v>
      </c>
      <c r="I163">
        <v>150984</v>
      </c>
      <c r="J163">
        <v>62308</v>
      </c>
      <c r="K163">
        <v>217</v>
      </c>
      <c r="L163">
        <v>162</v>
      </c>
      <c r="M163">
        <v>161</v>
      </c>
    </row>
    <row r="164" spans="1:13" hidden="1" x14ac:dyDescent="0.3">
      <c r="A164" s="1">
        <v>44373</v>
      </c>
      <c r="B164" s="2" t="s">
        <v>5</v>
      </c>
      <c r="C164">
        <v>8738</v>
      </c>
      <c r="D164">
        <v>5</v>
      </c>
      <c r="E164">
        <v>65</v>
      </c>
      <c r="F164">
        <v>8450</v>
      </c>
      <c r="G164">
        <v>0</v>
      </c>
      <c r="H164">
        <v>2</v>
      </c>
      <c r="I164">
        <v>151142</v>
      </c>
      <c r="J164">
        <v>62320</v>
      </c>
      <c r="K164">
        <v>217</v>
      </c>
      <c r="L164">
        <v>163</v>
      </c>
      <c r="M164">
        <v>162</v>
      </c>
    </row>
    <row r="165" spans="1:13" hidden="1" x14ac:dyDescent="0.3">
      <c r="A165" s="1">
        <v>44374</v>
      </c>
      <c r="B165" s="2" t="s">
        <v>5</v>
      </c>
      <c r="C165">
        <v>8745</v>
      </c>
      <c r="D165">
        <v>7</v>
      </c>
      <c r="E165">
        <v>69</v>
      </c>
      <c r="F165">
        <v>8676</v>
      </c>
      <c r="G165">
        <v>0</v>
      </c>
      <c r="H165">
        <v>2</v>
      </c>
      <c r="I165">
        <v>151298</v>
      </c>
      <c r="J165">
        <v>62320</v>
      </c>
      <c r="K165">
        <v>217</v>
      </c>
      <c r="L165">
        <v>164</v>
      </c>
      <c r="M165">
        <v>163</v>
      </c>
    </row>
    <row r="166" spans="1:13" hidden="1" x14ac:dyDescent="0.3">
      <c r="A166" s="1">
        <v>44375</v>
      </c>
      <c r="B166" s="2" t="s">
        <v>5</v>
      </c>
      <c r="C166">
        <v>8749</v>
      </c>
      <c r="D166">
        <v>4</v>
      </c>
      <c r="E166">
        <v>70</v>
      </c>
      <c r="F166">
        <v>8456</v>
      </c>
      <c r="G166">
        <v>1</v>
      </c>
      <c r="H166">
        <v>1</v>
      </c>
      <c r="I166">
        <v>151431</v>
      </c>
      <c r="J166">
        <v>62323</v>
      </c>
      <c r="K166">
        <v>217</v>
      </c>
      <c r="L166">
        <v>165</v>
      </c>
      <c r="M166">
        <v>164</v>
      </c>
    </row>
    <row r="167" spans="1:13" hidden="1" x14ac:dyDescent="0.3">
      <c r="A167" s="1">
        <v>44376</v>
      </c>
      <c r="B167" s="2" t="s">
        <v>5</v>
      </c>
      <c r="C167">
        <v>8758</v>
      </c>
      <c r="D167">
        <v>9</v>
      </c>
      <c r="E167">
        <v>76</v>
      </c>
      <c r="F167">
        <v>8459</v>
      </c>
      <c r="G167">
        <v>1</v>
      </c>
      <c r="H167">
        <v>1</v>
      </c>
      <c r="I167">
        <v>151664</v>
      </c>
      <c r="J167">
        <v>62327</v>
      </c>
      <c r="K167">
        <v>217</v>
      </c>
      <c r="L167">
        <v>166</v>
      </c>
      <c r="M167">
        <v>165</v>
      </c>
    </row>
    <row r="168" spans="1:13" hidden="1" x14ac:dyDescent="0.3">
      <c r="A168" s="1">
        <v>44377</v>
      </c>
      <c r="B168" s="2" t="s">
        <v>5</v>
      </c>
      <c r="C168">
        <v>8769</v>
      </c>
      <c r="D168">
        <v>11</v>
      </c>
      <c r="E168">
        <v>78</v>
      </c>
      <c r="F168">
        <v>8468</v>
      </c>
      <c r="G168">
        <v>2</v>
      </c>
      <c r="H168">
        <v>1</v>
      </c>
      <c r="I168">
        <v>151893</v>
      </c>
      <c r="J168">
        <v>62339</v>
      </c>
      <c r="K168">
        <v>217</v>
      </c>
      <c r="L168">
        <v>167</v>
      </c>
      <c r="M168">
        <v>166</v>
      </c>
    </row>
    <row r="169" spans="1:13" hidden="1" x14ac:dyDescent="0.3">
      <c r="A169" s="1">
        <v>44378</v>
      </c>
      <c r="B169" s="2" t="s">
        <v>5</v>
      </c>
      <c r="C169">
        <v>8781</v>
      </c>
      <c r="D169">
        <v>11</v>
      </c>
      <c r="E169">
        <v>82</v>
      </c>
      <c r="F169">
        <v>8476</v>
      </c>
      <c r="G169">
        <v>3</v>
      </c>
      <c r="H169">
        <v>0</v>
      </c>
      <c r="I169">
        <v>152048</v>
      </c>
      <c r="J169">
        <v>62363</v>
      </c>
      <c r="K169">
        <v>217</v>
      </c>
      <c r="L169">
        <v>168</v>
      </c>
      <c r="M169">
        <v>167</v>
      </c>
    </row>
    <row r="170" spans="1:13" hidden="1" x14ac:dyDescent="0.3">
      <c r="A170" s="1">
        <v>44379</v>
      </c>
      <c r="B170" s="2" t="s">
        <v>5</v>
      </c>
      <c r="C170">
        <v>8788</v>
      </c>
      <c r="D170">
        <v>7</v>
      </c>
      <c r="E170">
        <v>74</v>
      </c>
      <c r="F170">
        <v>8491</v>
      </c>
      <c r="G170">
        <v>2</v>
      </c>
      <c r="H170">
        <v>2</v>
      </c>
      <c r="I170">
        <v>152203</v>
      </c>
      <c r="J170">
        <v>62389</v>
      </c>
      <c r="K170">
        <v>217</v>
      </c>
      <c r="L170">
        <v>169</v>
      </c>
      <c r="M170">
        <v>168</v>
      </c>
    </row>
    <row r="171" spans="1:13" hidden="1" x14ac:dyDescent="0.3">
      <c r="A171" s="1">
        <v>44380</v>
      </c>
      <c r="B171" s="2" t="s">
        <v>5</v>
      </c>
      <c r="C171">
        <v>8803</v>
      </c>
      <c r="D171">
        <v>15</v>
      </c>
      <c r="E171">
        <v>88</v>
      </c>
      <c r="F171">
        <v>8492</v>
      </c>
      <c r="G171">
        <v>2</v>
      </c>
      <c r="H171">
        <v>2</v>
      </c>
      <c r="I171">
        <v>152414</v>
      </c>
      <c r="J171">
        <v>62404</v>
      </c>
      <c r="K171">
        <v>217</v>
      </c>
      <c r="L171">
        <v>170</v>
      </c>
      <c r="M171">
        <v>169</v>
      </c>
    </row>
    <row r="172" spans="1:13" hidden="1" x14ac:dyDescent="0.3">
      <c r="A172" s="1">
        <v>44381</v>
      </c>
      <c r="B172" s="2" t="s">
        <v>5</v>
      </c>
      <c r="C172">
        <v>8805</v>
      </c>
      <c r="D172">
        <v>2</v>
      </c>
      <c r="E172">
        <v>88</v>
      </c>
      <c r="F172">
        <v>8494</v>
      </c>
      <c r="G172">
        <v>2</v>
      </c>
      <c r="H172">
        <v>2</v>
      </c>
      <c r="I172">
        <v>152539</v>
      </c>
      <c r="J172">
        <v>62419</v>
      </c>
      <c r="K172">
        <v>217</v>
      </c>
      <c r="L172">
        <v>171</v>
      </c>
      <c r="M172">
        <v>170</v>
      </c>
    </row>
    <row r="173" spans="1:13" hidden="1" x14ac:dyDescent="0.3">
      <c r="A173" s="1">
        <v>44382</v>
      </c>
      <c r="B173" s="2" t="s">
        <v>5</v>
      </c>
      <c r="C173">
        <v>8826</v>
      </c>
      <c r="D173">
        <v>17</v>
      </c>
      <c r="E173">
        <v>103</v>
      </c>
      <c r="F173">
        <v>8500</v>
      </c>
      <c r="G173">
        <v>2</v>
      </c>
      <c r="H173">
        <v>2</v>
      </c>
      <c r="I173">
        <v>152754</v>
      </c>
      <c r="J173">
        <v>62423</v>
      </c>
      <c r="K173">
        <v>217</v>
      </c>
      <c r="L173">
        <v>172</v>
      </c>
      <c r="M173">
        <v>171</v>
      </c>
    </row>
    <row r="174" spans="1:13" hidden="1" x14ac:dyDescent="0.3">
      <c r="A174" s="1">
        <v>44383</v>
      </c>
      <c r="B174" s="2" t="s">
        <v>5</v>
      </c>
      <c r="C174">
        <v>8831</v>
      </c>
      <c r="D174">
        <v>7</v>
      </c>
      <c r="E174">
        <v>108</v>
      </c>
      <c r="F174">
        <v>8500</v>
      </c>
      <c r="G174">
        <v>2</v>
      </c>
      <c r="H174">
        <v>2</v>
      </c>
      <c r="I174">
        <v>153005</v>
      </c>
      <c r="J174">
        <v>62438</v>
      </c>
      <c r="K174">
        <v>217</v>
      </c>
      <c r="L174">
        <v>173</v>
      </c>
      <c r="M174">
        <v>172</v>
      </c>
    </row>
    <row r="175" spans="1:13" hidden="1" x14ac:dyDescent="0.3">
      <c r="A175" s="1">
        <v>44384</v>
      </c>
      <c r="B175" s="2" t="s">
        <v>5</v>
      </c>
      <c r="C175">
        <v>8847</v>
      </c>
      <c r="D175">
        <v>16</v>
      </c>
      <c r="E175">
        <v>123</v>
      </c>
      <c r="F175">
        <v>8501</v>
      </c>
      <c r="G175">
        <v>4</v>
      </c>
      <c r="H175">
        <v>2</v>
      </c>
      <c r="I175">
        <v>153302</v>
      </c>
      <c r="J175">
        <v>62459</v>
      </c>
      <c r="K175">
        <v>217</v>
      </c>
      <c r="L175">
        <v>174</v>
      </c>
      <c r="M175">
        <v>173</v>
      </c>
    </row>
    <row r="176" spans="1:13" hidden="1" x14ac:dyDescent="0.3">
      <c r="A176" s="1">
        <v>44385</v>
      </c>
      <c r="B176" s="2" t="s">
        <v>5</v>
      </c>
      <c r="C176">
        <v>8867</v>
      </c>
      <c r="D176">
        <v>19</v>
      </c>
      <c r="E176">
        <v>141</v>
      </c>
      <c r="F176">
        <v>8503</v>
      </c>
      <c r="G176">
        <v>5</v>
      </c>
      <c r="H176">
        <v>2</v>
      </c>
      <c r="I176">
        <v>153545</v>
      </c>
      <c r="J176">
        <v>62911</v>
      </c>
      <c r="K176">
        <v>217</v>
      </c>
      <c r="L176">
        <v>175</v>
      </c>
      <c r="M176">
        <v>174</v>
      </c>
    </row>
    <row r="177" spans="1:13" hidden="1" x14ac:dyDescent="0.3">
      <c r="A177" s="1">
        <v>44386</v>
      </c>
      <c r="B177" s="2" t="s">
        <v>5</v>
      </c>
      <c r="C177">
        <v>8891</v>
      </c>
      <c r="D177">
        <v>25</v>
      </c>
      <c r="E177">
        <v>163</v>
      </c>
      <c r="F177">
        <v>8505</v>
      </c>
      <c r="G177">
        <v>4</v>
      </c>
      <c r="H177">
        <v>4</v>
      </c>
      <c r="I177">
        <v>153875</v>
      </c>
      <c r="J177">
        <v>63417</v>
      </c>
      <c r="K177">
        <v>217</v>
      </c>
      <c r="L177">
        <v>176</v>
      </c>
      <c r="M177">
        <v>175</v>
      </c>
    </row>
    <row r="178" spans="1:13" hidden="1" x14ac:dyDescent="0.3">
      <c r="A178" s="1">
        <v>44387</v>
      </c>
      <c r="B178" s="2" t="s">
        <v>5</v>
      </c>
      <c r="C178">
        <v>8911</v>
      </c>
      <c r="D178">
        <v>20</v>
      </c>
      <c r="E178">
        <v>178</v>
      </c>
      <c r="F178">
        <v>8510</v>
      </c>
      <c r="G178">
        <v>5</v>
      </c>
      <c r="H178">
        <v>3</v>
      </c>
      <c r="I178">
        <v>154093</v>
      </c>
      <c r="J178">
        <v>63431</v>
      </c>
      <c r="K178">
        <v>217</v>
      </c>
      <c r="L178">
        <v>177</v>
      </c>
      <c r="M178">
        <v>176</v>
      </c>
    </row>
    <row r="179" spans="1:13" hidden="1" x14ac:dyDescent="0.3">
      <c r="A179" s="1">
        <v>44388</v>
      </c>
      <c r="B179" s="2" t="s">
        <v>5</v>
      </c>
      <c r="C179">
        <v>8930</v>
      </c>
      <c r="D179">
        <v>16</v>
      </c>
      <c r="E179">
        <v>192</v>
      </c>
      <c r="F179">
        <v>8515</v>
      </c>
      <c r="G179">
        <v>5</v>
      </c>
      <c r="H179">
        <v>3</v>
      </c>
      <c r="I179">
        <v>154321</v>
      </c>
      <c r="J179">
        <v>63472</v>
      </c>
      <c r="K179">
        <v>217</v>
      </c>
      <c r="L179">
        <v>178</v>
      </c>
      <c r="M179">
        <v>177</v>
      </c>
    </row>
    <row r="180" spans="1:13" hidden="1" x14ac:dyDescent="0.3">
      <c r="A180" s="1">
        <v>44299</v>
      </c>
      <c r="B180" s="2" t="s">
        <v>8</v>
      </c>
      <c r="C180">
        <v>12200</v>
      </c>
      <c r="D180">
        <v>12</v>
      </c>
      <c r="E180">
        <v>169</v>
      </c>
      <c r="F180">
        <v>11814</v>
      </c>
      <c r="G180">
        <v>7</v>
      </c>
      <c r="H180">
        <v>3</v>
      </c>
      <c r="I180">
        <v>212916</v>
      </c>
      <c r="J180">
        <v>102901</v>
      </c>
      <c r="K180">
        <v>212</v>
      </c>
      <c r="L180">
        <v>179</v>
      </c>
      <c r="M180">
        <v>178</v>
      </c>
    </row>
    <row r="181" spans="1:13" hidden="1" x14ac:dyDescent="0.3">
      <c r="A181" s="1">
        <v>44300</v>
      </c>
      <c r="B181" s="2" t="s">
        <v>8</v>
      </c>
      <c r="C181">
        <v>12214</v>
      </c>
      <c r="D181">
        <v>14</v>
      </c>
      <c r="E181">
        <v>176</v>
      </c>
      <c r="F181">
        <v>11821</v>
      </c>
      <c r="G181">
        <v>8</v>
      </c>
      <c r="H181">
        <v>3</v>
      </c>
      <c r="I181">
        <v>214043</v>
      </c>
      <c r="J181">
        <v>103124</v>
      </c>
      <c r="K181">
        <v>212</v>
      </c>
      <c r="L181">
        <v>180</v>
      </c>
      <c r="M181">
        <v>179</v>
      </c>
    </row>
    <row r="182" spans="1:13" hidden="1" x14ac:dyDescent="0.3">
      <c r="A182" s="1">
        <v>44301</v>
      </c>
      <c r="B182" s="2" t="s">
        <v>8</v>
      </c>
      <c r="C182">
        <v>12229</v>
      </c>
      <c r="D182">
        <v>10</v>
      </c>
      <c r="E182">
        <v>173</v>
      </c>
      <c r="F182">
        <v>11839</v>
      </c>
      <c r="G182">
        <v>8</v>
      </c>
      <c r="H182">
        <v>3</v>
      </c>
      <c r="I182">
        <v>215104</v>
      </c>
      <c r="J182">
        <v>103312</v>
      </c>
      <c r="K182">
        <v>212</v>
      </c>
      <c r="L182">
        <v>181</v>
      </c>
      <c r="M182">
        <v>180</v>
      </c>
    </row>
    <row r="183" spans="1:13" hidden="1" x14ac:dyDescent="0.3">
      <c r="A183" s="1">
        <v>44302</v>
      </c>
      <c r="B183" s="2" t="s">
        <v>8</v>
      </c>
      <c r="C183">
        <v>12255</v>
      </c>
      <c r="D183">
        <v>23</v>
      </c>
      <c r="E183">
        <v>189</v>
      </c>
      <c r="F183">
        <v>11849</v>
      </c>
      <c r="G183">
        <v>7</v>
      </c>
      <c r="H183">
        <v>3</v>
      </c>
      <c r="I183">
        <v>215742</v>
      </c>
      <c r="J183">
        <v>103494</v>
      </c>
      <c r="K183">
        <v>212</v>
      </c>
      <c r="L183">
        <v>182</v>
      </c>
      <c r="M183">
        <v>181</v>
      </c>
    </row>
    <row r="184" spans="1:13" hidden="1" x14ac:dyDescent="0.3">
      <c r="A184" s="1">
        <v>44303</v>
      </c>
      <c r="B184" s="2" t="s">
        <v>8</v>
      </c>
      <c r="C184">
        <v>12268</v>
      </c>
      <c r="D184">
        <v>10</v>
      </c>
      <c r="E184">
        <v>192</v>
      </c>
      <c r="F184">
        <v>11859</v>
      </c>
      <c r="G184">
        <v>7</v>
      </c>
      <c r="H184">
        <v>3</v>
      </c>
      <c r="I184">
        <v>216174</v>
      </c>
      <c r="J184">
        <v>103595</v>
      </c>
      <c r="K184">
        <v>212</v>
      </c>
      <c r="L184">
        <v>183</v>
      </c>
      <c r="M184">
        <v>182</v>
      </c>
    </row>
    <row r="185" spans="1:13" hidden="1" x14ac:dyDescent="0.3">
      <c r="A185" s="1">
        <v>44304</v>
      </c>
      <c r="B185" s="2" t="s">
        <v>8</v>
      </c>
      <c r="C185">
        <v>12284</v>
      </c>
      <c r="D185">
        <v>16</v>
      </c>
      <c r="E185">
        <v>205</v>
      </c>
      <c r="F185">
        <v>11862</v>
      </c>
      <c r="G185">
        <v>8</v>
      </c>
      <c r="H185">
        <v>3</v>
      </c>
      <c r="I185">
        <v>216970</v>
      </c>
      <c r="J185">
        <v>103672</v>
      </c>
      <c r="K185">
        <v>212</v>
      </c>
      <c r="L185">
        <v>184</v>
      </c>
      <c r="M185">
        <v>183</v>
      </c>
    </row>
    <row r="186" spans="1:13" hidden="1" x14ac:dyDescent="0.3">
      <c r="A186" s="1">
        <v>44305</v>
      </c>
      <c r="B186" s="2" t="s">
        <v>8</v>
      </c>
      <c r="C186">
        <v>12292</v>
      </c>
      <c r="D186">
        <v>4</v>
      </c>
      <c r="E186">
        <v>203</v>
      </c>
      <c r="F186">
        <v>11872</v>
      </c>
      <c r="G186">
        <v>8</v>
      </c>
      <c r="H186">
        <v>4</v>
      </c>
      <c r="I186">
        <v>217476</v>
      </c>
      <c r="J186">
        <v>103971</v>
      </c>
      <c r="K186">
        <v>212</v>
      </c>
      <c r="L186">
        <v>185</v>
      </c>
      <c r="M186">
        <v>184</v>
      </c>
    </row>
    <row r="187" spans="1:13" hidden="1" x14ac:dyDescent="0.3">
      <c r="A187" s="1">
        <v>44306</v>
      </c>
      <c r="B187" s="2" t="s">
        <v>8</v>
      </c>
      <c r="C187">
        <v>12311</v>
      </c>
      <c r="D187">
        <v>16</v>
      </c>
      <c r="E187">
        <v>207</v>
      </c>
      <c r="F187">
        <v>11887</v>
      </c>
      <c r="G187">
        <v>7</v>
      </c>
      <c r="H187">
        <v>4</v>
      </c>
      <c r="I187">
        <v>218332</v>
      </c>
      <c r="J187">
        <v>104154</v>
      </c>
      <c r="K187">
        <v>212</v>
      </c>
      <c r="L187">
        <v>186</v>
      </c>
      <c r="M187">
        <v>185</v>
      </c>
    </row>
    <row r="188" spans="1:13" hidden="1" x14ac:dyDescent="0.3">
      <c r="A188" s="1">
        <v>44307</v>
      </c>
      <c r="B188" s="2" t="s">
        <v>8</v>
      </c>
      <c r="C188">
        <v>12320</v>
      </c>
      <c r="D188">
        <v>7</v>
      </c>
      <c r="E188">
        <v>211</v>
      </c>
      <c r="F188">
        <v>11892</v>
      </c>
      <c r="G188">
        <v>9</v>
      </c>
      <c r="H188">
        <v>4</v>
      </c>
      <c r="I188">
        <v>218996</v>
      </c>
      <c r="J188">
        <v>104328</v>
      </c>
      <c r="K188">
        <v>212</v>
      </c>
      <c r="L188">
        <v>187</v>
      </c>
      <c r="M188">
        <v>186</v>
      </c>
    </row>
    <row r="189" spans="1:13" hidden="1" x14ac:dyDescent="0.3">
      <c r="A189" s="1">
        <v>44308</v>
      </c>
      <c r="B189" s="2" t="s">
        <v>8</v>
      </c>
      <c r="C189">
        <v>12335</v>
      </c>
      <c r="D189">
        <v>12</v>
      </c>
      <c r="E189">
        <v>210</v>
      </c>
      <c r="F189">
        <v>11907</v>
      </c>
      <c r="G189">
        <v>8</v>
      </c>
      <c r="H189">
        <v>4</v>
      </c>
      <c r="I189">
        <v>219817</v>
      </c>
      <c r="J189">
        <v>104512</v>
      </c>
      <c r="K189">
        <v>213</v>
      </c>
      <c r="L189">
        <v>188</v>
      </c>
      <c r="M189">
        <v>187</v>
      </c>
    </row>
    <row r="190" spans="1:13" hidden="1" x14ac:dyDescent="0.3">
      <c r="A190" s="1">
        <v>44309</v>
      </c>
      <c r="B190" s="2" t="s">
        <v>8</v>
      </c>
      <c r="C190">
        <v>12350</v>
      </c>
      <c r="D190">
        <v>13</v>
      </c>
      <c r="E190">
        <v>205</v>
      </c>
      <c r="F190">
        <v>11927</v>
      </c>
      <c r="G190">
        <v>7</v>
      </c>
      <c r="H190">
        <v>4</v>
      </c>
      <c r="I190">
        <v>220494</v>
      </c>
      <c r="J190">
        <v>104756</v>
      </c>
      <c r="K190">
        <v>213</v>
      </c>
      <c r="L190">
        <v>189</v>
      </c>
      <c r="M190">
        <v>188</v>
      </c>
    </row>
    <row r="191" spans="1:13" hidden="1" x14ac:dyDescent="0.3">
      <c r="A191" s="1">
        <v>44310</v>
      </c>
      <c r="B191" s="2" t="s">
        <v>8</v>
      </c>
      <c r="C191">
        <v>12363</v>
      </c>
      <c r="D191">
        <v>10</v>
      </c>
      <c r="E191">
        <v>206</v>
      </c>
      <c r="F191">
        <v>11939</v>
      </c>
      <c r="G191">
        <v>9</v>
      </c>
      <c r="H191">
        <v>4</v>
      </c>
      <c r="I191">
        <v>221279</v>
      </c>
      <c r="J191">
        <v>104872</v>
      </c>
      <c r="K191">
        <v>213</v>
      </c>
      <c r="L191">
        <v>190</v>
      </c>
      <c r="M191">
        <v>189</v>
      </c>
    </row>
    <row r="192" spans="1:13" hidden="1" x14ac:dyDescent="0.3">
      <c r="A192" s="1">
        <v>44311</v>
      </c>
      <c r="B192" s="2" t="s">
        <v>8</v>
      </c>
      <c r="C192">
        <v>12373</v>
      </c>
      <c r="D192">
        <v>8</v>
      </c>
      <c r="E192">
        <v>204</v>
      </c>
      <c r="F192">
        <v>11951</v>
      </c>
      <c r="G192">
        <v>11</v>
      </c>
      <c r="H192">
        <v>4</v>
      </c>
      <c r="I192">
        <v>221745</v>
      </c>
      <c r="J192">
        <v>104946</v>
      </c>
      <c r="K192">
        <v>213</v>
      </c>
      <c r="L192">
        <v>191</v>
      </c>
      <c r="M192">
        <v>190</v>
      </c>
    </row>
    <row r="193" spans="1:13" hidden="1" x14ac:dyDescent="0.3">
      <c r="A193" s="1">
        <v>44312</v>
      </c>
      <c r="B193" s="2" t="s">
        <v>8</v>
      </c>
      <c r="C193">
        <v>12387</v>
      </c>
      <c r="D193">
        <v>13</v>
      </c>
      <c r="E193">
        <v>204</v>
      </c>
      <c r="F193">
        <v>11965</v>
      </c>
      <c r="G193">
        <v>12</v>
      </c>
      <c r="H193">
        <v>4</v>
      </c>
      <c r="I193">
        <v>222226</v>
      </c>
      <c r="J193">
        <v>105194</v>
      </c>
      <c r="K193">
        <v>213</v>
      </c>
      <c r="L193">
        <v>192</v>
      </c>
      <c r="M193">
        <v>191</v>
      </c>
    </row>
    <row r="194" spans="1:13" hidden="1" x14ac:dyDescent="0.3">
      <c r="A194" s="1">
        <v>44313</v>
      </c>
      <c r="B194" s="2" t="s">
        <v>8</v>
      </c>
      <c r="C194">
        <v>12407</v>
      </c>
      <c r="D194">
        <v>17</v>
      </c>
      <c r="E194">
        <v>215</v>
      </c>
      <c r="F194">
        <v>11974</v>
      </c>
      <c r="G194">
        <v>11</v>
      </c>
      <c r="H194">
        <v>4</v>
      </c>
      <c r="I194">
        <v>222962</v>
      </c>
      <c r="J194">
        <v>105427</v>
      </c>
      <c r="K194">
        <v>213</v>
      </c>
      <c r="L194">
        <v>193</v>
      </c>
      <c r="M194">
        <v>192</v>
      </c>
    </row>
    <row r="195" spans="1:13" hidden="1" x14ac:dyDescent="0.3">
      <c r="A195" s="1">
        <v>44314</v>
      </c>
      <c r="B195" s="2" t="s">
        <v>8</v>
      </c>
      <c r="C195">
        <v>12428</v>
      </c>
      <c r="D195">
        <v>18</v>
      </c>
      <c r="E195">
        <v>219</v>
      </c>
      <c r="F195">
        <v>11991</v>
      </c>
      <c r="G195">
        <v>11</v>
      </c>
      <c r="H195">
        <v>4</v>
      </c>
      <c r="I195">
        <v>223812</v>
      </c>
      <c r="J195">
        <v>105614</v>
      </c>
      <c r="K195">
        <v>213</v>
      </c>
      <c r="L195">
        <v>194</v>
      </c>
      <c r="M195">
        <v>193</v>
      </c>
    </row>
    <row r="196" spans="1:13" hidden="1" x14ac:dyDescent="0.3">
      <c r="A196" s="1">
        <v>44315</v>
      </c>
      <c r="B196" s="2" t="s">
        <v>8</v>
      </c>
      <c r="C196">
        <v>12451</v>
      </c>
      <c r="D196">
        <v>23</v>
      </c>
      <c r="E196">
        <v>236</v>
      </c>
      <c r="F196">
        <v>11997</v>
      </c>
      <c r="G196">
        <v>15</v>
      </c>
      <c r="H196">
        <v>4</v>
      </c>
      <c r="I196">
        <v>224913</v>
      </c>
      <c r="J196">
        <v>105847</v>
      </c>
      <c r="K196">
        <v>213</v>
      </c>
      <c r="L196">
        <v>195</v>
      </c>
      <c r="M196">
        <v>194</v>
      </c>
    </row>
    <row r="197" spans="1:13" hidden="1" x14ac:dyDescent="0.3">
      <c r="A197" s="1">
        <v>44316</v>
      </c>
      <c r="B197" s="2" t="s">
        <v>8</v>
      </c>
      <c r="C197">
        <v>12469</v>
      </c>
      <c r="D197">
        <v>18</v>
      </c>
      <c r="E197">
        <v>239</v>
      </c>
      <c r="F197">
        <v>12012</v>
      </c>
      <c r="G197">
        <v>15</v>
      </c>
      <c r="H197">
        <v>4</v>
      </c>
      <c r="I197">
        <v>225798</v>
      </c>
      <c r="J197">
        <v>106127</v>
      </c>
      <c r="K197">
        <v>213</v>
      </c>
      <c r="L197">
        <v>196</v>
      </c>
      <c r="M197">
        <v>195</v>
      </c>
    </row>
    <row r="198" spans="1:13" hidden="1" x14ac:dyDescent="0.3">
      <c r="A198" s="1">
        <v>44317</v>
      </c>
      <c r="B198" s="2" t="s">
        <v>8</v>
      </c>
      <c r="C198">
        <v>12480</v>
      </c>
      <c r="D198">
        <v>9</v>
      </c>
      <c r="E198">
        <v>228</v>
      </c>
      <c r="F198">
        <v>12034</v>
      </c>
      <c r="G198">
        <v>13</v>
      </c>
      <c r="H198">
        <v>4</v>
      </c>
      <c r="I198">
        <v>226597</v>
      </c>
      <c r="J198">
        <v>106206</v>
      </c>
      <c r="K198">
        <v>213</v>
      </c>
      <c r="L198">
        <v>197</v>
      </c>
      <c r="M198">
        <v>196</v>
      </c>
    </row>
    <row r="199" spans="1:13" hidden="1" x14ac:dyDescent="0.3">
      <c r="A199" s="1">
        <v>44318</v>
      </c>
      <c r="B199" s="2" t="s">
        <v>8</v>
      </c>
      <c r="C199">
        <v>12482</v>
      </c>
      <c r="D199">
        <v>3</v>
      </c>
      <c r="E199">
        <v>214</v>
      </c>
      <c r="F199">
        <v>12050</v>
      </c>
      <c r="G199">
        <v>12</v>
      </c>
      <c r="H199">
        <v>4</v>
      </c>
      <c r="I199">
        <v>227024</v>
      </c>
      <c r="J199">
        <v>106303</v>
      </c>
      <c r="K199">
        <v>213</v>
      </c>
      <c r="L199">
        <v>198</v>
      </c>
      <c r="M199">
        <v>197</v>
      </c>
    </row>
    <row r="200" spans="1:13" hidden="1" x14ac:dyDescent="0.3">
      <c r="A200" s="1">
        <v>44319</v>
      </c>
      <c r="B200" s="2" t="s">
        <v>8</v>
      </c>
      <c r="C200">
        <v>12496</v>
      </c>
      <c r="D200">
        <v>13</v>
      </c>
      <c r="E200">
        <v>224</v>
      </c>
      <c r="F200">
        <v>12054</v>
      </c>
      <c r="G200">
        <v>10</v>
      </c>
      <c r="H200">
        <v>3</v>
      </c>
      <c r="I200">
        <v>227477</v>
      </c>
      <c r="J200">
        <v>106597</v>
      </c>
      <c r="K200">
        <v>213</v>
      </c>
      <c r="L200">
        <v>199</v>
      </c>
      <c r="M200">
        <v>198</v>
      </c>
    </row>
    <row r="201" spans="1:13" hidden="1" x14ac:dyDescent="0.3">
      <c r="A201" s="1">
        <v>44320</v>
      </c>
      <c r="B201" s="2" t="s">
        <v>8</v>
      </c>
      <c r="C201">
        <v>12511</v>
      </c>
      <c r="D201">
        <v>11</v>
      </c>
      <c r="E201">
        <v>233</v>
      </c>
      <c r="F201">
        <v>12060</v>
      </c>
      <c r="G201">
        <v>7</v>
      </c>
      <c r="H201">
        <v>3</v>
      </c>
      <c r="I201">
        <v>228321</v>
      </c>
      <c r="J201">
        <v>106881</v>
      </c>
      <c r="K201">
        <v>213</v>
      </c>
      <c r="L201">
        <v>200</v>
      </c>
      <c r="M201">
        <v>199</v>
      </c>
    </row>
    <row r="202" spans="1:13" hidden="1" x14ac:dyDescent="0.3">
      <c r="A202" s="1">
        <v>44321</v>
      </c>
      <c r="B202" s="2" t="s">
        <v>8</v>
      </c>
      <c r="C202">
        <v>12519</v>
      </c>
      <c r="D202">
        <v>8</v>
      </c>
      <c r="E202">
        <v>226</v>
      </c>
      <c r="F202">
        <v>12075</v>
      </c>
      <c r="G202">
        <v>5</v>
      </c>
      <c r="H202">
        <v>2</v>
      </c>
      <c r="I202">
        <v>228858</v>
      </c>
      <c r="J202">
        <v>107078</v>
      </c>
      <c r="K202">
        <v>213</v>
      </c>
      <c r="L202">
        <v>201</v>
      </c>
      <c r="M202">
        <v>200</v>
      </c>
    </row>
    <row r="203" spans="1:13" hidden="1" x14ac:dyDescent="0.3">
      <c r="A203" s="1">
        <v>44322</v>
      </c>
      <c r="B203" s="2" t="s">
        <v>8</v>
      </c>
      <c r="C203">
        <v>12529</v>
      </c>
      <c r="D203">
        <v>8</v>
      </c>
      <c r="E203">
        <v>223</v>
      </c>
      <c r="F203">
        <v>12087</v>
      </c>
      <c r="G203">
        <v>5</v>
      </c>
      <c r="H203">
        <v>1</v>
      </c>
      <c r="I203">
        <v>229580</v>
      </c>
      <c r="J203">
        <v>107282</v>
      </c>
      <c r="K203">
        <v>214</v>
      </c>
      <c r="L203">
        <v>202</v>
      </c>
      <c r="M203">
        <v>201</v>
      </c>
    </row>
    <row r="204" spans="1:13" hidden="1" x14ac:dyDescent="0.3">
      <c r="A204" s="1">
        <v>44323</v>
      </c>
      <c r="B204" s="2" t="s">
        <v>8</v>
      </c>
      <c r="C204">
        <v>12544</v>
      </c>
      <c r="D204">
        <v>13</v>
      </c>
      <c r="E204">
        <v>228</v>
      </c>
      <c r="F204">
        <v>12097</v>
      </c>
      <c r="G204">
        <v>6</v>
      </c>
      <c r="H204">
        <v>1</v>
      </c>
      <c r="I204">
        <v>230107</v>
      </c>
      <c r="J204">
        <v>107582</v>
      </c>
      <c r="K204">
        <v>214</v>
      </c>
      <c r="L204">
        <v>203</v>
      </c>
      <c r="M204">
        <v>202</v>
      </c>
    </row>
    <row r="205" spans="1:13" hidden="1" x14ac:dyDescent="0.3">
      <c r="A205" s="1">
        <v>44324</v>
      </c>
      <c r="B205" s="2" t="s">
        <v>8</v>
      </c>
      <c r="C205">
        <v>12557</v>
      </c>
      <c r="D205">
        <v>11</v>
      </c>
      <c r="E205">
        <v>221</v>
      </c>
      <c r="F205">
        <v>12117</v>
      </c>
      <c r="G205">
        <v>7</v>
      </c>
      <c r="H205">
        <v>1</v>
      </c>
      <c r="I205">
        <v>230986</v>
      </c>
      <c r="J205">
        <v>107692</v>
      </c>
      <c r="K205">
        <v>214</v>
      </c>
      <c r="L205">
        <v>204</v>
      </c>
      <c r="M205">
        <v>203</v>
      </c>
    </row>
    <row r="206" spans="1:13" hidden="1" x14ac:dyDescent="0.3">
      <c r="A206" s="1">
        <v>44325</v>
      </c>
      <c r="B206" s="2" t="s">
        <v>8</v>
      </c>
      <c r="C206">
        <v>12566</v>
      </c>
      <c r="D206">
        <v>8</v>
      </c>
      <c r="E206">
        <v>222</v>
      </c>
      <c r="F206">
        <v>12125</v>
      </c>
      <c r="G206">
        <v>9</v>
      </c>
      <c r="H206">
        <v>1</v>
      </c>
      <c r="I206">
        <v>232116</v>
      </c>
      <c r="J206">
        <v>107771</v>
      </c>
      <c r="K206">
        <v>214</v>
      </c>
      <c r="L206">
        <v>205</v>
      </c>
      <c r="M206">
        <v>204</v>
      </c>
    </row>
    <row r="207" spans="1:13" hidden="1" x14ac:dyDescent="0.3">
      <c r="A207" s="1">
        <v>44326</v>
      </c>
      <c r="B207" s="2" t="s">
        <v>8</v>
      </c>
      <c r="C207">
        <v>12579</v>
      </c>
      <c r="D207">
        <v>12</v>
      </c>
      <c r="E207">
        <v>226</v>
      </c>
      <c r="F207">
        <v>12134</v>
      </c>
      <c r="G207">
        <v>7</v>
      </c>
      <c r="H207">
        <v>1</v>
      </c>
      <c r="I207">
        <v>232482</v>
      </c>
      <c r="J207">
        <v>108138</v>
      </c>
      <c r="K207">
        <v>214</v>
      </c>
      <c r="L207">
        <v>206</v>
      </c>
      <c r="M207">
        <v>205</v>
      </c>
    </row>
    <row r="208" spans="1:13" hidden="1" x14ac:dyDescent="0.3">
      <c r="A208" s="1">
        <v>44328</v>
      </c>
      <c r="B208" s="2" t="s">
        <v>8</v>
      </c>
      <c r="C208">
        <v>12598</v>
      </c>
      <c r="D208">
        <v>10</v>
      </c>
      <c r="E208">
        <v>204</v>
      </c>
      <c r="F208">
        <v>12175</v>
      </c>
      <c r="G208">
        <v>6</v>
      </c>
      <c r="H208">
        <v>2</v>
      </c>
      <c r="I208">
        <v>233379</v>
      </c>
      <c r="J208">
        <v>108657</v>
      </c>
      <c r="K208">
        <v>214</v>
      </c>
      <c r="L208">
        <v>207</v>
      </c>
      <c r="M208">
        <v>206</v>
      </c>
    </row>
    <row r="209" spans="1:13" hidden="1" x14ac:dyDescent="0.3">
      <c r="A209" s="1">
        <v>44329</v>
      </c>
      <c r="B209" s="2" t="s">
        <v>8</v>
      </c>
      <c r="C209">
        <v>12612</v>
      </c>
      <c r="D209">
        <v>11</v>
      </c>
      <c r="E209">
        <v>196</v>
      </c>
      <c r="F209">
        <v>12197</v>
      </c>
      <c r="G209">
        <v>9</v>
      </c>
      <c r="H209">
        <v>2</v>
      </c>
      <c r="I209">
        <v>233921</v>
      </c>
      <c r="J209">
        <v>108879</v>
      </c>
      <c r="K209">
        <v>214</v>
      </c>
      <c r="L209">
        <v>208</v>
      </c>
      <c r="M209">
        <v>207</v>
      </c>
    </row>
    <row r="210" spans="1:13" hidden="1" x14ac:dyDescent="0.3">
      <c r="A210" s="1">
        <v>44330</v>
      </c>
      <c r="B210" s="2" t="s">
        <v>8</v>
      </c>
      <c r="C210">
        <v>12623</v>
      </c>
      <c r="D210">
        <v>11</v>
      </c>
      <c r="E210">
        <v>182</v>
      </c>
      <c r="F210">
        <v>12222</v>
      </c>
      <c r="G210">
        <v>8</v>
      </c>
      <c r="H210">
        <v>2</v>
      </c>
      <c r="I210">
        <v>234549</v>
      </c>
      <c r="J210">
        <v>109269</v>
      </c>
      <c r="K210">
        <v>214</v>
      </c>
      <c r="L210">
        <v>209</v>
      </c>
      <c r="M210">
        <v>208</v>
      </c>
    </row>
    <row r="211" spans="1:13" hidden="1" x14ac:dyDescent="0.3">
      <c r="A211" s="1">
        <v>44331</v>
      </c>
      <c r="B211" s="2" t="s">
        <v>8</v>
      </c>
      <c r="C211">
        <v>12633</v>
      </c>
      <c r="D211">
        <v>7</v>
      </c>
      <c r="E211">
        <v>177</v>
      </c>
      <c r="F211">
        <v>12237</v>
      </c>
      <c r="G211">
        <v>8</v>
      </c>
      <c r="H211">
        <v>2</v>
      </c>
      <c r="I211">
        <v>235207</v>
      </c>
      <c r="J211">
        <v>109410</v>
      </c>
      <c r="K211">
        <v>214</v>
      </c>
      <c r="L211">
        <v>210</v>
      </c>
      <c r="M211">
        <v>209</v>
      </c>
    </row>
    <row r="212" spans="1:13" hidden="1" x14ac:dyDescent="0.3">
      <c r="A212" s="1">
        <v>44332</v>
      </c>
      <c r="B212" s="2" t="s">
        <v>8</v>
      </c>
      <c r="C212">
        <v>12638</v>
      </c>
      <c r="D212">
        <v>5</v>
      </c>
      <c r="E212">
        <v>175</v>
      </c>
      <c r="F212">
        <v>12244</v>
      </c>
      <c r="G212">
        <v>8</v>
      </c>
      <c r="H212">
        <v>2</v>
      </c>
      <c r="I212">
        <v>235487</v>
      </c>
      <c r="J212">
        <v>109499</v>
      </c>
      <c r="K212">
        <v>214</v>
      </c>
      <c r="L212">
        <v>211</v>
      </c>
      <c r="M212">
        <v>210</v>
      </c>
    </row>
    <row r="213" spans="1:13" hidden="1" x14ac:dyDescent="0.3">
      <c r="A213" s="1">
        <v>44333</v>
      </c>
      <c r="B213" s="2" t="s">
        <v>8</v>
      </c>
      <c r="C213">
        <v>12645</v>
      </c>
      <c r="D213">
        <v>6</v>
      </c>
      <c r="E213">
        <v>179</v>
      </c>
      <c r="F213">
        <v>12247</v>
      </c>
      <c r="G213">
        <v>7</v>
      </c>
      <c r="H213">
        <v>2</v>
      </c>
      <c r="I213">
        <v>235937</v>
      </c>
      <c r="J213">
        <v>109572</v>
      </c>
      <c r="K213">
        <v>214</v>
      </c>
      <c r="L213">
        <v>212</v>
      </c>
      <c r="M213">
        <v>211</v>
      </c>
    </row>
    <row r="214" spans="1:13" hidden="1" x14ac:dyDescent="0.3">
      <c r="A214" s="1">
        <v>44334</v>
      </c>
      <c r="B214" s="2" t="s">
        <v>8</v>
      </c>
      <c r="C214">
        <v>12660</v>
      </c>
      <c r="D214">
        <v>11</v>
      </c>
      <c r="E214">
        <v>169</v>
      </c>
      <c r="F214">
        <v>12272</v>
      </c>
      <c r="G214">
        <v>9</v>
      </c>
      <c r="H214">
        <v>1</v>
      </c>
      <c r="I214">
        <v>236394</v>
      </c>
      <c r="J214">
        <v>109853</v>
      </c>
      <c r="K214">
        <v>214</v>
      </c>
      <c r="L214">
        <v>213</v>
      </c>
      <c r="M214">
        <v>212</v>
      </c>
    </row>
    <row r="215" spans="1:13" hidden="1" x14ac:dyDescent="0.3">
      <c r="A215" s="1">
        <v>44335</v>
      </c>
      <c r="B215" s="2" t="s">
        <v>8</v>
      </c>
      <c r="C215">
        <v>12671</v>
      </c>
      <c r="D215">
        <v>11</v>
      </c>
      <c r="E215">
        <v>168</v>
      </c>
      <c r="F215">
        <v>12284</v>
      </c>
      <c r="G215">
        <v>8</v>
      </c>
      <c r="H215">
        <v>1</v>
      </c>
      <c r="I215">
        <v>236978</v>
      </c>
      <c r="J215">
        <v>110045</v>
      </c>
      <c r="K215">
        <v>214</v>
      </c>
      <c r="L215">
        <v>214</v>
      </c>
      <c r="M215">
        <v>213</v>
      </c>
    </row>
    <row r="216" spans="1:13" hidden="1" x14ac:dyDescent="0.3">
      <c r="A216" s="1">
        <v>44336</v>
      </c>
      <c r="B216" s="2" t="s">
        <v>8</v>
      </c>
      <c r="C216">
        <v>12701</v>
      </c>
      <c r="D216">
        <v>25</v>
      </c>
      <c r="E216">
        <v>192</v>
      </c>
      <c r="F216">
        <v>12290</v>
      </c>
      <c r="G216">
        <v>6</v>
      </c>
      <c r="H216">
        <v>1</v>
      </c>
      <c r="I216">
        <v>237759</v>
      </c>
      <c r="J216">
        <v>110246</v>
      </c>
      <c r="K216">
        <v>214</v>
      </c>
      <c r="L216">
        <v>215</v>
      </c>
      <c r="M216">
        <v>214</v>
      </c>
    </row>
    <row r="217" spans="1:13" hidden="1" x14ac:dyDescent="0.3">
      <c r="A217" s="1">
        <v>44337</v>
      </c>
      <c r="B217" s="2" t="s">
        <v>8</v>
      </c>
      <c r="C217">
        <v>12724</v>
      </c>
      <c r="D217">
        <v>18</v>
      </c>
      <c r="E217">
        <v>206</v>
      </c>
      <c r="F217">
        <v>12299</v>
      </c>
      <c r="G217">
        <v>7</v>
      </c>
      <c r="H217">
        <v>1</v>
      </c>
      <c r="I217">
        <v>238562</v>
      </c>
      <c r="J217">
        <v>110572</v>
      </c>
      <c r="K217">
        <v>214</v>
      </c>
      <c r="L217">
        <v>216</v>
      </c>
      <c r="M217">
        <v>215</v>
      </c>
    </row>
    <row r="218" spans="1:13" hidden="1" x14ac:dyDescent="0.3">
      <c r="A218" s="1">
        <v>44338</v>
      </c>
      <c r="B218" s="2" t="s">
        <v>8</v>
      </c>
      <c r="C218">
        <v>12750</v>
      </c>
      <c r="D218">
        <v>30</v>
      </c>
      <c r="E218">
        <v>220</v>
      </c>
      <c r="F218">
        <v>12311</v>
      </c>
      <c r="G218">
        <v>8</v>
      </c>
      <c r="H218">
        <v>1</v>
      </c>
      <c r="I218">
        <v>239180</v>
      </c>
      <c r="J218">
        <v>110653</v>
      </c>
      <c r="K218">
        <v>214</v>
      </c>
      <c r="L218">
        <v>217</v>
      </c>
      <c r="M218">
        <v>216</v>
      </c>
    </row>
    <row r="219" spans="1:13" hidden="1" x14ac:dyDescent="0.3">
      <c r="A219" s="1">
        <v>44339</v>
      </c>
      <c r="B219" s="2" t="s">
        <v>8</v>
      </c>
      <c r="C219">
        <v>12768</v>
      </c>
      <c r="D219">
        <v>17</v>
      </c>
      <c r="E219">
        <v>227</v>
      </c>
      <c r="F219">
        <v>12322</v>
      </c>
      <c r="G219">
        <v>10</v>
      </c>
      <c r="H219">
        <v>1</v>
      </c>
      <c r="I219">
        <v>239557</v>
      </c>
      <c r="J219">
        <v>110747</v>
      </c>
      <c r="K219">
        <v>214</v>
      </c>
      <c r="L219">
        <v>218</v>
      </c>
      <c r="M219">
        <v>217</v>
      </c>
    </row>
    <row r="220" spans="1:13" hidden="1" x14ac:dyDescent="0.3">
      <c r="A220" s="1">
        <v>44340</v>
      </c>
      <c r="B220" s="2" t="s">
        <v>8</v>
      </c>
      <c r="C220">
        <v>12781</v>
      </c>
      <c r="D220">
        <v>13</v>
      </c>
      <c r="E220">
        <v>228</v>
      </c>
      <c r="F220">
        <v>12334</v>
      </c>
      <c r="G220">
        <v>10</v>
      </c>
      <c r="H220">
        <v>1</v>
      </c>
      <c r="I220">
        <v>239975</v>
      </c>
      <c r="J220">
        <v>111032</v>
      </c>
      <c r="K220">
        <v>214</v>
      </c>
      <c r="L220">
        <v>219</v>
      </c>
      <c r="M220">
        <v>218</v>
      </c>
    </row>
    <row r="221" spans="1:13" hidden="1" x14ac:dyDescent="0.3">
      <c r="A221" s="1">
        <v>44341</v>
      </c>
      <c r="B221" s="2" t="s">
        <v>8</v>
      </c>
      <c r="C221">
        <v>12792</v>
      </c>
      <c r="D221">
        <v>9</v>
      </c>
      <c r="E221">
        <v>219</v>
      </c>
      <c r="F221">
        <v>12354</v>
      </c>
      <c r="G221">
        <v>11</v>
      </c>
      <c r="H221">
        <v>1</v>
      </c>
      <c r="I221">
        <v>240682</v>
      </c>
      <c r="J221">
        <v>111220</v>
      </c>
      <c r="K221">
        <v>214</v>
      </c>
      <c r="L221">
        <v>220</v>
      </c>
      <c r="M221">
        <v>219</v>
      </c>
    </row>
    <row r="222" spans="1:13" hidden="1" x14ac:dyDescent="0.3">
      <c r="A222" s="1">
        <v>44342</v>
      </c>
      <c r="B222" s="2" t="s">
        <v>8</v>
      </c>
      <c r="C222">
        <v>12806</v>
      </c>
      <c r="D222">
        <v>11</v>
      </c>
      <c r="E222">
        <v>222</v>
      </c>
      <c r="F222">
        <v>12364</v>
      </c>
      <c r="G222">
        <v>11</v>
      </c>
      <c r="H222">
        <v>2</v>
      </c>
      <c r="I222">
        <v>241600</v>
      </c>
      <c r="J222">
        <v>111422</v>
      </c>
      <c r="K222">
        <v>215</v>
      </c>
      <c r="L222">
        <v>221</v>
      </c>
      <c r="M222">
        <v>220</v>
      </c>
    </row>
    <row r="223" spans="1:13" hidden="1" x14ac:dyDescent="0.3">
      <c r="A223" s="1">
        <v>44343</v>
      </c>
      <c r="B223" s="2" t="s">
        <v>8</v>
      </c>
      <c r="C223">
        <v>12827</v>
      </c>
      <c r="D223">
        <v>21</v>
      </c>
      <c r="E223">
        <v>233</v>
      </c>
      <c r="F223">
        <v>12374</v>
      </c>
      <c r="G223">
        <v>11</v>
      </c>
      <c r="H223">
        <v>2</v>
      </c>
      <c r="I223">
        <v>242467</v>
      </c>
      <c r="J223">
        <v>131285</v>
      </c>
      <c r="K223">
        <v>215</v>
      </c>
      <c r="L223">
        <v>222</v>
      </c>
      <c r="M223">
        <v>221</v>
      </c>
    </row>
    <row r="224" spans="1:13" hidden="1" x14ac:dyDescent="0.3">
      <c r="A224" s="1">
        <v>44344</v>
      </c>
      <c r="B224" s="2" t="s">
        <v>8</v>
      </c>
      <c r="C224">
        <v>12842</v>
      </c>
      <c r="D224">
        <v>13</v>
      </c>
      <c r="E224">
        <v>234</v>
      </c>
      <c r="F224">
        <v>12387</v>
      </c>
      <c r="G224">
        <v>9</v>
      </c>
      <c r="H224">
        <v>3</v>
      </c>
      <c r="I224">
        <v>243401</v>
      </c>
      <c r="J224">
        <v>131412</v>
      </c>
      <c r="K224">
        <v>216</v>
      </c>
      <c r="L224">
        <v>223</v>
      </c>
      <c r="M224">
        <v>222</v>
      </c>
    </row>
    <row r="225" spans="1:13" hidden="1" x14ac:dyDescent="0.3">
      <c r="A225" s="1">
        <v>44345</v>
      </c>
      <c r="B225" s="2" t="s">
        <v>8</v>
      </c>
      <c r="C225">
        <v>12860</v>
      </c>
      <c r="D225">
        <v>17</v>
      </c>
      <c r="E225">
        <v>244</v>
      </c>
      <c r="F225">
        <v>12395</v>
      </c>
      <c r="G225">
        <v>9</v>
      </c>
      <c r="H225">
        <v>3</v>
      </c>
      <c r="I225">
        <v>244319</v>
      </c>
      <c r="J225">
        <v>131555</v>
      </c>
      <c r="K225">
        <v>216</v>
      </c>
      <c r="L225">
        <v>224</v>
      </c>
      <c r="M225">
        <v>223</v>
      </c>
    </row>
    <row r="226" spans="1:13" hidden="1" x14ac:dyDescent="0.3">
      <c r="A226" s="1">
        <v>44346</v>
      </c>
      <c r="B226" s="2" t="s">
        <v>8</v>
      </c>
      <c r="C226">
        <v>12876</v>
      </c>
      <c r="D226">
        <v>16</v>
      </c>
      <c r="E226">
        <v>253</v>
      </c>
      <c r="F226">
        <v>12402</v>
      </c>
      <c r="G226">
        <v>12</v>
      </c>
      <c r="H226">
        <v>3</v>
      </c>
      <c r="I226">
        <v>244807</v>
      </c>
      <c r="J226">
        <v>131555</v>
      </c>
      <c r="K226">
        <v>216</v>
      </c>
      <c r="L226">
        <v>225</v>
      </c>
      <c r="M226">
        <v>224</v>
      </c>
    </row>
    <row r="227" spans="1:13" hidden="1" x14ac:dyDescent="0.3">
      <c r="A227" s="1">
        <v>44347</v>
      </c>
      <c r="B227" s="2" t="s">
        <v>8</v>
      </c>
      <c r="C227">
        <v>12893</v>
      </c>
      <c r="D227">
        <v>20</v>
      </c>
      <c r="E227">
        <v>262</v>
      </c>
      <c r="F227">
        <v>12410</v>
      </c>
      <c r="G227">
        <v>9</v>
      </c>
      <c r="H227">
        <v>2</v>
      </c>
      <c r="I227">
        <v>245355</v>
      </c>
      <c r="J227">
        <v>131572</v>
      </c>
      <c r="K227">
        <v>216</v>
      </c>
      <c r="L227">
        <v>226</v>
      </c>
      <c r="M227">
        <v>225</v>
      </c>
    </row>
    <row r="228" spans="1:13" hidden="1" x14ac:dyDescent="0.3">
      <c r="A228" s="1">
        <v>44348</v>
      </c>
      <c r="B228" s="2" t="s">
        <v>8</v>
      </c>
      <c r="C228">
        <v>12905</v>
      </c>
      <c r="D228">
        <v>11</v>
      </c>
      <c r="E228">
        <v>268</v>
      </c>
      <c r="F228">
        <v>12416</v>
      </c>
      <c r="G228">
        <v>11</v>
      </c>
      <c r="H228">
        <v>1</v>
      </c>
      <c r="I228">
        <v>246208</v>
      </c>
      <c r="J228">
        <v>131641</v>
      </c>
      <c r="K228">
        <v>216</v>
      </c>
      <c r="L228">
        <v>227</v>
      </c>
      <c r="M228">
        <v>226</v>
      </c>
    </row>
    <row r="229" spans="1:13" hidden="1" x14ac:dyDescent="0.3">
      <c r="A229" s="1">
        <v>44349</v>
      </c>
      <c r="B229" s="2" t="s">
        <v>8</v>
      </c>
      <c r="C229">
        <v>12920</v>
      </c>
      <c r="D229">
        <v>14</v>
      </c>
      <c r="E229">
        <v>269</v>
      </c>
      <c r="F229">
        <v>12430</v>
      </c>
      <c r="G229">
        <v>10</v>
      </c>
      <c r="H229">
        <v>2</v>
      </c>
      <c r="I229">
        <v>246945</v>
      </c>
      <c r="J229">
        <v>132611</v>
      </c>
      <c r="K229">
        <v>216</v>
      </c>
      <c r="L229">
        <v>228</v>
      </c>
      <c r="M229">
        <v>227</v>
      </c>
    </row>
    <row r="230" spans="1:13" hidden="1" x14ac:dyDescent="0.3">
      <c r="A230" s="1">
        <v>44350</v>
      </c>
      <c r="B230" s="2" t="s">
        <v>8</v>
      </c>
      <c r="C230">
        <v>12927</v>
      </c>
      <c r="D230">
        <v>11</v>
      </c>
      <c r="E230">
        <v>250</v>
      </c>
      <c r="F230">
        <v>12456</v>
      </c>
      <c r="G230">
        <v>8</v>
      </c>
      <c r="H230">
        <v>2</v>
      </c>
      <c r="I230">
        <v>247940</v>
      </c>
      <c r="J230">
        <v>133481</v>
      </c>
      <c r="K230">
        <v>216</v>
      </c>
      <c r="L230">
        <v>229</v>
      </c>
      <c r="M230">
        <v>228</v>
      </c>
    </row>
    <row r="231" spans="1:13" hidden="1" x14ac:dyDescent="0.3">
      <c r="A231" s="1">
        <v>44351</v>
      </c>
      <c r="B231" s="2" t="s">
        <v>8</v>
      </c>
      <c r="C231">
        <v>12946</v>
      </c>
      <c r="D231">
        <v>18</v>
      </c>
      <c r="E231">
        <v>245</v>
      </c>
      <c r="F231">
        <v>12480</v>
      </c>
      <c r="G231">
        <v>8</v>
      </c>
      <c r="H231">
        <v>2</v>
      </c>
      <c r="I231">
        <v>248944</v>
      </c>
      <c r="J231">
        <v>134062</v>
      </c>
      <c r="K231">
        <v>216</v>
      </c>
      <c r="L231">
        <v>230</v>
      </c>
      <c r="M231">
        <v>229</v>
      </c>
    </row>
    <row r="232" spans="1:13" hidden="1" x14ac:dyDescent="0.3">
      <c r="A232" s="1">
        <v>44352</v>
      </c>
      <c r="B232" s="2" t="s">
        <v>8</v>
      </c>
      <c r="C232">
        <v>12960</v>
      </c>
      <c r="D232">
        <v>15</v>
      </c>
      <c r="E232">
        <v>240</v>
      </c>
      <c r="F232">
        <v>12499</v>
      </c>
      <c r="G232">
        <v>6</v>
      </c>
      <c r="H232">
        <v>2</v>
      </c>
      <c r="I232">
        <v>249390</v>
      </c>
      <c r="J232">
        <v>134114</v>
      </c>
      <c r="K232">
        <v>216</v>
      </c>
      <c r="L232">
        <v>231</v>
      </c>
      <c r="M232">
        <v>230</v>
      </c>
    </row>
    <row r="233" spans="1:13" hidden="1" x14ac:dyDescent="0.3">
      <c r="A233" s="1">
        <v>44353</v>
      </c>
      <c r="B233" s="2" t="s">
        <v>8</v>
      </c>
      <c r="C233">
        <v>12967</v>
      </c>
      <c r="D233">
        <v>7</v>
      </c>
      <c r="E233">
        <v>224</v>
      </c>
      <c r="F233">
        <v>12522</v>
      </c>
      <c r="G233">
        <v>6</v>
      </c>
      <c r="H233">
        <v>2</v>
      </c>
      <c r="I233">
        <v>249635</v>
      </c>
      <c r="J233">
        <v>134114</v>
      </c>
      <c r="K233">
        <v>216</v>
      </c>
      <c r="L233">
        <v>232</v>
      </c>
      <c r="M233">
        <v>231</v>
      </c>
    </row>
    <row r="234" spans="1:13" hidden="1" x14ac:dyDescent="0.3">
      <c r="A234" s="1">
        <v>44354</v>
      </c>
      <c r="B234" s="2" t="s">
        <v>8</v>
      </c>
      <c r="C234">
        <v>12974</v>
      </c>
      <c r="D234">
        <v>6</v>
      </c>
      <c r="E234">
        <v>208</v>
      </c>
      <c r="F234">
        <v>12545</v>
      </c>
      <c r="G234">
        <v>6</v>
      </c>
      <c r="H234">
        <v>2</v>
      </c>
      <c r="I234">
        <v>250105</v>
      </c>
      <c r="J234">
        <v>134125</v>
      </c>
      <c r="K234">
        <v>216</v>
      </c>
      <c r="L234">
        <v>233</v>
      </c>
      <c r="M234">
        <v>232</v>
      </c>
    </row>
    <row r="235" spans="1:13" hidden="1" x14ac:dyDescent="0.3">
      <c r="A235" s="1">
        <v>44355</v>
      </c>
      <c r="B235" s="2" t="s">
        <v>8</v>
      </c>
      <c r="C235">
        <v>12981</v>
      </c>
      <c r="D235">
        <v>7</v>
      </c>
      <c r="E235">
        <v>208</v>
      </c>
      <c r="F235">
        <v>12552</v>
      </c>
      <c r="G235">
        <v>4</v>
      </c>
      <c r="H235">
        <v>2</v>
      </c>
      <c r="I235">
        <v>250894</v>
      </c>
      <c r="J235">
        <v>134164</v>
      </c>
      <c r="K235">
        <v>216</v>
      </c>
      <c r="L235">
        <v>234</v>
      </c>
      <c r="M235">
        <v>233</v>
      </c>
    </row>
    <row r="236" spans="1:13" hidden="1" x14ac:dyDescent="0.3">
      <c r="A236" s="1">
        <v>44356</v>
      </c>
      <c r="B236" s="2" t="s">
        <v>8</v>
      </c>
      <c r="C236">
        <v>12993</v>
      </c>
      <c r="D236">
        <v>11</v>
      </c>
      <c r="E236">
        <v>208</v>
      </c>
      <c r="F236">
        <v>12564</v>
      </c>
      <c r="G236">
        <v>5</v>
      </c>
      <c r="H236">
        <v>2</v>
      </c>
      <c r="I236">
        <v>251500</v>
      </c>
      <c r="J236">
        <v>134204</v>
      </c>
      <c r="K236">
        <v>216</v>
      </c>
      <c r="L236">
        <v>235</v>
      </c>
      <c r="M236">
        <v>234</v>
      </c>
    </row>
    <row r="237" spans="1:13" hidden="1" x14ac:dyDescent="0.3">
      <c r="A237" s="1">
        <v>44357</v>
      </c>
      <c r="B237" s="2" t="s">
        <v>8</v>
      </c>
      <c r="C237">
        <v>13003</v>
      </c>
      <c r="D237">
        <v>12</v>
      </c>
      <c r="E237">
        <v>208</v>
      </c>
      <c r="F237">
        <v>12574</v>
      </c>
      <c r="G237">
        <v>5</v>
      </c>
      <c r="H237">
        <v>2</v>
      </c>
      <c r="I237">
        <v>251924</v>
      </c>
      <c r="J237">
        <v>134327</v>
      </c>
      <c r="K237">
        <v>216</v>
      </c>
      <c r="L237">
        <v>236</v>
      </c>
      <c r="M237">
        <v>235</v>
      </c>
    </row>
    <row r="238" spans="1:13" hidden="1" x14ac:dyDescent="0.3">
      <c r="A238" s="1">
        <v>44358</v>
      </c>
      <c r="B238" s="2" t="s">
        <v>8</v>
      </c>
      <c r="C238">
        <v>13022</v>
      </c>
      <c r="D238">
        <v>19</v>
      </c>
      <c r="E238">
        <v>208</v>
      </c>
      <c r="F238">
        <v>12593</v>
      </c>
      <c r="G238">
        <v>2</v>
      </c>
      <c r="H238">
        <v>2</v>
      </c>
      <c r="I238">
        <v>252325</v>
      </c>
      <c r="J238">
        <v>134441</v>
      </c>
      <c r="K238">
        <v>216</v>
      </c>
      <c r="L238">
        <v>237</v>
      </c>
      <c r="M238">
        <v>236</v>
      </c>
    </row>
    <row r="239" spans="1:13" hidden="1" x14ac:dyDescent="0.3">
      <c r="A239" s="1">
        <v>44359</v>
      </c>
      <c r="B239" s="2" t="s">
        <v>8</v>
      </c>
      <c r="C239">
        <v>13038</v>
      </c>
      <c r="D239">
        <v>17</v>
      </c>
      <c r="E239">
        <v>216</v>
      </c>
      <c r="F239">
        <v>12601</v>
      </c>
      <c r="G239">
        <v>0</v>
      </c>
      <c r="H239">
        <v>0</v>
      </c>
      <c r="I239">
        <v>252711</v>
      </c>
      <c r="J239">
        <v>134467</v>
      </c>
      <c r="K239">
        <v>216</v>
      </c>
      <c r="L239">
        <v>238</v>
      </c>
      <c r="M239">
        <v>237</v>
      </c>
    </row>
    <row r="240" spans="1:13" hidden="1" x14ac:dyDescent="0.3">
      <c r="A240" s="1">
        <v>44360</v>
      </c>
      <c r="B240" s="2" t="s">
        <v>8</v>
      </c>
      <c r="C240">
        <v>13042</v>
      </c>
      <c r="D240">
        <v>4</v>
      </c>
      <c r="E240">
        <v>199</v>
      </c>
      <c r="F240">
        <v>12622</v>
      </c>
      <c r="G240">
        <v>4</v>
      </c>
      <c r="H240">
        <v>2</v>
      </c>
      <c r="I240">
        <v>253105</v>
      </c>
      <c r="J240">
        <v>134467</v>
      </c>
      <c r="K240">
        <v>216</v>
      </c>
      <c r="L240">
        <v>239</v>
      </c>
      <c r="M240">
        <v>238</v>
      </c>
    </row>
    <row r="241" spans="1:13" hidden="1" x14ac:dyDescent="0.3">
      <c r="A241" s="1">
        <v>44361</v>
      </c>
      <c r="B241" s="2" t="s">
        <v>8</v>
      </c>
      <c r="C241">
        <v>13045</v>
      </c>
      <c r="D241">
        <v>7</v>
      </c>
      <c r="E241">
        <v>188</v>
      </c>
      <c r="F241">
        <v>12636</v>
      </c>
      <c r="G241">
        <v>4</v>
      </c>
      <c r="H241">
        <v>1</v>
      </c>
      <c r="I241">
        <v>253528</v>
      </c>
      <c r="J241">
        <v>134473</v>
      </c>
      <c r="K241">
        <v>216</v>
      </c>
      <c r="L241">
        <v>240</v>
      </c>
      <c r="M241">
        <v>239</v>
      </c>
    </row>
    <row r="242" spans="1:13" hidden="1" x14ac:dyDescent="0.3">
      <c r="A242" s="1">
        <v>44362</v>
      </c>
      <c r="B242" s="2" t="s">
        <v>8</v>
      </c>
      <c r="C242">
        <v>13050</v>
      </c>
      <c r="D242">
        <v>7</v>
      </c>
      <c r="E242">
        <v>175</v>
      </c>
      <c r="F242">
        <v>12654</v>
      </c>
      <c r="G242">
        <v>4</v>
      </c>
      <c r="H242">
        <v>1</v>
      </c>
      <c r="I242">
        <v>253912</v>
      </c>
      <c r="J242">
        <v>134497</v>
      </c>
      <c r="K242">
        <v>216</v>
      </c>
      <c r="L242">
        <v>241</v>
      </c>
      <c r="M242">
        <v>240</v>
      </c>
    </row>
    <row r="243" spans="1:13" hidden="1" x14ac:dyDescent="0.3">
      <c r="A243" s="1">
        <v>44363</v>
      </c>
      <c r="B243" s="2" t="s">
        <v>8</v>
      </c>
      <c r="C243">
        <v>13068</v>
      </c>
      <c r="D243">
        <v>17</v>
      </c>
      <c r="E243">
        <v>177</v>
      </c>
      <c r="F243">
        <v>12670</v>
      </c>
      <c r="G243">
        <v>2</v>
      </c>
      <c r="H243">
        <v>1</v>
      </c>
      <c r="I243">
        <v>254477</v>
      </c>
      <c r="J243">
        <v>135490</v>
      </c>
      <c r="K243">
        <v>216</v>
      </c>
      <c r="L243">
        <v>242</v>
      </c>
      <c r="M243">
        <v>241</v>
      </c>
    </row>
    <row r="244" spans="1:13" hidden="1" x14ac:dyDescent="0.3">
      <c r="A244" s="1">
        <v>44364</v>
      </c>
      <c r="B244" s="2" t="s">
        <v>8</v>
      </c>
      <c r="C244">
        <v>13081</v>
      </c>
      <c r="D244">
        <v>14</v>
      </c>
      <c r="E244">
        <v>175</v>
      </c>
      <c r="F244">
        <v>12685</v>
      </c>
      <c r="G244">
        <v>2</v>
      </c>
      <c r="H244">
        <v>1</v>
      </c>
      <c r="I244">
        <v>254940</v>
      </c>
      <c r="J244">
        <v>136267</v>
      </c>
      <c r="K244">
        <v>216</v>
      </c>
      <c r="L244">
        <v>243</v>
      </c>
      <c r="M244">
        <v>242</v>
      </c>
    </row>
    <row r="245" spans="1:13" hidden="1" x14ac:dyDescent="0.3">
      <c r="A245" s="1">
        <v>44365</v>
      </c>
      <c r="B245" s="2" t="s">
        <v>8</v>
      </c>
      <c r="C245">
        <v>13085</v>
      </c>
      <c r="D245">
        <v>5</v>
      </c>
      <c r="E245">
        <v>164</v>
      </c>
      <c r="F245">
        <v>12700</v>
      </c>
      <c r="G245">
        <v>2</v>
      </c>
      <c r="H245">
        <v>1</v>
      </c>
      <c r="I245">
        <v>255335</v>
      </c>
      <c r="J245">
        <v>136844</v>
      </c>
      <c r="K245">
        <v>216</v>
      </c>
      <c r="L245">
        <v>244</v>
      </c>
      <c r="M245">
        <v>243</v>
      </c>
    </row>
    <row r="246" spans="1:13" hidden="1" x14ac:dyDescent="0.3">
      <c r="A246" s="1">
        <v>44366</v>
      </c>
      <c r="B246" s="2" t="s">
        <v>8</v>
      </c>
      <c r="C246">
        <v>13092</v>
      </c>
      <c r="D246">
        <v>7</v>
      </c>
      <c r="E246">
        <v>154</v>
      </c>
      <c r="F246">
        <v>12717</v>
      </c>
      <c r="G246">
        <v>3</v>
      </c>
      <c r="H246">
        <v>1</v>
      </c>
      <c r="I246">
        <v>255843</v>
      </c>
      <c r="J246">
        <v>136850</v>
      </c>
      <c r="K246">
        <v>216</v>
      </c>
      <c r="L246">
        <v>245</v>
      </c>
      <c r="M246">
        <v>244</v>
      </c>
    </row>
    <row r="247" spans="1:13" hidden="1" x14ac:dyDescent="0.3">
      <c r="A247" s="1">
        <v>44367</v>
      </c>
      <c r="B247" s="2" t="s">
        <v>8</v>
      </c>
      <c r="C247">
        <v>13101</v>
      </c>
      <c r="D247">
        <v>9</v>
      </c>
      <c r="E247">
        <v>151</v>
      </c>
      <c r="F247">
        <v>12729</v>
      </c>
      <c r="G247">
        <v>3</v>
      </c>
      <c r="H247">
        <v>1</v>
      </c>
      <c r="I247">
        <v>256324</v>
      </c>
      <c r="J247">
        <v>136850</v>
      </c>
      <c r="K247">
        <v>216</v>
      </c>
      <c r="L247">
        <v>246</v>
      </c>
      <c r="M247">
        <v>245</v>
      </c>
    </row>
    <row r="248" spans="1:13" hidden="1" x14ac:dyDescent="0.3">
      <c r="A248" s="1">
        <v>44368</v>
      </c>
      <c r="B248" s="2" t="s">
        <v>8</v>
      </c>
      <c r="C248">
        <v>13117</v>
      </c>
      <c r="D248">
        <v>16</v>
      </c>
      <c r="E248">
        <v>161</v>
      </c>
      <c r="F248">
        <v>12735</v>
      </c>
      <c r="G248">
        <v>4</v>
      </c>
      <c r="H248">
        <v>1</v>
      </c>
      <c r="I248">
        <v>256680</v>
      </c>
      <c r="J248">
        <v>136888</v>
      </c>
      <c r="K248">
        <v>216</v>
      </c>
      <c r="L248">
        <v>247</v>
      </c>
      <c r="M248">
        <v>246</v>
      </c>
    </row>
    <row r="249" spans="1:13" hidden="1" x14ac:dyDescent="0.3">
      <c r="A249" s="1">
        <v>44369</v>
      </c>
      <c r="B249" s="2" t="s">
        <v>8</v>
      </c>
      <c r="C249">
        <v>13124</v>
      </c>
      <c r="D249">
        <v>8</v>
      </c>
      <c r="E249">
        <v>164</v>
      </c>
      <c r="F249">
        <v>12739</v>
      </c>
      <c r="G249">
        <v>4</v>
      </c>
      <c r="H249">
        <v>1</v>
      </c>
      <c r="I249">
        <v>257181</v>
      </c>
      <c r="J249">
        <v>136948</v>
      </c>
      <c r="K249">
        <v>216</v>
      </c>
      <c r="L249">
        <v>248</v>
      </c>
      <c r="M249">
        <v>247</v>
      </c>
    </row>
    <row r="250" spans="1:13" hidden="1" x14ac:dyDescent="0.3">
      <c r="A250" s="1">
        <v>44370</v>
      </c>
      <c r="B250" s="2" t="s">
        <v>8</v>
      </c>
      <c r="C250">
        <v>13139</v>
      </c>
      <c r="D250">
        <v>13</v>
      </c>
      <c r="E250">
        <v>173</v>
      </c>
      <c r="F250">
        <v>12745</v>
      </c>
      <c r="G250">
        <v>2</v>
      </c>
      <c r="H250">
        <v>1</v>
      </c>
      <c r="I250">
        <v>257612</v>
      </c>
      <c r="J250">
        <v>137038</v>
      </c>
      <c r="K250">
        <v>216</v>
      </c>
      <c r="L250">
        <v>249</v>
      </c>
      <c r="M250">
        <v>248</v>
      </c>
    </row>
    <row r="251" spans="1:13" hidden="1" x14ac:dyDescent="0.3">
      <c r="A251" s="1">
        <v>44371</v>
      </c>
      <c r="B251" s="2" t="s">
        <v>8</v>
      </c>
      <c r="C251">
        <v>13166</v>
      </c>
      <c r="D251">
        <v>28</v>
      </c>
      <c r="E251">
        <v>191</v>
      </c>
      <c r="F251">
        <v>12754</v>
      </c>
      <c r="G251">
        <v>2</v>
      </c>
      <c r="H251">
        <v>1</v>
      </c>
      <c r="I251">
        <v>257955</v>
      </c>
      <c r="J251">
        <v>137091</v>
      </c>
      <c r="K251">
        <v>216</v>
      </c>
      <c r="L251">
        <v>250</v>
      </c>
      <c r="M251">
        <v>249</v>
      </c>
    </row>
    <row r="252" spans="1:13" hidden="1" x14ac:dyDescent="0.3">
      <c r="A252" s="1">
        <v>44372</v>
      </c>
      <c r="B252" s="2" t="s">
        <v>8</v>
      </c>
      <c r="C252">
        <v>13185</v>
      </c>
      <c r="D252">
        <v>19</v>
      </c>
      <c r="E252">
        <v>191</v>
      </c>
      <c r="F252">
        <v>12773</v>
      </c>
      <c r="G252">
        <v>3</v>
      </c>
      <c r="H252">
        <v>1</v>
      </c>
      <c r="I252">
        <v>258428</v>
      </c>
      <c r="J252">
        <v>137145</v>
      </c>
      <c r="K252">
        <v>216</v>
      </c>
      <c r="L252">
        <v>251</v>
      </c>
      <c r="M252">
        <v>250</v>
      </c>
    </row>
    <row r="253" spans="1:13" hidden="1" x14ac:dyDescent="0.3">
      <c r="A253" s="1">
        <v>44373</v>
      </c>
      <c r="B253" s="2" t="s">
        <v>8</v>
      </c>
      <c r="C253">
        <v>13201</v>
      </c>
      <c r="D253">
        <v>16</v>
      </c>
      <c r="E253">
        <v>189</v>
      </c>
      <c r="F253">
        <v>12791</v>
      </c>
      <c r="G253">
        <v>4</v>
      </c>
      <c r="H253">
        <v>1</v>
      </c>
      <c r="I253">
        <v>258823</v>
      </c>
      <c r="J253">
        <v>137184</v>
      </c>
      <c r="K253">
        <v>216</v>
      </c>
      <c r="L253">
        <v>252</v>
      </c>
      <c r="M253">
        <v>251</v>
      </c>
    </row>
    <row r="254" spans="1:13" hidden="1" x14ac:dyDescent="0.3">
      <c r="A254" s="1">
        <v>44374</v>
      </c>
      <c r="B254" s="2" t="s">
        <v>8</v>
      </c>
      <c r="C254">
        <v>13214</v>
      </c>
      <c r="D254">
        <v>13</v>
      </c>
      <c r="E254">
        <v>189</v>
      </c>
      <c r="F254">
        <v>13025</v>
      </c>
      <c r="G254">
        <v>2</v>
      </c>
      <c r="H254">
        <v>2</v>
      </c>
      <c r="I254">
        <v>259268</v>
      </c>
      <c r="J254">
        <v>137184</v>
      </c>
      <c r="K254">
        <v>216</v>
      </c>
      <c r="L254">
        <v>253</v>
      </c>
      <c r="M254">
        <v>252</v>
      </c>
    </row>
    <row r="255" spans="1:13" hidden="1" x14ac:dyDescent="0.3">
      <c r="A255" s="1">
        <v>44375</v>
      </c>
      <c r="B255" s="2" t="s">
        <v>8</v>
      </c>
      <c r="C255">
        <v>13224</v>
      </c>
      <c r="D255">
        <v>10</v>
      </c>
      <c r="E255">
        <v>193</v>
      </c>
      <c r="F255">
        <v>12810</v>
      </c>
      <c r="G255">
        <v>2</v>
      </c>
      <c r="H255">
        <v>2</v>
      </c>
      <c r="I255">
        <v>259559</v>
      </c>
      <c r="J255">
        <v>137197</v>
      </c>
      <c r="K255">
        <v>216</v>
      </c>
      <c r="L255">
        <v>254</v>
      </c>
      <c r="M255">
        <v>253</v>
      </c>
    </row>
    <row r="256" spans="1:13" hidden="1" x14ac:dyDescent="0.3">
      <c r="A256" s="1">
        <v>44376</v>
      </c>
      <c r="B256" s="2" t="s">
        <v>8</v>
      </c>
      <c r="C256">
        <v>13244</v>
      </c>
      <c r="D256">
        <v>19</v>
      </c>
      <c r="E256">
        <v>206</v>
      </c>
      <c r="F256">
        <v>12817</v>
      </c>
      <c r="G256">
        <v>3</v>
      </c>
      <c r="H256">
        <v>2</v>
      </c>
      <c r="I256">
        <v>260697</v>
      </c>
      <c r="J256">
        <v>137246</v>
      </c>
      <c r="K256">
        <v>216</v>
      </c>
      <c r="L256">
        <v>255</v>
      </c>
      <c r="M256">
        <v>254</v>
      </c>
    </row>
    <row r="257" spans="1:13" hidden="1" x14ac:dyDescent="0.3">
      <c r="A257" s="1">
        <v>44377</v>
      </c>
      <c r="B257" s="2" t="s">
        <v>8</v>
      </c>
      <c r="C257">
        <v>13267</v>
      </c>
      <c r="D257">
        <v>27</v>
      </c>
      <c r="E257">
        <v>222</v>
      </c>
      <c r="F257">
        <v>12824</v>
      </c>
      <c r="G257">
        <v>3</v>
      </c>
      <c r="H257">
        <v>2</v>
      </c>
      <c r="I257">
        <v>261279</v>
      </c>
      <c r="J257">
        <v>137364</v>
      </c>
      <c r="K257">
        <v>216</v>
      </c>
      <c r="L257">
        <v>256</v>
      </c>
      <c r="M257">
        <v>255</v>
      </c>
    </row>
    <row r="258" spans="1:13" hidden="1" x14ac:dyDescent="0.3">
      <c r="A258" s="1">
        <v>44378</v>
      </c>
      <c r="B258" s="2" t="s">
        <v>8</v>
      </c>
      <c r="C258">
        <v>13293</v>
      </c>
      <c r="D258">
        <v>28</v>
      </c>
      <c r="E258">
        <v>224</v>
      </c>
      <c r="F258">
        <v>12848</v>
      </c>
      <c r="G258">
        <v>3</v>
      </c>
      <c r="H258">
        <v>2</v>
      </c>
      <c r="I258">
        <v>261787</v>
      </c>
      <c r="J258">
        <v>137402</v>
      </c>
      <c r="K258">
        <v>216</v>
      </c>
      <c r="L258">
        <v>257</v>
      </c>
      <c r="M258">
        <v>256</v>
      </c>
    </row>
    <row r="259" spans="1:13" hidden="1" x14ac:dyDescent="0.3">
      <c r="A259" s="1">
        <v>44379</v>
      </c>
      <c r="B259" s="2" t="s">
        <v>8</v>
      </c>
      <c r="C259">
        <v>13307</v>
      </c>
      <c r="D259">
        <v>15</v>
      </c>
      <c r="E259">
        <v>230</v>
      </c>
      <c r="F259">
        <v>12855</v>
      </c>
      <c r="G259">
        <v>2</v>
      </c>
      <c r="H259">
        <v>1</v>
      </c>
      <c r="I259">
        <v>262198</v>
      </c>
      <c r="J259">
        <v>137466</v>
      </c>
      <c r="K259">
        <v>217</v>
      </c>
      <c r="L259">
        <v>258</v>
      </c>
      <c r="M259">
        <v>257</v>
      </c>
    </row>
    <row r="260" spans="1:13" hidden="1" x14ac:dyDescent="0.3">
      <c r="A260" s="1">
        <v>44380</v>
      </c>
      <c r="B260" s="2" t="s">
        <v>8</v>
      </c>
      <c r="C260">
        <v>13323</v>
      </c>
      <c r="D260">
        <v>14</v>
      </c>
      <c r="E260">
        <v>240</v>
      </c>
      <c r="F260">
        <v>12861</v>
      </c>
      <c r="G260">
        <v>2</v>
      </c>
      <c r="H260">
        <v>1</v>
      </c>
      <c r="I260">
        <v>262558</v>
      </c>
      <c r="J260">
        <v>137493</v>
      </c>
      <c r="K260">
        <v>217</v>
      </c>
      <c r="L260">
        <v>259</v>
      </c>
      <c r="M260">
        <v>258</v>
      </c>
    </row>
    <row r="261" spans="1:13" hidden="1" x14ac:dyDescent="0.3">
      <c r="A261" s="1">
        <v>44381</v>
      </c>
      <c r="B261" s="2" t="s">
        <v>8</v>
      </c>
      <c r="C261">
        <v>13357</v>
      </c>
      <c r="D261">
        <v>34</v>
      </c>
      <c r="E261">
        <v>264</v>
      </c>
      <c r="F261">
        <v>12871</v>
      </c>
      <c r="G261">
        <v>3</v>
      </c>
      <c r="H261">
        <v>1</v>
      </c>
      <c r="I261">
        <v>263194</v>
      </c>
      <c r="J261">
        <v>137523</v>
      </c>
      <c r="K261">
        <v>217</v>
      </c>
      <c r="L261">
        <v>260</v>
      </c>
      <c r="M261">
        <v>259</v>
      </c>
    </row>
    <row r="262" spans="1:13" hidden="1" x14ac:dyDescent="0.3">
      <c r="A262" s="1">
        <v>44382</v>
      </c>
      <c r="B262" s="2" t="s">
        <v>8</v>
      </c>
      <c r="C262">
        <v>13384</v>
      </c>
      <c r="D262">
        <v>27</v>
      </c>
      <c r="E262">
        <v>284</v>
      </c>
      <c r="F262">
        <v>12878</v>
      </c>
      <c r="G262">
        <v>3</v>
      </c>
      <c r="H262">
        <v>1</v>
      </c>
      <c r="I262">
        <v>263721</v>
      </c>
      <c r="J262">
        <v>137533</v>
      </c>
      <c r="K262">
        <v>217</v>
      </c>
      <c r="L262">
        <v>261</v>
      </c>
      <c r="M262">
        <v>260</v>
      </c>
    </row>
    <row r="263" spans="1:13" hidden="1" x14ac:dyDescent="0.3">
      <c r="A263" s="1">
        <v>44383</v>
      </c>
      <c r="B263" s="2" t="s">
        <v>8</v>
      </c>
      <c r="C263">
        <v>13428</v>
      </c>
      <c r="D263">
        <v>43</v>
      </c>
      <c r="E263">
        <v>314</v>
      </c>
      <c r="F263">
        <v>12892</v>
      </c>
      <c r="G263">
        <v>3</v>
      </c>
      <c r="H263">
        <v>1</v>
      </c>
      <c r="I263">
        <v>264214</v>
      </c>
      <c r="J263">
        <v>137564</v>
      </c>
      <c r="K263">
        <v>217</v>
      </c>
      <c r="L263">
        <v>262</v>
      </c>
      <c r="M263">
        <v>261</v>
      </c>
    </row>
    <row r="264" spans="1:13" hidden="1" x14ac:dyDescent="0.3">
      <c r="A264" s="1">
        <v>44384</v>
      </c>
      <c r="B264" s="2" t="s">
        <v>8</v>
      </c>
      <c r="C264">
        <v>13474</v>
      </c>
      <c r="D264">
        <v>47</v>
      </c>
      <c r="E264">
        <v>352</v>
      </c>
      <c r="F264">
        <v>12900</v>
      </c>
      <c r="G264">
        <v>4</v>
      </c>
      <c r="H264">
        <v>1</v>
      </c>
      <c r="I264">
        <v>264908</v>
      </c>
      <c r="J264">
        <v>137831</v>
      </c>
      <c r="K264">
        <v>217</v>
      </c>
      <c r="L264">
        <v>263</v>
      </c>
      <c r="M264">
        <v>262</v>
      </c>
    </row>
    <row r="265" spans="1:13" hidden="1" x14ac:dyDescent="0.3">
      <c r="A265" s="1">
        <v>44385</v>
      </c>
      <c r="B265" s="2" t="s">
        <v>8</v>
      </c>
      <c r="C265">
        <v>13535</v>
      </c>
      <c r="D265">
        <v>61</v>
      </c>
      <c r="E265">
        <v>395</v>
      </c>
      <c r="F265">
        <v>12918</v>
      </c>
      <c r="G265">
        <v>4</v>
      </c>
      <c r="H265">
        <v>1</v>
      </c>
      <c r="I265">
        <v>265554</v>
      </c>
      <c r="J265">
        <v>138684</v>
      </c>
      <c r="K265">
        <v>217</v>
      </c>
      <c r="L265">
        <v>264</v>
      </c>
      <c r="M265">
        <v>263</v>
      </c>
    </row>
    <row r="266" spans="1:13" hidden="1" x14ac:dyDescent="0.3">
      <c r="A266" s="1">
        <v>44386</v>
      </c>
      <c r="B266" s="2" t="s">
        <v>8</v>
      </c>
      <c r="C266">
        <v>13589</v>
      </c>
      <c r="D266">
        <v>55</v>
      </c>
      <c r="E266">
        <v>414</v>
      </c>
      <c r="F266">
        <v>12953</v>
      </c>
      <c r="G266">
        <v>5</v>
      </c>
      <c r="H266">
        <v>1</v>
      </c>
      <c r="I266">
        <v>266205</v>
      </c>
      <c r="J266">
        <v>139423</v>
      </c>
      <c r="K266">
        <v>217</v>
      </c>
      <c r="L266">
        <v>265</v>
      </c>
      <c r="M266">
        <v>264</v>
      </c>
    </row>
    <row r="267" spans="1:13" hidden="1" x14ac:dyDescent="0.3">
      <c r="A267" s="1">
        <v>44387</v>
      </c>
      <c r="B267" s="2" t="s">
        <v>8</v>
      </c>
      <c r="C267">
        <v>13635</v>
      </c>
      <c r="D267">
        <v>46</v>
      </c>
      <c r="E267">
        <v>447</v>
      </c>
      <c r="F267">
        <v>12966</v>
      </c>
      <c r="G267">
        <v>5</v>
      </c>
      <c r="H267">
        <v>1</v>
      </c>
      <c r="I267">
        <v>266777</v>
      </c>
      <c r="J267">
        <v>139944</v>
      </c>
      <c r="K267">
        <v>217</v>
      </c>
      <c r="L267">
        <v>266</v>
      </c>
      <c r="M267">
        <v>265</v>
      </c>
    </row>
    <row r="268" spans="1:13" hidden="1" x14ac:dyDescent="0.3">
      <c r="A268" s="1">
        <v>44388</v>
      </c>
      <c r="B268" s="2" t="s">
        <v>8</v>
      </c>
      <c r="C268">
        <v>13668</v>
      </c>
      <c r="D268">
        <v>32</v>
      </c>
      <c r="E268">
        <v>467</v>
      </c>
      <c r="F268">
        <v>12979</v>
      </c>
      <c r="G268">
        <v>5</v>
      </c>
      <c r="H268">
        <v>1</v>
      </c>
      <c r="I268">
        <v>267243</v>
      </c>
      <c r="J268">
        <v>140041</v>
      </c>
      <c r="K268">
        <v>217</v>
      </c>
      <c r="L268">
        <v>267</v>
      </c>
      <c r="M268">
        <v>266</v>
      </c>
    </row>
    <row r="269" spans="1:13" hidden="1" x14ac:dyDescent="0.3">
      <c r="A269" s="1">
        <v>44299</v>
      </c>
      <c r="B269" s="2" t="s">
        <v>9</v>
      </c>
      <c r="C269">
        <v>15032</v>
      </c>
      <c r="D269">
        <v>19</v>
      </c>
      <c r="E269">
        <v>192</v>
      </c>
      <c r="F269">
        <v>14426</v>
      </c>
      <c r="G269">
        <v>14</v>
      </c>
      <c r="H269">
        <v>3</v>
      </c>
      <c r="I269">
        <v>225924</v>
      </c>
      <c r="J269">
        <v>118880</v>
      </c>
      <c r="K269">
        <v>415</v>
      </c>
      <c r="L269">
        <v>268</v>
      </c>
      <c r="M269">
        <v>267</v>
      </c>
    </row>
    <row r="270" spans="1:13" hidden="1" x14ac:dyDescent="0.3">
      <c r="A270" s="1">
        <v>44300</v>
      </c>
      <c r="B270" s="2" t="s">
        <v>9</v>
      </c>
      <c r="C270">
        <v>15060</v>
      </c>
      <c r="D270">
        <v>19</v>
      </c>
      <c r="E270">
        <v>205</v>
      </c>
      <c r="F270">
        <v>14441</v>
      </c>
      <c r="G270">
        <v>15</v>
      </c>
      <c r="H270">
        <v>3</v>
      </c>
      <c r="I270">
        <v>226442</v>
      </c>
      <c r="J270">
        <v>119211</v>
      </c>
      <c r="K270">
        <v>415</v>
      </c>
      <c r="L270">
        <v>269</v>
      </c>
      <c r="M270">
        <v>268</v>
      </c>
    </row>
    <row r="271" spans="1:13" hidden="1" x14ac:dyDescent="0.3">
      <c r="A271" s="1">
        <v>44301</v>
      </c>
      <c r="B271" s="2" t="s">
        <v>9</v>
      </c>
      <c r="C271">
        <v>15083</v>
      </c>
      <c r="D271">
        <v>12</v>
      </c>
      <c r="E271">
        <v>217</v>
      </c>
      <c r="F271">
        <v>14452</v>
      </c>
      <c r="G271">
        <v>16</v>
      </c>
      <c r="H271">
        <v>5</v>
      </c>
      <c r="I271">
        <v>226868</v>
      </c>
      <c r="J271">
        <v>119522</v>
      </c>
      <c r="K271">
        <v>415</v>
      </c>
      <c r="L271">
        <v>270</v>
      </c>
      <c r="M271">
        <v>269</v>
      </c>
    </row>
    <row r="272" spans="1:13" hidden="1" x14ac:dyDescent="0.3">
      <c r="A272" s="1">
        <v>44302</v>
      </c>
      <c r="B272" s="2" t="s">
        <v>9</v>
      </c>
      <c r="C272">
        <v>15098</v>
      </c>
      <c r="D272">
        <v>10</v>
      </c>
      <c r="E272">
        <v>224</v>
      </c>
      <c r="F272">
        <v>14460</v>
      </c>
      <c r="G272">
        <v>14</v>
      </c>
      <c r="H272">
        <v>6</v>
      </c>
      <c r="I272">
        <v>227258</v>
      </c>
      <c r="J272">
        <v>119975</v>
      </c>
      <c r="K272">
        <v>415</v>
      </c>
      <c r="L272">
        <v>271</v>
      </c>
      <c r="M272">
        <v>270</v>
      </c>
    </row>
    <row r="273" spans="1:13" hidden="1" x14ac:dyDescent="0.3">
      <c r="A273" s="1">
        <v>44303</v>
      </c>
      <c r="B273" s="2" t="s">
        <v>9</v>
      </c>
      <c r="C273">
        <v>15104</v>
      </c>
      <c r="D273">
        <v>5</v>
      </c>
      <c r="E273">
        <v>220</v>
      </c>
      <c r="F273">
        <v>14470</v>
      </c>
      <c r="G273">
        <v>14</v>
      </c>
      <c r="H273">
        <v>6</v>
      </c>
      <c r="I273">
        <v>227671</v>
      </c>
      <c r="J273">
        <v>120278</v>
      </c>
      <c r="K273">
        <v>415</v>
      </c>
      <c r="L273">
        <v>272</v>
      </c>
      <c r="M273">
        <v>271</v>
      </c>
    </row>
    <row r="274" spans="1:13" hidden="1" x14ac:dyDescent="0.3">
      <c r="A274" s="1">
        <v>44304</v>
      </c>
      <c r="B274" s="2" t="s">
        <v>9</v>
      </c>
      <c r="C274">
        <v>15116</v>
      </c>
      <c r="D274">
        <v>12</v>
      </c>
      <c r="E274">
        <v>226</v>
      </c>
      <c r="F274">
        <v>14476</v>
      </c>
      <c r="G274">
        <v>15</v>
      </c>
      <c r="H274">
        <v>6</v>
      </c>
      <c r="I274">
        <v>229859</v>
      </c>
      <c r="J274">
        <v>120547</v>
      </c>
      <c r="K274">
        <v>415</v>
      </c>
      <c r="L274">
        <v>273</v>
      </c>
      <c r="M274">
        <v>272</v>
      </c>
    </row>
    <row r="275" spans="1:13" hidden="1" x14ac:dyDescent="0.3">
      <c r="A275" s="1">
        <v>44305</v>
      </c>
      <c r="B275" s="2" t="s">
        <v>9</v>
      </c>
      <c r="C275">
        <v>15133</v>
      </c>
      <c r="D275">
        <v>12</v>
      </c>
      <c r="E275">
        <v>235</v>
      </c>
      <c r="F275">
        <v>14484</v>
      </c>
      <c r="G275">
        <v>14</v>
      </c>
      <c r="H275">
        <v>7</v>
      </c>
      <c r="I275">
        <v>230354</v>
      </c>
      <c r="J275">
        <v>121046</v>
      </c>
      <c r="K275">
        <v>415</v>
      </c>
      <c r="L275">
        <v>274</v>
      </c>
      <c r="M275">
        <v>273</v>
      </c>
    </row>
    <row r="276" spans="1:13" hidden="1" x14ac:dyDescent="0.3">
      <c r="A276" s="1">
        <v>44306</v>
      </c>
      <c r="B276" s="2" t="s">
        <v>9</v>
      </c>
      <c r="C276">
        <v>15154</v>
      </c>
      <c r="D276">
        <v>23</v>
      </c>
      <c r="E276">
        <v>245</v>
      </c>
      <c r="F276">
        <v>14495</v>
      </c>
      <c r="G276">
        <v>18</v>
      </c>
      <c r="H276">
        <v>8</v>
      </c>
      <c r="I276">
        <v>231242</v>
      </c>
      <c r="J276">
        <v>121387</v>
      </c>
      <c r="K276">
        <v>415</v>
      </c>
      <c r="L276">
        <v>275</v>
      </c>
      <c r="M276">
        <v>274</v>
      </c>
    </row>
    <row r="277" spans="1:13" hidden="1" x14ac:dyDescent="0.3">
      <c r="A277" s="1">
        <v>44307</v>
      </c>
      <c r="B277" s="2" t="s">
        <v>9</v>
      </c>
      <c r="C277">
        <v>15179</v>
      </c>
      <c r="D277">
        <v>20</v>
      </c>
      <c r="E277">
        <v>261</v>
      </c>
      <c r="F277">
        <v>14504</v>
      </c>
      <c r="G277">
        <v>16</v>
      </c>
      <c r="H277">
        <v>9</v>
      </c>
      <c r="I277">
        <v>231825</v>
      </c>
      <c r="J277">
        <v>121725</v>
      </c>
      <c r="K277">
        <v>415</v>
      </c>
      <c r="L277">
        <v>276</v>
      </c>
      <c r="M277">
        <v>275</v>
      </c>
    </row>
    <row r="278" spans="1:13" hidden="1" x14ac:dyDescent="0.3">
      <c r="A278" s="1">
        <v>44308</v>
      </c>
      <c r="B278" s="2" t="s">
        <v>9</v>
      </c>
      <c r="C278">
        <v>15197</v>
      </c>
      <c r="D278">
        <v>16</v>
      </c>
      <c r="E278">
        <v>263</v>
      </c>
      <c r="F278">
        <v>14520</v>
      </c>
      <c r="G278">
        <v>17</v>
      </c>
      <c r="H278">
        <v>10</v>
      </c>
      <c r="I278">
        <v>232289</v>
      </c>
      <c r="J278">
        <v>122105</v>
      </c>
      <c r="K278">
        <v>415</v>
      </c>
      <c r="L278">
        <v>277</v>
      </c>
      <c r="M278">
        <v>276</v>
      </c>
    </row>
    <row r="279" spans="1:13" hidden="1" x14ac:dyDescent="0.3">
      <c r="A279" s="1">
        <v>44309</v>
      </c>
      <c r="B279" s="2" t="s">
        <v>9</v>
      </c>
      <c r="C279">
        <v>15215</v>
      </c>
      <c r="D279">
        <v>11</v>
      </c>
      <c r="E279">
        <v>265</v>
      </c>
      <c r="F279">
        <v>14536</v>
      </c>
      <c r="G279">
        <v>17</v>
      </c>
      <c r="H279">
        <v>10</v>
      </c>
      <c r="I279">
        <v>232802</v>
      </c>
      <c r="J279">
        <v>122519</v>
      </c>
      <c r="K279">
        <v>415</v>
      </c>
      <c r="L279">
        <v>278</v>
      </c>
      <c r="M279">
        <v>277</v>
      </c>
    </row>
    <row r="280" spans="1:13" hidden="1" x14ac:dyDescent="0.3">
      <c r="A280" s="1">
        <v>44310</v>
      </c>
      <c r="B280" s="2" t="s">
        <v>9</v>
      </c>
      <c r="C280">
        <v>15233</v>
      </c>
      <c r="D280">
        <v>15</v>
      </c>
      <c r="E280">
        <v>255</v>
      </c>
      <c r="F280">
        <v>14564</v>
      </c>
      <c r="G280">
        <v>18</v>
      </c>
      <c r="H280">
        <v>11</v>
      </c>
      <c r="I280">
        <v>233797</v>
      </c>
      <c r="J280">
        <v>122787</v>
      </c>
      <c r="K280">
        <v>415</v>
      </c>
      <c r="L280">
        <v>279</v>
      </c>
      <c r="M280">
        <v>278</v>
      </c>
    </row>
    <row r="281" spans="1:13" hidden="1" x14ac:dyDescent="0.3">
      <c r="A281" s="1">
        <v>44311</v>
      </c>
      <c r="B281" s="2" t="s">
        <v>9</v>
      </c>
      <c r="C281">
        <v>15247</v>
      </c>
      <c r="D281">
        <v>11</v>
      </c>
      <c r="E281">
        <v>257</v>
      </c>
      <c r="F281">
        <v>14576</v>
      </c>
      <c r="G281">
        <v>20</v>
      </c>
      <c r="H281">
        <v>9</v>
      </c>
      <c r="I281">
        <v>235297</v>
      </c>
      <c r="J281">
        <v>123090</v>
      </c>
      <c r="K281">
        <v>415</v>
      </c>
      <c r="L281">
        <v>280</v>
      </c>
      <c r="M281">
        <v>279</v>
      </c>
    </row>
    <row r="282" spans="1:13" hidden="1" x14ac:dyDescent="0.3">
      <c r="A282" s="1">
        <v>44312</v>
      </c>
      <c r="B282" s="2" t="s">
        <v>9</v>
      </c>
      <c r="C282">
        <v>15262</v>
      </c>
      <c r="D282">
        <v>11</v>
      </c>
      <c r="E282">
        <v>264</v>
      </c>
      <c r="F282">
        <v>14583</v>
      </c>
      <c r="G282">
        <v>23</v>
      </c>
      <c r="H282">
        <v>9</v>
      </c>
      <c r="I282">
        <v>235914</v>
      </c>
      <c r="J282">
        <v>123460</v>
      </c>
      <c r="K282">
        <v>416</v>
      </c>
      <c r="L282">
        <v>281</v>
      </c>
      <c r="M282">
        <v>280</v>
      </c>
    </row>
    <row r="283" spans="1:13" hidden="1" x14ac:dyDescent="0.3">
      <c r="A283" s="1">
        <v>44313</v>
      </c>
      <c r="B283" s="2" t="s">
        <v>9</v>
      </c>
      <c r="C283">
        <v>15275</v>
      </c>
      <c r="D283">
        <v>13</v>
      </c>
      <c r="E283">
        <v>254</v>
      </c>
      <c r="F283">
        <v>14606</v>
      </c>
      <c r="G283">
        <v>19</v>
      </c>
      <c r="H283">
        <v>10</v>
      </c>
      <c r="I283">
        <v>236350</v>
      </c>
      <c r="J283">
        <v>123767</v>
      </c>
      <c r="K283">
        <v>416</v>
      </c>
      <c r="L283">
        <v>282</v>
      </c>
      <c r="M283">
        <v>281</v>
      </c>
    </row>
    <row r="284" spans="1:13" hidden="1" x14ac:dyDescent="0.3">
      <c r="A284" s="1">
        <v>44314</v>
      </c>
      <c r="B284" s="2" t="s">
        <v>9</v>
      </c>
      <c r="C284">
        <v>15302</v>
      </c>
      <c r="D284">
        <v>27</v>
      </c>
      <c r="E284">
        <v>264</v>
      </c>
      <c r="F284">
        <v>14623</v>
      </c>
      <c r="G284">
        <v>20</v>
      </c>
      <c r="H284">
        <v>11</v>
      </c>
      <c r="I284">
        <v>236815</v>
      </c>
      <c r="J284">
        <v>124097</v>
      </c>
      <c r="K284">
        <v>416</v>
      </c>
      <c r="L284">
        <v>283</v>
      </c>
      <c r="M284">
        <v>282</v>
      </c>
    </row>
    <row r="285" spans="1:13" hidden="1" x14ac:dyDescent="0.3">
      <c r="A285" s="1">
        <v>44315</v>
      </c>
      <c r="B285" s="2" t="s">
        <v>9</v>
      </c>
      <c r="C285">
        <v>15328</v>
      </c>
      <c r="D285">
        <v>18</v>
      </c>
      <c r="E285">
        <v>271</v>
      </c>
      <c r="F285">
        <v>14642</v>
      </c>
      <c r="G285">
        <v>18</v>
      </c>
      <c r="H285">
        <v>11</v>
      </c>
      <c r="I285">
        <v>237412</v>
      </c>
      <c r="J285">
        <v>124597</v>
      </c>
      <c r="K285">
        <v>416</v>
      </c>
      <c r="L285">
        <v>284</v>
      </c>
      <c r="M285">
        <v>283</v>
      </c>
    </row>
    <row r="286" spans="1:13" hidden="1" x14ac:dyDescent="0.3">
      <c r="A286" s="1">
        <v>44316</v>
      </c>
      <c r="B286" s="2" t="s">
        <v>9</v>
      </c>
      <c r="C286">
        <v>15347</v>
      </c>
      <c r="D286">
        <v>17</v>
      </c>
      <c r="E286">
        <v>267</v>
      </c>
      <c r="F286">
        <v>14665</v>
      </c>
      <c r="G286">
        <v>16</v>
      </c>
      <c r="H286">
        <v>10</v>
      </c>
      <c r="I286">
        <v>238223</v>
      </c>
      <c r="J286">
        <v>124996</v>
      </c>
      <c r="K286">
        <v>416</v>
      </c>
      <c r="L286">
        <v>285</v>
      </c>
      <c r="M286">
        <v>284</v>
      </c>
    </row>
    <row r="287" spans="1:13" hidden="1" x14ac:dyDescent="0.3">
      <c r="A287" s="1">
        <v>44317</v>
      </c>
      <c r="B287" s="2" t="s">
        <v>9</v>
      </c>
      <c r="C287">
        <v>15359</v>
      </c>
      <c r="D287">
        <v>13</v>
      </c>
      <c r="E287">
        <v>269</v>
      </c>
      <c r="F287">
        <v>14675</v>
      </c>
      <c r="G287">
        <v>16</v>
      </c>
      <c r="H287">
        <v>12</v>
      </c>
      <c r="I287">
        <v>239110</v>
      </c>
      <c r="J287">
        <v>125236</v>
      </c>
      <c r="K287">
        <v>416</v>
      </c>
      <c r="L287">
        <v>286</v>
      </c>
      <c r="M287">
        <v>285</v>
      </c>
    </row>
    <row r="288" spans="1:13" hidden="1" x14ac:dyDescent="0.3">
      <c r="A288" s="1">
        <v>44318</v>
      </c>
      <c r="B288" s="2" t="s">
        <v>9</v>
      </c>
      <c r="C288">
        <v>15366</v>
      </c>
      <c r="D288">
        <v>5</v>
      </c>
      <c r="E288">
        <v>266</v>
      </c>
      <c r="F288">
        <v>14685</v>
      </c>
      <c r="G288">
        <v>18</v>
      </c>
      <c r="H288">
        <v>9</v>
      </c>
      <c r="I288">
        <v>241171</v>
      </c>
      <c r="J288">
        <v>125493</v>
      </c>
      <c r="K288">
        <v>416</v>
      </c>
      <c r="L288">
        <v>287</v>
      </c>
      <c r="M288">
        <v>286</v>
      </c>
    </row>
    <row r="289" spans="1:13" hidden="1" x14ac:dyDescent="0.3">
      <c r="A289" s="1">
        <v>44319</v>
      </c>
      <c r="B289" s="2" t="s">
        <v>9</v>
      </c>
      <c r="C289">
        <v>15376</v>
      </c>
      <c r="D289">
        <v>4</v>
      </c>
      <c r="E289">
        <v>262</v>
      </c>
      <c r="F289">
        <v>14699</v>
      </c>
      <c r="G289">
        <v>18</v>
      </c>
      <c r="H289">
        <v>7</v>
      </c>
      <c r="I289">
        <v>241578</v>
      </c>
      <c r="J289">
        <v>125937</v>
      </c>
      <c r="K289">
        <v>416</v>
      </c>
      <c r="L289">
        <v>288</v>
      </c>
      <c r="M289">
        <v>287</v>
      </c>
    </row>
    <row r="290" spans="1:13" hidden="1" x14ac:dyDescent="0.3">
      <c r="A290" s="1">
        <v>44320</v>
      </c>
      <c r="B290" s="2" t="s">
        <v>9</v>
      </c>
      <c r="C290">
        <v>15404</v>
      </c>
      <c r="D290">
        <v>22</v>
      </c>
      <c r="E290">
        <v>279</v>
      </c>
      <c r="F290">
        <v>14710</v>
      </c>
      <c r="G290">
        <v>17</v>
      </c>
      <c r="H290">
        <v>8</v>
      </c>
      <c r="I290">
        <v>242444</v>
      </c>
      <c r="J290">
        <v>126300</v>
      </c>
      <c r="K290">
        <v>416</v>
      </c>
      <c r="L290">
        <v>289</v>
      </c>
      <c r="M290">
        <v>288</v>
      </c>
    </row>
    <row r="291" spans="1:13" hidden="1" x14ac:dyDescent="0.3">
      <c r="A291" s="1">
        <v>44321</v>
      </c>
      <c r="B291" s="2" t="s">
        <v>9</v>
      </c>
      <c r="C291">
        <v>15419</v>
      </c>
      <c r="D291">
        <v>13</v>
      </c>
      <c r="E291">
        <v>271</v>
      </c>
      <c r="F291">
        <v>14733</v>
      </c>
      <c r="G291">
        <v>15</v>
      </c>
      <c r="H291">
        <v>7</v>
      </c>
      <c r="I291">
        <v>242827</v>
      </c>
      <c r="J291">
        <v>126648</v>
      </c>
      <c r="K291">
        <v>416</v>
      </c>
      <c r="L291">
        <v>290</v>
      </c>
      <c r="M291">
        <v>289</v>
      </c>
    </row>
    <row r="292" spans="1:13" hidden="1" x14ac:dyDescent="0.3">
      <c r="A292" s="1">
        <v>44322</v>
      </c>
      <c r="B292" s="2" t="s">
        <v>9</v>
      </c>
      <c r="C292">
        <v>15439</v>
      </c>
      <c r="D292">
        <v>19</v>
      </c>
      <c r="E292">
        <v>272</v>
      </c>
      <c r="F292">
        <v>14752</v>
      </c>
      <c r="G292">
        <v>12</v>
      </c>
      <c r="H292">
        <v>7</v>
      </c>
      <c r="I292">
        <v>243306</v>
      </c>
      <c r="J292">
        <v>126997</v>
      </c>
      <c r="K292">
        <v>416</v>
      </c>
      <c r="L292">
        <v>291</v>
      </c>
      <c r="M292">
        <v>290</v>
      </c>
    </row>
    <row r="293" spans="1:13" hidden="1" x14ac:dyDescent="0.3">
      <c r="A293" s="1">
        <v>44323</v>
      </c>
      <c r="B293" s="2" t="s">
        <v>9</v>
      </c>
      <c r="C293">
        <v>15449</v>
      </c>
      <c r="D293">
        <v>10</v>
      </c>
      <c r="E293">
        <v>257</v>
      </c>
      <c r="F293">
        <v>14777</v>
      </c>
      <c r="G293">
        <v>13</v>
      </c>
      <c r="H293">
        <v>5</v>
      </c>
      <c r="I293">
        <v>244105</v>
      </c>
      <c r="J293">
        <v>127468</v>
      </c>
      <c r="K293">
        <v>416</v>
      </c>
      <c r="L293">
        <v>292</v>
      </c>
      <c r="M293">
        <v>291</v>
      </c>
    </row>
    <row r="294" spans="1:13" hidden="1" x14ac:dyDescent="0.3">
      <c r="A294" s="1">
        <v>44324</v>
      </c>
      <c r="B294" s="2" t="s">
        <v>9</v>
      </c>
      <c r="C294">
        <v>15463</v>
      </c>
      <c r="D294">
        <v>11</v>
      </c>
      <c r="E294">
        <v>253</v>
      </c>
      <c r="F294">
        <v>14795</v>
      </c>
      <c r="G294">
        <v>13</v>
      </c>
      <c r="H294">
        <v>5</v>
      </c>
      <c r="I294">
        <v>244544</v>
      </c>
      <c r="J294">
        <v>127736</v>
      </c>
      <c r="K294">
        <v>416</v>
      </c>
      <c r="L294">
        <v>293</v>
      </c>
      <c r="M294">
        <v>292</v>
      </c>
    </row>
    <row r="295" spans="1:13" hidden="1" x14ac:dyDescent="0.3">
      <c r="A295" s="1">
        <v>44325</v>
      </c>
      <c r="B295" s="2" t="s">
        <v>9</v>
      </c>
      <c r="C295">
        <v>15469</v>
      </c>
      <c r="D295">
        <v>7</v>
      </c>
      <c r="E295">
        <v>253</v>
      </c>
      <c r="F295">
        <v>14801</v>
      </c>
      <c r="G295">
        <v>15</v>
      </c>
      <c r="H295">
        <v>5</v>
      </c>
      <c r="I295">
        <v>246315</v>
      </c>
      <c r="J295">
        <v>127925</v>
      </c>
      <c r="K295">
        <v>416</v>
      </c>
      <c r="L295">
        <v>294</v>
      </c>
      <c r="M295">
        <v>293</v>
      </c>
    </row>
    <row r="296" spans="1:13" hidden="1" x14ac:dyDescent="0.3">
      <c r="A296" s="1">
        <v>44326</v>
      </c>
      <c r="B296" s="2" t="s">
        <v>9</v>
      </c>
      <c r="C296">
        <v>15478</v>
      </c>
      <c r="D296">
        <v>8</v>
      </c>
      <c r="E296">
        <v>246</v>
      </c>
      <c r="F296">
        <v>14817</v>
      </c>
      <c r="G296">
        <v>13</v>
      </c>
      <c r="H296">
        <v>3</v>
      </c>
      <c r="I296">
        <v>246707</v>
      </c>
      <c r="J296">
        <v>128357</v>
      </c>
      <c r="K296">
        <v>416</v>
      </c>
      <c r="L296">
        <v>295</v>
      </c>
      <c r="M296">
        <v>294</v>
      </c>
    </row>
    <row r="297" spans="1:13" hidden="1" x14ac:dyDescent="0.3">
      <c r="A297" s="1">
        <v>44328</v>
      </c>
      <c r="B297" s="2" t="s">
        <v>9</v>
      </c>
      <c r="C297">
        <v>15502</v>
      </c>
      <c r="D297">
        <v>11</v>
      </c>
      <c r="E297">
        <v>225</v>
      </c>
      <c r="F297">
        <v>14861</v>
      </c>
      <c r="G297">
        <v>11</v>
      </c>
      <c r="H297">
        <v>3</v>
      </c>
      <c r="I297">
        <v>247520</v>
      </c>
      <c r="J297">
        <v>129057</v>
      </c>
      <c r="K297">
        <v>417</v>
      </c>
      <c r="L297">
        <v>296</v>
      </c>
      <c r="M297">
        <v>295</v>
      </c>
    </row>
    <row r="298" spans="1:13" hidden="1" x14ac:dyDescent="0.3">
      <c r="A298" s="1">
        <v>44329</v>
      </c>
      <c r="B298" s="2" t="s">
        <v>9</v>
      </c>
      <c r="C298">
        <v>15514</v>
      </c>
      <c r="D298">
        <v>7</v>
      </c>
      <c r="E298">
        <v>222</v>
      </c>
      <c r="F298">
        <v>14876</v>
      </c>
      <c r="G298">
        <v>10</v>
      </c>
      <c r="H298">
        <v>2</v>
      </c>
      <c r="I298">
        <v>247970</v>
      </c>
      <c r="J298">
        <v>129426</v>
      </c>
      <c r="K298">
        <v>417</v>
      </c>
      <c r="L298">
        <v>297</v>
      </c>
      <c r="M298">
        <v>296</v>
      </c>
    </row>
    <row r="299" spans="1:13" hidden="1" x14ac:dyDescent="0.3">
      <c r="A299" s="1">
        <v>44330</v>
      </c>
      <c r="B299" s="2" t="s">
        <v>9</v>
      </c>
      <c r="C299">
        <v>15529</v>
      </c>
      <c r="D299">
        <v>13</v>
      </c>
      <c r="E299">
        <v>211</v>
      </c>
      <c r="F299">
        <v>14902</v>
      </c>
      <c r="G299">
        <v>10</v>
      </c>
      <c r="H299">
        <v>2</v>
      </c>
      <c r="I299">
        <v>248347</v>
      </c>
      <c r="J299">
        <v>129854</v>
      </c>
      <c r="K299">
        <v>417</v>
      </c>
      <c r="L299">
        <v>298</v>
      </c>
      <c r="M299">
        <v>297</v>
      </c>
    </row>
    <row r="300" spans="1:13" hidden="1" x14ac:dyDescent="0.3">
      <c r="A300" s="1">
        <v>44331</v>
      </c>
      <c r="B300" s="2" t="s">
        <v>9</v>
      </c>
      <c r="C300">
        <v>15545</v>
      </c>
      <c r="D300">
        <v>17</v>
      </c>
      <c r="E300">
        <v>211</v>
      </c>
      <c r="F300">
        <v>14918</v>
      </c>
      <c r="G300">
        <v>12</v>
      </c>
      <c r="H300">
        <v>2</v>
      </c>
      <c r="I300">
        <v>248938</v>
      </c>
      <c r="J300">
        <v>130141</v>
      </c>
      <c r="K300">
        <v>417</v>
      </c>
      <c r="L300">
        <v>299</v>
      </c>
      <c r="M300">
        <v>298</v>
      </c>
    </row>
    <row r="301" spans="1:13" hidden="1" x14ac:dyDescent="0.3">
      <c r="A301" s="1">
        <v>44332</v>
      </c>
      <c r="B301" s="2" t="s">
        <v>9</v>
      </c>
      <c r="C301">
        <v>15564</v>
      </c>
      <c r="D301">
        <v>16</v>
      </c>
      <c r="E301">
        <v>223</v>
      </c>
      <c r="F301">
        <v>14925</v>
      </c>
      <c r="G301">
        <v>14</v>
      </c>
      <c r="H301">
        <v>2</v>
      </c>
      <c r="I301">
        <v>249619</v>
      </c>
      <c r="J301">
        <v>130421</v>
      </c>
      <c r="K301">
        <v>417</v>
      </c>
      <c r="L301">
        <v>300</v>
      </c>
      <c r="M301">
        <v>299</v>
      </c>
    </row>
    <row r="302" spans="1:13" hidden="1" x14ac:dyDescent="0.3">
      <c r="A302" s="1">
        <v>44333</v>
      </c>
      <c r="B302" s="2" t="s">
        <v>9</v>
      </c>
      <c r="C302">
        <v>15570</v>
      </c>
      <c r="D302">
        <v>6</v>
      </c>
      <c r="E302">
        <v>223</v>
      </c>
      <c r="F302">
        <v>14931</v>
      </c>
      <c r="G302">
        <v>13</v>
      </c>
      <c r="H302">
        <v>1</v>
      </c>
      <c r="I302">
        <v>250047</v>
      </c>
      <c r="J302">
        <v>130718</v>
      </c>
      <c r="K302">
        <v>417</v>
      </c>
      <c r="L302">
        <v>301</v>
      </c>
      <c r="M302">
        <v>300</v>
      </c>
    </row>
    <row r="303" spans="1:13" hidden="1" x14ac:dyDescent="0.3">
      <c r="A303" s="1">
        <v>44334</v>
      </c>
      <c r="B303" s="2" t="s">
        <v>9</v>
      </c>
      <c r="C303">
        <v>15582</v>
      </c>
      <c r="D303">
        <v>10</v>
      </c>
      <c r="E303">
        <v>221</v>
      </c>
      <c r="F303">
        <v>14944</v>
      </c>
      <c r="G303">
        <v>10</v>
      </c>
      <c r="H303">
        <v>3</v>
      </c>
      <c r="I303">
        <v>250434</v>
      </c>
      <c r="J303">
        <v>131087</v>
      </c>
      <c r="K303">
        <v>418</v>
      </c>
      <c r="L303">
        <v>302</v>
      </c>
      <c r="M303">
        <v>301</v>
      </c>
    </row>
    <row r="304" spans="1:13" hidden="1" x14ac:dyDescent="0.3">
      <c r="A304" s="1">
        <v>44335</v>
      </c>
      <c r="B304" s="2" t="s">
        <v>9</v>
      </c>
      <c r="C304">
        <v>15600</v>
      </c>
      <c r="D304">
        <v>14</v>
      </c>
      <c r="E304">
        <v>211</v>
      </c>
      <c r="F304">
        <v>14972</v>
      </c>
      <c r="G304">
        <v>10</v>
      </c>
      <c r="H304">
        <v>3</v>
      </c>
      <c r="I304">
        <v>250888</v>
      </c>
      <c r="J304">
        <v>131417</v>
      </c>
      <c r="K304">
        <v>418</v>
      </c>
      <c r="L304">
        <v>303</v>
      </c>
      <c r="M304">
        <v>302</v>
      </c>
    </row>
    <row r="305" spans="1:13" hidden="1" x14ac:dyDescent="0.3">
      <c r="A305" s="1">
        <v>44336</v>
      </c>
      <c r="B305" s="2" t="s">
        <v>9</v>
      </c>
      <c r="C305">
        <v>15614</v>
      </c>
      <c r="D305">
        <v>10</v>
      </c>
      <c r="E305">
        <v>210</v>
      </c>
      <c r="F305">
        <v>14987</v>
      </c>
      <c r="G305">
        <v>8</v>
      </c>
      <c r="H305">
        <v>3</v>
      </c>
      <c r="I305">
        <v>251359</v>
      </c>
      <c r="J305">
        <v>131807</v>
      </c>
      <c r="K305">
        <v>418</v>
      </c>
      <c r="L305">
        <v>304</v>
      </c>
      <c r="M305">
        <v>303</v>
      </c>
    </row>
    <row r="306" spans="1:13" hidden="1" x14ac:dyDescent="0.3">
      <c r="A306" s="1">
        <v>44337</v>
      </c>
      <c r="B306" s="2" t="s">
        <v>9</v>
      </c>
      <c r="C306">
        <v>15621</v>
      </c>
      <c r="D306">
        <v>8</v>
      </c>
      <c r="E306">
        <v>204</v>
      </c>
      <c r="F306">
        <v>15000</v>
      </c>
      <c r="G306">
        <v>7</v>
      </c>
      <c r="H306">
        <v>4</v>
      </c>
      <c r="I306">
        <v>251896</v>
      </c>
      <c r="J306">
        <v>132197</v>
      </c>
      <c r="K306">
        <v>418</v>
      </c>
      <c r="L306">
        <v>305</v>
      </c>
      <c r="M306">
        <v>304</v>
      </c>
    </row>
    <row r="307" spans="1:13" hidden="1" x14ac:dyDescent="0.3">
      <c r="A307" s="1">
        <v>44338</v>
      </c>
      <c r="B307" s="2" t="s">
        <v>9</v>
      </c>
      <c r="C307">
        <v>15629</v>
      </c>
      <c r="D307">
        <v>8</v>
      </c>
      <c r="E307">
        <v>200</v>
      </c>
      <c r="F307">
        <v>15012</v>
      </c>
      <c r="G307">
        <v>7</v>
      </c>
      <c r="H307">
        <v>4</v>
      </c>
      <c r="I307">
        <v>252310</v>
      </c>
      <c r="J307">
        <v>132429</v>
      </c>
      <c r="K307">
        <v>418</v>
      </c>
      <c r="L307">
        <v>306</v>
      </c>
      <c r="M307">
        <v>305</v>
      </c>
    </row>
    <row r="308" spans="1:13" hidden="1" x14ac:dyDescent="0.3">
      <c r="A308" s="1">
        <v>44339</v>
      </c>
      <c r="B308" s="2" t="s">
        <v>9</v>
      </c>
      <c r="C308">
        <v>15641</v>
      </c>
      <c r="D308">
        <v>8</v>
      </c>
      <c r="E308">
        <v>203</v>
      </c>
      <c r="F308">
        <v>15021</v>
      </c>
      <c r="G308">
        <v>7</v>
      </c>
      <c r="H308">
        <v>4</v>
      </c>
      <c r="I308">
        <v>252650</v>
      </c>
      <c r="J308">
        <v>132618</v>
      </c>
      <c r="K308">
        <v>418</v>
      </c>
      <c r="L308">
        <v>307</v>
      </c>
      <c r="M308">
        <v>306</v>
      </c>
    </row>
    <row r="309" spans="1:13" hidden="1" x14ac:dyDescent="0.3">
      <c r="A309" s="1">
        <v>44340</v>
      </c>
      <c r="B309" s="2" t="s">
        <v>9</v>
      </c>
      <c r="C309">
        <v>15646</v>
      </c>
      <c r="D309">
        <v>5</v>
      </c>
      <c r="E309">
        <v>197</v>
      </c>
      <c r="F309">
        <v>15032</v>
      </c>
      <c r="G309">
        <v>8</v>
      </c>
      <c r="H309">
        <v>5</v>
      </c>
      <c r="I309">
        <v>252960</v>
      </c>
      <c r="J309">
        <v>133051</v>
      </c>
      <c r="K309">
        <v>418</v>
      </c>
      <c r="L309">
        <v>308</v>
      </c>
      <c r="M309">
        <v>307</v>
      </c>
    </row>
    <row r="310" spans="1:13" hidden="1" x14ac:dyDescent="0.3">
      <c r="A310" s="1">
        <v>44341</v>
      </c>
      <c r="B310" s="2" t="s">
        <v>9</v>
      </c>
      <c r="C310">
        <v>15656</v>
      </c>
      <c r="D310">
        <v>8</v>
      </c>
      <c r="E310">
        <v>197</v>
      </c>
      <c r="F310">
        <v>15042</v>
      </c>
      <c r="G310">
        <v>8</v>
      </c>
      <c r="H310">
        <v>5</v>
      </c>
      <c r="I310">
        <v>253450</v>
      </c>
      <c r="J310">
        <v>133459</v>
      </c>
      <c r="K310">
        <v>418</v>
      </c>
      <c r="L310">
        <v>309</v>
      </c>
      <c r="M310">
        <v>308</v>
      </c>
    </row>
    <row r="311" spans="1:13" hidden="1" x14ac:dyDescent="0.3">
      <c r="A311" s="1">
        <v>44342</v>
      </c>
      <c r="B311" s="2" t="s">
        <v>9</v>
      </c>
      <c r="C311">
        <v>15667</v>
      </c>
      <c r="D311">
        <v>8</v>
      </c>
      <c r="E311">
        <v>191</v>
      </c>
      <c r="F311">
        <v>15059</v>
      </c>
      <c r="G311">
        <v>6</v>
      </c>
      <c r="H311">
        <v>6</v>
      </c>
      <c r="I311">
        <v>253735</v>
      </c>
      <c r="J311">
        <v>133786</v>
      </c>
      <c r="K311">
        <v>418</v>
      </c>
      <c r="L311">
        <v>310</v>
      </c>
      <c r="M311">
        <v>309</v>
      </c>
    </row>
    <row r="312" spans="1:13" hidden="1" x14ac:dyDescent="0.3">
      <c r="A312" s="1">
        <v>44343</v>
      </c>
      <c r="B312" s="2" t="s">
        <v>9</v>
      </c>
      <c r="C312">
        <v>15684</v>
      </c>
      <c r="D312">
        <v>17</v>
      </c>
      <c r="E312">
        <v>196</v>
      </c>
      <c r="F312">
        <v>15071</v>
      </c>
      <c r="G312">
        <v>4</v>
      </c>
      <c r="H312">
        <v>6</v>
      </c>
      <c r="I312">
        <v>254073</v>
      </c>
      <c r="J312">
        <v>127399</v>
      </c>
      <c r="K312">
        <v>418</v>
      </c>
      <c r="L312">
        <v>311</v>
      </c>
      <c r="M312">
        <v>310</v>
      </c>
    </row>
    <row r="313" spans="1:13" hidden="1" x14ac:dyDescent="0.3">
      <c r="A313" s="1">
        <v>44344</v>
      </c>
      <c r="B313" s="2" t="s">
        <v>9</v>
      </c>
      <c r="C313">
        <v>15692</v>
      </c>
      <c r="D313">
        <v>10</v>
      </c>
      <c r="E313">
        <v>190</v>
      </c>
      <c r="F313">
        <v>15085</v>
      </c>
      <c r="G313">
        <v>5</v>
      </c>
      <c r="H313">
        <v>6</v>
      </c>
      <c r="I313">
        <v>254496</v>
      </c>
      <c r="J313">
        <v>127482</v>
      </c>
      <c r="K313">
        <v>418</v>
      </c>
      <c r="L313">
        <v>312</v>
      </c>
      <c r="M313">
        <v>311</v>
      </c>
    </row>
    <row r="314" spans="1:13" hidden="1" x14ac:dyDescent="0.3">
      <c r="A314" s="1">
        <v>44345</v>
      </c>
      <c r="B314" s="2" t="s">
        <v>9</v>
      </c>
      <c r="C314">
        <v>15697</v>
      </c>
      <c r="D314">
        <v>5</v>
      </c>
      <c r="E314">
        <v>178</v>
      </c>
      <c r="F314">
        <v>15102</v>
      </c>
      <c r="G314">
        <v>6</v>
      </c>
      <c r="H314">
        <v>6</v>
      </c>
      <c r="I314">
        <v>254991</v>
      </c>
      <c r="J314">
        <v>127560</v>
      </c>
      <c r="K314">
        <v>418</v>
      </c>
      <c r="L314">
        <v>313</v>
      </c>
      <c r="M314">
        <v>312</v>
      </c>
    </row>
    <row r="315" spans="1:13" hidden="1" x14ac:dyDescent="0.3">
      <c r="A315" s="1">
        <v>44346</v>
      </c>
      <c r="B315" s="2" t="s">
        <v>9</v>
      </c>
      <c r="C315">
        <v>15702</v>
      </c>
      <c r="D315">
        <v>5</v>
      </c>
      <c r="E315">
        <v>170</v>
      </c>
      <c r="F315">
        <v>15115</v>
      </c>
      <c r="G315">
        <v>7</v>
      </c>
      <c r="H315">
        <v>6</v>
      </c>
      <c r="I315">
        <v>255312</v>
      </c>
      <c r="J315">
        <v>127560</v>
      </c>
      <c r="K315">
        <v>418</v>
      </c>
      <c r="L315">
        <v>314</v>
      </c>
      <c r="M315">
        <v>313</v>
      </c>
    </row>
    <row r="316" spans="1:13" hidden="1" x14ac:dyDescent="0.3">
      <c r="A316" s="1">
        <v>44347</v>
      </c>
      <c r="B316" s="2" t="s">
        <v>9</v>
      </c>
      <c r="C316">
        <v>15714</v>
      </c>
      <c r="D316">
        <v>14</v>
      </c>
      <c r="E316">
        <v>164</v>
      </c>
      <c r="F316">
        <v>15133</v>
      </c>
      <c r="G316">
        <v>7</v>
      </c>
      <c r="H316">
        <v>4</v>
      </c>
      <c r="I316">
        <v>255657</v>
      </c>
      <c r="J316">
        <v>127567</v>
      </c>
      <c r="K316">
        <v>418</v>
      </c>
      <c r="L316">
        <v>315</v>
      </c>
      <c r="M316">
        <v>314</v>
      </c>
    </row>
    <row r="317" spans="1:13" hidden="1" x14ac:dyDescent="0.3">
      <c r="A317" s="1">
        <v>44348</v>
      </c>
      <c r="B317" s="2" t="s">
        <v>9</v>
      </c>
      <c r="C317">
        <v>15723</v>
      </c>
      <c r="D317">
        <v>8</v>
      </c>
      <c r="E317">
        <v>164</v>
      </c>
      <c r="F317">
        <v>15142</v>
      </c>
      <c r="G317">
        <v>7</v>
      </c>
      <c r="H317">
        <v>3</v>
      </c>
      <c r="I317">
        <v>256106</v>
      </c>
      <c r="J317">
        <v>127634</v>
      </c>
      <c r="K317">
        <v>418</v>
      </c>
      <c r="L317">
        <v>316</v>
      </c>
      <c r="M317">
        <v>315</v>
      </c>
    </row>
    <row r="318" spans="1:13" hidden="1" x14ac:dyDescent="0.3">
      <c r="A318" s="1">
        <v>44349</v>
      </c>
      <c r="B318" s="2" t="s">
        <v>9</v>
      </c>
      <c r="C318">
        <v>15735</v>
      </c>
      <c r="D318">
        <v>12</v>
      </c>
      <c r="E318">
        <v>164</v>
      </c>
      <c r="F318">
        <v>15154</v>
      </c>
      <c r="G318">
        <v>6</v>
      </c>
      <c r="H318">
        <v>3</v>
      </c>
      <c r="I318">
        <v>256504</v>
      </c>
      <c r="J318">
        <v>130027</v>
      </c>
      <c r="K318">
        <v>418</v>
      </c>
      <c r="L318">
        <v>317</v>
      </c>
      <c r="M318">
        <v>316</v>
      </c>
    </row>
    <row r="319" spans="1:13" hidden="1" x14ac:dyDescent="0.3">
      <c r="A319" s="1">
        <v>44350</v>
      </c>
      <c r="B319" s="2" t="s">
        <v>9</v>
      </c>
      <c r="C319">
        <v>15753</v>
      </c>
      <c r="D319">
        <v>17</v>
      </c>
      <c r="E319">
        <v>168</v>
      </c>
      <c r="F319">
        <v>15168</v>
      </c>
      <c r="G319">
        <v>7</v>
      </c>
      <c r="H319">
        <v>1</v>
      </c>
      <c r="I319">
        <v>257084</v>
      </c>
      <c r="J319">
        <v>130088</v>
      </c>
      <c r="K319">
        <v>418</v>
      </c>
      <c r="L319">
        <v>318</v>
      </c>
      <c r="M319">
        <v>317</v>
      </c>
    </row>
    <row r="320" spans="1:13" hidden="1" x14ac:dyDescent="0.3">
      <c r="A320" s="1">
        <v>44351</v>
      </c>
      <c r="B320" s="2" t="s">
        <v>9</v>
      </c>
      <c r="C320">
        <v>15762</v>
      </c>
      <c r="D320">
        <v>9</v>
      </c>
      <c r="E320">
        <v>159</v>
      </c>
      <c r="F320">
        <v>15186</v>
      </c>
      <c r="G320">
        <v>7</v>
      </c>
      <c r="H320">
        <v>0</v>
      </c>
      <c r="I320">
        <v>257926</v>
      </c>
      <c r="J320">
        <v>130158</v>
      </c>
      <c r="K320">
        <v>418</v>
      </c>
      <c r="L320">
        <v>319</v>
      </c>
      <c r="M320">
        <v>318</v>
      </c>
    </row>
    <row r="321" spans="1:13" hidden="1" x14ac:dyDescent="0.3">
      <c r="A321" s="1">
        <v>44352</v>
      </c>
      <c r="B321" s="2" t="s">
        <v>9</v>
      </c>
      <c r="C321">
        <v>15773</v>
      </c>
      <c r="D321">
        <v>11</v>
      </c>
      <c r="E321">
        <v>158</v>
      </c>
      <c r="F321">
        <v>15198</v>
      </c>
      <c r="G321">
        <v>7</v>
      </c>
      <c r="H321">
        <v>0</v>
      </c>
      <c r="I321">
        <v>258356</v>
      </c>
      <c r="J321">
        <v>130197</v>
      </c>
      <c r="K321">
        <v>418</v>
      </c>
      <c r="L321">
        <v>320</v>
      </c>
      <c r="M321">
        <v>319</v>
      </c>
    </row>
    <row r="322" spans="1:13" hidden="1" x14ac:dyDescent="0.3">
      <c r="A322" s="1">
        <v>44353</v>
      </c>
      <c r="B322" s="2" t="s">
        <v>9</v>
      </c>
      <c r="C322">
        <v>15782</v>
      </c>
      <c r="D322">
        <v>11</v>
      </c>
      <c r="E322">
        <v>161</v>
      </c>
      <c r="F322">
        <v>15204</v>
      </c>
      <c r="G322">
        <v>7</v>
      </c>
      <c r="H322">
        <v>0</v>
      </c>
      <c r="I322">
        <v>258785</v>
      </c>
      <c r="J322">
        <v>130197</v>
      </c>
      <c r="K322">
        <v>418</v>
      </c>
      <c r="L322">
        <v>321</v>
      </c>
      <c r="M322">
        <v>320</v>
      </c>
    </row>
    <row r="323" spans="1:13" hidden="1" x14ac:dyDescent="0.3">
      <c r="A323" s="1">
        <v>44354</v>
      </c>
      <c r="B323" s="2" t="s">
        <v>9</v>
      </c>
      <c r="C323">
        <v>15790</v>
      </c>
      <c r="D323">
        <v>8</v>
      </c>
      <c r="E323">
        <v>163</v>
      </c>
      <c r="F323">
        <v>15210</v>
      </c>
      <c r="G323">
        <v>7</v>
      </c>
      <c r="H323">
        <v>1</v>
      </c>
      <c r="I323">
        <v>259153</v>
      </c>
      <c r="J323">
        <v>130215</v>
      </c>
      <c r="K323">
        <v>418</v>
      </c>
      <c r="L323">
        <v>322</v>
      </c>
      <c r="M323">
        <v>321</v>
      </c>
    </row>
    <row r="324" spans="1:13" hidden="1" x14ac:dyDescent="0.3">
      <c r="A324" s="1">
        <v>44355</v>
      </c>
      <c r="B324" s="2" t="s">
        <v>9</v>
      </c>
      <c r="C324">
        <v>15799</v>
      </c>
      <c r="D324">
        <v>9</v>
      </c>
      <c r="E324">
        <v>164</v>
      </c>
      <c r="F324">
        <v>15218</v>
      </c>
      <c r="G324">
        <v>4</v>
      </c>
      <c r="H324">
        <v>1</v>
      </c>
      <c r="I324">
        <v>259595</v>
      </c>
      <c r="J324">
        <v>130256</v>
      </c>
      <c r="K324">
        <v>418</v>
      </c>
      <c r="L324">
        <v>323</v>
      </c>
      <c r="M324">
        <v>322</v>
      </c>
    </row>
    <row r="325" spans="1:13" hidden="1" x14ac:dyDescent="0.3">
      <c r="A325" s="1">
        <v>44356</v>
      </c>
      <c r="B325" s="2" t="s">
        <v>9</v>
      </c>
      <c r="C325">
        <v>15806</v>
      </c>
      <c r="D325">
        <v>8</v>
      </c>
      <c r="E325">
        <v>162</v>
      </c>
      <c r="F325">
        <v>15227</v>
      </c>
      <c r="G325">
        <v>5</v>
      </c>
      <c r="H325">
        <v>1</v>
      </c>
      <c r="I325">
        <v>260091</v>
      </c>
      <c r="J325">
        <v>130302</v>
      </c>
      <c r="K325">
        <v>418</v>
      </c>
      <c r="L325">
        <v>324</v>
      </c>
      <c r="M325">
        <v>323</v>
      </c>
    </row>
    <row r="326" spans="1:13" hidden="1" x14ac:dyDescent="0.3">
      <c r="A326" s="1">
        <v>44357</v>
      </c>
      <c r="B326" s="2" t="s">
        <v>9</v>
      </c>
      <c r="C326">
        <v>15811</v>
      </c>
      <c r="D326">
        <v>5</v>
      </c>
      <c r="E326">
        <v>155</v>
      </c>
      <c r="F326">
        <v>15239</v>
      </c>
      <c r="G326">
        <v>7</v>
      </c>
      <c r="H326">
        <v>0</v>
      </c>
      <c r="I326">
        <v>260421</v>
      </c>
      <c r="J326">
        <v>130418</v>
      </c>
      <c r="K326">
        <v>418</v>
      </c>
      <c r="L326">
        <v>325</v>
      </c>
      <c r="M326">
        <v>324</v>
      </c>
    </row>
    <row r="327" spans="1:13" hidden="1" x14ac:dyDescent="0.3">
      <c r="A327" s="1">
        <v>44358</v>
      </c>
      <c r="B327" s="2" t="s">
        <v>9</v>
      </c>
      <c r="C327">
        <v>15824</v>
      </c>
      <c r="D327">
        <v>12</v>
      </c>
      <c r="E327">
        <v>149</v>
      </c>
      <c r="F327">
        <v>15258</v>
      </c>
      <c r="G327">
        <v>6</v>
      </c>
      <c r="H327">
        <v>0</v>
      </c>
      <c r="I327">
        <v>260802</v>
      </c>
      <c r="J327">
        <v>130477</v>
      </c>
      <c r="K327">
        <v>418</v>
      </c>
      <c r="L327">
        <v>326</v>
      </c>
      <c r="M327">
        <v>325</v>
      </c>
    </row>
    <row r="328" spans="1:13" hidden="1" x14ac:dyDescent="0.3">
      <c r="A328" s="1">
        <v>44359</v>
      </c>
      <c r="B328" s="2" t="s">
        <v>9</v>
      </c>
      <c r="C328">
        <v>15834</v>
      </c>
      <c r="D328">
        <v>9</v>
      </c>
      <c r="E328">
        <v>142</v>
      </c>
      <c r="F328">
        <v>15275</v>
      </c>
      <c r="G328">
        <v>4</v>
      </c>
      <c r="H328">
        <v>1</v>
      </c>
      <c r="I328">
        <v>261460</v>
      </c>
      <c r="J328">
        <v>130496</v>
      </c>
      <c r="K328">
        <v>418</v>
      </c>
      <c r="L328">
        <v>327</v>
      </c>
      <c r="M328">
        <v>326</v>
      </c>
    </row>
    <row r="329" spans="1:13" hidden="1" x14ac:dyDescent="0.3">
      <c r="A329" s="1">
        <v>44360</v>
      </c>
      <c r="B329" s="2" t="s">
        <v>9</v>
      </c>
      <c r="C329">
        <v>15843</v>
      </c>
      <c r="D329">
        <v>9</v>
      </c>
      <c r="E329">
        <v>145</v>
      </c>
      <c r="F329">
        <v>15281</v>
      </c>
      <c r="G329">
        <v>3</v>
      </c>
      <c r="H329">
        <v>1</v>
      </c>
      <c r="I329">
        <v>261904</v>
      </c>
      <c r="J329">
        <v>130496</v>
      </c>
      <c r="K329">
        <v>418</v>
      </c>
      <c r="L329">
        <v>328</v>
      </c>
      <c r="M329">
        <v>327</v>
      </c>
    </row>
    <row r="330" spans="1:13" hidden="1" x14ac:dyDescent="0.3">
      <c r="A330" s="1">
        <v>44361</v>
      </c>
      <c r="B330" s="2" t="s">
        <v>9</v>
      </c>
      <c r="C330">
        <v>15855</v>
      </c>
      <c r="D330">
        <v>11</v>
      </c>
      <c r="E330">
        <v>149</v>
      </c>
      <c r="F330">
        <v>15289</v>
      </c>
      <c r="G330">
        <v>3</v>
      </c>
      <c r="H330">
        <v>1</v>
      </c>
      <c r="I330">
        <v>262087</v>
      </c>
      <c r="J330">
        <v>130500</v>
      </c>
      <c r="K330">
        <v>418</v>
      </c>
      <c r="L330">
        <v>329</v>
      </c>
      <c r="M330">
        <v>328</v>
      </c>
    </row>
    <row r="331" spans="1:13" hidden="1" x14ac:dyDescent="0.3">
      <c r="A331" s="1">
        <v>44362</v>
      </c>
      <c r="B331" s="2" t="s">
        <v>9</v>
      </c>
      <c r="C331">
        <v>15861</v>
      </c>
      <c r="D331">
        <v>6</v>
      </c>
      <c r="E331">
        <v>145</v>
      </c>
      <c r="F331">
        <v>15299</v>
      </c>
      <c r="G331">
        <v>3</v>
      </c>
      <c r="H331">
        <v>1</v>
      </c>
      <c r="I331">
        <v>262557</v>
      </c>
      <c r="J331">
        <v>130596</v>
      </c>
      <c r="K331">
        <v>418</v>
      </c>
      <c r="L331">
        <v>330</v>
      </c>
      <c r="M331">
        <v>329</v>
      </c>
    </row>
    <row r="332" spans="1:13" hidden="1" x14ac:dyDescent="0.3">
      <c r="A332" s="1">
        <v>44363</v>
      </c>
      <c r="B332" s="2" t="s">
        <v>9</v>
      </c>
      <c r="C332">
        <v>15886</v>
      </c>
      <c r="D332">
        <v>23</v>
      </c>
      <c r="E332">
        <v>154</v>
      </c>
      <c r="F332">
        <v>15315</v>
      </c>
      <c r="G332">
        <v>3</v>
      </c>
      <c r="H332">
        <v>1</v>
      </c>
      <c r="I332">
        <v>263052</v>
      </c>
      <c r="J332">
        <v>132872</v>
      </c>
      <c r="K332">
        <v>418</v>
      </c>
      <c r="L332">
        <v>331</v>
      </c>
      <c r="M332">
        <v>330</v>
      </c>
    </row>
    <row r="333" spans="1:13" hidden="1" x14ac:dyDescent="0.3">
      <c r="A333" s="1">
        <v>44364</v>
      </c>
      <c r="B333" s="2" t="s">
        <v>9</v>
      </c>
      <c r="C333">
        <v>15894</v>
      </c>
      <c r="D333">
        <v>8</v>
      </c>
      <c r="E333">
        <v>155</v>
      </c>
      <c r="F333">
        <v>15322</v>
      </c>
      <c r="G333">
        <v>2</v>
      </c>
      <c r="H333">
        <v>1</v>
      </c>
      <c r="I333">
        <v>263325</v>
      </c>
      <c r="J333">
        <v>132931</v>
      </c>
      <c r="K333">
        <v>418</v>
      </c>
      <c r="L333">
        <v>332</v>
      </c>
      <c r="M333">
        <v>331</v>
      </c>
    </row>
    <row r="334" spans="1:13" hidden="1" x14ac:dyDescent="0.3">
      <c r="A334" s="1">
        <v>44365</v>
      </c>
      <c r="B334" s="2" t="s">
        <v>9</v>
      </c>
      <c r="C334">
        <v>15903</v>
      </c>
      <c r="D334">
        <v>10</v>
      </c>
      <c r="E334">
        <v>150</v>
      </c>
      <c r="F334">
        <v>15336</v>
      </c>
      <c r="G334">
        <v>3</v>
      </c>
      <c r="H334">
        <v>1</v>
      </c>
      <c r="I334">
        <v>263751</v>
      </c>
      <c r="J334">
        <v>132971</v>
      </c>
      <c r="K334">
        <v>418</v>
      </c>
      <c r="L334">
        <v>333</v>
      </c>
      <c r="M334">
        <v>332</v>
      </c>
    </row>
    <row r="335" spans="1:13" hidden="1" x14ac:dyDescent="0.3">
      <c r="A335" s="1">
        <v>44366</v>
      </c>
      <c r="B335" s="2" t="s">
        <v>9</v>
      </c>
      <c r="C335">
        <v>15909</v>
      </c>
      <c r="D335">
        <v>6</v>
      </c>
      <c r="E335">
        <v>142</v>
      </c>
      <c r="F335">
        <v>15350</v>
      </c>
      <c r="G335">
        <v>3</v>
      </c>
      <c r="H335">
        <v>1</v>
      </c>
      <c r="I335">
        <v>264225</v>
      </c>
      <c r="J335">
        <v>132975</v>
      </c>
      <c r="K335">
        <v>418</v>
      </c>
      <c r="L335">
        <v>334</v>
      </c>
      <c r="M335">
        <v>333</v>
      </c>
    </row>
    <row r="336" spans="1:13" hidden="1" x14ac:dyDescent="0.3">
      <c r="A336" s="1">
        <v>44367</v>
      </c>
      <c r="B336" s="2" t="s">
        <v>9</v>
      </c>
      <c r="C336">
        <v>15917</v>
      </c>
      <c r="D336">
        <v>8</v>
      </c>
      <c r="E336">
        <v>142</v>
      </c>
      <c r="F336">
        <v>15358</v>
      </c>
      <c r="G336">
        <v>2</v>
      </c>
      <c r="H336">
        <v>1</v>
      </c>
      <c r="I336">
        <v>264434</v>
      </c>
      <c r="J336">
        <v>132975</v>
      </c>
      <c r="K336">
        <v>418</v>
      </c>
      <c r="L336">
        <v>335</v>
      </c>
      <c r="M336">
        <v>334</v>
      </c>
    </row>
    <row r="337" spans="1:13" hidden="1" x14ac:dyDescent="0.3">
      <c r="A337" s="1">
        <v>44368</v>
      </c>
      <c r="B337" s="2" t="s">
        <v>9</v>
      </c>
      <c r="C337">
        <v>15923</v>
      </c>
      <c r="D337">
        <v>6</v>
      </c>
      <c r="E337">
        <v>141</v>
      </c>
      <c r="F337">
        <v>15365</v>
      </c>
      <c r="G337">
        <v>1</v>
      </c>
      <c r="H337">
        <v>1</v>
      </c>
      <c r="I337">
        <v>264813</v>
      </c>
      <c r="J337">
        <v>132995</v>
      </c>
      <c r="K337">
        <v>418</v>
      </c>
      <c r="L337">
        <v>336</v>
      </c>
      <c r="M337">
        <v>335</v>
      </c>
    </row>
    <row r="338" spans="1:13" hidden="1" x14ac:dyDescent="0.3">
      <c r="A338" s="1">
        <v>44369</v>
      </c>
      <c r="B338" s="2" t="s">
        <v>9</v>
      </c>
      <c r="C338">
        <v>15929</v>
      </c>
      <c r="D338">
        <v>7</v>
      </c>
      <c r="E338">
        <v>139</v>
      </c>
      <c r="F338">
        <v>15373</v>
      </c>
      <c r="G338">
        <v>1</v>
      </c>
      <c r="H338">
        <v>1</v>
      </c>
      <c r="I338">
        <v>265149</v>
      </c>
      <c r="J338">
        <v>133024</v>
      </c>
      <c r="K338">
        <v>418</v>
      </c>
      <c r="L338">
        <v>337</v>
      </c>
      <c r="M338">
        <v>336</v>
      </c>
    </row>
    <row r="339" spans="1:13" hidden="1" x14ac:dyDescent="0.3">
      <c r="A339" s="1">
        <v>44370</v>
      </c>
      <c r="B339" s="2" t="s">
        <v>9</v>
      </c>
      <c r="C339">
        <v>15950</v>
      </c>
      <c r="D339">
        <v>21</v>
      </c>
      <c r="E339">
        <v>146</v>
      </c>
      <c r="F339">
        <v>15387</v>
      </c>
      <c r="G339">
        <v>2</v>
      </c>
      <c r="H339">
        <v>1</v>
      </c>
      <c r="I339">
        <v>265643</v>
      </c>
      <c r="J339">
        <v>133112</v>
      </c>
      <c r="K339">
        <v>418</v>
      </c>
      <c r="L339">
        <v>338</v>
      </c>
      <c r="M339">
        <v>337</v>
      </c>
    </row>
    <row r="340" spans="1:13" hidden="1" x14ac:dyDescent="0.3">
      <c r="A340" s="1">
        <v>44371</v>
      </c>
      <c r="B340" s="2" t="s">
        <v>9</v>
      </c>
      <c r="C340">
        <v>15958</v>
      </c>
      <c r="D340">
        <v>9</v>
      </c>
      <c r="E340">
        <v>150</v>
      </c>
      <c r="F340">
        <v>15391</v>
      </c>
      <c r="G340">
        <v>3</v>
      </c>
      <c r="H340">
        <v>1</v>
      </c>
      <c r="I340">
        <v>265893</v>
      </c>
      <c r="J340">
        <v>133158</v>
      </c>
      <c r="K340">
        <v>418</v>
      </c>
      <c r="L340">
        <v>339</v>
      </c>
      <c r="M340">
        <v>338</v>
      </c>
    </row>
    <row r="341" spans="1:13" hidden="1" x14ac:dyDescent="0.3">
      <c r="A341" s="1">
        <v>44372</v>
      </c>
      <c r="B341" s="2" t="s">
        <v>9</v>
      </c>
      <c r="C341">
        <v>15973</v>
      </c>
      <c r="D341">
        <v>15</v>
      </c>
      <c r="E341">
        <v>163</v>
      </c>
      <c r="F341">
        <v>15393</v>
      </c>
      <c r="G341">
        <v>4</v>
      </c>
      <c r="H341">
        <v>1</v>
      </c>
      <c r="I341">
        <v>266248</v>
      </c>
      <c r="J341">
        <v>133201</v>
      </c>
      <c r="K341">
        <v>418</v>
      </c>
      <c r="L341">
        <v>340</v>
      </c>
      <c r="M341">
        <v>339</v>
      </c>
    </row>
    <row r="342" spans="1:13" hidden="1" x14ac:dyDescent="0.3">
      <c r="A342" s="1">
        <v>44373</v>
      </c>
      <c r="B342" s="2" t="s">
        <v>9</v>
      </c>
      <c r="C342">
        <v>15987</v>
      </c>
      <c r="D342">
        <v>14</v>
      </c>
      <c r="E342">
        <v>164</v>
      </c>
      <c r="F342">
        <v>15406</v>
      </c>
      <c r="G342">
        <v>5</v>
      </c>
      <c r="H342">
        <v>1</v>
      </c>
      <c r="I342">
        <v>266697</v>
      </c>
      <c r="J342">
        <v>133220</v>
      </c>
      <c r="K342">
        <v>418</v>
      </c>
      <c r="L342">
        <v>341</v>
      </c>
      <c r="M342">
        <v>340</v>
      </c>
    </row>
    <row r="343" spans="1:13" hidden="1" x14ac:dyDescent="0.3">
      <c r="A343" s="1">
        <v>44374</v>
      </c>
      <c r="B343" s="2" t="s">
        <v>9</v>
      </c>
      <c r="C343">
        <v>15996</v>
      </c>
      <c r="D343">
        <v>9</v>
      </c>
      <c r="E343">
        <v>165</v>
      </c>
      <c r="F343">
        <v>15831</v>
      </c>
      <c r="G343">
        <v>5</v>
      </c>
      <c r="H343">
        <v>1</v>
      </c>
      <c r="I343">
        <v>267017</v>
      </c>
      <c r="J343">
        <v>133220</v>
      </c>
      <c r="K343">
        <v>418</v>
      </c>
      <c r="L343">
        <v>342</v>
      </c>
      <c r="M343">
        <v>341</v>
      </c>
    </row>
    <row r="344" spans="1:13" hidden="1" x14ac:dyDescent="0.3">
      <c r="A344" s="1">
        <v>44375</v>
      </c>
      <c r="B344" s="2" t="s">
        <v>9</v>
      </c>
      <c r="C344">
        <v>16004</v>
      </c>
      <c r="D344">
        <v>8</v>
      </c>
      <c r="E344">
        <v>170</v>
      </c>
      <c r="F344">
        <v>15417</v>
      </c>
      <c r="G344">
        <v>4</v>
      </c>
      <c r="H344">
        <v>1</v>
      </c>
      <c r="I344">
        <v>267241</v>
      </c>
      <c r="J344">
        <v>133231</v>
      </c>
      <c r="K344">
        <v>418</v>
      </c>
      <c r="L344">
        <v>343</v>
      </c>
      <c r="M344">
        <v>342</v>
      </c>
    </row>
    <row r="345" spans="1:13" hidden="1" x14ac:dyDescent="0.3">
      <c r="A345" s="1">
        <v>44376</v>
      </c>
      <c r="B345" s="2" t="s">
        <v>9</v>
      </c>
      <c r="C345">
        <v>16019</v>
      </c>
      <c r="D345">
        <v>16</v>
      </c>
      <c r="E345">
        <v>168</v>
      </c>
      <c r="F345">
        <v>15434</v>
      </c>
      <c r="G345">
        <v>5</v>
      </c>
      <c r="H345">
        <v>0</v>
      </c>
      <c r="I345">
        <v>267760</v>
      </c>
      <c r="J345">
        <v>133246</v>
      </c>
      <c r="K345">
        <v>418</v>
      </c>
      <c r="L345">
        <v>344</v>
      </c>
      <c r="M345">
        <v>343</v>
      </c>
    </row>
    <row r="346" spans="1:13" hidden="1" x14ac:dyDescent="0.3">
      <c r="A346" s="1">
        <v>44377</v>
      </c>
      <c r="B346" s="2" t="s">
        <v>9</v>
      </c>
      <c r="C346">
        <v>16062</v>
      </c>
      <c r="D346">
        <v>43</v>
      </c>
      <c r="E346">
        <v>199</v>
      </c>
      <c r="F346">
        <v>15446</v>
      </c>
      <c r="G346">
        <v>5</v>
      </c>
      <c r="H346">
        <v>0</v>
      </c>
      <c r="I346">
        <v>268234</v>
      </c>
      <c r="J346">
        <v>133276</v>
      </c>
      <c r="K346">
        <v>418</v>
      </c>
      <c r="L346">
        <v>345</v>
      </c>
      <c r="M346">
        <v>344</v>
      </c>
    </row>
    <row r="347" spans="1:13" hidden="1" x14ac:dyDescent="0.3">
      <c r="A347" s="1">
        <v>44378</v>
      </c>
      <c r="B347" s="2" t="s">
        <v>9</v>
      </c>
      <c r="C347">
        <v>16105</v>
      </c>
      <c r="D347">
        <v>43</v>
      </c>
      <c r="E347">
        <v>229</v>
      </c>
      <c r="F347">
        <v>15459</v>
      </c>
      <c r="G347">
        <v>6</v>
      </c>
      <c r="H347">
        <v>0</v>
      </c>
      <c r="I347">
        <v>268656</v>
      </c>
      <c r="J347">
        <v>133301</v>
      </c>
      <c r="K347">
        <v>418</v>
      </c>
      <c r="L347">
        <v>346</v>
      </c>
      <c r="M347">
        <v>345</v>
      </c>
    </row>
    <row r="348" spans="1:13" hidden="1" x14ac:dyDescent="0.3">
      <c r="A348" s="1">
        <v>44379</v>
      </c>
      <c r="B348" s="2" t="s">
        <v>9</v>
      </c>
      <c r="C348">
        <v>16137</v>
      </c>
      <c r="D348">
        <v>32</v>
      </c>
      <c r="E348">
        <v>254</v>
      </c>
      <c r="F348">
        <v>15466</v>
      </c>
      <c r="G348">
        <v>6</v>
      </c>
      <c r="H348">
        <v>0</v>
      </c>
      <c r="I348">
        <v>269029</v>
      </c>
      <c r="J348">
        <v>133333</v>
      </c>
      <c r="K348">
        <v>418</v>
      </c>
      <c r="L348">
        <v>347</v>
      </c>
      <c r="M348">
        <v>346</v>
      </c>
    </row>
    <row r="349" spans="1:13" hidden="1" x14ac:dyDescent="0.3">
      <c r="A349" s="1">
        <v>44380</v>
      </c>
      <c r="B349" s="2" t="s">
        <v>9</v>
      </c>
      <c r="C349">
        <v>16174</v>
      </c>
      <c r="D349">
        <v>37</v>
      </c>
      <c r="E349">
        <v>279</v>
      </c>
      <c r="F349">
        <v>15478</v>
      </c>
      <c r="G349">
        <v>6</v>
      </c>
      <c r="H349">
        <v>0</v>
      </c>
      <c r="I349">
        <v>269507</v>
      </c>
      <c r="J349">
        <v>133362</v>
      </c>
      <c r="K349">
        <v>418</v>
      </c>
      <c r="L349">
        <v>348</v>
      </c>
      <c r="M349">
        <v>347</v>
      </c>
    </row>
    <row r="350" spans="1:13" hidden="1" x14ac:dyDescent="0.3">
      <c r="A350" s="1">
        <v>44381</v>
      </c>
      <c r="B350" s="2" t="s">
        <v>9</v>
      </c>
      <c r="C350">
        <v>16208</v>
      </c>
      <c r="D350">
        <v>34</v>
      </c>
      <c r="E350">
        <v>311</v>
      </c>
      <c r="F350">
        <v>15480</v>
      </c>
      <c r="G350">
        <v>7</v>
      </c>
      <c r="H350">
        <v>0</v>
      </c>
      <c r="I350">
        <v>269803</v>
      </c>
      <c r="J350">
        <v>133388</v>
      </c>
      <c r="K350">
        <v>418</v>
      </c>
      <c r="L350">
        <v>349</v>
      </c>
      <c r="M350">
        <v>348</v>
      </c>
    </row>
    <row r="351" spans="1:13" hidden="1" x14ac:dyDescent="0.3">
      <c r="A351" s="1">
        <v>44382</v>
      </c>
      <c r="B351" s="2" t="s">
        <v>9</v>
      </c>
      <c r="C351">
        <v>16242</v>
      </c>
      <c r="D351">
        <v>34</v>
      </c>
      <c r="E351">
        <v>336</v>
      </c>
      <c r="F351">
        <v>15489</v>
      </c>
      <c r="G351">
        <v>4</v>
      </c>
      <c r="H351">
        <v>0</v>
      </c>
      <c r="I351">
        <v>270299</v>
      </c>
      <c r="J351">
        <v>133395</v>
      </c>
      <c r="K351">
        <v>418</v>
      </c>
      <c r="L351">
        <v>350</v>
      </c>
      <c r="M351">
        <v>349</v>
      </c>
    </row>
    <row r="352" spans="1:13" hidden="1" x14ac:dyDescent="0.3">
      <c r="A352" s="1">
        <v>44383</v>
      </c>
      <c r="B352" s="2" t="s">
        <v>9</v>
      </c>
      <c r="C352">
        <v>16313</v>
      </c>
      <c r="D352">
        <v>72</v>
      </c>
      <c r="E352">
        <v>399</v>
      </c>
      <c r="F352">
        <v>15497</v>
      </c>
      <c r="G352">
        <v>3</v>
      </c>
      <c r="H352">
        <v>0</v>
      </c>
      <c r="I352">
        <v>270913</v>
      </c>
      <c r="J352">
        <v>133443</v>
      </c>
      <c r="K352">
        <v>418</v>
      </c>
      <c r="L352">
        <v>351</v>
      </c>
      <c r="M352">
        <v>350</v>
      </c>
    </row>
    <row r="353" spans="1:13" hidden="1" x14ac:dyDescent="0.3">
      <c r="A353" s="1">
        <v>44384</v>
      </c>
      <c r="B353" s="2" t="s">
        <v>9</v>
      </c>
      <c r="C353">
        <v>16403</v>
      </c>
      <c r="D353">
        <v>91</v>
      </c>
      <c r="E353">
        <v>483</v>
      </c>
      <c r="F353">
        <v>15503</v>
      </c>
      <c r="G353">
        <v>4</v>
      </c>
      <c r="H353">
        <v>0</v>
      </c>
      <c r="I353">
        <v>271458</v>
      </c>
      <c r="J353">
        <v>135458</v>
      </c>
      <c r="K353">
        <v>418</v>
      </c>
      <c r="L353">
        <v>352</v>
      </c>
      <c r="M353">
        <v>351</v>
      </c>
    </row>
    <row r="354" spans="1:13" hidden="1" x14ac:dyDescent="0.3">
      <c r="A354" s="1">
        <v>44385</v>
      </c>
      <c r="B354" s="2" t="s">
        <v>9</v>
      </c>
      <c r="C354">
        <v>16544</v>
      </c>
      <c r="D354">
        <v>135</v>
      </c>
      <c r="E354">
        <v>606</v>
      </c>
      <c r="F354">
        <v>15521</v>
      </c>
      <c r="G354">
        <v>7</v>
      </c>
      <c r="H354">
        <v>0</v>
      </c>
      <c r="I354">
        <v>272059</v>
      </c>
      <c r="J354">
        <v>135609</v>
      </c>
      <c r="K354">
        <v>418</v>
      </c>
      <c r="L354">
        <v>353</v>
      </c>
      <c r="M354">
        <v>352</v>
      </c>
    </row>
    <row r="355" spans="1:13" hidden="1" x14ac:dyDescent="0.3">
      <c r="A355" s="1">
        <v>44386</v>
      </c>
      <c r="B355" s="2" t="s">
        <v>9</v>
      </c>
      <c r="C355">
        <v>16672</v>
      </c>
      <c r="D355">
        <v>125</v>
      </c>
      <c r="E355">
        <v>726</v>
      </c>
      <c r="F355">
        <v>15529</v>
      </c>
      <c r="G355">
        <v>7</v>
      </c>
      <c r="H355">
        <v>0</v>
      </c>
      <c r="I355">
        <v>273072</v>
      </c>
      <c r="J355">
        <v>135702</v>
      </c>
      <c r="K355">
        <v>418</v>
      </c>
      <c r="L355">
        <v>354</v>
      </c>
      <c r="M355">
        <v>353</v>
      </c>
    </row>
    <row r="356" spans="1:13" hidden="1" x14ac:dyDescent="0.3">
      <c r="A356" s="1">
        <v>44387</v>
      </c>
      <c r="B356" s="2" t="s">
        <v>9</v>
      </c>
      <c r="C356">
        <v>16782</v>
      </c>
      <c r="D356">
        <v>110</v>
      </c>
      <c r="E356">
        <v>823</v>
      </c>
      <c r="F356">
        <v>15542</v>
      </c>
      <c r="G356">
        <v>9</v>
      </c>
      <c r="H356">
        <v>0</v>
      </c>
      <c r="I356">
        <v>273975</v>
      </c>
      <c r="J356">
        <v>135762</v>
      </c>
      <c r="K356">
        <v>418</v>
      </c>
      <c r="L356">
        <v>355</v>
      </c>
      <c r="M356">
        <v>354</v>
      </c>
    </row>
    <row r="357" spans="1:13" hidden="1" x14ac:dyDescent="0.3">
      <c r="A357" s="1">
        <v>44388</v>
      </c>
      <c r="B357" s="2" t="s">
        <v>9</v>
      </c>
      <c r="C357">
        <v>16968</v>
      </c>
      <c r="D357">
        <v>178</v>
      </c>
      <c r="E357">
        <v>980</v>
      </c>
      <c r="F357">
        <v>15571</v>
      </c>
      <c r="G357">
        <v>10</v>
      </c>
      <c r="H357">
        <v>0</v>
      </c>
      <c r="I357">
        <v>274740</v>
      </c>
      <c r="J357">
        <v>135929</v>
      </c>
      <c r="K357">
        <v>418</v>
      </c>
      <c r="L357">
        <v>356</v>
      </c>
      <c r="M357">
        <v>355</v>
      </c>
    </row>
    <row r="358" spans="1:13" hidden="1" x14ac:dyDescent="0.3">
      <c r="A358" s="1">
        <v>44299</v>
      </c>
      <c r="B358" s="2" t="s">
        <v>6</v>
      </c>
      <c r="C358">
        <v>13106</v>
      </c>
      <c r="D358">
        <v>9</v>
      </c>
      <c r="E358">
        <v>366</v>
      </c>
      <c r="F358">
        <v>12574</v>
      </c>
      <c r="G358">
        <v>23</v>
      </c>
      <c r="H358">
        <v>3</v>
      </c>
      <c r="I358">
        <v>193316</v>
      </c>
      <c r="J358">
        <v>100701</v>
      </c>
      <c r="K358">
        <v>168</v>
      </c>
      <c r="L358">
        <v>357</v>
      </c>
      <c r="M358">
        <v>356</v>
      </c>
    </row>
    <row r="359" spans="1:13" hidden="1" x14ac:dyDescent="0.3">
      <c r="A359" s="1">
        <v>44300</v>
      </c>
      <c r="B359" s="2" t="s">
        <v>6</v>
      </c>
      <c r="C359">
        <v>13130</v>
      </c>
      <c r="D359">
        <v>23</v>
      </c>
      <c r="E359">
        <v>375</v>
      </c>
      <c r="F359">
        <v>12589</v>
      </c>
      <c r="G359">
        <v>22</v>
      </c>
      <c r="H359">
        <v>4</v>
      </c>
      <c r="I359">
        <v>194609</v>
      </c>
      <c r="J359">
        <v>101156</v>
      </c>
      <c r="K359">
        <v>168</v>
      </c>
      <c r="L359">
        <v>358</v>
      </c>
      <c r="M359">
        <v>357</v>
      </c>
    </row>
    <row r="360" spans="1:13" hidden="1" x14ac:dyDescent="0.3">
      <c r="A360" s="1">
        <v>44301</v>
      </c>
      <c r="B360" s="2" t="s">
        <v>6</v>
      </c>
      <c r="C360">
        <v>13177</v>
      </c>
      <c r="D360">
        <v>40</v>
      </c>
      <c r="E360">
        <v>407</v>
      </c>
      <c r="F360">
        <v>12604</v>
      </c>
      <c r="G360">
        <v>21</v>
      </c>
      <c r="H360">
        <v>4</v>
      </c>
      <c r="I360">
        <v>195887</v>
      </c>
      <c r="J360">
        <v>101596</v>
      </c>
      <c r="K360">
        <v>168</v>
      </c>
      <c r="L360">
        <v>359</v>
      </c>
      <c r="M360">
        <v>358</v>
      </c>
    </row>
    <row r="361" spans="1:13" hidden="1" x14ac:dyDescent="0.3">
      <c r="A361" s="1">
        <v>44302</v>
      </c>
      <c r="B361" s="2" t="s">
        <v>6</v>
      </c>
      <c r="C361">
        <v>13209</v>
      </c>
      <c r="D361">
        <v>26</v>
      </c>
      <c r="E361">
        <v>417</v>
      </c>
      <c r="F361">
        <v>12626</v>
      </c>
      <c r="G361">
        <v>23</v>
      </c>
      <c r="H361">
        <v>6</v>
      </c>
      <c r="I361">
        <v>196796</v>
      </c>
      <c r="J361">
        <v>101988</v>
      </c>
      <c r="K361">
        <v>168</v>
      </c>
      <c r="L361">
        <v>360</v>
      </c>
      <c r="M361">
        <v>359</v>
      </c>
    </row>
    <row r="362" spans="1:13" hidden="1" x14ac:dyDescent="0.3">
      <c r="A362" s="1">
        <v>44303</v>
      </c>
      <c r="B362" s="2" t="s">
        <v>6</v>
      </c>
      <c r="C362">
        <v>13236</v>
      </c>
      <c r="D362">
        <v>22</v>
      </c>
      <c r="E362">
        <v>428</v>
      </c>
      <c r="F362">
        <v>12642</v>
      </c>
      <c r="G362">
        <v>26</v>
      </c>
      <c r="H362">
        <v>5</v>
      </c>
      <c r="I362">
        <v>198060</v>
      </c>
      <c r="J362">
        <v>102272</v>
      </c>
      <c r="K362">
        <v>168</v>
      </c>
      <c r="L362">
        <v>361</v>
      </c>
      <c r="M362">
        <v>360</v>
      </c>
    </row>
    <row r="363" spans="1:13" hidden="1" x14ac:dyDescent="0.3">
      <c r="A363" s="1">
        <v>44304</v>
      </c>
      <c r="B363" s="2" t="s">
        <v>6</v>
      </c>
      <c r="C363">
        <v>13270</v>
      </c>
      <c r="D363">
        <v>30</v>
      </c>
      <c r="E363">
        <v>448</v>
      </c>
      <c r="F363">
        <v>12656</v>
      </c>
      <c r="G363">
        <v>27</v>
      </c>
      <c r="H363">
        <v>5</v>
      </c>
      <c r="I363">
        <v>199237</v>
      </c>
      <c r="J363">
        <v>102606</v>
      </c>
      <c r="K363">
        <v>168</v>
      </c>
      <c r="L363">
        <v>362</v>
      </c>
      <c r="M363">
        <v>361</v>
      </c>
    </row>
    <row r="364" spans="1:13" hidden="1" x14ac:dyDescent="0.3">
      <c r="A364" s="1">
        <v>44305</v>
      </c>
      <c r="B364" s="2" t="s">
        <v>6</v>
      </c>
      <c r="C364">
        <v>13299</v>
      </c>
      <c r="D364">
        <v>27</v>
      </c>
      <c r="E364">
        <v>440</v>
      </c>
      <c r="F364">
        <v>12693</v>
      </c>
      <c r="G364">
        <v>24</v>
      </c>
      <c r="H364">
        <v>5</v>
      </c>
      <c r="I364">
        <v>200130</v>
      </c>
      <c r="J364">
        <v>103152</v>
      </c>
      <c r="K364">
        <v>168</v>
      </c>
      <c r="L364">
        <v>363</v>
      </c>
      <c r="M364">
        <v>362</v>
      </c>
    </row>
    <row r="365" spans="1:13" hidden="1" x14ac:dyDescent="0.3">
      <c r="A365" s="1">
        <v>44306</v>
      </c>
      <c r="B365" s="2" t="s">
        <v>6</v>
      </c>
      <c r="C365">
        <v>13320</v>
      </c>
      <c r="D365">
        <v>17</v>
      </c>
      <c r="E365">
        <v>452</v>
      </c>
      <c r="F365">
        <v>12701</v>
      </c>
      <c r="G365">
        <v>24</v>
      </c>
      <c r="H365">
        <v>6</v>
      </c>
      <c r="I365">
        <v>201162</v>
      </c>
      <c r="J365">
        <v>103632</v>
      </c>
      <c r="K365">
        <v>169</v>
      </c>
      <c r="L365">
        <v>364</v>
      </c>
      <c r="M365">
        <v>363</v>
      </c>
    </row>
    <row r="366" spans="1:13" hidden="1" x14ac:dyDescent="0.3">
      <c r="A366" s="1">
        <v>44307</v>
      </c>
      <c r="B366" s="2" t="s">
        <v>6</v>
      </c>
      <c r="C366">
        <v>13355</v>
      </c>
      <c r="D366">
        <v>34</v>
      </c>
      <c r="E366">
        <v>461</v>
      </c>
      <c r="F366">
        <v>12726</v>
      </c>
      <c r="G366">
        <v>23</v>
      </c>
      <c r="H366">
        <v>5</v>
      </c>
      <c r="I366">
        <v>202202</v>
      </c>
      <c r="J366">
        <v>104106</v>
      </c>
      <c r="K366">
        <v>170</v>
      </c>
      <c r="L366">
        <v>365</v>
      </c>
      <c r="M366">
        <v>364</v>
      </c>
    </row>
    <row r="367" spans="1:13" hidden="1" x14ac:dyDescent="0.3">
      <c r="A367" s="1">
        <v>44308</v>
      </c>
      <c r="B367" s="2" t="s">
        <v>6</v>
      </c>
      <c r="C367">
        <v>13392</v>
      </c>
      <c r="D367">
        <v>32</v>
      </c>
      <c r="E367">
        <v>466</v>
      </c>
      <c r="F367">
        <v>12758</v>
      </c>
      <c r="G367">
        <v>20</v>
      </c>
      <c r="H367">
        <v>5</v>
      </c>
      <c r="I367">
        <v>203513</v>
      </c>
      <c r="J367">
        <v>104557</v>
      </c>
      <c r="K367">
        <v>170</v>
      </c>
      <c r="L367">
        <v>366</v>
      </c>
      <c r="M367">
        <v>365</v>
      </c>
    </row>
    <row r="368" spans="1:13" hidden="1" x14ac:dyDescent="0.3">
      <c r="A368" s="1">
        <v>44309</v>
      </c>
      <c r="B368" s="2" t="s">
        <v>6</v>
      </c>
      <c r="C368">
        <v>13414</v>
      </c>
      <c r="D368">
        <v>22</v>
      </c>
      <c r="E368">
        <v>469</v>
      </c>
      <c r="F368">
        <v>12776</v>
      </c>
      <c r="G368">
        <v>16</v>
      </c>
      <c r="H368">
        <v>5</v>
      </c>
      <c r="I368">
        <v>204925</v>
      </c>
      <c r="J368">
        <v>104987</v>
      </c>
      <c r="K368">
        <v>171</v>
      </c>
      <c r="L368">
        <v>367</v>
      </c>
      <c r="M368">
        <v>366</v>
      </c>
    </row>
    <row r="369" spans="1:13" hidden="1" x14ac:dyDescent="0.3">
      <c r="A369" s="1">
        <v>44310</v>
      </c>
      <c r="B369" s="2" t="s">
        <v>6</v>
      </c>
      <c r="C369">
        <v>13449</v>
      </c>
      <c r="D369">
        <v>36</v>
      </c>
      <c r="E369">
        <v>481</v>
      </c>
      <c r="F369">
        <v>12799</v>
      </c>
      <c r="G369">
        <v>19</v>
      </c>
      <c r="H369">
        <v>5</v>
      </c>
      <c r="I369">
        <v>205934</v>
      </c>
      <c r="J369">
        <v>105298</v>
      </c>
      <c r="K369">
        <v>171</v>
      </c>
      <c r="L369">
        <v>368</v>
      </c>
      <c r="M369">
        <v>367</v>
      </c>
    </row>
    <row r="370" spans="1:13" hidden="1" x14ac:dyDescent="0.3">
      <c r="A370" s="1">
        <v>44311</v>
      </c>
      <c r="B370" s="2" t="s">
        <v>6</v>
      </c>
      <c r="C370">
        <v>13477</v>
      </c>
      <c r="D370">
        <v>26</v>
      </c>
      <c r="E370">
        <v>485</v>
      </c>
      <c r="F370">
        <v>12823</v>
      </c>
      <c r="G370">
        <v>18</v>
      </c>
      <c r="H370">
        <v>5</v>
      </c>
      <c r="I370">
        <v>206207</v>
      </c>
      <c r="J370">
        <v>105590</v>
      </c>
      <c r="K370">
        <v>171</v>
      </c>
      <c r="L370">
        <v>369</v>
      </c>
      <c r="M370">
        <v>368</v>
      </c>
    </row>
    <row r="371" spans="1:13" hidden="1" x14ac:dyDescent="0.3">
      <c r="A371" s="1">
        <v>44312</v>
      </c>
      <c r="B371" s="2" t="s">
        <v>6</v>
      </c>
      <c r="C371">
        <v>13493</v>
      </c>
      <c r="D371">
        <v>12</v>
      </c>
      <c r="E371">
        <v>458</v>
      </c>
      <c r="F371">
        <v>12866</v>
      </c>
      <c r="G371">
        <v>22</v>
      </c>
      <c r="H371">
        <v>5</v>
      </c>
      <c r="I371">
        <v>207262</v>
      </c>
      <c r="J371">
        <v>106103</v>
      </c>
      <c r="K371">
        <v>171</v>
      </c>
      <c r="L371">
        <v>370</v>
      </c>
      <c r="M371">
        <v>369</v>
      </c>
    </row>
    <row r="372" spans="1:13" hidden="1" x14ac:dyDescent="0.3">
      <c r="A372" s="1">
        <v>44313</v>
      </c>
      <c r="B372" s="2" t="s">
        <v>6</v>
      </c>
      <c r="C372">
        <v>13532</v>
      </c>
      <c r="D372">
        <v>35</v>
      </c>
      <c r="E372">
        <v>478</v>
      </c>
      <c r="F372">
        <v>12885</v>
      </c>
      <c r="G372">
        <v>20</v>
      </c>
      <c r="H372">
        <v>4</v>
      </c>
      <c r="I372">
        <v>208572</v>
      </c>
      <c r="J372">
        <v>106626</v>
      </c>
      <c r="K372">
        <v>171</v>
      </c>
      <c r="L372">
        <v>371</v>
      </c>
      <c r="M372">
        <v>370</v>
      </c>
    </row>
    <row r="373" spans="1:13" hidden="1" x14ac:dyDescent="0.3">
      <c r="A373" s="1">
        <v>44314</v>
      </c>
      <c r="B373" s="2" t="s">
        <v>6</v>
      </c>
      <c r="C373">
        <v>13563</v>
      </c>
      <c r="D373">
        <v>27</v>
      </c>
      <c r="E373">
        <v>499</v>
      </c>
      <c r="F373">
        <v>12895</v>
      </c>
      <c r="G373">
        <v>21</v>
      </c>
      <c r="H373">
        <v>3</v>
      </c>
      <c r="I373">
        <v>209809</v>
      </c>
      <c r="J373">
        <v>107078</v>
      </c>
      <c r="K373">
        <v>171</v>
      </c>
      <c r="L373">
        <v>372</v>
      </c>
      <c r="M373">
        <v>371</v>
      </c>
    </row>
    <row r="374" spans="1:13" hidden="1" x14ac:dyDescent="0.3">
      <c r="A374" s="1">
        <v>44315</v>
      </c>
      <c r="B374" s="2" t="s">
        <v>6</v>
      </c>
      <c r="C374">
        <v>13590</v>
      </c>
      <c r="D374">
        <v>24</v>
      </c>
      <c r="E374">
        <v>474</v>
      </c>
      <c r="F374">
        <v>12945</v>
      </c>
      <c r="G374">
        <v>19</v>
      </c>
      <c r="H374">
        <v>4</v>
      </c>
      <c r="I374">
        <v>211091</v>
      </c>
      <c r="J374">
        <v>107595</v>
      </c>
      <c r="K374">
        <v>173</v>
      </c>
      <c r="L374">
        <v>373</v>
      </c>
      <c r="M374">
        <v>372</v>
      </c>
    </row>
    <row r="375" spans="1:13" hidden="1" x14ac:dyDescent="0.3">
      <c r="A375" s="1">
        <v>44316</v>
      </c>
      <c r="B375" s="2" t="s">
        <v>6</v>
      </c>
      <c r="C375">
        <v>13620</v>
      </c>
      <c r="D375">
        <v>24</v>
      </c>
      <c r="E375">
        <v>477</v>
      </c>
      <c r="F375">
        <v>12972</v>
      </c>
      <c r="G375">
        <v>20</v>
      </c>
      <c r="H375">
        <v>5</v>
      </c>
      <c r="I375">
        <v>212264</v>
      </c>
      <c r="J375">
        <v>107985</v>
      </c>
      <c r="K375">
        <v>173</v>
      </c>
      <c r="L375">
        <v>374</v>
      </c>
      <c r="M375">
        <v>373</v>
      </c>
    </row>
    <row r="376" spans="1:13" hidden="1" x14ac:dyDescent="0.3">
      <c r="A376" s="1">
        <v>44317</v>
      </c>
      <c r="B376" s="2" t="s">
        <v>6</v>
      </c>
      <c r="C376">
        <v>13662</v>
      </c>
      <c r="D376">
        <v>26</v>
      </c>
      <c r="E376">
        <v>491</v>
      </c>
      <c r="F376">
        <v>13000</v>
      </c>
      <c r="G376">
        <v>21</v>
      </c>
      <c r="H376">
        <v>5</v>
      </c>
      <c r="I376">
        <v>213486</v>
      </c>
      <c r="J376">
        <v>108385</v>
      </c>
      <c r="K376">
        <v>173</v>
      </c>
      <c r="L376">
        <v>375</v>
      </c>
      <c r="M376">
        <v>374</v>
      </c>
    </row>
    <row r="377" spans="1:13" hidden="1" x14ac:dyDescent="0.3">
      <c r="A377" s="1">
        <v>44318</v>
      </c>
      <c r="B377" s="2" t="s">
        <v>6</v>
      </c>
      <c r="C377">
        <v>13687</v>
      </c>
      <c r="D377">
        <v>20</v>
      </c>
      <c r="E377">
        <v>491</v>
      </c>
      <c r="F377">
        <v>13025</v>
      </c>
      <c r="G377">
        <v>24</v>
      </c>
      <c r="H377">
        <v>5</v>
      </c>
      <c r="I377">
        <v>213883</v>
      </c>
      <c r="J377">
        <v>108718</v>
      </c>
      <c r="K377">
        <v>173</v>
      </c>
      <c r="L377">
        <v>376</v>
      </c>
      <c r="M377">
        <v>375</v>
      </c>
    </row>
    <row r="378" spans="1:13" hidden="1" x14ac:dyDescent="0.3">
      <c r="A378" s="1">
        <v>44319</v>
      </c>
      <c r="B378" s="2" t="s">
        <v>6</v>
      </c>
      <c r="C378">
        <v>13710</v>
      </c>
      <c r="D378">
        <v>21</v>
      </c>
      <c r="E378">
        <v>478</v>
      </c>
      <c r="F378">
        <v>13060</v>
      </c>
      <c r="G378">
        <v>27</v>
      </c>
      <c r="H378">
        <v>7</v>
      </c>
      <c r="I378">
        <v>215171</v>
      </c>
      <c r="J378">
        <v>109184</v>
      </c>
      <c r="K378">
        <v>173</v>
      </c>
      <c r="L378">
        <v>377</v>
      </c>
      <c r="M378">
        <v>376</v>
      </c>
    </row>
    <row r="379" spans="1:13" hidden="1" x14ac:dyDescent="0.3">
      <c r="A379" s="1">
        <v>44320</v>
      </c>
      <c r="B379" s="2" t="s">
        <v>6</v>
      </c>
      <c r="C379">
        <v>13734</v>
      </c>
      <c r="D379">
        <v>19</v>
      </c>
      <c r="E379">
        <v>473</v>
      </c>
      <c r="F379">
        <v>13089</v>
      </c>
      <c r="G379">
        <v>20</v>
      </c>
      <c r="H379">
        <v>8</v>
      </c>
      <c r="I379">
        <v>216372</v>
      </c>
      <c r="J379">
        <v>109720</v>
      </c>
      <c r="K379">
        <v>173</v>
      </c>
      <c r="L379">
        <v>378</v>
      </c>
      <c r="M379">
        <v>377</v>
      </c>
    </row>
    <row r="380" spans="1:13" hidden="1" x14ac:dyDescent="0.3">
      <c r="A380" s="1">
        <v>44321</v>
      </c>
      <c r="B380" s="2" t="s">
        <v>6</v>
      </c>
      <c r="C380">
        <v>13773</v>
      </c>
      <c r="D380">
        <v>38</v>
      </c>
      <c r="E380">
        <v>488</v>
      </c>
      <c r="F380">
        <v>13113</v>
      </c>
      <c r="G380">
        <v>21</v>
      </c>
      <c r="H380">
        <v>8</v>
      </c>
      <c r="I380">
        <v>217518</v>
      </c>
      <c r="J380">
        <v>110161</v>
      </c>
      <c r="K380">
        <v>173</v>
      </c>
      <c r="L380">
        <v>379</v>
      </c>
      <c r="M380">
        <v>378</v>
      </c>
    </row>
    <row r="381" spans="1:13" hidden="1" x14ac:dyDescent="0.3">
      <c r="A381" s="1">
        <v>44322</v>
      </c>
      <c r="B381" s="2" t="s">
        <v>6</v>
      </c>
      <c r="C381">
        <v>13809</v>
      </c>
      <c r="D381">
        <v>32</v>
      </c>
      <c r="E381">
        <v>492</v>
      </c>
      <c r="F381">
        <v>13145</v>
      </c>
      <c r="G381">
        <v>22</v>
      </c>
      <c r="H381">
        <v>8</v>
      </c>
      <c r="I381">
        <v>218356</v>
      </c>
      <c r="J381">
        <v>110615</v>
      </c>
      <c r="K381">
        <v>173</v>
      </c>
      <c r="L381">
        <v>380</v>
      </c>
      <c r="M381">
        <v>379</v>
      </c>
    </row>
    <row r="382" spans="1:13" hidden="1" x14ac:dyDescent="0.3">
      <c r="A382" s="1">
        <v>44323</v>
      </c>
      <c r="B382" s="2" t="s">
        <v>6</v>
      </c>
      <c r="C382">
        <v>13838</v>
      </c>
      <c r="D382">
        <v>22</v>
      </c>
      <c r="E382">
        <v>481</v>
      </c>
      <c r="F382">
        <v>13185</v>
      </c>
      <c r="G382">
        <v>24</v>
      </c>
      <c r="H382">
        <v>8</v>
      </c>
      <c r="I382">
        <v>219902</v>
      </c>
      <c r="J382">
        <v>111088</v>
      </c>
      <c r="K382">
        <v>173</v>
      </c>
      <c r="L382">
        <v>381</v>
      </c>
      <c r="M382">
        <v>380</v>
      </c>
    </row>
    <row r="383" spans="1:13" hidden="1" x14ac:dyDescent="0.3">
      <c r="A383" s="1">
        <v>44324</v>
      </c>
      <c r="B383" s="2" t="s">
        <v>6</v>
      </c>
      <c r="C383">
        <v>13873</v>
      </c>
      <c r="D383">
        <v>29</v>
      </c>
      <c r="E383">
        <v>488</v>
      </c>
      <c r="F383">
        <v>13213</v>
      </c>
      <c r="G383">
        <v>26</v>
      </c>
      <c r="H383">
        <v>8</v>
      </c>
      <c r="I383">
        <v>221162</v>
      </c>
      <c r="J383">
        <v>111436</v>
      </c>
      <c r="K383">
        <v>173</v>
      </c>
      <c r="L383">
        <v>382</v>
      </c>
      <c r="M383">
        <v>381</v>
      </c>
    </row>
    <row r="384" spans="1:13" hidden="1" x14ac:dyDescent="0.3">
      <c r="A384" s="1">
        <v>44325</v>
      </c>
      <c r="B384" s="2" t="s">
        <v>6</v>
      </c>
      <c r="C384">
        <v>13891</v>
      </c>
      <c r="D384">
        <v>15</v>
      </c>
      <c r="E384">
        <v>482</v>
      </c>
      <c r="F384">
        <v>13237</v>
      </c>
      <c r="G384">
        <v>26</v>
      </c>
      <c r="H384">
        <v>9</v>
      </c>
      <c r="I384">
        <v>222569</v>
      </c>
      <c r="J384">
        <v>111764</v>
      </c>
      <c r="K384">
        <v>173</v>
      </c>
      <c r="L384">
        <v>383</v>
      </c>
      <c r="M384">
        <v>382</v>
      </c>
    </row>
    <row r="385" spans="1:13" hidden="1" x14ac:dyDescent="0.3">
      <c r="A385" s="1">
        <v>44326</v>
      </c>
      <c r="B385" s="2" t="s">
        <v>6</v>
      </c>
      <c r="C385">
        <v>13914</v>
      </c>
      <c r="D385">
        <v>21</v>
      </c>
      <c r="E385">
        <v>481</v>
      </c>
      <c r="F385">
        <v>13261</v>
      </c>
      <c r="G385">
        <v>27</v>
      </c>
      <c r="H385">
        <v>9</v>
      </c>
      <c r="I385">
        <v>223727</v>
      </c>
      <c r="J385">
        <v>112313</v>
      </c>
      <c r="K385">
        <v>173</v>
      </c>
      <c r="L385">
        <v>384</v>
      </c>
      <c r="M385">
        <v>383</v>
      </c>
    </row>
    <row r="386" spans="1:13" hidden="1" x14ac:dyDescent="0.3">
      <c r="A386" s="1">
        <v>44328</v>
      </c>
      <c r="B386" s="2" t="s">
        <v>6</v>
      </c>
      <c r="C386">
        <v>13972</v>
      </c>
      <c r="D386">
        <v>27</v>
      </c>
      <c r="E386">
        <v>474</v>
      </c>
      <c r="F386">
        <v>13326</v>
      </c>
      <c r="G386">
        <v>26</v>
      </c>
      <c r="H386">
        <v>8</v>
      </c>
      <c r="I386">
        <v>225372</v>
      </c>
      <c r="J386">
        <v>113185</v>
      </c>
      <c r="K386">
        <v>173</v>
      </c>
      <c r="L386">
        <v>385</v>
      </c>
      <c r="M386">
        <v>384</v>
      </c>
    </row>
    <row r="387" spans="1:13" hidden="1" x14ac:dyDescent="0.3">
      <c r="A387" s="1">
        <v>44329</v>
      </c>
      <c r="B387" s="2" t="s">
        <v>6</v>
      </c>
      <c r="C387">
        <v>13987</v>
      </c>
      <c r="D387">
        <v>11</v>
      </c>
      <c r="E387">
        <v>470</v>
      </c>
      <c r="F387">
        <v>13344</v>
      </c>
      <c r="G387">
        <v>23</v>
      </c>
      <c r="H387">
        <v>9</v>
      </c>
      <c r="I387">
        <v>226066</v>
      </c>
      <c r="J387">
        <v>113647</v>
      </c>
      <c r="K387">
        <v>174</v>
      </c>
      <c r="L387">
        <v>386</v>
      </c>
      <c r="M387">
        <v>385</v>
      </c>
    </row>
    <row r="388" spans="1:13" hidden="1" x14ac:dyDescent="0.3">
      <c r="A388" s="1">
        <v>44330</v>
      </c>
      <c r="B388" s="2" t="s">
        <v>6</v>
      </c>
      <c r="C388">
        <v>14017</v>
      </c>
      <c r="D388">
        <v>29</v>
      </c>
      <c r="E388">
        <v>458</v>
      </c>
      <c r="F388">
        <v>13385</v>
      </c>
      <c r="G388">
        <v>20</v>
      </c>
      <c r="H388">
        <v>9</v>
      </c>
      <c r="I388">
        <v>227144</v>
      </c>
      <c r="J388">
        <v>114076</v>
      </c>
      <c r="K388">
        <v>175</v>
      </c>
      <c r="L388">
        <v>387</v>
      </c>
      <c r="M388">
        <v>386</v>
      </c>
    </row>
    <row r="389" spans="1:13" hidden="1" x14ac:dyDescent="0.3">
      <c r="A389" s="1">
        <v>44331</v>
      </c>
      <c r="B389" s="2" t="s">
        <v>6</v>
      </c>
      <c r="C389">
        <v>14026</v>
      </c>
      <c r="D389">
        <v>8</v>
      </c>
      <c r="E389">
        <v>452</v>
      </c>
      <c r="F389">
        <v>13400</v>
      </c>
      <c r="G389">
        <v>18</v>
      </c>
      <c r="H389">
        <v>9</v>
      </c>
      <c r="I389">
        <v>228030</v>
      </c>
      <c r="J389">
        <v>114367</v>
      </c>
      <c r="K389">
        <v>175</v>
      </c>
      <c r="L389">
        <v>388</v>
      </c>
      <c r="M389">
        <v>387</v>
      </c>
    </row>
    <row r="390" spans="1:13" hidden="1" x14ac:dyDescent="0.3">
      <c r="A390" s="1">
        <v>44332</v>
      </c>
      <c r="B390" s="2" t="s">
        <v>6</v>
      </c>
      <c r="C390">
        <v>14036</v>
      </c>
      <c r="D390">
        <v>9</v>
      </c>
      <c r="E390">
        <v>426</v>
      </c>
      <c r="F390">
        <v>13436</v>
      </c>
      <c r="G390">
        <v>20</v>
      </c>
      <c r="H390">
        <v>9</v>
      </c>
      <c r="I390">
        <v>229031</v>
      </c>
      <c r="J390">
        <v>114704</v>
      </c>
      <c r="K390">
        <v>175</v>
      </c>
      <c r="L390">
        <v>389</v>
      </c>
      <c r="M390">
        <v>388</v>
      </c>
    </row>
    <row r="391" spans="1:13" hidden="1" x14ac:dyDescent="0.3">
      <c r="A391" s="1">
        <v>44333</v>
      </c>
      <c r="B391" s="2" t="s">
        <v>6</v>
      </c>
      <c r="C391">
        <v>14065</v>
      </c>
      <c r="D391">
        <v>24</v>
      </c>
      <c r="E391">
        <v>433</v>
      </c>
      <c r="F391">
        <v>13458</v>
      </c>
      <c r="G391">
        <v>20</v>
      </c>
      <c r="H391">
        <v>9</v>
      </c>
      <c r="I391">
        <v>229877</v>
      </c>
      <c r="J391">
        <v>115115</v>
      </c>
      <c r="K391">
        <v>175</v>
      </c>
      <c r="L391">
        <v>390</v>
      </c>
      <c r="M391">
        <v>389</v>
      </c>
    </row>
    <row r="392" spans="1:13" hidden="1" x14ac:dyDescent="0.3">
      <c r="A392" s="1">
        <v>44334</v>
      </c>
      <c r="B392" s="2" t="s">
        <v>6</v>
      </c>
      <c r="C392">
        <v>14079</v>
      </c>
      <c r="D392">
        <v>9</v>
      </c>
      <c r="E392">
        <v>412</v>
      </c>
      <c r="F392">
        <v>13492</v>
      </c>
      <c r="G392">
        <v>20</v>
      </c>
      <c r="H392">
        <v>7</v>
      </c>
      <c r="I392">
        <v>230642</v>
      </c>
      <c r="J392">
        <v>115586</v>
      </c>
      <c r="K392">
        <v>176</v>
      </c>
      <c r="L392">
        <v>391</v>
      </c>
      <c r="M392">
        <v>390</v>
      </c>
    </row>
    <row r="393" spans="1:13" hidden="1" x14ac:dyDescent="0.3">
      <c r="A393" s="1">
        <v>44335</v>
      </c>
      <c r="B393" s="2" t="s">
        <v>6</v>
      </c>
      <c r="C393">
        <v>14098</v>
      </c>
      <c r="D393">
        <v>15</v>
      </c>
      <c r="E393">
        <v>395</v>
      </c>
      <c r="F393">
        <v>13528</v>
      </c>
      <c r="G393">
        <v>19</v>
      </c>
      <c r="H393">
        <v>7</v>
      </c>
      <c r="I393">
        <v>230924</v>
      </c>
      <c r="J393">
        <v>116100</v>
      </c>
      <c r="K393">
        <v>176</v>
      </c>
      <c r="L393">
        <v>392</v>
      </c>
      <c r="M393">
        <v>391</v>
      </c>
    </row>
    <row r="394" spans="1:13" hidden="1" x14ac:dyDescent="0.3">
      <c r="A394" s="1">
        <v>44336</v>
      </c>
      <c r="B394" s="2" t="s">
        <v>6</v>
      </c>
      <c r="C394">
        <v>14108</v>
      </c>
      <c r="D394">
        <v>9</v>
      </c>
      <c r="E394">
        <v>363</v>
      </c>
      <c r="F394">
        <v>13569</v>
      </c>
      <c r="G394">
        <v>13</v>
      </c>
      <c r="H394">
        <v>7</v>
      </c>
      <c r="I394">
        <v>231204</v>
      </c>
      <c r="J394">
        <v>116505</v>
      </c>
      <c r="K394">
        <v>177</v>
      </c>
      <c r="L394">
        <v>393</v>
      </c>
      <c r="M394">
        <v>392</v>
      </c>
    </row>
    <row r="395" spans="1:13" hidden="1" x14ac:dyDescent="0.3">
      <c r="A395" s="1">
        <v>44337</v>
      </c>
      <c r="B395" s="2" t="s">
        <v>6</v>
      </c>
      <c r="C395">
        <v>14130</v>
      </c>
      <c r="D395">
        <v>20</v>
      </c>
      <c r="E395">
        <v>371</v>
      </c>
      <c r="F395">
        <v>13583</v>
      </c>
      <c r="G395">
        <v>16</v>
      </c>
      <c r="H395">
        <v>6</v>
      </c>
      <c r="I395">
        <v>232151</v>
      </c>
      <c r="J395">
        <v>116929</v>
      </c>
      <c r="K395">
        <v>177</v>
      </c>
      <c r="L395">
        <v>394</v>
      </c>
      <c r="M395">
        <v>393</v>
      </c>
    </row>
    <row r="396" spans="1:13" hidden="1" x14ac:dyDescent="0.3">
      <c r="A396" s="1">
        <v>44338</v>
      </c>
      <c r="B396" s="2" t="s">
        <v>6</v>
      </c>
      <c r="C396">
        <v>14143</v>
      </c>
      <c r="D396">
        <v>11</v>
      </c>
      <c r="E396">
        <v>343</v>
      </c>
      <c r="F396">
        <v>13624</v>
      </c>
      <c r="G396">
        <v>14</v>
      </c>
      <c r="H396">
        <v>5</v>
      </c>
      <c r="I396">
        <v>232791</v>
      </c>
      <c r="J396">
        <v>117266</v>
      </c>
      <c r="K396">
        <v>177</v>
      </c>
      <c r="L396">
        <v>395</v>
      </c>
      <c r="M396">
        <v>394</v>
      </c>
    </row>
    <row r="397" spans="1:13" hidden="1" x14ac:dyDescent="0.3">
      <c r="A397" s="1">
        <v>44339</v>
      </c>
      <c r="B397" s="2" t="s">
        <v>6</v>
      </c>
      <c r="C397">
        <v>14160</v>
      </c>
      <c r="D397">
        <v>11</v>
      </c>
      <c r="E397">
        <v>333</v>
      </c>
      <c r="F397">
        <v>13651</v>
      </c>
      <c r="G397">
        <v>14</v>
      </c>
      <c r="H397">
        <v>5</v>
      </c>
      <c r="I397">
        <v>233061</v>
      </c>
      <c r="J397">
        <v>117590</v>
      </c>
      <c r="K397">
        <v>177</v>
      </c>
      <c r="L397">
        <v>396</v>
      </c>
      <c r="M397">
        <v>395</v>
      </c>
    </row>
    <row r="398" spans="1:13" hidden="1" x14ac:dyDescent="0.3">
      <c r="A398" s="1">
        <v>44340</v>
      </c>
      <c r="B398" s="2" t="s">
        <v>6</v>
      </c>
      <c r="C398">
        <v>14175</v>
      </c>
      <c r="D398">
        <v>10</v>
      </c>
      <c r="E398">
        <v>325</v>
      </c>
      <c r="F398">
        <v>13674</v>
      </c>
      <c r="G398">
        <v>14</v>
      </c>
      <c r="H398">
        <v>4</v>
      </c>
      <c r="I398">
        <v>233249</v>
      </c>
      <c r="J398">
        <v>118042</v>
      </c>
      <c r="K398">
        <v>177</v>
      </c>
      <c r="L398">
        <v>397</v>
      </c>
      <c r="M398">
        <v>396</v>
      </c>
    </row>
    <row r="399" spans="1:13" hidden="1" x14ac:dyDescent="0.3">
      <c r="A399" s="1">
        <v>44341</v>
      </c>
      <c r="B399" s="2" t="s">
        <v>6</v>
      </c>
      <c r="C399">
        <v>14192</v>
      </c>
      <c r="D399">
        <v>15</v>
      </c>
      <c r="E399">
        <v>318</v>
      </c>
      <c r="F399">
        <v>13697</v>
      </c>
      <c r="G399">
        <v>14</v>
      </c>
      <c r="H399">
        <v>4</v>
      </c>
      <c r="I399">
        <v>233618</v>
      </c>
      <c r="J399">
        <v>118571</v>
      </c>
      <c r="K399">
        <v>178</v>
      </c>
      <c r="L399">
        <v>398</v>
      </c>
      <c r="M399">
        <v>397</v>
      </c>
    </row>
    <row r="400" spans="1:13" hidden="1" x14ac:dyDescent="0.3">
      <c r="A400" s="1">
        <v>44342</v>
      </c>
      <c r="B400" s="2" t="s">
        <v>6</v>
      </c>
      <c r="C400">
        <v>14214</v>
      </c>
      <c r="D400">
        <v>19</v>
      </c>
      <c r="E400">
        <v>310</v>
      </c>
      <c r="F400">
        <v>13727</v>
      </c>
      <c r="G400">
        <v>11</v>
      </c>
      <c r="H400">
        <v>4</v>
      </c>
      <c r="I400">
        <v>233965</v>
      </c>
      <c r="J400">
        <v>119016</v>
      </c>
      <c r="K400">
        <v>178</v>
      </c>
      <c r="L400">
        <v>399</v>
      </c>
      <c r="M400">
        <v>398</v>
      </c>
    </row>
    <row r="401" spans="1:13" hidden="1" x14ac:dyDescent="0.3">
      <c r="A401" s="1">
        <v>44343</v>
      </c>
      <c r="B401" s="2" t="s">
        <v>6</v>
      </c>
      <c r="C401">
        <v>14226</v>
      </c>
      <c r="D401">
        <v>12</v>
      </c>
      <c r="E401">
        <v>291</v>
      </c>
      <c r="F401">
        <v>13758</v>
      </c>
      <c r="G401">
        <v>9</v>
      </c>
      <c r="H401">
        <v>4</v>
      </c>
      <c r="I401">
        <v>234255</v>
      </c>
      <c r="J401">
        <v>89864</v>
      </c>
      <c r="K401">
        <v>178</v>
      </c>
      <c r="L401">
        <v>400</v>
      </c>
      <c r="M401">
        <v>399</v>
      </c>
    </row>
    <row r="402" spans="1:13" hidden="1" x14ac:dyDescent="0.3">
      <c r="A402" s="1">
        <v>44344</v>
      </c>
      <c r="B402" s="2" t="s">
        <v>6</v>
      </c>
      <c r="C402">
        <v>14247</v>
      </c>
      <c r="D402">
        <v>19</v>
      </c>
      <c r="E402">
        <v>290</v>
      </c>
      <c r="F402">
        <v>13779</v>
      </c>
      <c r="G402">
        <v>8</v>
      </c>
      <c r="H402">
        <v>4</v>
      </c>
      <c r="I402">
        <v>234957</v>
      </c>
      <c r="J402">
        <v>90076</v>
      </c>
      <c r="K402">
        <v>179</v>
      </c>
      <c r="L402">
        <v>401</v>
      </c>
      <c r="M402">
        <v>400</v>
      </c>
    </row>
    <row r="403" spans="1:13" hidden="1" x14ac:dyDescent="0.3">
      <c r="A403" s="1">
        <v>44345</v>
      </c>
      <c r="B403" s="2" t="s">
        <v>6</v>
      </c>
      <c r="C403">
        <v>14255</v>
      </c>
      <c r="D403">
        <v>8</v>
      </c>
      <c r="E403">
        <v>276</v>
      </c>
      <c r="F403">
        <v>13801</v>
      </c>
      <c r="G403">
        <v>10</v>
      </c>
      <c r="H403">
        <v>4</v>
      </c>
      <c r="I403">
        <v>235408</v>
      </c>
      <c r="J403">
        <v>90208</v>
      </c>
      <c r="K403">
        <v>179</v>
      </c>
      <c r="L403">
        <v>402</v>
      </c>
      <c r="M403">
        <v>401</v>
      </c>
    </row>
    <row r="404" spans="1:13" hidden="1" x14ac:dyDescent="0.3">
      <c r="A404" s="1">
        <v>44346</v>
      </c>
      <c r="B404" s="2" t="s">
        <v>6</v>
      </c>
      <c r="C404">
        <v>14265</v>
      </c>
      <c r="D404">
        <v>11</v>
      </c>
      <c r="E404">
        <v>270</v>
      </c>
      <c r="F404">
        <v>13817</v>
      </c>
      <c r="G404">
        <v>11</v>
      </c>
      <c r="H404">
        <v>4</v>
      </c>
      <c r="I404">
        <v>235688</v>
      </c>
      <c r="J404">
        <v>90210</v>
      </c>
      <c r="K404">
        <v>179</v>
      </c>
      <c r="L404">
        <v>403</v>
      </c>
      <c r="M404">
        <v>402</v>
      </c>
    </row>
    <row r="405" spans="1:13" hidden="1" x14ac:dyDescent="0.3">
      <c r="A405" s="1">
        <v>44347</v>
      </c>
      <c r="B405" s="2" t="s">
        <v>6</v>
      </c>
      <c r="C405">
        <v>14273</v>
      </c>
      <c r="D405">
        <v>7</v>
      </c>
      <c r="E405">
        <v>262</v>
      </c>
      <c r="F405">
        <v>13833</v>
      </c>
      <c r="G405">
        <v>10</v>
      </c>
      <c r="H405">
        <v>3</v>
      </c>
      <c r="I405">
        <v>236111</v>
      </c>
      <c r="J405">
        <v>90225</v>
      </c>
      <c r="K405">
        <v>179</v>
      </c>
      <c r="L405">
        <v>404</v>
      </c>
      <c r="M405">
        <v>403</v>
      </c>
    </row>
    <row r="406" spans="1:13" hidden="1" x14ac:dyDescent="0.3">
      <c r="A406" s="1">
        <v>44348</v>
      </c>
      <c r="B406" s="2" t="s">
        <v>6</v>
      </c>
      <c r="C406">
        <v>14276</v>
      </c>
      <c r="D406">
        <v>4</v>
      </c>
      <c r="E406">
        <v>248</v>
      </c>
      <c r="F406">
        <v>13849</v>
      </c>
      <c r="G406">
        <v>13</v>
      </c>
      <c r="H406">
        <v>2</v>
      </c>
      <c r="I406">
        <v>236926</v>
      </c>
      <c r="J406">
        <v>90311</v>
      </c>
      <c r="K406">
        <v>180</v>
      </c>
      <c r="L406">
        <v>405</v>
      </c>
      <c r="M406">
        <v>404</v>
      </c>
    </row>
    <row r="407" spans="1:13" hidden="1" x14ac:dyDescent="0.3">
      <c r="A407" s="1">
        <v>44349</v>
      </c>
      <c r="B407" s="2" t="s">
        <v>6</v>
      </c>
      <c r="C407">
        <v>14293</v>
      </c>
      <c r="D407">
        <v>18</v>
      </c>
      <c r="E407">
        <v>247</v>
      </c>
      <c r="F407">
        <v>13866</v>
      </c>
      <c r="G407">
        <v>14</v>
      </c>
      <c r="H407">
        <v>2</v>
      </c>
      <c r="I407">
        <v>237656</v>
      </c>
      <c r="J407">
        <v>90590</v>
      </c>
      <c r="K407">
        <v>181</v>
      </c>
      <c r="L407">
        <v>406</v>
      </c>
      <c r="M407">
        <v>405</v>
      </c>
    </row>
    <row r="408" spans="1:13" hidden="1" x14ac:dyDescent="0.3">
      <c r="A408" s="1">
        <v>44350</v>
      </c>
      <c r="B408" s="2" t="s">
        <v>6</v>
      </c>
      <c r="C408">
        <v>14305</v>
      </c>
      <c r="D408">
        <v>10</v>
      </c>
      <c r="E408">
        <v>232</v>
      </c>
      <c r="F408">
        <v>13892</v>
      </c>
      <c r="G408">
        <v>14</v>
      </c>
      <c r="H408">
        <v>2</v>
      </c>
      <c r="I408">
        <v>237831</v>
      </c>
      <c r="J408">
        <v>91000</v>
      </c>
      <c r="K408">
        <v>181</v>
      </c>
      <c r="L408">
        <v>407</v>
      </c>
      <c r="M408">
        <v>406</v>
      </c>
    </row>
    <row r="409" spans="1:13" hidden="1" x14ac:dyDescent="0.3">
      <c r="A409" s="1">
        <v>44351</v>
      </c>
      <c r="B409" s="2" t="s">
        <v>6</v>
      </c>
      <c r="C409">
        <v>14316</v>
      </c>
      <c r="D409">
        <v>7</v>
      </c>
      <c r="E409">
        <v>222</v>
      </c>
      <c r="F409">
        <v>13913</v>
      </c>
      <c r="G409">
        <v>13</v>
      </c>
      <c r="H409">
        <v>2</v>
      </c>
      <c r="I409">
        <v>238578</v>
      </c>
      <c r="J409">
        <v>91343</v>
      </c>
      <c r="K409">
        <v>181</v>
      </c>
      <c r="L409">
        <v>408</v>
      </c>
      <c r="M409">
        <v>407</v>
      </c>
    </row>
    <row r="410" spans="1:13" hidden="1" x14ac:dyDescent="0.3">
      <c r="A410" s="1">
        <v>44352</v>
      </c>
      <c r="B410" s="2" t="s">
        <v>6</v>
      </c>
      <c r="C410">
        <v>14321</v>
      </c>
      <c r="D410">
        <v>6</v>
      </c>
      <c r="E410">
        <v>212</v>
      </c>
      <c r="F410">
        <v>13928</v>
      </c>
      <c r="G410">
        <v>13</v>
      </c>
      <c r="H410">
        <v>2</v>
      </c>
      <c r="I410">
        <v>239239</v>
      </c>
      <c r="J410">
        <v>91420</v>
      </c>
      <c r="K410">
        <v>181</v>
      </c>
      <c r="L410">
        <v>409</v>
      </c>
      <c r="M410">
        <v>408</v>
      </c>
    </row>
    <row r="411" spans="1:13" hidden="1" x14ac:dyDescent="0.3">
      <c r="A411" s="1">
        <v>44353</v>
      </c>
      <c r="B411" s="2" t="s">
        <v>6</v>
      </c>
      <c r="C411">
        <v>14327</v>
      </c>
      <c r="D411">
        <v>8</v>
      </c>
      <c r="E411">
        <v>193</v>
      </c>
      <c r="F411">
        <v>13953</v>
      </c>
      <c r="G411">
        <v>13</v>
      </c>
      <c r="H411">
        <v>2</v>
      </c>
      <c r="I411">
        <v>239839</v>
      </c>
      <c r="J411">
        <v>91420</v>
      </c>
      <c r="K411">
        <v>181</v>
      </c>
      <c r="L411">
        <v>410</v>
      </c>
      <c r="M411">
        <v>409</v>
      </c>
    </row>
    <row r="412" spans="1:13" hidden="1" x14ac:dyDescent="0.3">
      <c r="A412" s="1">
        <v>44354</v>
      </c>
      <c r="B412" s="2" t="s">
        <v>6</v>
      </c>
      <c r="C412">
        <v>14333</v>
      </c>
      <c r="D412">
        <v>6</v>
      </c>
      <c r="E412">
        <v>193</v>
      </c>
      <c r="F412">
        <v>13959</v>
      </c>
      <c r="G412">
        <v>14</v>
      </c>
      <c r="H412">
        <v>1</v>
      </c>
      <c r="I412">
        <v>240092</v>
      </c>
      <c r="J412">
        <v>91429</v>
      </c>
      <c r="K412">
        <v>181</v>
      </c>
      <c r="L412">
        <v>411</v>
      </c>
      <c r="M412">
        <v>410</v>
      </c>
    </row>
    <row r="413" spans="1:13" hidden="1" x14ac:dyDescent="0.3">
      <c r="A413" s="1">
        <v>44355</v>
      </c>
      <c r="B413" s="2" t="s">
        <v>6</v>
      </c>
      <c r="C413">
        <v>14341</v>
      </c>
      <c r="D413">
        <v>8</v>
      </c>
      <c r="E413">
        <v>186</v>
      </c>
      <c r="F413">
        <v>13974</v>
      </c>
      <c r="G413">
        <v>9</v>
      </c>
      <c r="H413">
        <v>1</v>
      </c>
      <c r="I413">
        <v>240933</v>
      </c>
      <c r="J413">
        <v>91479</v>
      </c>
      <c r="K413">
        <v>181</v>
      </c>
      <c r="L413">
        <v>412</v>
      </c>
      <c r="M413">
        <v>411</v>
      </c>
    </row>
    <row r="414" spans="1:13" hidden="1" x14ac:dyDescent="0.3">
      <c r="A414" s="1">
        <v>44356</v>
      </c>
      <c r="B414" s="2" t="s">
        <v>6</v>
      </c>
      <c r="C414">
        <v>14348</v>
      </c>
      <c r="D414">
        <v>7</v>
      </c>
      <c r="E414">
        <v>171</v>
      </c>
      <c r="F414">
        <v>13996</v>
      </c>
      <c r="G414">
        <v>7</v>
      </c>
      <c r="H414">
        <v>1</v>
      </c>
      <c r="I414">
        <v>241478</v>
      </c>
      <c r="J414">
        <v>91574</v>
      </c>
      <c r="K414">
        <v>181</v>
      </c>
      <c r="L414">
        <v>413</v>
      </c>
      <c r="M414">
        <v>412</v>
      </c>
    </row>
    <row r="415" spans="1:13" hidden="1" x14ac:dyDescent="0.3">
      <c r="A415" s="1">
        <v>44357</v>
      </c>
      <c r="B415" s="2" t="s">
        <v>6</v>
      </c>
      <c r="C415">
        <v>14355</v>
      </c>
      <c r="D415">
        <v>7</v>
      </c>
      <c r="E415">
        <v>157</v>
      </c>
      <c r="F415">
        <v>14017</v>
      </c>
      <c r="G415">
        <v>5</v>
      </c>
      <c r="H415">
        <v>2</v>
      </c>
      <c r="I415">
        <v>242113</v>
      </c>
      <c r="J415">
        <v>91771</v>
      </c>
      <c r="K415">
        <v>181</v>
      </c>
      <c r="L415">
        <v>414</v>
      </c>
      <c r="M415">
        <v>413</v>
      </c>
    </row>
    <row r="416" spans="1:13" hidden="1" x14ac:dyDescent="0.3">
      <c r="A416" s="1">
        <v>44358</v>
      </c>
      <c r="B416" s="2" t="s">
        <v>6</v>
      </c>
      <c r="C416">
        <v>14360</v>
      </c>
      <c r="D416">
        <v>4</v>
      </c>
      <c r="E416">
        <v>148</v>
      </c>
      <c r="F416">
        <v>14031</v>
      </c>
      <c r="G416">
        <v>6</v>
      </c>
      <c r="H416">
        <v>2</v>
      </c>
      <c r="I416">
        <v>242593</v>
      </c>
      <c r="J416">
        <v>91910</v>
      </c>
      <c r="K416">
        <v>181</v>
      </c>
      <c r="L416">
        <v>415</v>
      </c>
      <c r="M416">
        <v>414</v>
      </c>
    </row>
    <row r="417" spans="1:13" hidden="1" x14ac:dyDescent="0.3">
      <c r="A417" s="1">
        <v>44359</v>
      </c>
      <c r="B417" s="2" t="s">
        <v>6</v>
      </c>
      <c r="C417">
        <v>14364</v>
      </c>
      <c r="D417">
        <v>4</v>
      </c>
      <c r="E417">
        <v>132</v>
      </c>
      <c r="F417">
        <v>14051</v>
      </c>
      <c r="G417">
        <v>6</v>
      </c>
      <c r="H417">
        <v>2</v>
      </c>
      <c r="I417">
        <v>242908</v>
      </c>
      <c r="J417">
        <v>91956</v>
      </c>
      <c r="K417">
        <v>181</v>
      </c>
      <c r="L417">
        <v>416</v>
      </c>
      <c r="M417">
        <v>415</v>
      </c>
    </row>
    <row r="418" spans="1:13" hidden="1" x14ac:dyDescent="0.3">
      <c r="A418" s="1">
        <v>44360</v>
      </c>
      <c r="B418" s="2" t="s">
        <v>6</v>
      </c>
      <c r="C418">
        <v>14366</v>
      </c>
      <c r="D418">
        <v>2</v>
      </c>
      <c r="E418">
        <v>127</v>
      </c>
      <c r="F418">
        <v>14058</v>
      </c>
      <c r="G418">
        <v>5</v>
      </c>
      <c r="H418">
        <v>2</v>
      </c>
      <c r="I418">
        <v>243603</v>
      </c>
      <c r="J418">
        <v>91956</v>
      </c>
      <c r="K418">
        <v>181</v>
      </c>
      <c r="L418">
        <v>417</v>
      </c>
      <c r="M418">
        <v>416</v>
      </c>
    </row>
    <row r="419" spans="1:13" hidden="1" x14ac:dyDescent="0.3">
      <c r="A419" s="1">
        <v>44361</v>
      </c>
      <c r="B419" s="2" t="s">
        <v>6</v>
      </c>
      <c r="C419">
        <v>14376</v>
      </c>
      <c r="D419">
        <v>9</v>
      </c>
      <c r="E419">
        <v>128</v>
      </c>
      <c r="F419">
        <v>14067</v>
      </c>
      <c r="G419">
        <v>6</v>
      </c>
      <c r="H419">
        <v>2</v>
      </c>
      <c r="I419">
        <v>243869</v>
      </c>
      <c r="J419">
        <v>91967</v>
      </c>
      <c r="K419">
        <v>181</v>
      </c>
      <c r="L419">
        <v>418</v>
      </c>
      <c r="M419">
        <v>417</v>
      </c>
    </row>
    <row r="420" spans="1:13" hidden="1" x14ac:dyDescent="0.3">
      <c r="A420" s="1">
        <v>44362</v>
      </c>
      <c r="B420" s="2" t="s">
        <v>6</v>
      </c>
      <c r="C420">
        <v>14382</v>
      </c>
      <c r="D420">
        <v>4</v>
      </c>
      <c r="E420">
        <v>124</v>
      </c>
      <c r="F420">
        <v>14077</v>
      </c>
      <c r="G420">
        <v>6</v>
      </c>
      <c r="H420">
        <v>2</v>
      </c>
      <c r="I420">
        <v>244114</v>
      </c>
      <c r="J420">
        <v>92025</v>
      </c>
      <c r="K420">
        <v>181</v>
      </c>
      <c r="L420">
        <v>419</v>
      </c>
      <c r="M420">
        <v>418</v>
      </c>
    </row>
    <row r="421" spans="1:13" hidden="1" x14ac:dyDescent="0.3">
      <c r="A421" s="1">
        <v>44363</v>
      </c>
      <c r="B421" s="2" t="s">
        <v>6</v>
      </c>
      <c r="C421">
        <v>14389</v>
      </c>
      <c r="D421">
        <v>7</v>
      </c>
      <c r="E421">
        <v>127</v>
      </c>
      <c r="F421">
        <v>14081</v>
      </c>
      <c r="G421">
        <v>6</v>
      </c>
      <c r="H421">
        <v>1</v>
      </c>
      <c r="I421">
        <v>244310</v>
      </c>
      <c r="J421">
        <v>92269</v>
      </c>
      <c r="K421">
        <v>181</v>
      </c>
      <c r="L421">
        <v>420</v>
      </c>
      <c r="M421">
        <v>419</v>
      </c>
    </row>
    <row r="422" spans="1:13" hidden="1" x14ac:dyDescent="0.3">
      <c r="A422" s="1">
        <v>44364</v>
      </c>
      <c r="B422" s="2" t="s">
        <v>6</v>
      </c>
      <c r="C422">
        <v>14400</v>
      </c>
      <c r="D422">
        <v>10</v>
      </c>
      <c r="E422">
        <v>117</v>
      </c>
      <c r="F422">
        <v>14102</v>
      </c>
      <c r="G422">
        <v>7</v>
      </c>
      <c r="H422">
        <v>1</v>
      </c>
      <c r="I422">
        <v>244564</v>
      </c>
      <c r="J422">
        <v>92636</v>
      </c>
      <c r="K422">
        <v>181</v>
      </c>
      <c r="L422">
        <v>421</v>
      </c>
      <c r="M422">
        <v>420</v>
      </c>
    </row>
    <row r="423" spans="1:13" hidden="1" x14ac:dyDescent="0.3">
      <c r="A423" s="1">
        <v>44365</v>
      </c>
      <c r="B423" s="2" t="s">
        <v>6</v>
      </c>
      <c r="C423">
        <v>14412</v>
      </c>
      <c r="D423">
        <v>11</v>
      </c>
      <c r="E423">
        <v>120</v>
      </c>
      <c r="F423">
        <v>14111</v>
      </c>
      <c r="G423">
        <v>8</v>
      </c>
      <c r="H423">
        <v>1</v>
      </c>
      <c r="I423">
        <v>244759</v>
      </c>
      <c r="J423">
        <v>92937</v>
      </c>
      <c r="K423">
        <v>181</v>
      </c>
      <c r="L423">
        <v>422</v>
      </c>
      <c r="M423">
        <v>421</v>
      </c>
    </row>
    <row r="424" spans="1:13" hidden="1" x14ac:dyDescent="0.3">
      <c r="A424" s="1">
        <v>44366</v>
      </c>
      <c r="B424" s="2" t="s">
        <v>6</v>
      </c>
      <c r="C424">
        <v>14421</v>
      </c>
      <c r="D424">
        <v>8</v>
      </c>
      <c r="E424">
        <v>118</v>
      </c>
      <c r="F424">
        <v>14122</v>
      </c>
      <c r="G424">
        <v>7</v>
      </c>
      <c r="H424">
        <v>1</v>
      </c>
      <c r="I424">
        <v>244967</v>
      </c>
      <c r="J424">
        <v>92951</v>
      </c>
      <c r="K424">
        <v>181</v>
      </c>
      <c r="L424">
        <v>423</v>
      </c>
      <c r="M424">
        <v>422</v>
      </c>
    </row>
    <row r="425" spans="1:13" hidden="1" x14ac:dyDescent="0.3">
      <c r="A425" s="1">
        <v>44367</v>
      </c>
      <c r="B425" s="2" t="s">
        <v>6</v>
      </c>
      <c r="C425">
        <v>14424</v>
      </c>
      <c r="D425">
        <v>3</v>
      </c>
      <c r="E425">
        <v>119</v>
      </c>
      <c r="F425">
        <v>14124</v>
      </c>
      <c r="G425">
        <v>7</v>
      </c>
      <c r="H425">
        <v>1</v>
      </c>
      <c r="I425">
        <v>245163</v>
      </c>
      <c r="J425">
        <v>92952</v>
      </c>
      <c r="K425">
        <v>181</v>
      </c>
      <c r="L425">
        <v>424</v>
      </c>
      <c r="M425">
        <v>423</v>
      </c>
    </row>
    <row r="426" spans="1:13" hidden="1" x14ac:dyDescent="0.3">
      <c r="A426" s="1">
        <v>44368</v>
      </c>
      <c r="B426" s="2" t="s">
        <v>6</v>
      </c>
      <c r="C426">
        <v>14437</v>
      </c>
      <c r="D426">
        <v>12</v>
      </c>
      <c r="E426">
        <v>123</v>
      </c>
      <c r="F426">
        <v>14133</v>
      </c>
      <c r="G426">
        <v>6</v>
      </c>
      <c r="H426">
        <v>1</v>
      </c>
      <c r="I426">
        <v>245426</v>
      </c>
      <c r="J426">
        <v>93006</v>
      </c>
      <c r="K426">
        <v>181</v>
      </c>
      <c r="L426">
        <v>425</v>
      </c>
      <c r="M426">
        <v>424</v>
      </c>
    </row>
    <row r="427" spans="1:13" hidden="1" x14ac:dyDescent="0.3">
      <c r="A427" s="1">
        <v>44369</v>
      </c>
      <c r="B427" s="2" t="s">
        <v>6</v>
      </c>
      <c r="C427">
        <v>14446</v>
      </c>
      <c r="D427">
        <v>8</v>
      </c>
      <c r="E427">
        <v>116</v>
      </c>
      <c r="F427">
        <v>14149</v>
      </c>
      <c r="G427">
        <v>6</v>
      </c>
      <c r="H427">
        <v>1</v>
      </c>
      <c r="I427">
        <v>245972</v>
      </c>
      <c r="J427">
        <v>93061</v>
      </c>
      <c r="K427">
        <v>181</v>
      </c>
      <c r="L427">
        <v>426</v>
      </c>
      <c r="M427">
        <v>425</v>
      </c>
    </row>
    <row r="428" spans="1:13" hidden="1" x14ac:dyDescent="0.3">
      <c r="A428" s="1">
        <v>44370</v>
      </c>
      <c r="B428" s="2" t="s">
        <v>6</v>
      </c>
      <c r="C428">
        <v>14473</v>
      </c>
      <c r="D428">
        <v>25</v>
      </c>
      <c r="E428">
        <v>128</v>
      </c>
      <c r="F428">
        <v>14164</v>
      </c>
      <c r="G428">
        <v>4</v>
      </c>
      <c r="H428">
        <v>1</v>
      </c>
      <c r="I428">
        <v>246345</v>
      </c>
      <c r="J428">
        <v>93193</v>
      </c>
      <c r="K428">
        <v>181</v>
      </c>
      <c r="L428">
        <v>427</v>
      </c>
      <c r="M428">
        <v>426</v>
      </c>
    </row>
    <row r="429" spans="1:13" hidden="1" x14ac:dyDescent="0.3">
      <c r="A429" s="1">
        <v>44371</v>
      </c>
      <c r="B429" s="2" t="s">
        <v>6</v>
      </c>
      <c r="C429">
        <v>14512</v>
      </c>
      <c r="D429">
        <v>38</v>
      </c>
      <c r="E429">
        <v>152</v>
      </c>
      <c r="F429">
        <v>14179</v>
      </c>
      <c r="G429">
        <v>7</v>
      </c>
      <c r="H429">
        <v>1</v>
      </c>
      <c r="I429">
        <v>246787</v>
      </c>
      <c r="J429">
        <v>93312</v>
      </c>
      <c r="K429">
        <v>181</v>
      </c>
      <c r="L429">
        <v>428</v>
      </c>
      <c r="M429">
        <v>427</v>
      </c>
    </row>
    <row r="430" spans="1:13" hidden="1" x14ac:dyDescent="0.3">
      <c r="A430" s="1">
        <v>44372</v>
      </c>
      <c r="B430" s="2" t="s">
        <v>6</v>
      </c>
      <c r="C430">
        <v>14542</v>
      </c>
      <c r="D430">
        <v>32</v>
      </c>
      <c r="E430">
        <v>176</v>
      </c>
      <c r="F430">
        <v>14185</v>
      </c>
      <c r="G430">
        <v>5</v>
      </c>
      <c r="H430">
        <v>2</v>
      </c>
      <c r="I430">
        <v>247142</v>
      </c>
      <c r="J430">
        <v>93400</v>
      </c>
      <c r="K430">
        <v>181</v>
      </c>
      <c r="L430">
        <v>429</v>
      </c>
      <c r="M430">
        <v>428</v>
      </c>
    </row>
    <row r="431" spans="1:13" hidden="1" x14ac:dyDescent="0.3">
      <c r="A431" s="1">
        <v>44373</v>
      </c>
      <c r="B431" s="2" t="s">
        <v>6</v>
      </c>
      <c r="C431">
        <v>14577</v>
      </c>
      <c r="D431">
        <v>34</v>
      </c>
      <c r="E431">
        <v>207</v>
      </c>
      <c r="F431">
        <v>14189</v>
      </c>
      <c r="G431">
        <v>6</v>
      </c>
      <c r="H431">
        <v>2</v>
      </c>
      <c r="I431">
        <v>247511</v>
      </c>
      <c r="J431">
        <v>93458</v>
      </c>
      <c r="K431">
        <v>181</v>
      </c>
      <c r="L431">
        <v>430</v>
      </c>
      <c r="M431">
        <v>429</v>
      </c>
    </row>
    <row r="432" spans="1:13" hidden="1" x14ac:dyDescent="0.3">
      <c r="A432" s="1">
        <v>44374</v>
      </c>
      <c r="B432" s="2" t="s">
        <v>6</v>
      </c>
      <c r="C432">
        <v>14597</v>
      </c>
      <c r="D432">
        <v>21</v>
      </c>
      <c r="E432">
        <v>226</v>
      </c>
      <c r="F432">
        <v>14371</v>
      </c>
      <c r="G432">
        <v>7</v>
      </c>
      <c r="H432">
        <v>3</v>
      </c>
      <c r="I432">
        <v>247858</v>
      </c>
      <c r="J432">
        <v>93458</v>
      </c>
      <c r="K432">
        <v>181</v>
      </c>
      <c r="L432">
        <v>431</v>
      </c>
      <c r="M432">
        <v>430</v>
      </c>
    </row>
    <row r="433" spans="1:13" hidden="1" x14ac:dyDescent="0.3">
      <c r="A433" s="1">
        <v>44375</v>
      </c>
      <c r="B433" s="2" t="s">
        <v>6</v>
      </c>
      <c r="C433">
        <v>14610</v>
      </c>
      <c r="D433">
        <v>17</v>
      </c>
      <c r="E433">
        <v>238</v>
      </c>
      <c r="F433">
        <v>14191</v>
      </c>
      <c r="G433">
        <v>6</v>
      </c>
      <c r="H433">
        <v>2</v>
      </c>
      <c r="I433">
        <v>248261</v>
      </c>
      <c r="J433">
        <v>93475</v>
      </c>
      <c r="K433">
        <v>181</v>
      </c>
      <c r="L433">
        <v>432</v>
      </c>
      <c r="M433">
        <v>431</v>
      </c>
    </row>
    <row r="434" spans="1:13" hidden="1" x14ac:dyDescent="0.3">
      <c r="A434" s="1">
        <v>44376</v>
      </c>
      <c r="B434" s="2" t="s">
        <v>6</v>
      </c>
      <c r="C434">
        <v>14644</v>
      </c>
      <c r="D434">
        <v>31</v>
      </c>
      <c r="E434">
        <v>262</v>
      </c>
      <c r="F434">
        <v>14201</v>
      </c>
      <c r="G434">
        <v>6</v>
      </c>
      <c r="H434">
        <v>3</v>
      </c>
      <c r="I434">
        <v>248718</v>
      </c>
      <c r="J434">
        <v>93563</v>
      </c>
      <c r="K434">
        <v>181</v>
      </c>
      <c r="L434">
        <v>433</v>
      </c>
      <c r="M434">
        <v>432</v>
      </c>
    </row>
    <row r="435" spans="1:13" hidden="1" x14ac:dyDescent="0.3">
      <c r="A435" s="1">
        <v>44377</v>
      </c>
      <c r="B435" s="2" t="s">
        <v>6</v>
      </c>
      <c r="C435">
        <v>14708</v>
      </c>
      <c r="D435">
        <v>62</v>
      </c>
      <c r="E435">
        <v>321</v>
      </c>
      <c r="F435">
        <v>14206</v>
      </c>
      <c r="G435">
        <v>7</v>
      </c>
      <c r="H435">
        <v>3</v>
      </c>
      <c r="I435">
        <v>249089</v>
      </c>
      <c r="J435">
        <v>93663</v>
      </c>
      <c r="K435">
        <v>181</v>
      </c>
      <c r="L435">
        <v>434</v>
      </c>
      <c r="M435">
        <v>433</v>
      </c>
    </row>
    <row r="436" spans="1:13" hidden="1" x14ac:dyDescent="0.3">
      <c r="A436" s="1">
        <v>44378</v>
      </c>
      <c r="B436" s="2" t="s">
        <v>6</v>
      </c>
      <c r="C436">
        <v>14768</v>
      </c>
      <c r="D436">
        <v>62</v>
      </c>
      <c r="E436">
        <v>367</v>
      </c>
      <c r="F436">
        <v>14220</v>
      </c>
      <c r="G436">
        <v>8</v>
      </c>
      <c r="H436">
        <v>3</v>
      </c>
      <c r="I436">
        <v>249689</v>
      </c>
      <c r="J436">
        <v>93738</v>
      </c>
      <c r="K436">
        <v>181</v>
      </c>
      <c r="L436">
        <v>435</v>
      </c>
      <c r="M436">
        <v>434</v>
      </c>
    </row>
    <row r="437" spans="1:13" hidden="1" x14ac:dyDescent="0.3">
      <c r="A437" s="1">
        <v>44379</v>
      </c>
      <c r="B437" s="2" t="s">
        <v>6</v>
      </c>
      <c r="C437">
        <v>14830</v>
      </c>
      <c r="D437">
        <v>56</v>
      </c>
      <c r="E437">
        <v>413</v>
      </c>
      <c r="F437">
        <v>14236</v>
      </c>
      <c r="G437">
        <v>8</v>
      </c>
      <c r="H437">
        <v>4</v>
      </c>
      <c r="I437">
        <v>250447</v>
      </c>
      <c r="J437">
        <v>93865</v>
      </c>
      <c r="K437">
        <v>181</v>
      </c>
      <c r="L437">
        <v>436</v>
      </c>
      <c r="M437">
        <v>435</v>
      </c>
    </row>
    <row r="438" spans="1:13" hidden="1" x14ac:dyDescent="0.3">
      <c r="A438" s="1">
        <v>44380</v>
      </c>
      <c r="B438" s="2" t="s">
        <v>6</v>
      </c>
      <c r="C438">
        <v>14885</v>
      </c>
      <c r="D438">
        <v>52</v>
      </c>
      <c r="E438">
        <v>459</v>
      </c>
      <c r="F438">
        <v>14245</v>
      </c>
      <c r="G438">
        <v>7</v>
      </c>
      <c r="H438">
        <v>4</v>
      </c>
      <c r="I438">
        <v>250939</v>
      </c>
      <c r="J438">
        <v>93995</v>
      </c>
      <c r="K438">
        <v>181</v>
      </c>
      <c r="L438">
        <v>437</v>
      </c>
      <c r="M438">
        <v>436</v>
      </c>
    </row>
    <row r="439" spans="1:13" hidden="1" x14ac:dyDescent="0.3">
      <c r="A439" s="1">
        <v>44381</v>
      </c>
      <c r="B439" s="2" t="s">
        <v>6</v>
      </c>
      <c r="C439">
        <v>14940</v>
      </c>
      <c r="D439">
        <v>62</v>
      </c>
      <c r="E439">
        <v>510</v>
      </c>
      <c r="F439">
        <v>14249</v>
      </c>
      <c r="G439">
        <v>9</v>
      </c>
      <c r="H439">
        <v>5</v>
      </c>
      <c r="I439">
        <v>251653</v>
      </c>
      <c r="J439">
        <v>94087</v>
      </c>
      <c r="K439">
        <v>181</v>
      </c>
      <c r="L439">
        <v>438</v>
      </c>
      <c r="M439">
        <v>437</v>
      </c>
    </row>
    <row r="440" spans="1:13" hidden="1" x14ac:dyDescent="0.3">
      <c r="A440" s="1">
        <v>44382</v>
      </c>
      <c r="B440" s="2" t="s">
        <v>6</v>
      </c>
      <c r="C440">
        <v>14983</v>
      </c>
      <c r="D440">
        <v>40</v>
      </c>
      <c r="E440">
        <v>546</v>
      </c>
      <c r="F440">
        <v>14256</v>
      </c>
      <c r="G440">
        <v>9</v>
      </c>
      <c r="H440">
        <v>6</v>
      </c>
      <c r="I440">
        <v>252651</v>
      </c>
      <c r="J440">
        <v>94101</v>
      </c>
      <c r="K440">
        <v>181</v>
      </c>
      <c r="L440">
        <v>439</v>
      </c>
      <c r="M440">
        <v>438</v>
      </c>
    </row>
    <row r="441" spans="1:13" hidden="1" x14ac:dyDescent="0.3">
      <c r="A441" s="1">
        <v>44383</v>
      </c>
      <c r="B441" s="2" t="s">
        <v>6</v>
      </c>
      <c r="C441">
        <v>15026</v>
      </c>
      <c r="D441">
        <v>39</v>
      </c>
      <c r="E441">
        <v>580</v>
      </c>
      <c r="F441">
        <v>14265</v>
      </c>
      <c r="G441">
        <v>11</v>
      </c>
      <c r="H441">
        <v>5</v>
      </c>
      <c r="I441">
        <v>253716</v>
      </c>
      <c r="J441">
        <v>94270</v>
      </c>
      <c r="K441">
        <v>181</v>
      </c>
      <c r="L441">
        <v>440</v>
      </c>
      <c r="M441">
        <v>439</v>
      </c>
    </row>
    <row r="442" spans="1:13" hidden="1" x14ac:dyDescent="0.3">
      <c r="A442" s="1">
        <v>44384</v>
      </c>
      <c r="B442" s="2" t="s">
        <v>6</v>
      </c>
      <c r="C442">
        <v>15076</v>
      </c>
      <c r="D442">
        <v>49</v>
      </c>
      <c r="E442">
        <v>615</v>
      </c>
      <c r="F442">
        <v>14280</v>
      </c>
      <c r="G442">
        <v>11</v>
      </c>
      <c r="H442">
        <v>3</v>
      </c>
      <c r="I442">
        <v>254565</v>
      </c>
      <c r="J442">
        <v>94440</v>
      </c>
      <c r="K442">
        <v>181</v>
      </c>
      <c r="L442">
        <v>441</v>
      </c>
      <c r="M442">
        <v>440</v>
      </c>
    </row>
    <row r="443" spans="1:13" hidden="1" x14ac:dyDescent="0.3">
      <c r="A443" s="1">
        <v>44385</v>
      </c>
      <c r="B443" s="2" t="s">
        <v>6</v>
      </c>
      <c r="C443">
        <v>15142</v>
      </c>
      <c r="D443">
        <v>71</v>
      </c>
      <c r="E443">
        <v>663</v>
      </c>
      <c r="F443">
        <v>14298</v>
      </c>
      <c r="G443">
        <v>10</v>
      </c>
      <c r="H443">
        <v>4</v>
      </c>
      <c r="I443">
        <v>255536</v>
      </c>
      <c r="J443">
        <v>94932</v>
      </c>
      <c r="K443">
        <v>181</v>
      </c>
      <c r="L443">
        <v>442</v>
      </c>
      <c r="M443">
        <v>441</v>
      </c>
    </row>
    <row r="444" spans="1:13" hidden="1" x14ac:dyDescent="0.3">
      <c r="A444" s="1">
        <v>44386</v>
      </c>
      <c r="B444" s="2" t="s">
        <v>6</v>
      </c>
      <c r="C444">
        <v>15261</v>
      </c>
      <c r="D444">
        <v>114</v>
      </c>
      <c r="E444">
        <v>741</v>
      </c>
      <c r="F444">
        <v>14339</v>
      </c>
      <c r="G444">
        <v>8</v>
      </c>
      <c r="H444">
        <v>4</v>
      </c>
      <c r="I444">
        <v>257059</v>
      </c>
      <c r="J444">
        <v>95138</v>
      </c>
      <c r="K444">
        <v>181</v>
      </c>
      <c r="L444">
        <v>443</v>
      </c>
      <c r="M444">
        <v>442</v>
      </c>
    </row>
    <row r="445" spans="1:13" hidden="1" x14ac:dyDescent="0.3">
      <c r="A445" s="1">
        <v>44387</v>
      </c>
      <c r="B445" s="2" t="s">
        <v>6</v>
      </c>
      <c r="C445">
        <v>15334</v>
      </c>
      <c r="D445">
        <v>78</v>
      </c>
      <c r="E445">
        <v>786</v>
      </c>
      <c r="F445">
        <v>14367</v>
      </c>
      <c r="G445">
        <v>8</v>
      </c>
      <c r="H445">
        <v>4</v>
      </c>
      <c r="I445">
        <v>258070</v>
      </c>
      <c r="J445">
        <v>95496</v>
      </c>
      <c r="K445">
        <v>181</v>
      </c>
      <c r="L445">
        <v>444</v>
      </c>
      <c r="M445">
        <v>443</v>
      </c>
    </row>
    <row r="446" spans="1:13" hidden="1" x14ac:dyDescent="0.3">
      <c r="A446" s="1">
        <v>44388</v>
      </c>
      <c r="B446" s="2" t="s">
        <v>6</v>
      </c>
      <c r="C446">
        <v>15443</v>
      </c>
      <c r="D446">
        <v>103</v>
      </c>
      <c r="E446">
        <v>869</v>
      </c>
      <c r="F446">
        <v>14393</v>
      </c>
      <c r="G446">
        <v>8</v>
      </c>
      <c r="H446">
        <v>4</v>
      </c>
      <c r="I446">
        <v>259366</v>
      </c>
      <c r="J446">
        <v>95717</v>
      </c>
      <c r="K446">
        <v>181</v>
      </c>
      <c r="L446">
        <v>445</v>
      </c>
      <c r="M446">
        <v>444</v>
      </c>
    </row>
    <row r="447" spans="1:13" hidden="1" x14ac:dyDescent="0.3">
      <c r="A447" s="1">
        <v>44299</v>
      </c>
      <c r="B447" s="2" t="s">
        <v>7</v>
      </c>
      <c r="C447">
        <v>18816</v>
      </c>
      <c r="D447">
        <v>13</v>
      </c>
      <c r="E447">
        <v>367</v>
      </c>
      <c r="F447">
        <v>18101</v>
      </c>
      <c r="G447">
        <v>18</v>
      </c>
      <c r="H447">
        <v>4</v>
      </c>
      <c r="I447">
        <v>323627</v>
      </c>
      <c r="J447">
        <v>160807</v>
      </c>
      <c r="K447">
        <v>360</v>
      </c>
      <c r="L447">
        <v>446</v>
      </c>
      <c r="M447">
        <v>445</v>
      </c>
    </row>
    <row r="448" spans="1:13" hidden="1" x14ac:dyDescent="0.3">
      <c r="A448" s="1">
        <v>44300</v>
      </c>
      <c r="B448" s="2" t="s">
        <v>7</v>
      </c>
      <c r="C448">
        <v>18838</v>
      </c>
      <c r="D448">
        <v>19</v>
      </c>
      <c r="E448">
        <v>363</v>
      </c>
      <c r="F448">
        <v>18127</v>
      </c>
      <c r="G448">
        <v>21</v>
      </c>
      <c r="H448">
        <v>4</v>
      </c>
      <c r="I448">
        <v>324411</v>
      </c>
      <c r="J448">
        <v>161460</v>
      </c>
      <c r="K448">
        <v>360</v>
      </c>
      <c r="L448">
        <v>447</v>
      </c>
      <c r="M448">
        <v>446</v>
      </c>
    </row>
    <row r="449" spans="1:13" hidden="1" x14ac:dyDescent="0.3">
      <c r="A449" s="1">
        <v>44301</v>
      </c>
      <c r="B449" s="2" t="s">
        <v>7</v>
      </c>
      <c r="C449">
        <v>18870</v>
      </c>
      <c r="D449">
        <v>29</v>
      </c>
      <c r="E449">
        <v>379</v>
      </c>
      <c r="F449">
        <v>18143</v>
      </c>
      <c r="G449">
        <v>26</v>
      </c>
      <c r="H449">
        <v>3</v>
      </c>
      <c r="I449">
        <v>325493</v>
      </c>
      <c r="J449">
        <v>162831</v>
      </c>
      <c r="K449">
        <v>360</v>
      </c>
      <c r="L449">
        <v>448</v>
      </c>
      <c r="M449">
        <v>447</v>
      </c>
    </row>
    <row r="450" spans="1:13" hidden="1" x14ac:dyDescent="0.3">
      <c r="A450" s="1">
        <v>44302</v>
      </c>
      <c r="B450" s="2" t="s">
        <v>7</v>
      </c>
      <c r="C450">
        <v>18888</v>
      </c>
      <c r="D450">
        <v>20</v>
      </c>
      <c r="E450">
        <v>376</v>
      </c>
      <c r="F450">
        <v>18164</v>
      </c>
      <c r="G450">
        <v>21</v>
      </c>
      <c r="H450">
        <v>3</v>
      </c>
      <c r="I450">
        <v>325968</v>
      </c>
      <c r="J450">
        <v>164098</v>
      </c>
      <c r="K450">
        <v>360</v>
      </c>
      <c r="L450">
        <v>449</v>
      </c>
      <c r="M450">
        <v>448</v>
      </c>
    </row>
    <row r="451" spans="1:13" hidden="1" x14ac:dyDescent="0.3">
      <c r="A451" s="1">
        <v>44303</v>
      </c>
      <c r="B451" s="2" t="s">
        <v>7</v>
      </c>
      <c r="C451">
        <v>18904</v>
      </c>
      <c r="D451">
        <v>12</v>
      </c>
      <c r="E451">
        <v>368</v>
      </c>
      <c r="F451">
        <v>18188</v>
      </c>
      <c r="G451">
        <v>21</v>
      </c>
      <c r="H451">
        <v>4</v>
      </c>
      <c r="I451">
        <v>326481</v>
      </c>
      <c r="J451">
        <v>165921</v>
      </c>
      <c r="K451">
        <v>360</v>
      </c>
      <c r="L451">
        <v>450</v>
      </c>
      <c r="M451">
        <v>449</v>
      </c>
    </row>
    <row r="452" spans="1:13" hidden="1" x14ac:dyDescent="0.3">
      <c r="A452" s="1">
        <v>44304</v>
      </c>
      <c r="B452" s="2" t="s">
        <v>7</v>
      </c>
      <c r="C452">
        <v>18919</v>
      </c>
      <c r="D452">
        <v>9</v>
      </c>
      <c r="E452">
        <v>370</v>
      </c>
      <c r="F452">
        <v>18201</v>
      </c>
      <c r="G452">
        <v>22</v>
      </c>
      <c r="H452">
        <v>5</v>
      </c>
      <c r="I452">
        <v>327173</v>
      </c>
      <c r="J452">
        <v>166342</v>
      </c>
      <c r="K452">
        <v>360</v>
      </c>
      <c r="L452">
        <v>451</v>
      </c>
      <c r="M452">
        <v>450</v>
      </c>
    </row>
    <row r="453" spans="1:13" hidden="1" x14ac:dyDescent="0.3">
      <c r="A453" s="1">
        <v>44305</v>
      </c>
      <c r="B453" s="2" t="s">
        <v>7</v>
      </c>
      <c r="C453">
        <v>18933</v>
      </c>
      <c r="D453">
        <v>9</v>
      </c>
      <c r="E453">
        <v>355</v>
      </c>
      <c r="F453">
        <v>18230</v>
      </c>
      <c r="G453">
        <v>17</v>
      </c>
      <c r="H453">
        <v>5</v>
      </c>
      <c r="I453">
        <v>327666</v>
      </c>
      <c r="J453">
        <v>166702</v>
      </c>
      <c r="K453">
        <v>360</v>
      </c>
      <c r="L453">
        <v>452</v>
      </c>
      <c r="M453">
        <v>451</v>
      </c>
    </row>
    <row r="454" spans="1:13" hidden="1" x14ac:dyDescent="0.3">
      <c r="A454" s="1">
        <v>44306</v>
      </c>
      <c r="B454" s="2" t="s">
        <v>7</v>
      </c>
      <c r="C454">
        <v>18956</v>
      </c>
      <c r="D454">
        <v>22</v>
      </c>
      <c r="E454">
        <v>361</v>
      </c>
      <c r="F454">
        <v>18247</v>
      </c>
      <c r="G454">
        <v>17</v>
      </c>
      <c r="H454">
        <v>5</v>
      </c>
      <c r="I454">
        <v>328406</v>
      </c>
      <c r="J454">
        <v>167086</v>
      </c>
      <c r="K454">
        <v>360</v>
      </c>
      <c r="L454">
        <v>453</v>
      </c>
      <c r="M454">
        <v>452</v>
      </c>
    </row>
    <row r="455" spans="1:13" hidden="1" x14ac:dyDescent="0.3">
      <c r="A455" s="1">
        <v>44307</v>
      </c>
      <c r="B455" s="2" t="s">
        <v>7</v>
      </c>
      <c r="C455">
        <v>18966</v>
      </c>
      <c r="D455">
        <v>11</v>
      </c>
      <c r="E455">
        <v>350</v>
      </c>
      <c r="F455">
        <v>18268</v>
      </c>
      <c r="G455">
        <v>19</v>
      </c>
      <c r="H455">
        <v>4</v>
      </c>
      <c r="I455">
        <v>328978</v>
      </c>
      <c r="J455">
        <v>167428</v>
      </c>
      <c r="K455">
        <v>360</v>
      </c>
      <c r="L455">
        <v>454</v>
      </c>
      <c r="M455">
        <v>453</v>
      </c>
    </row>
    <row r="456" spans="1:13" hidden="1" x14ac:dyDescent="0.3">
      <c r="A456" s="1">
        <v>44308</v>
      </c>
      <c r="B456" s="2" t="s">
        <v>7</v>
      </c>
      <c r="C456">
        <v>18982</v>
      </c>
      <c r="D456">
        <v>12</v>
      </c>
      <c r="E456">
        <v>339</v>
      </c>
      <c r="F456">
        <v>18295</v>
      </c>
      <c r="G456">
        <v>19</v>
      </c>
      <c r="H456">
        <v>4</v>
      </c>
      <c r="I456">
        <v>329529</v>
      </c>
      <c r="J456">
        <v>167896</v>
      </c>
      <c r="K456">
        <v>360</v>
      </c>
      <c r="L456">
        <v>455</v>
      </c>
      <c r="M456">
        <v>454</v>
      </c>
    </row>
    <row r="457" spans="1:13" hidden="1" x14ac:dyDescent="0.3">
      <c r="A457" s="1">
        <v>44309</v>
      </c>
      <c r="B457" s="2" t="s">
        <v>7</v>
      </c>
      <c r="C457">
        <v>19009</v>
      </c>
      <c r="D457">
        <v>19</v>
      </c>
      <c r="E457">
        <v>346</v>
      </c>
      <c r="F457">
        <v>18315</v>
      </c>
      <c r="G457">
        <v>19</v>
      </c>
      <c r="H457">
        <v>5</v>
      </c>
      <c r="I457">
        <v>329884</v>
      </c>
      <c r="J457">
        <v>168410</v>
      </c>
      <c r="K457">
        <v>360</v>
      </c>
      <c r="L457">
        <v>456</v>
      </c>
      <c r="M457">
        <v>455</v>
      </c>
    </row>
    <row r="458" spans="1:13" hidden="1" x14ac:dyDescent="0.3">
      <c r="A458" s="1">
        <v>44310</v>
      </c>
      <c r="B458" s="2" t="s">
        <v>7</v>
      </c>
      <c r="C458">
        <v>19039</v>
      </c>
      <c r="D458">
        <v>28</v>
      </c>
      <c r="E458">
        <v>343</v>
      </c>
      <c r="F458">
        <v>18348</v>
      </c>
      <c r="G458">
        <v>19</v>
      </c>
      <c r="H458">
        <v>4</v>
      </c>
      <c r="I458">
        <v>330636</v>
      </c>
      <c r="J458">
        <v>168647</v>
      </c>
      <c r="K458">
        <v>360</v>
      </c>
      <c r="L458">
        <v>457</v>
      </c>
      <c r="M458">
        <v>456</v>
      </c>
    </row>
    <row r="459" spans="1:13" hidden="1" x14ac:dyDescent="0.3">
      <c r="A459" s="1">
        <v>44311</v>
      </c>
      <c r="B459" s="2" t="s">
        <v>7</v>
      </c>
      <c r="C459">
        <v>19064</v>
      </c>
      <c r="D459">
        <v>16</v>
      </c>
      <c r="E459">
        <v>341</v>
      </c>
      <c r="F459">
        <v>18375</v>
      </c>
      <c r="G459">
        <v>22</v>
      </c>
      <c r="H459">
        <v>4</v>
      </c>
      <c r="I459">
        <v>331246</v>
      </c>
      <c r="J459">
        <v>168838</v>
      </c>
      <c r="K459">
        <v>360</v>
      </c>
      <c r="L459">
        <v>458</v>
      </c>
      <c r="M459">
        <v>457</v>
      </c>
    </row>
    <row r="460" spans="1:13" hidden="1" x14ac:dyDescent="0.3">
      <c r="A460" s="1">
        <v>44312</v>
      </c>
      <c r="B460" s="2" t="s">
        <v>7</v>
      </c>
      <c r="C460">
        <v>19085</v>
      </c>
      <c r="D460">
        <v>12</v>
      </c>
      <c r="E460">
        <v>347</v>
      </c>
      <c r="F460">
        <v>18390</v>
      </c>
      <c r="G460">
        <v>19</v>
      </c>
      <c r="H460">
        <v>5</v>
      </c>
      <c r="I460">
        <v>332577</v>
      </c>
      <c r="J460">
        <v>169267</v>
      </c>
      <c r="K460">
        <v>360</v>
      </c>
      <c r="L460">
        <v>459</v>
      </c>
      <c r="M460">
        <v>458</v>
      </c>
    </row>
    <row r="461" spans="1:13" hidden="1" x14ac:dyDescent="0.3">
      <c r="A461" s="1">
        <v>44313</v>
      </c>
      <c r="B461" s="2" t="s">
        <v>7</v>
      </c>
      <c r="C461">
        <v>19108</v>
      </c>
      <c r="D461">
        <v>13</v>
      </c>
      <c r="E461">
        <v>347</v>
      </c>
      <c r="F461">
        <v>18413</v>
      </c>
      <c r="G461">
        <v>20</v>
      </c>
      <c r="H461">
        <v>4</v>
      </c>
      <c r="I461">
        <v>333256</v>
      </c>
      <c r="J461">
        <v>169732</v>
      </c>
      <c r="K461">
        <v>360</v>
      </c>
      <c r="L461">
        <v>460</v>
      </c>
      <c r="M461">
        <v>459</v>
      </c>
    </row>
    <row r="462" spans="1:13" hidden="1" x14ac:dyDescent="0.3">
      <c r="A462" s="1">
        <v>44314</v>
      </c>
      <c r="B462" s="2" t="s">
        <v>7</v>
      </c>
      <c r="C462">
        <v>19141</v>
      </c>
      <c r="D462">
        <v>28</v>
      </c>
      <c r="E462">
        <v>358</v>
      </c>
      <c r="F462">
        <v>18435</v>
      </c>
      <c r="G462">
        <v>21</v>
      </c>
      <c r="H462">
        <v>3</v>
      </c>
      <c r="I462">
        <v>333963</v>
      </c>
      <c r="J462">
        <v>170164</v>
      </c>
      <c r="K462">
        <v>360</v>
      </c>
      <c r="L462">
        <v>461</v>
      </c>
      <c r="M462">
        <v>460</v>
      </c>
    </row>
    <row r="463" spans="1:13" hidden="1" x14ac:dyDescent="0.3">
      <c r="A463" s="1">
        <v>44315</v>
      </c>
      <c r="B463" s="2" t="s">
        <v>7</v>
      </c>
      <c r="C463">
        <v>19170</v>
      </c>
      <c r="D463">
        <v>31</v>
      </c>
      <c r="E463">
        <v>358</v>
      </c>
      <c r="F463">
        <v>18464</v>
      </c>
      <c r="G463">
        <v>19</v>
      </c>
      <c r="H463">
        <v>5</v>
      </c>
      <c r="I463">
        <v>334864</v>
      </c>
      <c r="J463">
        <v>170503</v>
      </c>
      <c r="K463">
        <v>360</v>
      </c>
      <c r="L463">
        <v>462</v>
      </c>
      <c r="M463">
        <v>461</v>
      </c>
    </row>
    <row r="464" spans="1:13" hidden="1" x14ac:dyDescent="0.3">
      <c r="A464" s="1">
        <v>44316</v>
      </c>
      <c r="B464" s="2" t="s">
        <v>7</v>
      </c>
      <c r="C464">
        <v>19196</v>
      </c>
      <c r="D464">
        <v>20</v>
      </c>
      <c r="E464">
        <v>354</v>
      </c>
      <c r="F464">
        <v>18494</v>
      </c>
      <c r="G464">
        <v>19</v>
      </c>
      <c r="H464">
        <v>4</v>
      </c>
      <c r="I464">
        <v>335825</v>
      </c>
      <c r="J464">
        <v>170904</v>
      </c>
      <c r="K464">
        <v>360</v>
      </c>
      <c r="L464">
        <v>463</v>
      </c>
      <c r="M464">
        <v>462</v>
      </c>
    </row>
    <row r="465" spans="1:13" hidden="1" x14ac:dyDescent="0.3">
      <c r="A465" s="1">
        <v>44317</v>
      </c>
      <c r="B465" s="2" t="s">
        <v>7</v>
      </c>
      <c r="C465">
        <v>19222</v>
      </c>
      <c r="D465">
        <v>26</v>
      </c>
      <c r="E465">
        <v>364</v>
      </c>
      <c r="F465">
        <v>18510</v>
      </c>
      <c r="G465">
        <v>20</v>
      </c>
      <c r="H465">
        <v>4</v>
      </c>
      <c r="I465">
        <v>336698</v>
      </c>
      <c r="J465">
        <v>171181</v>
      </c>
      <c r="K465">
        <v>360</v>
      </c>
      <c r="L465">
        <v>464</v>
      </c>
      <c r="M465">
        <v>463</v>
      </c>
    </row>
    <row r="466" spans="1:13" hidden="1" x14ac:dyDescent="0.3">
      <c r="A466" s="1">
        <v>44318</v>
      </c>
      <c r="B466" s="2" t="s">
        <v>7</v>
      </c>
      <c r="C466">
        <v>19236</v>
      </c>
      <c r="D466">
        <v>10</v>
      </c>
      <c r="E466">
        <v>363</v>
      </c>
      <c r="F466">
        <v>18525</v>
      </c>
      <c r="G466">
        <v>22</v>
      </c>
      <c r="H466">
        <v>5</v>
      </c>
      <c r="I466">
        <v>337506</v>
      </c>
      <c r="J466">
        <v>171441</v>
      </c>
      <c r="K466">
        <v>360</v>
      </c>
      <c r="L466">
        <v>465</v>
      </c>
      <c r="M466">
        <v>464</v>
      </c>
    </row>
    <row r="467" spans="1:13" hidden="1" x14ac:dyDescent="0.3">
      <c r="A467" s="1">
        <v>44319</v>
      </c>
      <c r="B467" s="2" t="s">
        <v>7</v>
      </c>
      <c r="C467">
        <v>19260</v>
      </c>
      <c r="D467">
        <v>19</v>
      </c>
      <c r="E467">
        <v>383</v>
      </c>
      <c r="F467">
        <v>18529</v>
      </c>
      <c r="G467">
        <v>25</v>
      </c>
      <c r="H467">
        <v>5</v>
      </c>
      <c r="I467">
        <v>338242</v>
      </c>
      <c r="J467">
        <v>171820</v>
      </c>
      <c r="K467">
        <v>360</v>
      </c>
      <c r="L467">
        <v>466</v>
      </c>
      <c r="M467">
        <v>465</v>
      </c>
    </row>
    <row r="468" spans="1:13" hidden="1" x14ac:dyDescent="0.3">
      <c r="A468" s="1">
        <v>44320</v>
      </c>
      <c r="B468" s="2" t="s">
        <v>7</v>
      </c>
      <c r="C468">
        <v>19284</v>
      </c>
      <c r="D468">
        <v>20</v>
      </c>
      <c r="E468">
        <v>386</v>
      </c>
      <c r="F468">
        <v>18550</v>
      </c>
      <c r="G468">
        <v>24</v>
      </c>
      <c r="H468">
        <v>4</v>
      </c>
      <c r="I468">
        <v>338982</v>
      </c>
      <c r="J468">
        <v>172271</v>
      </c>
      <c r="K468">
        <v>360</v>
      </c>
      <c r="L468">
        <v>467</v>
      </c>
      <c r="M468">
        <v>466</v>
      </c>
    </row>
    <row r="469" spans="1:13" hidden="1" x14ac:dyDescent="0.3">
      <c r="A469" s="1">
        <v>44321</v>
      </c>
      <c r="B469" s="2" t="s">
        <v>7</v>
      </c>
      <c r="C469">
        <v>19314</v>
      </c>
      <c r="D469">
        <v>24</v>
      </c>
      <c r="E469">
        <v>395</v>
      </c>
      <c r="F469">
        <v>18571</v>
      </c>
      <c r="G469">
        <v>22</v>
      </c>
      <c r="H469">
        <v>4</v>
      </c>
      <c r="I469">
        <v>339816</v>
      </c>
      <c r="J469">
        <v>172709</v>
      </c>
      <c r="K469">
        <v>360</v>
      </c>
      <c r="L469">
        <v>468</v>
      </c>
      <c r="M469">
        <v>467</v>
      </c>
    </row>
    <row r="470" spans="1:13" hidden="1" x14ac:dyDescent="0.3">
      <c r="A470" s="1">
        <v>44322</v>
      </c>
      <c r="B470" s="2" t="s">
        <v>7</v>
      </c>
      <c r="C470">
        <v>19339</v>
      </c>
      <c r="D470">
        <v>22</v>
      </c>
      <c r="E470">
        <v>408</v>
      </c>
      <c r="F470">
        <v>18583</v>
      </c>
      <c r="G470">
        <v>17</v>
      </c>
      <c r="H470">
        <v>4</v>
      </c>
      <c r="I470">
        <v>340551</v>
      </c>
      <c r="J470">
        <v>173041</v>
      </c>
      <c r="K470">
        <v>360</v>
      </c>
      <c r="L470">
        <v>469</v>
      </c>
      <c r="M470">
        <v>468</v>
      </c>
    </row>
    <row r="471" spans="1:13" hidden="1" x14ac:dyDescent="0.3">
      <c r="A471" s="1">
        <v>44323</v>
      </c>
      <c r="B471" s="2" t="s">
        <v>7</v>
      </c>
      <c r="C471">
        <v>19357</v>
      </c>
      <c r="D471">
        <v>11</v>
      </c>
      <c r="E471">
        <v>407</v>
      </c>
      <c r="F471">
        <v>18602</v>
      </c>
      <c r="G471">
        <v>16</v>
      </c>
      <c r="H471">
        <v>3</v>
      </c>
      <c r="I471">
        <v>342057</v>
      </c>
      <c r="J471">
        <v>173428</v>
      </c>
      <c r="K471">
        <v>360</v>
      </c>
      <c r="L471">
        <v>470</v>
      </c>
      <c r="M471">
        <v>469</v>
      </c>
    </row>
    <row r="472" spans="1:13" hidden="1" x14ac:dyDescent="0.3">
      <c r="A472" s="1">
        <v>44324</v>
      </c>
      <c r="B472" s="2" t="s">
        <v>7</v>
      </c>
      <c r="C472">
        <v>19389</v>
      </c>
      <c r="D472">
        <v>25</v>
      </c>
      <c r="E472">
        <v>400</v>
      </c>
      <c r="F472">
        <v>18641</v>
      </c>
      <c r="G472">
        <v>16</v>
      </c>
      <c r="H472">
        <v>3</v>
      </c>
      <c r="I472">
        <v>343339</v>
      </c>
      <c r="J472">
        <v>173696</v>
      </c>
      <c r="K472">
        <v>360</v>
      </c>
      <c r="L472">
        <v>471</v>
      </c>
      <c r="M472">
        <v>470</v>
      </c>
    </row>
    <row r="473" spans="1:13" hidden="1" x14ac:dyDescent="0.3">
      <c r="A473" s="1">
        <v>44325</v>
      </c>
      <c r="B473" s="2" t="s">
        <v>7</v>
      </c>
      <c r="C473">
        <v>19417</v>
      </c>
      <c r="D473">
        <v>28</v>
      </c>
      <c r="E473">
        <v>406</v>
      </c>
      <c r="F473">
        <v>18663</v>
      </c>
      <c r="G473">
        <v>16</v>
      </c>
      <c r="H473">
        <v>3</v>
      </c>
      <c r="I473">
        <v>345031</v>
      </c>
      <c r="J473">
        <v>173897</v>
      </c>
      <c r="K473">
        <v>360</v>
      </c>
      <c r="L473">
        <v>472</v>
      </c>
      <c r="M473">
        <v>471</v>
      </c>
    </row>
    <row r="474" spans="1:13" hidden="1" x14ac:dyDescent="0.3">
      <c r="A474" s="1">
        <v>44326</v>
      </c>
      <c r="B474" s="2" t="s">
        <v>7</v>
      </c>
      <c r="C474">
        <v>19450</v>
      </c>
      <c r="D474">
        <v>30</v>
      </c>
      <c r="E474">
        <v>422</v>
      </c>
      <c r="F474">
        <v>18680</v>
      </c>
      <c r="G474">
        <v>16</v>
      </c>
      <c r="H474">
        <v>3</v>
      </c>
      <c r="I474">
        <v>346625</v>
      </c>
      <c r="J474">
        <v>174321</v>
      </c>
      <c r="K474">
        <v>360</v>
      </c>
      <c r="L474">
        <v>473</v>
      </c>
      <c r="M474">
        <v>472</v>
      </c>
    </row>
    <row r="475" spans="1:13" hidden="1" x14ac:dyDescent="0.3">
      <c r="A475" s="1">
        <v>44328</v>
      </c>
      <c r="B475" s="2" t="s">
        <v>7</v>
      </c>
      <c r="C475">
        <v>19511</v>
      </c>
      <c r="D475">
        <v>28</v>
      </c>
      <c r="E475">
        <v>423</v>
      </c>
      <c r="F475">
        <v>18740</v>
      </c>
      <c r="G475">
        <v>20</v>
      </c>
      <c r="H475">
        <v>3</v>
      </c>
      <c r="I475">
        <v>347799</v>
      </c>
      <c r="J475">
        <v>175286</v>
      </c>
      <c r="K475">
        <v>360</v>
      </c>
      <c r="L475">
        <v>474</v>
      </c>
      <c r="M475">
        <v>473</v>
      </c>
    </row>
    <row r="476" spans="1:13" hidden="1" x14ac:dyDescent="0.3">
      <c r="A476" s="1">
        <v>44329</v>
      </c>
      <c r="B476" s="2" t="s">
        <v>7</v>
      </c>
      <c r="C476">
        <v>19546</v>
      </c>
      <c r="D476">
        <v>30</v>
      </c>
      <c r="E476">
        <v>440</v>
      </c>
      <c r="F476">
        <v>18758</v>
      </c>
      <c r="G476">
        <v>19</v>
      </c>
      <c r="H476">
        <v>4</v>
      </c>
      <c r="I476">
        <v>348284</v>
      </c>
      <c r="J476">
        <v>175668</v>
      </c>
      <c r="K476">
        <v>360</v>
      </c>
      <c r="L476">
        <v>475</v>
      </c>
      <c r="M476">
        <v>474</v>
      </c>
    </row>
    <row r="477" spans="1:13" hidden="1" x14ac:dyDescent="0.3">
      <c r="A477" s="1">
        <v>44330</v>
      </c>
      <c r="B477" s="2" t="s">
        <v>7</v>
      </c>
      <c r="C477">
        <v>19573</v>
      </c>
      <c r="D477">
        <v>22</v>
      </c>
      <c r="E477">
        <v>433</v>
      </c>
      <c r="F477">
        <v>18792</v>
      </c>
      <c r="G477">
        <v>19</v>
      </c>
      <c r="H477">
        <v>3</v>
      </c>
      <c r="I477">
        <v>348895</v>
      </c>
      <c r="J477">
        <v>176056</v>
      </c>
      <c r="K477">
        <v>360</v>
      </c>
      <c r="L477">
        <v>476</v>
      </c>
      <c r="M477">
        <v>475</v>
      </c>
    </row>
    <row r="478" spans="1:13" hidden="1" x14ac:dyDescent="0.3">
      <c r="A478" s="1">
        <v>44331</v>
      </c>
      <c r="B478" s="2" t="s">
        <v>7</v>
      </c>
      <c r="C478">
        <v>19593</v>
      </c>
      <c r="D478">
        <v>17</v>
      </c>
      <c r="E478">
        <v>428</v>
      </c>
      <c r="F478">
        <v>18817</v>
      </c>
      <c r="G478">
        <v>17</v>
      </c>
      <c r="H478">
        <v>3</v>
      </c>
      <c r="I478">
        <v>349340</v>
      </c>
      <c r="J478">
        <v>176349</v>
      </c>
      <c r="K478">
        <v>360</v>
      </c>
      <c r="L478">
        <v>477</v>
      </c>
      <c r="M478">
        <v>476</v>
      </c>
    </row>
    <row r="479" spans="1:13" hidden="1" x14ac:dyDescent="0.3">
      <c r="A479" s="1">
        <v>44332</v>
      </c>
      <c r="B479" s="2" t="s">
        <v>7</v>
      </c>
      <c r="C479">
        <v>19615</v>
      </c>
      <c r="D479">
        <v>19</v>
      </c>
      <c r="E479">
        <v>424</v>
      </c>
      <c r="F479">
        <v>18843</v>
      </c>
      <c r="G479">
        <v>20</v>
      </c>
      <c r="H479">
        <v>3</v>
      </c>
      <c r="I479">
        <v>350242</v>
      </c>
      <c r="J479">
        <v>176562</v>
      </c>
      <c r="K479">
        <v>360</v>
      </c>
      <c r="L479">
        <v>478</v>
      </c>
      <c r="M479">
        <v>477</v>
      </c>
    </row>
    <row r="480" spans="1:13" hidden="1" x14ac:dyDescent="0.3">
      <c r="A480" s="1">
        <v>44333</v>
      </c>
      <c r="B480" s="2" t="s">
        <v>7</v>
      </c>
      <c r="C480">
        <v>19637</v>
      </c>
      <c r="D480">
        <v>20</v>
      </c>
      <c r="E480">
        <v>435</v>
      </c>
      <c r="F480">
        <v>18854</v>
      </c>
      <c r="G480">
        <v>21</v>
      </c>
      <c r="H480">
        <v>4</v>
      </c>
      <c r="I480">
        <v>350825</v>
      </c>
      <c r="J480">
        <v>176887</v>
      </c>
      <c r="K480">
        <v>360</v>
      </c>
      <c r="L480">
        <v>479</v>
      </c>
      <c r="M480">
        <v>478</v>
      </c>
    </row>
    <row r="481" spans="1:13" hidden="1" x14ac:dyDescent="0.3">
      <c r="A481" s="1">
        <v>44334</v>
      </c>
      <c r="B481" s="2" t="s">
        <v>7</v>
      </c>
      <c r="C481">
        <v>19673</v>
      </c>
      <c r="D481">
        <v>28</v>
      </c>
      <c r="E481">
        <v>443</v>
      </c>
      <c r="F481">
        <v>18880</v>
      </c>
      <c r="G481">
        <v>19</v>
      </c>
      <c r="H481">
        <v>5</v>
      </c>
      <c r="I481">
        <v>351491</v>
      </c>
      <c r="J481">
        <v>177397</v>
      </c>
      <c r="K481">
        <v>362</v>
      </c>
      <c r="L481">
        <v>480</v>
      </c>
      <c r="M481">
        <v>479</v>
      </c>
    </row>
    <row r="482" spans="1:13" hidden="1" x14ac:dyDescent="0.3">
      <c r="A482" s="1">
        <v>44335</v>
      </c>
      <c r="B482" s="2" t="s">
        <v>7</v>
      </c>
      <c r="C482">
        <v>19696</v>
      </c>
      <c r="D482">
        <v>16</v>
      </c>
      <c r="E482">
        <v>440</v>
      </c>
      <c r="F482">
        <v>18906</v>
      </c>
      <c r="G482">
        <v>19</v>
      </c>
      <c r="H482">
        <v>5</v>
      </c>
      <c r="I482">
        <v>352319</v>
      </c>
      <c r="J482">
        <v>177834</v>
      </c>
      <c r="K482">
        <v>362</v>
      </c>
      <c r="L482">
        <v>481</v>
      </c>
      <c r="M482">
        <v>480</v>
      </c>
    </row>
    <row r="483" spans="1:13" hidden="1" x14ac:dyDescent="0.3">
      <c r="A483" s="1">
        <v>44336</v>
      </c>
      <c r="B483" s="2" t="s">
        <v>7</v>
      </c>
      <c r="C483">
        <v>19718</v>
      </c>
      <c r="D483">
        <v>22</v>
      </c>
      <c r="E483">
        <v>437</v>
      </c>
      <c r="F483">
        <v>18931</v>
      </c>
      <c r="G483">
        <v>18</v>
      </c>
      <c r="H483">
        <v>4</v>
      </c>
      <c r="I483">
        <v>353108</v>
      </c>
      <c r="J483">
        <v>178227</v>
      </c>
      <c r="K483">
        <v>362</v>
      </c>
      <c r="L483">
        <v>482</v>
      </c>
      <c r="M483">
        <v>481</v>
      </c>
    </row>
    <row r="484" spans="1:13" hidden="1" x14ac:dyDescent="0.3">
      <c r="A484" s="1">
        <v>44337</v>
      </c>
      <c r="B484" s="2" t="s">
        <v>7</v>
      </c>
      <c r="C484">
        <v>19748</v>
      </c>
      <c r="D484">
        <v>21</v>
      </c>
      <c r="E484">
        <v>437</v>
      </c>
      <c r="F484">
        <v>18961</v>
      </c>
      <c r="G484">
        <v>14</v>
      </c>
      <c r="H484">
        <v>3</v>
      </c>
      <c r="I484">
        <v>353872</v>
      </c>
      <c r="J484">
        <v>178598</v>
      </c>
      <c r="K484">
        <v>362</v>
      </c>
      <c r="L484">
        <v>483</v>
      </c>
      <c r="M484">
        <v>482</v>
      </c>
    </row>
    <row r="485" spans="1:13" hidden="1" x14ac:dyDescent="0.3">
      <c r="A485" s="1">
        <v>44338</v>
      </c>
      <c r="B485" s="2" t="s">
        <v>7</v>
      </c>
      <c r="C485">
        <v>19781</v>
      </c>
      <c r="D485">
        <v>29</v>
      </c>
      <c r="E485">
        <v>455</v>
      </c>
      <c r="F485">
        <v>18976</v>
      </c>
      <c r="G485">
        <v>14</v>
      </c>
      <c r="H485">
        <v>3</v>
      </c>
      <c r="I485">
        <v>354623</v>
      </c>
      <c r="J485">
        <v>179001</v>
      </c>
      <c r="K485">
        <v>362</v>
      </c>
      <c r="L485">
        <v>484</v>
      </c>
      <c r="M485">
        <v>483</v>
      </c>
    </row>
    <row r="486" spans="1:13" hidden="1" x14ac:dyDescent="0.3">
      <c r="A486" s="1">
        <v>44339</v>
      </c>
      <c r="B486" s="2" t="s">
        <v>7</v>
      </c>
      <c r="C486">
        <v>19804</v>
      </c>
      <c r="D486">
        <v>21</v>
      </c>
      <c r="E486">
        <v>453</v>
      </c>
      <c r="F486">
        <v>19001</v>
      </c>
      <c r="G486">
        <v>12</v>
      </c>
      <c r="H486">
        <v>5</v>
      </c>
      <c r="I486">
        <v>355849</v>
      </c>
      <c r="J486">
        <v>179208</v>
      </c>
      <c r="K486">
        <v>362</v>
      </c>
      <c r="L486">
        <v>485</v>
      </c>
      <c r="M486">
        <v>484</v>
      </c>
    </row>
    <row r="487" spans="1:13" hidden="1" x14ac:dyDescent="0.3">
      <c r="A487" s="1">
        <v>44340</v>
      </c>
      <c r="B487" s="2" t="s">
        <v>7</v>
      </c>
      <c r="C487">
        <v>19832</v>
      </c>
      <c r="D487">
        <v>21</v>
      </c>
      <c r="E487">
        <v>457</v>
      </c>
      <c r="F487">
        <v>19025</v>
      </c>
      <c r="G487">
        <v>14</v>
      </c>
      <c r="H487">
        <v>5</v>
      </c>
      <c r="I487">
        <v>357086</v>
      </c>
      <c r="J487">
        <v>179649</v>
      </c>
      <c r="K487">
        <v>362</v>
      </c>
      <c r="L487">
        <v>486</v>
      </c>
      <c r="M487">
        <v>485</v>
      </c>
    </row>
    <row r="488" spans="1:13" hidden="1" x14ac:dyDescent="0.3">
      <c r="A488" s="1">
        <v>44341</v>
      </c>
      <c r="B488" s="2" t="s">
        <v>7</v>
      </c>
      <c r="C488">
        <v>19859</v>
      </c>
      <c r="D488">
        <v>22</v>
      </c>
      <c r="E488">
        <v>437</v>
      </c>
      <c r="F488">
        <v>19072</v>
      </c>
      <c r="G488">
        <v>15</v>
      </c>
      <c r="H488">
        <v>4</v>
      </c>
      <c r="I488">
        <v>357780</v>
      </c>
      <c r="J488">
        <v>180111</v>
      </c>
      <c r="K488">
        <v>362</v>
      </c>
      <c r="L488">
        <v>487</v>
      </c>
      <c r="M488">
        <v>486</v>
      </c>
    </row>
    <row r="489" spans="1:13" hidden="1" x14ac:dyDescent="0.3">
      <c r="A489" s="1">
        <v>44342</v>
      </c>
      <c r="B489" s="2" t="s">
        <v>7</v>
      </c>
      <c r="C489">
        <v>19889</v>
      </c>
      <c r="D489">
        <v>23</v>
      </c>
      <c r="E489">
        <v>439</v>
      </c>
      <c r="F489">
        <v>19100</v>
      </c>
      <c r="G489">
        <v>17</v>
      </c>
      <c r="H489">
        <v>3</v>
      </c>
      <c r="I489">
        <v>358457</v>
      </c>
      <c r="J489">
        <v>180655</v>
      </c>
      <c r="K489">
        <v>362</v>
      </c>
      <c r="L489">
        <v>488</v>
      </c>
      <c r="M489">
        <v>487</v>
      </c>
    </row>
    <row r="490" spans="1:13" hidden="1" x14ac:dyDescent="0.3">
      <c r="A490" s="1">
        <v>44343</v>
      </c>
      <c r="B490" s="2" t="s">
        <v>7</v>
      </c>
      <c r="C490">
        <v>19918</v>
      </c>
      <c r="D490">
        <v>29</v>
      </c>
      <c r="E490">
        <v>442</v>
      </c>
      <c r="F490">
        <v>19126</v>
      </c>
      <c r="G490">
        <v>18</v>
      </c>
      <c r="H490">
        <v>4</v>
      </c>
      <c r="I490">
        <v>359072</v>
      </c>
      <c r="J490">
        <v>141659</v>
      </c>
      <c r="K490">
        <v>362</v>
      </c>
      <c r="L490">
        <v>489</v>
      </c>
      <c r="M490">
        <v>488</v>
      </c>
    </row>
    <row r="491" spans="1:13" hidden="1" x14ac:dyDescent="0.3">
      <c r="A491" s="1">
        <v>44344</v>
      </c>
      <c r="B491" s="2" t="s">
        <v>7</v>
      </c>
      <c r="C491">
        <v>19934</v>
      </c>
      <c r="D491">
        <v>15</v>
      </c>
      <c r="E491">
        <v>427</v>
      </c>
      <c r="F491">
        <v>19157</v>
      </c>
      <c r="G491">
        <v>15</v>
      </c>
      <c r="H491">
        <v>4</v>
      </c>
      <c r="I491">
        <v>359505</v>
      </c>
      <c r="J491">
        <v>141875</v>
      </c>
      <c r="K491">
        <v>362</v>
      </c>
      <c r="L491">
        <v>490</v>
      </c>
      <c r="M491">
        <v>489</v>
      </c>
    </row>
    <row r="492" spans="1:13" hidden="1" x14ac:dyDescent="0.3">
      <c r="A492" s="1">
        <v>44345</v>
      </c>
      <c r="B492" s="2" t="s">
        <v>7</v>
      </c>
      <c r="C492">
        <v>19954</v>
      </c>
      <c r="D492">
        <v>22</v>
      </c>
      <c r="E492">
        <v>415</v>
      </c>
      <c r="F492">
        <v>19189</v>
      </c>
      <c r="G492">
        <v>18</v>
      </c>
      <c r="H492">
        <v>5</v>
      </c>
      <c r="I492">
        <v>360209</v>
      </c>
      <c r="J492">
        <v>142067</v>
      </c>
      <c r="K492">
        <v>362</v>
      </c>
      <c r="L492">
        <v>491</v>
      </c>
      <c r="M492">
        <v>490</v>
      </c>
    </row>
    <row r="493" spans="1:13" hidden="1" x14ac:dyDescent="0.3">
      <c r="A493" s="1">
        <v>44346</v>
      </c>
      <c r="B493" s="2" t="s">
        <v>7</v>
      </c>
      <c r="C493">
        <v>19964</v>
      </c>
      <c r="D493">
        <v>10</v>
      </c>
      <c r="E493">
        <v>410</v>
      </c>
      <c r="F493">
        <v>19204</v>
      </c>
      <c r="G493">
        <v>21</v>
      </c>
      <c r="H493">
        <v>5</v>
      </c>
      <c r="I493">
        <v>360689</v>
      </c>
      <c r="J493">
        <v>142067</v>
      </c>
      <c r="K493">
        <v>362</v>
      </c>
      <c r="L493">
        <v>492</v>
      </c>
      <c r="M493">
        <v>491</v>
      </c>
    </row>
    <row r="494" spans="1:13" hidden="1" x14ac:dyDescent="0.3">
      <c r="A494" s="1">
        <v>44347</v>
      </c>
      <c r="B494" s="2" t="s">
        <v>7</v>
      </c>
      <c r="C494">
        <v>19979</v>
      </c>
      <c r="D494">
        <v>14</v>
      </c>
      <c r="E494">
        <v>396</v>
      </c>
      <c r="F494">
        <v>19233</v>
      </c>
      <c r="G494">
        <v>22</v>
      </c>
      <c r="H494">
        <v>5</v>
      </c>
      <c r="I494">
        <v>361153</v>
      </c>
      <c r="J494">
        <v>142093</v>
      </c>
      <c r="K494">
        <v>362</v>
      </c>
      <c r="L494">
        <v>493</v>
      </c>
      <c r="M494">
        <v>492</v>
      </c>
    </row>
    <row r="495" spans="1:13" hidden="1" x14ac:dyDescent="0.3">
      <c r="A495" s="1">
        <v>44348</v>
      </c>
      <c r="B495" s="2" t="s">
        <v>7</v>
      </c>
      <c r="C495">
        <v>19993</v>
      </c>
      <c r="D495">
        <v>14</v>
      </c>
      <c r="E495">
        <v>400</v>
      </c>
      <c r="F495">
        <v>19243</v>
      </c>
      <c r="G495">
        <v>23</v>
      </c>
      <c r="H495">
        <v>4</v>
      </c>
      <c r="I495">
        <v>361821</v>
      </c>
      <c r="J495">
        <v>142194</v>
      </c>
      <c r="K495">
        <v>362</v>
      </c>
      <c r="L495">
        <v>494</v>
      </c>
      <c r="M495">
        <v>493</v>
      </c>
    </row>
    <row r="496" spans="1:13" hidden="1" x14ac:dyDescent="0.3">
      <c r="A496" s="1">
        <v>44349</v>
      </c>
      <c r="B496" s="2" t="s">
        <v>7</v>
      </c>
      <c r="C496">
        <v>20005</v>
      </c>
      <c r="D496">
        <v>12</v>
      </c>
      <c r="E496">
        <v>370</v>
      </c>
      <c r="F496">
        <v>19285</v>
      </c>
      <c r="G496">
        <v>21</v>
      </c>
      <c r="H496">
        <v>4</v>
      </c>
      <c r="I496">
        <v>362484</v>
      </c>
      <c r="J496">
        <v>142370</v>
      </c>
      <c r="K496">
        <v>362</v>
      </c>
      <c r="L496">
        <v>495</v>
      </c>
      <c r="M496">
        <v>494</v>
      </c>
    </row>
    <row r="497" spans="1:13" hidden="1" x14ac:dyDescent="0.3">
      <c r="A497" s="1">
        <v>44350</v>
      </c>
      <c r="B497" s="2" t="s">
        <v>7</v>
      </c>
      <c r="C497">
        <v>20021</v>
      </c>
      <c r="D497">
        <v>12</v>
      </c>
      <c r="E497">
        <v>358</v>
      </c>
      <c r="F497">
        <v>19313</v>
      </c>
      <c r="G497">
        <v>21</v>
      </c>
      <c r="H497">
        <v>3</v>
      </c>
      <c r="I497">
        <v>362934</v>
      </c>
      <c r="J497">
        <v>143929</v>
      </c>
      <c r="K497">
        <v>363</v>
      </c>
      <c r="L497">
        <v>496</v>
      </c>
      <c r="M497">
        <v>495</v>
      </c>
    </row>
    <row r="498" spans="1:13" hidden="1" x14ac:dyDescent="0.3">
      <c r="A498" s="1">
        <v>44351</v>
      </c>
      <c r="B498" s="2" t="s">
        <v>7</v>
      </c>
      <c r="C498">
        <v>20031</v>
      </c>
      <c r="D498">
        <v>12</v>
      </c>
      <c r="E498">
        <v>335</v>
      </c>
      <c r="F498">
        <v>19345</v>
      </c>
      <c r="G498">
        <v>16</v>
      </c>
      <c r="H498">
        <v>2</v>
      </c>
      <c r="I498">
        <v>363341</v>
      </c>
      <c r="J498">
        <v>144045</v>
      </c>
      <c r="K498">
        <v>364</v>
      </c>
      <c r="L498">
        <v>497</v>
      </c>
      <c r="M498">
        <v>496</v>
      </c>
    </row>
    <row r="499" spans="1:13" hidden="1" x14ac:dyDescent="0.3">
      <c r="A499" s="1">
        <v>44352</v>
      </c>
      <c r="B499" s="2" t="s">
        <v>7</v>
      </c>
      <c r="C499">
        <v>20041</v>
      </c>
      <c r="D499">
        <v>11</v>
      </c>
      <c r="E499">
        <v>324</v>
      </c>
      <c r="F499">
        <v>19366</v>
      </c>
      <c r="G499">
        <v>15</v>
      </c>
      <c r="H499">
        <v>3</v>
      </c>
      <c r="I499">
        <v>363848</v>
      </c>
      <c r="J499">
        <v>144136</v>
      </c>
      <c r="K499">
        <v>364</v>
      </c>
      <c r="L499">
        <v>498</v>
      </c>
      <c r="M499">
        <v>497</v>
      </c>
    </row>
    <row r="500" spans="1:13" hidden="1" x14ac:dyDescent="0.3">
      <c r="A500" s="1">
        <v>44353</v>
      </c>
      <c r="B500" s="2" t="s">
        <v>7</v>
      </c>
      <c r="C500">
        <v>20047</v>
      </c>
      <c r="D500">
        <v>6</v>
      </c>
      <c r="E500">
        <v>295</v>
      </c>
      <c r="F500">
        <v>19401</v>
      </c>
      <c r="G500">
        <v>15</v>
      </c>
      <c r="H500">
        <v>3</v>
      </c>
      <c r="I500">
        <v>364327</v>
      </c>
      <c r="J500">
        <v>144136</v>
      </c>
      <c r="K500">
        <v>364</v>
      </c>
      <c r="L500">
        <v>499</v>
      </c>
      <c r="M500">
        <v>498</v>
      </c>
    </row>
    <row r="501" spans="1:13" hidden="1" x14ac:dyDescent="0.3">
      <c r="A501" s="1">
        <v>44354</v>
      </c>
      <c r="B501" s="2" t="s">
        <v>7</v>
      </c>
      <c r="C501">
        <v>20053</v>
      </c>
      <c r="D501">
        <v>6</v>
      </c>
      <c r="E501">
        <v>283</v>
      </c>
      <c r="F501">
        <v>19418</v>
      </c>
      <c r="G501">
        <v>12</v>
      </c>
      <c r="H501">
        <v>3</v>
      </c>
      <c r="I501">
        <v>364730</v>
      </c>
      <c r="J501">
        <v>144165</v>
      </c>
      <c r="K501">
        <v>365</v>
      </c>
      <c r="L501">
        <v>500</v>
      </c>
      <c r="M501">
        <v>499</v>
      </c>
    </row>
    <row r="502" spans="1:13" hidden="1" x14ac:dyDescent="0.3">
      <c r="A502" s="1">
        <v>44355</v>
      </c>
      <c r="B502" s="2" t="s">
        <v>7</v>
      </c>
      <c r="C502">
        <v>20057</v>
      </c>
      <c r="D502">
        <v>4</v>
      </c>
      <c r="E502">
        <v>253</v>
      </c>
      <c r="F502">
        <v>19452</v>
      </c>
      <c r="G502">
        <v>13</v>
      </c>
      <c r="H502">
        <v>2</v>
      </c>
      <c r="I502">
        <v>365336</v>
      </c>
      <c r="J502">
        <v>144231</v>
      </c>
      <c r="K502">
        <v>365</v>
      </c>
      <c r="L502">
        <v>501</v>
      </c>
      <c r="M502">
        <v>500</v>
      </c>
    </row>
    <row r="503" spans="1:13" hidden="1" x14ac:dyDescent="0.3">
      <c r="A503" s="1">
        <v>44356</v>
      </c>
      <c r="B503" s="2" t="s">
        <v>7</v>
      </c>
      <c r="C503">
        <v>20068</v>
      </c>
      <c r="D503">
        <v>10</v>
      </c>
      <c r="E503">
        <v>222</v>
      </c>
      <c r="F503">
        <v>19494</v>
      </c>
      <c r="G503">
        <v>10</v>
      </c>
      <c r="H503">
        <v>2</v>
      </c>
      <c r="I503">
        <v>365855</v>
      </c>
      <c r="J503">
        <v>144334</v>
      </c>
      <c r="K503">
        <v>365</v>
      </c>
      <c r="L503">
        <v>502</v>
      </c>
      <c r="M503">
        <v>501</v>
      </c>
    </row>
    <row r="504" spans="1:13" hidden="1" x14ac:dyDescent="0.3">
      <c r="A504" s="1">
        <v>44357</v>
      </c>
      <c r="B504" s="2" t="s">
        <v>7</v>
      </c>
      <c r="C504">
        <v>20078</v>
      </c>
      <c r="D504">
        <v>8</v>
      </c>
      <c r="E504">
        <v>206</v>
      </c>
      <c r="F504">
        <v>19520</v>
      </c>
      <c r="G504">
        <v>10</v>
      </c>
      <c r="H504">
        <v>2</v>
      </c>
      <c r="I504">
        <v>366216</v>
      </c>
      <c r="J504">
        <v>144570</v>
      </c>
      <c r="K504">
        <v>365</v>
      </c>
      <c r="L504">
        <v>503</v>
      </c>
      <c r="M504">
        <v>502</v>
      </c>
    </row>
    <row r="505" spans="1:13" hidden="1" x14ac:dyDescent="0.3">
      <c r="A505" s="1">
        <v>44358</v>
      </c>
      <c r="B505" s="2" t="s">
        <v>7</v>
      </c>
      <c r="C505">
        <v>20083</v>
      </c>
      <c r="D505">
        <v>4</v>
      </c>
      <c r="E505">
        <v>182</v>
      </c>
      <c r="F505">
        <v>19548</v>
      </c>
      <c r="G505">
        <v>6</v>
      </c>
      <c r="H505">
        <v>3</v>
      </c>
      <c r="I505">
        <v>366539</v>
      </c>
      <c r="J505">
        <v>144740</v>
      </c>
      <c r="K505">
        <v>365</v>
      </c>
      <c r="L505">
        <v>504</v>
      </c>
      <c r="M505">
        <v>503</v>
      </c>
    </row>
    <row r="506" spans="1:13" hidden="1" x14ac:dyDescent="0.3">
      <c r="A506" s="1">
        <v>44359</v>
      </c>
      <c r="B506" s="2" t="s">
        <v>7</v>
      </c>
      <c r="C506">
        <v>20088</v>
      </c>
      <c r="D506">
        <v>5</v>
      </c>
      <c r="E506">
        <v>169</v>
      </c>
      <c r="F506">
        <v>19566</v>
      </c>
      <c r="G506">
        <v>7</v>
      </c>
      <c r="H506">
        <v>2</v>
      </c>
      <c r="I506">
        <v>367084</v>
      </c>
      <c r="J506">
        <v>144787</v>
      </c>
      <c r="K506">
        <v>365</v>
      </c>
      <c r="L506">
        <v>505</v>
      </c>
      <c r="M506">
        <v>504</v>
      </c>
    </row>
    <row r="507" spans="1:13" hidden="1" x14ac:dyDescent="0.3">
      <c r="A507" s="1">
        <v>44360</v>
      </c>
      <c r="B507" s="2" t="s">
        <v>7</v>
      </c>
      <c r="C507">
        <v>20093</v>
      </c>
      <c r="D507">
        <v>5</v>
      </c>
      <c r="E507">
        <v>156</v>
      </c>
      <c r="F507">
        <v>19584</v>
      </c>
      <c r="G507">
        <v>5</v>
      </c>
      <c r="H507">
        <v>2</v>
      </c>
      <c r="I507">
        <v>367437</v>
      </c>
      <c r="J507">
        <v>144787</v>
      </c>
      <c r="K507">
        <v>365</v>
      </c>
      <c r="L507">
        <v>506</v>
      </c>
      <c r="M507">
        <v>505</v>
      </c>
    </row>
    <row r="508" spans="1:13" hidden="1" x14ac:dyDescent="0.3">
      <c r="A508" s="1">
        <v>44361</v>
      </c>
      <c r="B508" s="2" t="s">
        <v>7</v>
      </c>
      <c r="C508">
        <v>20098</v>
      </c>
      <c r="D508">
        <v>3</v>
      </c>
      <c r="E508">
        <v>146</v>
      </c>
      <c r="F508">
        <v>19599</v>
      </c>
      <c r="G508">
        <v>5</v>
      </c>
      <c r="H508">
        <v>1</v>
      </c>
      <c r="I508">
        <v>367810</v>
      </c>
      <c r="J508">
        <v>144806</v>
      </c>
      <c r="K508">
        <v>365</v>
      </c>
      <c r="L508">
        <v>507</v>
      </c>
      <c r="M508">
        <v>506</v>
      </c>
    </row>
    <row r="509" spans="1:13" hidden="1" x14ac:dyDescent="0.3">
      <c r="A509" s="1">
        <v>44362</v>
      </c>
      <c r="B509" s="2" t="s">
        <v>7</v>
      </c>
      <c r="C509">
        <v>20101</v>
      </c>
      <c r="D509">
        <v>4</v>
      </c>
      <c r="E509">
        <v>134</v>
      </c>
      <c r="F509">
        <v>19614</v>
      </c>
      <c r="G509">
        <v>4</v>
      </c>
      <c r="H509">
        <v>1</v>
      </c>
      <c r="I509">
        <v>368432</v>
      </c>
      <c r="J509">
        <v>144857</v>
      </c>
      <c r="K509">
        <v>365</v>
      </c>
      <c r="L509">
        <v>508</v>
      </c>
      <c r="M509">
        <v>507</v>
      </c>
    </row>
    <row r="510" spans="1:13" hidden="1" x14ac:dyDescent="0.3">
      <c r="A510" s="1">
        <v>44363</v>
      </c>
      <c r="B510" s="2" t="s">
        <v>7</v>
      </c>
      <c r="C510">
        <v>20111</v>
      </c>
      <c r="D510">
        <v>9</v>
      </c>
      <c r="E510">
        <v>127</v>
      </c>
      <c r="F510">
        <v>19631</v>
      </c>
      <c r="G510">
        <v>4</v>
      </c>
      <c r="H510">
        <v>1</v>
      </c>
      <c r="I510">
        <v>368962</v>
      </c>
      <c r="J510">
        <v>144966</v>
      </c>
      <c r="K510">
        <v>365</v>
      </c>
      <c r="L510">
        <v>509</v>
      </c>
      <c r="M510">
        <v>508</v>
      </c>
    </row>
    <row r="511" spans="1:13" hidden="1" x14ac:dyDescent="0.3">
      <c r="A511" s="1">
        <v>44364</v>
      </c>
      <c r="B511" s="2" t="s">
        <v>7</v>
      </c>
      <c r="C511">
        <v>20118</v>
      </c>
      <c r="D511">
        <v>8</v>
      </c>
      <c r="E511">
        <v>126</v>
      </c>
      <c r="F511">
        <v>19639</v>
      </c>
      <c r="G511">
        <v>4</v>
      </c>
      <c r="H511">
        <v>1</v>
      </c>
      <c r="I511">
        <v>369408</v>
      </c>
      <c r="J511">
        <v>146501</v>
      </c>
      <c r="K511">
        <v>365</v>
      </c>
      <c r="L511">
        <v>510</v>
      </c>
      <c r="M511">
        <v>509</v>
      </c>
    </row>
    <row r="512" spans="1:13" hidden="1" x14ac:dyDescent="0.3">
      <c r="A512" s="1">
        <v>44365</v>
      </c>
      <c r="B512" s="2" t="s">
        <v>7</v>
      </c>
      <c r="C512">
        <v>20129</v>
      </c>
      <c r="D512">
        <v>12</v>
      </c>
      <c r="E512">
        <v>121</v>
      </c>
      <c r="F512">
        <v>19655</v>
      </c>
      <c r="G512">
        <v>4</v>
      </c>
      <c r="H512">
        <v>1</v>
      </c>
      <c r="I512">
        <v>369734</v>
      </c>
      <c r="J512">
        <v>146584</v>
      </c>
      <c r="K512">
        <v>365</v>
      </c>
      <c r="L512">
        <v>511</v>
      </c>
      <c r="M512">
        <v>510</v>
      </c>
    </row>
    <row r="513" spans="1:13" hidden="1" x14ac:dyDescent="0.3">
      <c r="A513" s="1">
        <v>44366</v>
      </c>
      <c r="B513" s="2" t="s">
        <v>7</v>
      </c>
      <c r="C513">
        <v>20132</v>
      </c>
      <c r="D513">
        <v>3</v>
      </c>
      <c r="E513">
        <v>110</v>
      </c>
      <c r="F513">
        <v>19669</v>
      </c>
      <c r="G513">
        <v>3</v>
      </c>
      <c r="H513">
        <v>1</v>
      </c>
      <c r="I513">
        <v>370128</v>
      </c>
      <c r="J513">
        <v>146596</v>
      </c>
      <c r="K513">
        <v>365</v>
      </c>
      <c r="L513">
        <v>512</v>
      </c>
      <c r="M513">
        <v>511</v>
      </c>
    </row>
    <row r="514" spans="1:13" hidden="1" x14ac:dyDescent="0.3">
      <c r="A514" s="1">
        <v>44367</v>
      </c>
      <c r="B514" s="2" t="s">
        <v>7</v>
      </c>
      <c r="C514">
        <v>20140</v>
      </c>
      <c r="D514">
        <v>8</v>
      </c>
      <c r="E514">
        <v>100</v>
      </c>
      <c r="F514">
        <v>19687</v>
      </c>
      <c r="G514">
        <v>2</v>
      </c>
      <c r="H514">
        <v>1</v>
      </c>
      <c r="I514">
        <v>370564</v>
      </c>
      <c r="J514">
        <v>146596</v>
      </c>
      <c r="K514">
        <v>365</v>
      </c>
      <c r="L514">
        <v>513</v>
      </c>
      <c r="M514">
        <v>512</v>
      </c>
    </row>
    <row r="515" spans="1:13" hidden="1" x14ac:dyDescent="0.3">
      <c r="A515" s="1">
        <v>44368</v>
      </c>
      <c r="B515" s="2" t="s">
        <v>7</v>
      </c>
      <c r="C515">
        <v>20149</v>
      </c>
      <c r="D515">
        <v>6</v>
      </c>
      <c r="E515">
        <v>103</v>
      </c>
      <c r="F515">
        <v>19693</v>
      </c>
      <c r="G515">
        <v>1</v>
      </c>
      <c r="H515">
        <v>1</v>
      </c>
      <c r="I515">
        <v>370994</v>
      </c>
      <c r="J515">
        <v>146643</v>
      </c>
      <c r="K515">
        <v>365</v>
      </c>
      <c r="L515">
        <v>514</v>
      </c>
      <c r="M515">
        <v>513</v>
      </c>
    </row>
    <row r="516" spans="1:13" hidden="1" x14ac:dyDescent="0.3">
      <c r="A516" s="1">
        <v>44369</v>
      </c>
      <c r="B516" s="2" t="s">
        <v>7</v>
      </c>
      <c r="C516">
        <v>20158</v>
      </c>
      <c r="D516">
        <v>9</v>
      </c>
      <c r="E516">
        <v>105</v>
      </c>
      <c r="F516">
        <v>19700</v>
      </c>
      <c r="G516">
        <v>1</v>
      </c>
      <c r="H516">
        <v>1</v>
      </c>
      <c r="I516">
        <v>371476</v>
      </c>
      <c r="J516">
        <v>146718</v>
      </c>
      <c r="K516">
        <v>365</v>
      </c>
      <c r="L516">
        <v>515</v>
      </c>
      <c r="M516">
        <v>514</v>
      </c>
    </row>
    <row r="517" spans="1:13" hidden="1" x14ac:dyDescent="0.3">
      <c r="A517" s="1">
        <v>44370</v>
      </c>
      <c r="B517" s="2" t="s">
        <v>7</v>
      </c>
      <c r="C517">
        <v>20169</v>
      </c>
      <c r="D517">
        <v>12</v>
      </c>
      <c r="E517">
        <v>112</v>
      </c>
      <c r="F517">
        <v>19704</v>
      </c>
      <c r="G517">
        <v>1</v>
      </c>
      <c r="H517">
        <v>1</v>
      </c>
      <c r="I517">
        <v>371972</v>
      </c>
      <c r="J517">
        <v>146931</v>
      </c>
      <c r="K517">
        <v>365</v>
      </c>
      <c r="L517">
        <v>516</v>
      </c>
      <c r="M517">
        <v>515</v>
      </c>
    </row>
    <row r="518" spans="1:13" hidden="1" x14ac:dyDescent="0.3">
      <c r="A518" s="1">
        <v>44371</v>
      </c>
      <c r="B518" s="2" t="s">
        <v>7</v>
      </c>
      <c r="C518">
        <v>20190</v>
      </c>
      <c r="D518">
        <v>21</v>
      </c>
      <c r="E518">
        <v>125</v>
      </c>
      <c r="F518">
        <v>19712</v>
      </c>
      <c r="G518">
        <v>0</v>
      </c>
      <c r="H518">
        <v>1</v>
      </c>
      <c r="I518">
        <v>372362</v>
      </c>
      <c r="J518">
        <v>147023</v>
      </c>
      <c r="K518">
        <v>365</v>
      </c>
      <c r="L518">
        <v>517</v>
      </c>
      <c r="M518">
        <v>516</v>
      </c>
    </row>
    <row r="519" spans="1:13" hidden="1" x14ac:dyDescent="0.3">
      <c r="A519" s="1">
        <v>44372</v>
      </c>
      <c r="B519" s="2" t="s">
        <v>7</v>
      </c>
      <c r="C519">
        <v>20207</v>
      </c>
      <c r="D519">
        <v>16</v>
      </c>
      <c r="E519">
        <v>131</v>
      </c>
      <c r="F519">
        <v>19723</v>
      </c>
      <c r="G519">
        <v>0</v>
      </c>
      <c r="H519">
        <v>1</v>
      </c>
      <c r="I519">
        <v>372747</v>
      </c>
      <c r="J519">
        <v>147100</v>
      </c>
      <c r="K519">
        <v>365</v>
      </c>
      <c r="L519">
        <v>518</v>
      </c>
      <c r="M519">
        <v>517</v>
      </c>
    </row>
    <row r="520" spans="1:13" hidden="1" x14ac:dyDescent="0.3">
      <c r="A520" s="1">
        <v>44373</v>
      </c>
      <c r="B520" s="2" t="s">
        <v>7</v>
      </c>
      <c r="C520">
        <v>20230</v>
      </c>
      <c r="D520">
        <v>23</v>
      </c>
      <c r="E520">
        <v>146</v>
      </c>
      <c r="F520">
        <v>19731</v>
      </c>
      <c r="G520">
        <v>0</v>
      </c>
      <c r="H520">
        <v>1</v>
      </c>
      <c r="I520">
        <v>373203</v>
      </c>
      <c r="J520">
        <v>147137</v>
      </c>
      <c r="K520">
        <v>365</v>
      </c>
      <c r="L520">
        <v>519</v>
      </c>
      <c r="M520">
        <v>518</v>
      </c>
    </row>
    <row r="521" spans="1:13" hidden="1" x14ac:dyDescent="0.3">
      <c r="A521" s="1">
        <v>44374</v>
      </c>
      <c r="B521" s="2" t="s">
        <v>7</v>
      </c>
      <c r="C521">
        <v>20239</v>
      </c>
      <c r="D521">
        <v>9</v>
      </c>
      <c r="E521">
        <v>148</v>
      </c>
      <c r="F521">
        <v>20091</v>
      </c>
      <c r="G521">
        <v>1</v>
      </c>
      <c r="H521">
        <v>1</v>
      </c>
      <c r="I521">
        <v>373744</v>
      </c>
      <c r="J521">
        <v>147137</v>
      </c>
      <c r="K521">
        <v>365</v>
      </c>
      <c r="L521">
        <v>520</v>
      </c>
      <c r="M521">
        <v>519</v>
      </c>
    </row>
    <row r="522" spans="1:13" hidden="1" x14ac:dyDescent="0.3">
      <c r="A522" s="1">
        <v>44375</v>
      </c>
      <c r="B522" s="2" t="s">
        <v>7</v>
      </c>
      <c r="C522">
        <v>20247</v>
      </c>
      <c r="D522">
        <v>8</v>
      </c>
      <c r="E522">
        <v>153</v>
      </c>
      <c r="F522">
        <v>19741</v>
      </c>
      <c r="G522">
        <v>1</v>
      </c>
      <c r="H522">
        <v>1</v>
      </c>
      <c r="I522">
        <v>374178</v>
      </c>
      <c r="J522">
        <v>147162</v>
      </c>
      <c r="K522">
        <v>365</v>
      </c>
      <c r="L522">
        <v>521</v>
      </c>
      <c r="M522">
        <v>520</v>
      </c>
    </row>
    <row r="523" spans="1:13" hidden="1" x14ac:dyDescent="0.3">
      <c r="A523" s="1">
        <v>44376</v>
      </c>
      <c r="B523" s="2" t="s">
        <v>7</v>
      </c>
      <c r="C523">
        <v>20262</v>
      </c>
      <c r="D523">
        <v>15</v>
      </c>
      <c r="E523">
        <v>164</v>
      </c>
      <c r="F523">
        <v>19745</v>
      </c>
      <c r="G523">
        <v>1</v>
      </c>
      <c r="H523">
        <v>1</v>
      </c>
      <c r="I523">
        <v>374676</v>
      </c>
      <c r="J523">
        <v>147198</v>
      </c>
      <c r="K523">
        <v>365</v>
      </c>
      <c r="L523">
        <v>522</v>
      </c>
      <c r="M523">
        <v>521</v>
      </c>
    </row>
    <row r="524" spans="1:13" hidden="1" x14ac:dyDescent="0.3">
      <c r="A524" s="1">
        <v>44377</v>
      </c>
      <c r="B524" s="2" t="s">
        <v>7</v>
      </c>
      <c r="C524">
        <v>20278</v>
      </c>
      <c r="D524">
        <v>16</v>
      </c>
      <c r="E524">
        <v>176</v>
      </c>
      <c r="F524">
        <v>19749</v>
      </c>
      <c r="G524">
        <v>1</v>
      </c>
      <c r="H524">
        <v>1</v>
      </c>
      <c r="I524">
        <v>375336</v>
      </c>
      <c r="J524">
        <v>147290</v>
      </c>
      <c r="K524">
        <v>365</v>
      </c>
      <c r="L524">
        <v>523</v>
      </c>
      <c r="M524">
        <v>522</v>
      </c>
    </row>
    <row r="525" spans="1:13" hidden="1" x14ac:dyDescent="0.3">
      <c r="A525" s="1">
        <v>44378</v>
      </c>
      <c r="B525" s="2" t="s">
        <v>7</v>
      </c>
      <c r="C525">
        <v>20303</v>
      </c>
      <c r="D525">
        <v>23</v>
      </c>
      <c r="E525">
        <v>190</v>
      </c>
      <c r="F525">
        <v>19760</v>
      </c>
      <c r="G525">
        <v>1</v>
      </c>
      <c r="H525">
        <v>1</v>
      </c>
      <c r="I525">
        <v>375798</v>
      </c>
      <c r="J525">
        <v>147326</v>
      </c>
      <c r="K525">
        <v>365</v>
      </c>
      <c r="L525">
        <v>524</v>
      </c>
      <c r="M525">
        <v>523</v>
      </c>
    </row>
    <row r="526" spans="1:13" hidden="1" x14ac:dyDescent="0.3">
      <c r="A526" s="1">
        <v>44379</v>
      </c>
      <c r="B526" s="2" t="s">
        <v>7</v>
      </c>
      <c r="C526">
        <v>20330</v>
      </c>
      <c r="D526">
        <v>26</v>
      </c>
      <c r="E526">
        <v>209</v>
      </c>
      <c r="F526">
        <v>19768</v>
      </c>
      <c r="G526">
        <v>3</v>
      </c>
      <c r="H526">
        <v>1</v>
      </c>
      <c r="I526">
        <v>376239</v>
      </c>
      <c r="J526">
        <v>147388</v>
      </c>
      <c r="K526">
        <v>365</v>
      </c>
      <c r="L526">
        <v>525</v>
      </c>
      <c r="M526">
        <v>524</v>
      </c>
    </row>
    <row r="527" spans="1:13" hidden="1" x14ac:dyDescent="0.3">
      <c r="A527" s="1">
        <v>44380</v>
      </c>
      <c r="B527" s="2" t="s">
        <v>7</v>
      </c>
      <c r="C527">
        <v>20352</v>
      </c>
      <c r="D527">
        <v>22</v>
      </c>
      <c r="E527">
        <v>223</v>
      </c>
      <c r="F527">
        <v>19776</v>
      </c>
      <c r="G527">
        <v>3</v>
      </c>
      <c r="H527">
        <v>1</v>
      </c>
      <c r="I527">
        <v>376775</v>
      </c>
      <c r="J527">
        <v>147447</v>
      </c>
      <c r="K527">
        <v>365</v>
      </c>
      <c r="L527">
        <v>526</v>
      </c>
      <c r="M527">
        <v>525</v>
      </c>
    </row>
    <row r="528" spans="1:13" hidden="1" x14ac:dyDescent="0.3">
      <c r="A528" s="1">
        <v>44381</v>
      </c>
      <c r="B528" s="2" t="s">
        <v>7</v>
      </c>
      <c r="C528">
        <v>20375</v>
      </c>
      <c r="D528">
        <v>23</v>
      </c>
      <c r="E528">
        <v>237</v>
      </c>
      <c r="F528">
        <v>19785</v>
      </c>
      <c r="G528">
        <v>3</v>
      </c>
      <c r="H528">
        <v>1</v>
      </c>
      <c r="I528">
        <v>377410</v>
      </c>
      <c r="J528">
        <v>147491</v>
      </c>
      <c r="K528">
        <v>365</v>
      </c>
      <c r="L528">
        <v>527</v>
      </c>
      <c r="M528">
        <v>526</v>
      </c>
    </row>
    <row r="529" spans="1:13" hidden="1" x14ac:dyDescent="0.3">
      <c r="A529" s="1">
        <v>44382</v>
      </c>
      <c r="B529" s="2" t="s">
        <v>7</v>
      </c>
      <c r="C529">
        <v>20395</v>
      </c>
      <c r="D529">
        <v>16</v>
      </c>
      <c r="E529">
        <v>247</v>
      </c>
      <c r="F529">
        <v>19795</v>
      </c>
      <c r="G529">
        <v>2</v>
      </c>
      <c r="H529">
        <v>1</v>
      </c>
      <c r="I529">
        <v>377762</v>
      </c>
      <c r="J529">
        <v>147506</v>
      </c>
      <c r="K529">
        <v>365</v>
      </c>
      <c r="L529">
        <v>528</v>
      </c>
      <c r="M529">
        <v>527</v>
      </c>
    </row>
    <row r="530" spans="1:13" hidden="1" x14ac:dyDescent="0.3">
      <c r="A530" s="1">
        <v>44383</v>
      </c>
      <c r="B530" s="2" t="s">
        <v>7</v>
      </c>
      <c r="C530">
        <v>20432</v>
      </c>
      <c r="D530">
        <v>40</v>
      </c>
      <c r="E530">
        <v>275</v>
      </c>
      <c r="F530">
        <v>19804</v>
      </c>
      <c r="G530">
        <v>2</v>
      </c>
      <c r="H530">
        <v>1</v>
      </c>
      <c r="I530">
        <v>378318</v>
      </c>
      <c r="J530">
        <v>147559</v>
      </c>
      <c r="K530">
        <v>365</v>
      </c>
      <c r="L530">
        <v>529</v>
      </c>
      <c r="M530">
        <v>528</v>
      </c>
    </row>
    <row r="531" spans="1:13" hidden="1" x14ac:dyDescent="0.3">
      <c r="A531" s="1">
        <v>44384</v>
      </c>
      <c r="B531" s="2" t="s">
        <v>7</v>
      </c>
      <c r="C531">
        <v>20480</v>
      </c>
      <c r="D531">
        <v>45</v>
      </c>
      <c r="E531">
        <v>313</v>
      </c>
      <c r="F531">
        <v>19814</v>
      </c>
      <c r="G531">
        <v>1</v>
      </c>
      <c r="H531">
        <v>1</v>
      </c>
      <c r="I531">
        <v>378847</v>
      </c>
      <c r="J531">
        <v>147599</v>
      </c>
      <c r="K531">
        <v>365</v>
      </c>
      <c r="L531">
        <v>530</v>
      </c>
      <c r="M531">
        <v>529</v>
      </c>
    </row>
    <row r="532" spans="1:13" hidden="1" x14ac:dyDescent="0.3">
      <c r="A532" s="1">
        <v>44385</v>
      </c>
      <c r="B532" s="2" t="s">
        <v>7</v>
      </c>
      <c r="C532">
        <v>20569</v>
      </c>
      <c r="D532">
        <v>88</v>
      </c>
      <c r="E532">
        <v>386</v>
      </c>
      <c r="F532">
        <v>19830</v>
      </c>
      <c r="G532">
        <v>1</v>
      </c>
      <c r="H532">
        <v>0</v>
      </c>
      <c r="I532">
        <v>379605</v>
      </c>
      <c r="J532">
        <v>147715</v>
      </c>
      <c r="K532">
        <v>365</v>
      </c>
      <c r="L532">
        <v>531</v>
      </c>
      <c r="M532">
        <v>530</v>
      </c>
    </row>
    <row r="533" spans="1:13" hidden="1" x14ac:dyDescent="0.3">
      <c r="A533" s="1">
        <v>44386</v>
      </c>
      <c r="B533" s="2" t="s">
        <v>7</v>
      </c>
      <c r="C533">
        <v>20631</v>
      </c>
      <c r="D533">
        <v>63</v>
      </c>
      <c r="E533">
        <v>432</v>
      </c>
      <c r="F533">
        <v>19846</v>
      </c>
      <c r="G533">
        <v>3</v>
      </c>
      <c r="H533">
        <v>0</v>
      </c>
      <c r="I533">
        <v>380098</v>
      </c>
      <c r="J533">
        <v>149128</v>
      </c>
      <c r="K533">
        <v>365</v>
      </c>
      <c r="L533">
        <v>532</v>
      </c>
      <c r="M533">
        <v>531</v>
      </c>
    </row>
    <row r="534" spans="1:13" hidden="1" x14ac:dyDescent="0.3">
      <c r="A534" s="1">
        <v>44387</v>
      </c>
      <c r="B534" s="2" t="s">
        <v>7</v>
      </c>
      <c r="C534">
        <v>20697</v>
      </c>
      <c r="D534">
        <v>66</v>
      </c>
      <c r="E534">
        <v>484</v>
      </c>
      <c r="F534">
        <v>19860</v>
      </c>
      <c r="G534">
        <v>2</v>
      </c>
      <c r="H534">
        <v>0</v>
      </c>
      <c r="I534">
        <v>380782</v>
      </c>
      <c r="J534">
        <v>149226</v>
      </c>
      <c r="K534">
        <v>365</v>
      </c>
      <c r="L534">
        <v>533</v>
      </c>
      <c r="M534">
        <v>532</v>
      </c>
    </row>
    <row r="535" spans="1:13" hidden="1" x14ac:dyDescent="0.3">
      <c r="A535" s="1">
        <v>44388</v>
      </c>
      <c r="B535" s="2" t="s">
        <v>7</v>
      </c>
      <c r="C535">
        <v>20758</v>
      </c>
      <c r="D535">
        <v>57</v>
      </c>
      <c r="E535">
        <v>535</v>
      </c>
      <c r="F535">
        <v>19870</v>
      </c>
      <c r="G535">
        <v>4</v>
      </c>
      <c r="H535">
        <v>0</v>
      </c>
      <c r="I535">
        <v>381455</v>
      </c>
      <c r="J535">
        <v>149404</v>
      </c>
      <c r="K535">
        <v>365</v>
      </c>
      <c r="L535">
        <v>534</v>
      </c>
      <c r="M535">
        <v>533</v>
      </c>
    </row>
    <row r="536" spans="1:13" hidden="1" x14ac:dyDescent="0.3">
      <c r="A536" s="1">
        <v>44299</v>
      </c>
      <c r="B536" s="2" t="s">
        <v>2</v>
      </c>
      <c r="C536">
        <v>22711</v>
      </c>
      <c r="D536">
        <v>44</v>
      </c>
      <c r="E536">
        <v>615</v>
      </c>
      <c r="F536">
        <v>21680</v>
      </c>
      <c r="G536">
        <v>31</v>
      </c>
      <c r="H536">
        <v>4</v>
      </c>
      <c r="I536">
        <v>423553</v>
      </c>
      <c r="J536">
        <v>107253</v>
      </c>
      <c r="K536">
        <v>421</v>
      </c>
      <c r="L536">
        <v>535</v>
      </c>
      <c r="M536">
        <v>534</v>
      </c>
    </row>
    <row r="537" spans="1:13" hidden="1" x14ac:dyDescent="0.3">
      <c r="A537" s="1">
        <v>44300</v>
      </c>
      <c r="B537" s="2" t="s">
        <v>2</v>
      </c>
      <c r="C537">
        <v>22767</v>
      </c>
      <c r="D537">
        <v>55</v>
      </c>
      <c r="E537">
        <v>625</v>
      </c>
      <c r="F537">
        <v>21726</v>
      </c>
      <c r="G537">
        <v>30</v>
      </c>
      <c r="H537">
        <v>4</v>
      </c>
      <c r="I537">
        <v>424348</v>
      </c>
      <c r="J537">
        <v>107523</v>
      </c>
      <c r="K537">
        <v>421</v>
      </c>
      <c r="L537">
        <v>536</v>
      </c>
      <c r="M537">
        <v>535</v>
      </c>
    </row>
    <row r="538" spans="1:13" hidden="1" x14ac:dyDescent="0.3">
      <c r="A538" s="1">
        <v>44301</v>
      </c>
      <c r="B538" s="2" t="s">
        <v>2</v>
      </c>
      <c r="C538">
        <v>22825</v>
      </c>
      <c r="D538">
        <v>57</v>
      </c>
      <c r="E538">
        <v>642</v>
      </c>
      <c r="F538">
        <v>21767</v>
      </c>
      <c r="G538">
        <v>34</v>
      </c>
      <c r="H538">
        <v>4</v>
      </c>
      <c r="I538">
        <v>425113</v>
      </c>
      <c r="J538">
        <v>107695</v>
      </c>
      <c r="K538">
        <v>421</v>
      </c>
      <c r="L538">
        <v>537</v>
      </c>
      <c r="M538">
        <v>536</v>
      </c>
    </row>
    <row r="539" spans="1:13" hidden="1" x14ac:dyDescent="0.3">
      <c r="A539" s="1">
        <v>44302</v>
      </c>
      <c r="B539" s="2" t="s">
        <v>2</v>
      </c>
      <c r="C539">
        <v>22871</v>
      </c>
      <c r="D539">
        <v>44</v>
      </c>
      <c r="E539">
        <v>655</v>
      </c>
      <c r="F539">
        <v>21800</v>
      </c>
      <c r="G539">
        <v>29</v>
      </c>
      <c r="H539">
        <v>5</v>
      </c>
      <c r="I539">
        <v>426211</v>
      </c>
      <c r="J539">
        <v>108062</v>
      </c>
      <c r="K539">
        <v>421</v>
      </c>
      <c r="L539">
        <v>538</v>
      </c>
      <c r="M539">
        <v>537</v>
      </c>
    </row>
    <row r="540" spans="1:13" hidden="1" x14ac:dyDescent="0.3">
      <c r="A540" s="1">
        <v>44303</v>
      </c>
      <c r="B540" s="2" t="s">
        <v>2</v>
      </c>
      <c r="C540">
        <v>22941</v>
      </c>
      <c r="D540">
        <v>71</v>
      </c>
      <c r="E540">
        <v>706</v>
      </c>
      <c r="F540">
        <v>21819</v>
      </c>
      <c r="G540">
        <v>32</v>
      </c>
      <c r="H540">
        <v>4</v>
      </c>
      <c r="I540">
        <v>427359</v>
      </c>
      <c r="J540">
        <v>108223</v>
      </c>
      <c r="K540">
        <v>421</v>
      </c>
      <c r="L540">
        <v>539</v>
      </c>
      <c r="M540">
        <v>538</v>
      </c>
    </row>
    <row r="541" spans="1:13" hidden="1" x14ac:dyDescent="0.3">
      <c r="A541" s="1">
        <v>44304</v>
      </c>
      <c r="B541" s="2" t="s">
        <v>2</v>
      </c>
      <c r="C541">
        <v>22982</v>
      </c>
      <c r="D541">
        <v>30</v>
      </c>
      <c r="E541">
        <v>732</v>
      </c>
      <c r="F541">
        <v>21834</v>
      </c>
      <c r="G541">
        <v>33</v>
      </c>
      <c r="H541">
        <v>5</v>
      </c>
      <c r="I541">
        <v>428109</v>
      </c>
      <c r="J541">
        <v>108422</v>
      </c>
      <c r="K541">
        <v>421</v>
      </c>
      <c r="L541">
        <v>540</v>
      </c>
      <c r="M541">
        <v>539</v>
      </c>
    </row>
    <row r="542" spans="1:13" hidden="1" x14ac:dyDescent="0.3">
      <c r="A542" s="1">
        <v>44305</v>
      </c>
      <c r="B542" s="2" t="s">
        <v>2</v>
      </c>
      <c r="C542">
        <v>23011</v>
      </c>
      <c r="D542">
        <v>26</v>
      </c>
      <c r="E542">
        <v>734</v>
      </c>
      <c r="F542">
        <v>21861</v>
      </c>
      <c r="G542">
        <v>31</v>
      </c>
      <c r="H542">
        <v>6</v>
      </c>
      <c r="I542">
        <v>428783</v>
      </c>
      <c r="J542">
        <v>108847</v>
      </c>
      <c r="K542">
        <v>422</v>
      </c>
      <c r="L542">
        <v>541</v>
      </c>
      <c r="M542">
        <v>540</v>
      </c>
    </row>
    <row r="543" spans="1:13" hidden="1" x14ac:dyDescent="0.3">
      <c r="A543" s="1">
        <v>44306</v>
      </c>
      <c r="B543" s="2" t="s">
        <v>2</v>
      </c>
      <c r="C543">
        <v>23078</v>
      </c>
      <c r="D543">
        <v>68</v>
      </c>
      <c r="E543">
        <v>760</v>
      </c>
      <c r="F543">
        <v>21902</v>
      </c>
      <c r="G543">
        <v>31</v>
      </c>
      <c r="H543">
        <v>6</v>
      </c>
      <c r="I543">
        <v>431163</v>
      </c>
      <c r="J543">
        <v>109089</v>
      </c>
      <c r="K543">
        <v>422</v>
      </c>
      <c r="L543">
        <v>542</v>
      </c>
      <c r="M543">
        <v>541</v>
      </c>
    </row>
    <row r="544" spans="1:13" hidden="1" x14ac:dyDescent="0.3">
      <c r="A544" s="1">
        <v>44307</v>
      </c>
      <c r="B544" s="2" t="s">
        <v>2</v>
      </c>
      <c r="C544">
        <v>23165</v>
      </c>
      <c r="D544">
        <v>77</v>
      </c>
      <c r="E544">
        <v>789</v>
      </c>
      <c r="F544">
        <v>21960</v>
      </c>
      <c r="G544">
        <v>33</v>
      </c>
      <c r="H544">
        <v>8</v>
      </c>
      <c r="I544">
        <v>433987</v>
      </c>
      <c r="J544">
        <v>109373</v>
      </c>
      <c r="K544">
        <v>422</v>
      </c>
      <c r="L544">
        <v>543</v>
      </c>
      <c r="M544">
        <v>542</v>
      </c>
    </row>
    <row r="545" spans="1:13" hidden="1" x14ac:dyDescent="0.3">
      <c r="A545" s="1">
        <v>44308</v>
      </c>
      <c r="B545" s="2" t="s">
        <v>2</v>
      </c>
      <c r="C545">
        <v>23250</v>
      </c>
      <c r="D545">
        <v>82</v>
      </c>
      <c r="E545">
        <v>823</v>
      </c>
      <c r="F545">
        <v>22011</v>
      </c>
      <c r="G545">
        <v>29</v>
      </c>
      <c r="H545">
        <v>8</v>
      </c>
      <c r="I545">
        <v>437056</v>
      </c>
      <c r="J545">
        <v>109570</v>
      </c>
      <c r="K545">
        <v>422</v>
      </c>
      <c r="L545">
        <v>544</v>
      </c>
      <c r="M545">
        <v>543</v>
      </c>
    </row>
    <row r="546" spans="1:13" hidden="1" x14ac:dyDescent="0.3">
      <c r="A546" s="1">
        <v>44309</v>
      </c>
      <c r="B546" s="2" t="s">
        <v>2</v>
      </c>
      <c r="C546">
        <v>23326</v>
      </c>
      <c r="D546">
        <v>67</v>
      </c>
      <c r="E546">
        <v>843</v>
      </c>
      <c r="F546">
        <v>22067</v>
      </c>
      <c r="G546">
        <v>32</v>
      </c>
      <c r="H546">
        <v>8</v>
      </c>
      <c r="I546">
        <v>440064</v>
      </c>
      <c r="J546">
        <v>109991</v>
      </c>
      <c r="K546">
        <v>422</v>
      </c>
      <c r="L546">
        <v>545</v>
      </c>
      <c r="M546">
        <v>544</v>
      </c>
    </row>
    <row r="547" spans="1:13" hidden="1" x14ac:dyDescent="0.3">
      <c r="A547" s="1">
        <v>44310</v>
      </c>
      <c r="B547" s="2" t="s">
        <v>2</v>
      </c>
      <c r="C547">
        <v>23398</v>
      </c>
      <c r="D547">
        <v>70</v>
      </c>
      <c r="E547">
        <v>874</v>
      </c>
      <c r="F547">
        <v>22108</v>
      </c>
      <c r="G547">
        <v>35</v>
      </c>
      <c r="H547">
        <v>8</v>
      </c>
      <c r="I547">
        <v>443915</v>
      </c>
      <c r="J547">
        <v>110222</v>
      </c>
      <c r="K547">
        <v>422</v>
      </c>
      <c r="L547">
        <v>546</v>
      </c>
      <c r="M547">
        <v>545</v>
      </c>
    </row>
    <row r="548" spans="1:13" hidden="1" x14ac:dyDescent="0.3">
      <c r="A548" s="1">
        <v>44311</v>
      </c>
      <c r="B548" s="2" t="s">
        <v>2</v>
      </c>
      <c r="C548">
        <v>23434</v>
      </c>
      <c r="D548">
        <v>31</v>
      </c>
      <c r="E548">
        <v>878</v>
      </c>
      <c r="F548">
        <v>22140</v>
      </c>
      <c r="G548">
        <v>39</v>
      </c>
      <c r="H548">
        <v>8</v>
      </c>
      <c r="I548">
        <v>445942</v>
      </c>
      <c r="J548">
        <v>110364</v>
      </c>
      <c r="K548">
        <v>422</v>
      </c>
      <c r="L548">
        <v>547</v>
      </c>
      <c r="M548">
        <v>546</v>
      </c>
    </row>
    <row r="549" spans="1:13" hidden="1" x14ac:dyDescent="0.3">
      <c r="A549" s="1">
        <v>44312</v>
      </c>
      <c r="B549" s="2" t="s">
        <v>2</v>
      </c>
      <c r="C549">
        <v>23462</v>
      </c>
      <c r="D549">
        <v>27</v>
      </c>
      <c r="E549">
        <v>894</v>
      </c>
      <c r="F549">
        <v>22151</v>
      </c>
      <c r="G549">
        <v>37</v>
      </c>
      <c r="H549">
        <v>9</v>
      </c>
      <c r="I549">
        <v>448847</v>
      </c>
      <c r="J549">
        <v>110682</v>
      </c>
      <c r="K549">
        <v>423</v>
      </c>
      <c r="L549">
        <v>548</v>
      </c>
      <c r="M549">
        <v>547</v>
      </c>
    </row>
    <row r="550" spans="1:13" hidden="1" x14ac:dyDescent="0.3">
      <c r="A550" s="1">
        <v>44313</v>
      </c>
      <c r="B550" s="2" t="s">
        <v>2</v>
      </c>
      <c r="C550">
        <v>23514</v>
      </c>
      <c r="D550">
        <v>49</v>
      </c>
      <c r="E550">
        <v>906</v>
      </c>
      <c r="F550">
        <v>22190</v>
      </c>
      <c r="G550">
        <v>33</v>
      </c>
      <c r="H550">
        <v>9</v>
      </c>
      <c r="I550">
        <v>450723</v>
      </c>
      <c r="J550">
        <v>110978</v>
      </c>
      <c r="K550">
        <v>424</v>
      </c>
      <c r="L550">
        <v>549</v>
      </c>
      <c r="M550">
        <v>548</v>
      </c>
    </row>
    <row r="551" spans="1:13" hidden="1" x14ac:dyDescent="0.3">
      <c r="A551" s="1">
        <v>44314</v>
      </c>
      <c r="B551" s="2" t="s">
        <v>2</v>
      </c>
      <c r="C551">
        <v>23588</v>
      </c>
      <c r="D551">
        <v>71</v>
      </c>
      <c r="E551">
        <v>934</v>
      </c>
      <c r="F551">
        <v>22235</v>
      </c>
      <c r="G551">
        <v>33</v>
      </c>
      <c r="H551">
        <v>10</v>
      </c>
      <c r="I551">
        <v>453510</v>
      </c>
      <c r="J551">
        <v>111226</v>
      </c>
      <c r="K551">
        <v>425</v>
      </c>
      <c r="L551">
        <v>550</v>
      </c>
      <c r="M551">
        <v>549</v>
      </c>
    </row>
    <row r="552" spans="1:13" hidden="1" x14ac:dyDescent="0.3">
      <c r="A552" s="1">
        <v>44315</v>
      </c>
      <c r="B552" s="2" t="s">
        <v>2</v>
      </c>
      <c r="C552">
        <v>23640</v>
      </c>
      <c r="D552">
        <v>49</v>
      </c>
      <c r="E552">
        <v>933</v>
      </c>
      <c r="F552">
        <v>22288</v>
      </c>
      <c r="G552">
        <v>29</v>
      </c>
      <c r="H552">
        <v>11</v>
      </c>
      <c r="I552">
        <v>455422</v>
      </c>
      <c r="J552">
        <v>111460</v>
      </c>
      <c r="K552">
        <v>425</v>
      </c>
      <c r="L552">
        <v>551</v>
      </c>
      <c r="M552">
        <v>550</v>
      </c>
    </row>
    <row r="553" spans="1:13" hidden="1" x14ac:dyDescent="0.3">
      <c r="A553" s="1">
        <v>44316</v>
      </c>
      <c r="B553" s="2" t="s">
        <v>2</v>
      </c>
      <c r="C553">
        <v>23694</v>
      </c>
      <c r="D553">
        <v>51</v>
      </c>
      <c r="E553">
        <v>939</v>
      </c>
      <c r="F553">
        <v>22335</v>
      </c>
      <c r="G553">
        <v>29</v>
      </c>
      <c r="H553">
        <v>12</v>
      </c>
      <c r="I553">
        <v>457894</v>
      </c>
      <c r="J553">
        <v>111931</v>
      </c>
      <c r="K553">
        <v>426</v>
      </c>
      <c r="L553">
        <v>552</v>
      </c>
      <c r="M553">
        <v>551</v>
      </c>
    </row>
    <row r="554" spans="1:13" hidden="1" x14ac:dyDescent="0.3">
      <c r="A554" s="1">
        <v>44317</v>
      </c>
      <c r="B554" s="2" t="s">
        <v>2</v>
      </c>
      <c r="C554">
        <v>23740</v>
      </c>
      <c r="D554">
        <v>38</v>
      </c>
      <c r="E554">
        <v>945</v>
      </c>
      <c r="F554">
        <v>22375</v>
      </c>
      <c r="G554">
        <v>29</v>
      </c>
      <c r="H554">
        <v>12</v>
      </c>
      <c r="I554">
        <v>460833</v>
      </c>
      <c r="J554">
        <v>112260</v>
      </c>
      <c r="K554">
        <v>426</v>
      </c>
      <c r="L554">
        <v>553</v>
      </c>
      <c r="M554">
        <v>552</v>
      </c>
    </row>
    <row r="555" spans="1:13" hidden="1" x14ac:dyDescent="0.3">
      <c r="A555" s="1">
        <v>44318</v>
      </c>
      <c r="B555" s="2" t="s">
        <v>2</v>
      </c>
      <c r="C555">
        <v>23764</v>
      </c>
      <c r="D555">
        <v>20</v>
      </c>
      <c r="E555">
        <v>906</v>
      </c>
      <c r="F555">
        <v>22438</v>
      </c>
      <c r="G555">
        <v>28</v>
      </c>
      <c r="H555">
        <v>12</v>
      </c>
      <c r="I555">
        <v>462108</v>
      </c>
      <c r="J555">
        <v>112397</v>
      </c>
      <c r="K555">
        <v>426</v>
      </c>
      <c r="L555">
        <v>554</v>
      </c>
      <c r="M555">
        <v>553</v>
      </c>
    </row>
    <row r="556" spans="1:13" hidden="1" x14ac:dyDescent="0.3">
      <c r="A556" s="1">
        <v>44319</v>
      </c>
      <c r="B556" s="2" t="s">
        <v>2</v>
      </c>
      <c r="C556">
        <v>23789</v>
      </c>
      <c r="D556">
        <v>23</v>
      </c>
      <c r="E556">
        <v>898</v>
      </c>
      <c r="F556">
        <v>22471</v>
      </c>
      <c r="G556">
        <v>32</v>
      </c>
      <c r="H556">
        <v>12</v>
      </c>
      <c r="I556">
        <v>463353</v>
      </c>
      <c r="J556">
        <v>112747</v>
      </c>
      <c r="K556">
        <v>427</v>
      </c>
      <c r="L556">
        <v>555</v>
      </c>
      <c r="M556">
        <v>554</v>
      </c>
    </row>
    <row r="557" spans="1:13" hidden="1" x14ac:dyDescent="0.3">
      <c r="A557" s="1">
        <v>44320</v>
      </c>
      <c r="B557" s="2" t="s">
        <v>2</v>
      </c>
      <c r="C557">
        <v>23851</v>
      </c>
      <c r="D557">
        <v>64</v>
      </c>
      <c r="E557">
        <v>913</v>
      </c>
      <c r="F557">
        <v>22518</v>
      </c>
      <c r="G557">
        <v>30</v>
      </c>
      <c r="H557">
        <v>13</v>
      </c>
      <c r="I557">
        <v>465435</v>
      </c>
      <c r="J557">
        <v>113090</v>
      </c>
      <c r="K557">
        <v>427</v>
      </c>
      <c r="L557">
        <v>556</v>
      </c>
      <c r="M557">
        <v>555</v>
      </c>
    </row>
    <row r="558" spans="1:13" hidden="1" x14ac:dyDescent="0.3">
      <c r="A558" s="1">
        <v>44321</v>
      </c>
      <c r="B558" s="2" t="s">
        <v>2</v>
      </c>
      <c r="C558">
        <v>23922</v>
      </c>
      <c r="D558">
        <v>61</v>
      </c>
      <c r="E558">
        <v>897</v>
      </c>
      <c r="F558">
        <v>22605</v>
      </c>
      <c r="G558">
        <v>35</v>
      </c>
      <c r="H558">
        <v>12</v>
      </c>
      <c r="I558">
        <v>467345</v>
      </c>
      <c r="J558">
        <v>113378</v>
      </c>
      <c r="K558">
        <v>427</v>
      </c>
      <c r="L558">
        <v>557</v>
      </c>
      <c r="M558">
        <v>556</v>
      </c>
    </row>
    <row r="559" spans="1:13" hidden="1" x14ac:dyDescent="0.3">
      <c r="A559" s="1">
        <v>44322</v>
      </c>
      <c r="B559" s="2" t="s">
        <v>2</v>
      </c>
      <c r="C559">
        <v>23973</v>
      </c>
      <c r="D559">
        <v>49</v>
      </c>
      <c r="E559">
        <v>877</v>
      </c>
      <c r="F559">
        <v>22676</v>
      </c>
      <c r="G559">
        <v>38</v>
      </c>
      <c r="H559">
        <v>12</v>
      </c>
      <c r="I559">
        <v>469513</v>
      </c>
      <c r="J559">
        <v>113708</v>
      </c>
      <c r="K559">
        <v>427</v>
      </c>
      <c r="L559">
        <v>558</v>
      </c>
      <c r="M559">
        <v>557</v>
      </c>
    </row>
    <row r="560" spans="1:13" hidden="1" x14ac:dyDescent="0.3">
      <c r="A560" s="1">
        <v>44323</v>
      </c>
      <c r="B560" s="2" t="s">
        <v>2</v>
      </c>
      <c r="C560">
        <v>24030</v>
      </c>
      <c r="D560">
        <v>55</v>
      </c>
      <c r="E560">
        <v>856</v>
      </c>
      <c r="F560">
        <v>22754</v>
      </c>
      <c r="G560">
        <v>36</v>
      </c>
      <c r="H560">
        <v>13</v>
      </c>
      <c r="I560">
        <v>471695</v>
      </c>
      <c r="J560">
        <v>114192</v>
      </c>
      <c r="K560">
        <v>427</v>
      </c>
      <c r="L560">
        <v>559</v>
      </c>
      <c r="M560">
        <v>558</v>
      </c>
    </row>
    <row r="561" spans="1:13" hidden="1" x14ac:dyDescent="0.3">
      <c r="A561" s="1">
        <v>44324</v>
      </c>
      <c r="B561" s="2" t="s">
        <v>2</v>
      </c>
      <c r="C561">
        <v>24094</v>
      </c>
      <c r="D561">
        <v>65</v>
      </c>
      <c r="E561">
        <v>857</v>
      </c>
      <c r="F561">
        <v>22817</v>
      </c>
      <c r="G561">
        <v>38</v>
      </c>
      <c r="H561">
        <v>14</v>
      </c>
      <c r="I561">
        <v>473822</v>
      </c>
      <c r="J561">
        <v>114345</v>
      </c>
      <c r="K561">
        <v>427</v>
      </c>
      <c r="L561">
        <v>560</v>
      </c>
      <c r="M561">
        <v>559</v>
      </c>
    </row>
    <row r="562" spans="1:13" hidden="1" x14ac:dyDescent="0.3">
      <c r="A562" s="1">
        <v>44325</v>
      </c>
      <c r="B562" s="2" t="s">
        <v>2</v>
      </c>
      <c r="C562">
        <v>24122</v>
      </c>
      <c r="D562">
        <v>28</v>
      </c>
      <c r="E562">
        <v>825</v>
      </c>
      <c r="F562">
        <v>22877</v>
      </c>
      <c r="G562">
        <v>40</v>
      </c>
      <c r="H562">
        <v>14</v>
      </c>
      <c r="I562">
        <v>474963</v>
      </c>
      <c r="J562">
        <v>114547</v>
      </c>
      <c r="K562">
        <v>427</v>
      </c>
      <c r="L562">
        <v>561</v>
      </c>
      <c r="M562">
        <v>560</v>
      </c>
    </row>
    <row r="563" spans="1:13" hidden="1" x14ac:dyDescent="0.3">
      <c r="A563" s="1">
        <v>44326</v>
      </c>
      <c r="B563" s="2" t="s">
        <v>2</v>
      </c>
      <c r="C563">
        <v>24144</v>
      </c>
      <c r="D563">
        <v>14</v>
      </c>
      <c r="E563">
        <v>825</v>
      </c>
      <c r="F563">
        <v>22899</v>
      </c>
      <c r="G563">
        <v>31</v>
      </c>
      <c r="H563">
        <v>14</v>
      </c>
      <c r="I563">
        <v>476036</v>
      </c>
      <c r="J563">
        <v>114940</v>
      </c>
      <c r="K563">
        <v>427</v>
      </c>
      <c r="L563">
        <v>562</v>
      </c>
      <c r="M563">
        <v>561</v>
      </c>
    </row>
    <row r="564" spans="1:13" hidden="1" x14ac:dyDescent="0.3">
      <c r="A564" s="1">
        <v>44328</v>
      </c>
      <c r="B564" s="2" t="s">
        <v>2</v>
      </c>
      <c r="C564">
        <v>24276</v>
      </c>
      <c r="D564">
        <v>36</v>
      </c>
      <c r="E564">
        <v>859</v>
      </c>
      <c r="F564">
        <v>22995</v>
      </c>
      <c r="G564">
        <v>37</v>
      </c>
      <c r="H564">
        <v>13</v>
      </c>
      <c r="I564">
        <v>479452</v>
      </c>
      <c r="J564">
        <v>115575</v>
      </c>
      <c r="K564">
        <v>429</v>
      </c>
      <c r="L564">
        <v>563</v>
      </c>
      <c r="M564">
        <v>562</v>
      </c>
    </row>
    <row r="565" spans="1:13" hidden="1" x14ac:dyDescent="0.3">
      <c r="A565" s="1">
        <v>44329</v>
      </c>
      <c r="B565" s="2" t="s">
        <v>2</v>
      </c>
      <c r="C565">
        <v>24333</v>
      </c>
      <c r="D565">
        <v>50</v>
      </c>
      <c r="E565">
        <v>859</v>
      </c>
      <c r="F565">
        <v>23052</v>
      </c>
      <c r="G565">
        <v>40</v>
      </c>
      <c r="H565">
        <v>11</v>
      </c>
      <c r="I565">
        <v>481537</v>
      </c>
      <c r="J565">
        <v>115985</v>
      </c>
      <c r="K565">
        <v>429</v>
      </c>
      <c r="L565">
        <v>564</v>
      </c>
      <c r="M565">
        <v>563</v>
      </c>
    </row>
    <row r="566" spans="1:13" hidden="1" x14ac:dyDescent="0.3">
      <c r="A566" s="1">
        <v>44330</v>
      </c>
      <c r="B566" s="2" t="s">
        <v>2</v>
      </c>
      <c r="C566">
        <v>24398</v>
      </c>
      <c r="D566">
        <v>67</v>
      </c>
      <c r="E566">
        <v>854</v>
      </c>
      <c r="F566">
        <v>23122</v>
      </c>
      <c r="G566">
        <v>37</v>
      </c>
      <c r="H566">
        <v>11</v>
      </c>
      <c r="I566">
        <v>483464</v>
      </c>
      <c r="J566">
        <v>116331</v>
      </c>
      <c r="K566">
        <v>430</v>
      </c>
      <c r="L566">
        <v>565</v>
      </c>
      <c r="M566">
        <v>564</v>
      </c>
    </row>
    <row r="567" spans="1:13" hidden="1" x14ac:dyDescent="0.3">
      <c r="A567" s="1">
        <v>44331</v>
      </c>
      <c r="B567" s="2" t="s">
        <v>2</v>
      </c>
      <c r="C567">
        <v>24432</v>
      </c>
      <c r="D567">
        <v>32</v>
      </c>
      <c r="E567">
        <v>849</v>
      </c>
      <c r="F567">
        <v>23161</v>
      </c>
      <c r="G567">
        <v>40</v>
      </c>
      <c r="H567">
        <v>10</v>
      </c>
      <c r="I567">
        <v>485426</v>
      </c>
      <c r="J567">
        <v>116481</v>
      </c>
      <c r="K567">
        <v>430</v>
      </c>
      <c r="L567">
        <v>566</v>
      </c>
      <c r="M567">
        <v>565</v>
      </c>
    </row>
    <row r="568" spans="1:13" hidden="1" x14ac:dyDescent="0.3">
      <c r="A568" s="1">
        <v>44332</v>
      </c>
      <c r="B568" s="2" t="s">
        <v>2</v>
      </c>
      <c r="C568">
        <v>24455</v>
      </c>
      <c r="D568">
        <v>23</v>
      </c>
      <c r="E568">
        <v>828</v>
      </c>
      <c r="F568">
        <v>23204</v>
      </c>
      <c r="G568">
        <v>39</v>
      </c>
      <c r="H568">
        <v>10</v>
      </c>
      <c r="I568">
        <v>486583</v>
      </c>
      <c r="J568">
        <v>116604</v>
      </c>
      <c r="K568">
        <v>431</v>
      </c>
      <c r="L568">
        <v>567</v>
      </c>
      <c r="M568">
        <v>566</v>
      </c>
    </row>
    <row r="569" spans="1:13" hidden="1" x14ac:dyDescent="0.3">
      <c r="A569" s="1">
        <v>44333</v>
      </c>
      <c r="B569" s="2" t="s">
        <v>2</v>
      </c>
      <c r="C569">
        <v>24491</v>
      </c>
      <c r="D569">
        <v>31</v>
      </c>
      <c r="E569">
        <v>843</v>
      </c>
      <c r="F569">
        <v>23224</v>
      </c>
      <c r="G569">
        <v>40</v>
      </c>
      <c r="H569">
        <v>10</v>
      </c>
      <c r="I569">
        <v>487405</v>
      </c>
      <c r="J569">
        <v>116871</v>
      </c>
      <c r="K569">
        <v>432</v>
      </c>
      <c r="L569">
        <v>568</v>
      </c>
      <c r="M569">
        <v>567</v>
      </c>
    </row>
    <row r="570" spans="1:13" hidden="1" x14ac:dyDescent="0.3">
      <c r="A570" s="1">
        <v>44334</v>
      </c>
      <c r="B570" s="2" t="s">
        <v>2</v>
      </c>
      <c r="C570">
        <v>24509</v>
      </c>
      <c r="D570">
        <v>19</v>
      </c>
      <c r="E570">
        <v>817</v>
      </c>
      <c r="F570">
        <v>23268</v>
      </c>
      <c r="G570">
        <v>33</v>
      </c>
      <c r="H570">
        <v>11</v>
      </c>
      <c r="I570">
        <v>488166</v>
      </c>
      <c r="J570">
        <v>117197</v>
      </c>
      <c r="K570">
        <v>432</v>
      </c>
      <c r="L570">
        <v>569</v>
      </c>
      <c r="M570">
        <v>568</v>
      </c>
    </row>
    <row r="571" spans="1:13" hidden="1" x14ac:dyDescent="0.3">
      <c r="A571" s="1">
        <v>44335</v>
      </c>
      <c r="B571" s="2" t="s">
        <v>2</v>
      </c>
      <c r="C571">
        <v>24597</v>
      </c>
      <c r="D571">
        <v>84</v>
      </c>
      <c r="E571">
        <v>831</v>
      </c>
      <c r="F571">
        <v>23342</v>
      </c>
      <c r="G571">
        <v>33</v>
      </c>
      <c r="H571">
        <v>8</v>
      </c>
      <c r="I571">
        <v>490085</v>
      </c>
      <c r="J571">
        <v>117453</v>
      </c>
      <c r="K571">
        <v>432</v>
      </c>
      <c r="L571">
        <v>570</v>
      </c>
      <c r="M571">
        <v>569</v>
      </c>
    </row>
    <row r="572" spans="1:13" hidden="1" x14ac:dyDescent="0.3">
      <c r="A572" s="1">
        <v>44336</v>
      </c>
      <c r="B572" s="2" t="s">
        <v>2</v>
      </c>
      <c r="C572">
        <v>24667</v>
      </c>
      <c r="D572">
        <v>65</v>
      </c>
      <c r="E572">
        <v>832</v>
      </c>
      <c r="F572">
        <v>23411</v>
      </c>
      <c r="G572">
        <v>32</v>
      </c>
      <c r="H572">
        <v>8</v>
      </c>
      <c r="I572">
        <v>491665</v>
      </c>
      <c r="J572">
        <v>117688</v>
      </c>
      <c r="K572">
        <v>432</v>
      </c>
      <c r="L572">
        <v>571</v>
      </c>
      <c r="M572">
        <v>570</v>
      </c>
    </row>
    <row r="573" spans="1:13" hidden="1" x14ac:dyDescent="0.3">
      <c r="A573" s="1">
        <v>44337</v>
      </c>
      <c r="B573" s="2" t="s">
        <v>2</v>
      </c>
      <c r="C573">
        <v>24721</v>
      </c>
      <c r="D573">
        <v>45</v>
      </c>
      <c r="E573">
        <v>821</v>
      </c>
      <c r="F573">
        <v>23476</v>
      </c>
      <c r="G573">
        <v>30</v>
      </c>
      <c r="H573">
        <v>9</v>
      </c>
      <c r="I573">
        <v>493348</v>
      </c>
      <c r="J573">
        <v>118130</v>
      </c>
      <c r="K573">
        <v>432</v>
      </c>
      <c r="L573">
        <v>572</v>
      </c>
      <c r="M573">
        <v>571</v>
      </c>
    </row>
    <row r="574" spans="1:13" hidden="1" x14ac:dyDescent="0.3">
      <c r="A574" s="1">
        <v>44338</v>
      </c>
      <c r="B574" s="2" t="s">
        <v>2</v>
      </c>
      <c r="C574">
        <v>24776</v>
      </c>
      <c r="D574">
        <v>55</v>
      </c>
      <c r="E574">
        <v>812</v>
      </c>
      <c r="F574">
        <v>23540</v>
      </c>
      <c r="G574">
        <v>32</v>
      </c>
      <c r="H574">
        <v>9</v>
      </c>
      <c r="I574">
        <v>495200</v>
      </c>
      <c r="J574">
        <v>118317</v>
      </c>
      <c r="K574">
        <v>432</v>
      </c>
      <c r="L574">
        <v>573</v>
      </c>
      <c r="M574">
        <v>572</v>
      </c>
    </row>
    <row r="575" spans="1:13" hidden="1" x14ac:dyDescent="0.3">
      <c r="A575" s="1">
        <v>44339</v>
      </c>
      <c r="B575" s="2" t="s">
        <v>2</v>
      </c>
      <c r="C575">
        <v>24810</v>
      </c>
      <c r="D575">
        <v>33</v>
      </c>
      <c r="E575">
        <v>805</v>
      </c>
      <c r="F575">
        <v>23580</v>
      </c>
      <c r="G575">
        <v>34</v>
      </c>
      <c r="H575">
        <v>9</v>
      </c>
      <c r="I575">
        <v>496276</v>
      </c>
      <c r="J575">
        <v>118494</v>
      </c>
      <c r="K575">
        <v>433</v>
      </c>
      <c r="L575">
        <v>574</v>
      </c>
      <c r="M575">
        <v>573</v>
      </c>
    </row>
    <row r="576" spans="1:13" hidden="1" x14ac:dyDescent="0.3">
      <c r="A576" s="1">
        <v>44340</v>
      </c>
      <c r="B576" s="2" t="s">
        <v>2</v>
      </c>
      <c r="C576">
        <v>24824</v>
      </c>
      <c r="D576">
        <v>14</v>
      </c>
      <c r="E576">
        <v>776</v>
      </c>
      <c r="F576">
        <v>23623</v>
      </c>
      <c r="G576">
        <v>30</v>
      </c>
      <c r="H576">
        <v>8</v>
      </c>
      <c r="I576">
        <v>497057</v>
      </c>
      <c r="J576">
        <v>118857</v>
      </c>
      <c r="K576">
        <v>433</v>
      </c>
      <c r="L576">
        <v>575</v>
      </c>
      <c r="M576">
        <v>574</v>
      </c>
    </row>
    <row r="577" spans="1:13" hidden="1" x14ac:dyDescent="0.3">
      <c r="A577" s="1">
        <v>44341</v>
      </c>
      <c r="B577" s="2" t="s">
        <v>2</v>
      </c>
      <c r="C577">
        <v>24864</v>
      </c>
      <c r="D577">
        <v>37</v>
      </c>
      <c r="E577">
        <v>760</v>
      </c>
      <c r="F577">
        <v>23679</v>
      </c>
      <c r="G577">
        <v>27</v>
      </c>
      <c r="H577">
        <v>9</v>
      </c>
      <c r="I577">
        <v>499266</v>
      </c>
      <c r="J577">
        <v>119181</v>
      </c>
      <c r="K577">
        <v>433</v>
      </c>
      <c r="L577">
        <v>576</v>
      </c>
      <c r="M577">
        <v>575</v>
      </c>
    </row>
    <row r="578" spans="1:13" hidden="1" x14ac:dyDescent="0.3">
      <c r="A578" s="1">
        <v>44342</v>
      </c>
      <c r="B578" s="2" t="s">
        <v>2</v>
      </c>
      <c r="C578">
        <v>24903</v>
      </c>
      <c r="D578">
        <v>38</v>
      </c>
      <c r="E578">
        <v>722</v>
      </c>
      <c r="F578">
        <v>23755</v>
      </c>
      <c r="G578">
        <v>21</v>
      </c>
      <c r="H578">
        <v>6</v>
      </c>
      <c r="I578">
        <v>501019</v>
      </c>
      <c r="J578">
        <v>119476</v>
      </c>
      <c r="K578">
        <v>434</v>
      </c>
      <c r="L578">
        <v>577</v>
      </c>
      <c r="M578">
        <v>576</v>
      </c>
    </row>
    <row r="579" spans="1:13" hidden="1" x14ac:dyDescent="0.3">
      <c r="A579" s="1">
        <v>44343</v>
      </c>
      <c r="B579" s="2" t="s">
        <v>2</v>
      </c>
      <c r="C579">
        <v>24945</v>
      </c>
      <c r="D579">
        <v>44</v>
      </c>
      <c r="E579">
        <v>712</v>
      </c>
      <c r="F579">
        <v>23807</v>
      </c>
      <c r="G579">
        <v>23</v>
      </c>
      <c r="H579">
        <v>5</v>
      </c>
      <c r="I579">
        <v>504393</v>
      </c>
      <c r="J579">
        <v>262511</v>
      </c>
      <c r="K579">
        <v>434</v>
      </c>
      <c r="L579">
        <v>578</v>
      </c>
      <c r="M579">
        <v>577</v>
      </c>
    </row>
    <row r="580" spans="1:13" hidden="1" x14ac:dyDescent="0.3">
      <c r="A580" s="1">
        <v>44344</v>
      </c>
      <c r="B580" s="2" t="s">
        <v>2</v>
      </c>
      <c r="C580">
        <v>24975</v>
      </c>
      <c r="D580">
        <v>27</v>
      </c>
      <c r="E580">
        <v>700</v>
      </c>
      <c r="F580">
        <v>23849</v>
      </c>
      <c r="G580">
        <v>19</v>
      </c>
      <c r="H580">
        <v>5</v>
      </c>
      <c r="I580">
        <v>505647</v>
      </c>
      <c r="J580">
        <v>262798</v>
      </c>
      <c r="K580">
        <v>434</v>
      </c>
      <c r="L580">
        <v>579</v>
      </c>
      <c r="M580">
        <v>578</v>
      </c>
    </row>
    <row r="581" spans="1:13" hidden="1" x14ac:dyDescent="0.3">
      <c r="A581" s="1">
        <v>44345</v>
      </c>
      <c r="B581" s="2" t="s">
        <v>2</v>
      </c>
      <c r="C581">
        <v>25014</v>
      </c>
      <c r="D581">
        <v>44</v>
      </c>
      <c r="E581">
        <v>678</v>
      </c>
      <c r="F581">
        <v>23910</v>
      </c>
      <c r="G581">
        <v>20</v>
      </c>
      <c r="H581">
        <v>5</v>
      </c>
      <c r="I581">
        <v>507433</v>
      </c>
      <c r="J581">
        <v>263209</v>
      </c>
      <c r="K581">
        <v>434</v>
      </c>
      <c r="L581">
        <v>580</v>
      </c>
      <c r="M581">
        <v>579</v>
      </c>
    </row>
    <row r="582" spans="1:13" hidden="1" x14ac:dyDescent="0.3">
      <c r="A582" s="1">
        <v>44346</v>
      </c>
      <c r="B582" s="2" t="s">
        <v>2</v>
      </c>
      <c r="C582">
        <v>25034</v>
      </c>
      <c r="D582">
        <v>18</v>
      </c>
      <c r="E582">
        <v>665</v>
      </c>
      <c r="F582">
        <v>23943</v>
      </c>
      <c r="G582">
        <v>18</v>
      </c>
      <c r="H582">
        <v>7</v>
      </c>
      <c r="I582">
        <v>508398</v>
      </c>
      <c r="J582">
        <v>263209</v>
      </c>
      <c r="K582">
        <v>434</v>
      </c>
      <c r="L582">
        <v>581</v>
      </c>
      <c r="M582">
        <v>580</v>
      </c>
    </row>
    <row r="583" spans="1:13" hidden="1" x14ac:dyDescent="0.3">
      <c r="A583" s="1">
        <v>44347</v>
      </c>
      <c r="B583" s="2" t="s">
        <v>2</v>
      </c>
      <c r="C583">
        <v>25057</v>
      </c>
      <c r="D583">
        <v>23</v>
      </c>
      <c r="E583">
        <v>662</v>
      </c>
      <c r="F583">
        <v>23968</v>
      </c>
      <c r="G583">
        <v>17</v>
      </c>
      <c r="H583">
        <v>7</v>
      </c>
      <c r="I583">
        <v>509089</v>
      </c>
      <c r="J583">
        <v>263216</v>
      </c>
      <c r="K583">
        <v>435</v>
      </c>
      <c r="L583">
        <v>582</v>
      </c>
      <c r="M583">
        <v>581</v>
      </c>
    </row>
    <row r="584" spans="1:13" hidden="1" x14ac:dyDescent="0.3">
      <c r="A584" s="1">
        <v>44348</v>
      </c>
      <c r="B584" s="2" t="s">
        <v>2</v>
      </c>
      <c r="C584">
        <v>25074</v>
      </c>
      <c r="D584">
        <v>16</v>
      </c>
      <c r="E584">
        <v>662</v>
      </c>
      <c r="F584">
        <v>23985</v>
      </c>
      <c r="G584">
        <v>15</v>
      </c>
      <c r="H584">
        <v>6</v>
      </c>
      <c r="I584">
        <v>510182</v>
      </c>
      <c r="J584">
        <v>263367</v>
      </c>
      <c r="K584">
        <v>435</v>
      </c>
      <c r="L584">
        <v>583</v>
      </c>
      <c r="M584">
        <v>582</v>
      </c>
    </row>
    <row r="585" spans="1:13" hidden="1" x14ac:dyDescent="0.3">
      <c r="A585" s="1">
        <v>44349</v>
      </c>
      <c r="B585" s="2" t="s">
        <v>2</v>
      </c>
      <c r="C585">
        <v>25088</v>
      </c>
      <c r="D585">
        <v>14</v>
      </c>
      <c r="E585">
        <v>635</v>
      </c>
      <c r="F585">
        <v>24025</v>
      </c>
      <c r="G585">
        <v>13</v>
      </c>
      <c r="H585">
        <v>5</v>
      </c>
      <c r="I585">
        <v>511236</v>
      </c>
      <c r="J585">
        <v>264786</v>
      </c>
      <c r="K585">
        <v>436</v>
      </c>
      <c r="L585">
        <v>584</v>
      </c>
      <c r="M585">
        <v>583</v>
      </c>
    </row>
    <row r="586" spans="1:13" hidden="1" x14ac:dyDescent="0.3">
      <c r="A586" s="1">
        <v>44350</v>
      </c>
      <c r="B586" s="2" t="s">
        <v>2</v>
      </c>
      <c r="C586">
        <v>25107</v>
      </c>
      <c r="D586">
        <v>20</v>
      </c>
      <c r="E586">
        <v>574</v>
      </c>
      <c r="F586">
        <v>24104</v>
      </c>
      <c r="G586">
        <v>10</v>
      </c>
      <c r="H586">
        <v>4</v>
      </c>
      <c r="I586">
        <v>512036</v>
      </c>
      <c r="J586">
        <v>265670</v>
      </c>
      <c r="K586">
        <v>437</v>
      </c>
      <c r="L586">
        <v>585</v>
      </c>
      <c r="M586">
        <v>584</v>
      </c>
    </row>
    <row r="587" spans="1:13" hidden="1" x14ac:dyDescent="0.3">
      <c r="A587" s="1">
        <v>44351</v>
      </c>
      <c r="B587" s="2" t="s">
        <v>2</v>
      </c>
      <c r="C587">
        <v>25137</v>
      </c>
      <c r="D587">
        <v>30</v>
      </c>
      <c r="E587">
        <v>534</v>
      </c>
      <c r="F587">
        <v>24174</v>
      </c>
      <c r="G587">
        <v>8</v>
      </c>
      <c r="H587">
        <v>4</v>
      </c>
      <c r="I587">
        <v>513334</v>
      </c>
      <c r="J587">
        <v>266219</v>
      </c>
      <c r="K587">
        <v>437</v>
      </c>
      <c r="L587">
        <v>586</v>
      </c>
      <c r="M587">
        <v>585</v>
      </c>
    </row>
    <row r="588" spans="1:13" hidden="1" x14ac:dyDescent="0.3">
      <c r="A588" s="1">
        <v>44352</v>
      </c>
      <c r="B588" s="2" t="s">
        <v>2</v>
      </c>
      <c r="C588">
        <v>25143</v>
      </c>
      <c r="D588">
        <v>8</v>
      </c>
      <c r="E588">
        <v>488</v>
      </c>
      <c r="F588">
        <v>24226</v>
      </c>
      <c r="G588">
        <v>7</v>
      </c>
      <c r="H588">
        <v>5</v>
      </c>
      <c r="I588">
        <v>513770</v>
      </c>
      <c r="J588">
        <v>266347</v>
      </c>
      <c r="K588">
        <v>437</v>
      </c>
      <c r="L588">
        <v>587</v>
      </c>
      <c r="M588">
        <v>586</v>
      </c>
    </row>
    <row r="589" spans="1:13" hidden="1" x14ac:dyDescent="0.3">
      <c r="A589" s="1">
        <v>44353</v>
      </c>
      <c r="B589" s="2" t="s">
        <v>2</v>
      </c>
      <c r="C589">
        <v>25150</v>
      </c>
      <c r="D589">
        <v>7</v>
      </c>
      <c r="E589">
        <v>448</v>
      </c>
      <c r="F589">
        <v>24273</v>
      </c>
      <c r="G589">
        <v>7</v>
      </c>
      <c r="H589">
        <v>5</v>
      </c>
      <c r="I589">
        <v>514153</v>
      </c>
      <c r="J589">
        <v>266347</v>
      </c>
      <c r="K589">
        <v>437</v>
      </c>
      <c r="L589">
        <v>588</v>
      </c>
      <c r="M589">
        <v>587</v>
      </c>
    </row>
    <row r="590" spans="1:13" hidden="1" x14ac:dyDescent="0.3">
      <c r="A590" s="1">
        <v>44354</v>
      </c>
      <c r="B590" s="2" t="s">
        <v>2</v>
      </c>
      <c r="C590">
        <v>25170</v>
      </c>
      <c r="D590">
        <v>21</v>
      </c>
      <c r="E590">
        <v>452</v>
      </c>
      <c r="F590">
        <v>24289</v>
      </c>
      <c r="G590">
        <v>6</v>
      </c>
      <c r="H590">
        <v>5</v>
      </c>
      <c r="I590">
        <v>514637</v>
      </c>
      <c r="J590">
        <v>266349</v>
      </c>
      <c r="K590">
        <v>437</v>
      </c>
      <c r="L590">
        <v>589</v>
      </c>
      <c r="M590">
        <v>588</v>
      </c>
    </row>
    <row r="591" spans="1:13" hidden="1" x14ac:dyDescent="0.3">
      <c r="A591" s="1">
        <v>44355</v>
      </c>
      <c r="B591" s="2" t="s">
        <v>2</v>
      </c>
      <c r="C591">
        <v>25191</v>
      </c>
      <c r="D591">
        <v>19</v>
      </c>
      <c r="E591">
        <v>441</v>
      </c>
      <c r="F591">
        <v>24321</v>
      </c>
      <c r="G591">
        <v>4</v>
      </c>
      <c r="H591">
        <v>4</v>
      </c>
      <c r="I591">
        <v>515272</v>
      </c>
      <c r="J591">
        <v>266437</v>
      </c>
      <c r="K591">
        <v>437</v>
      </c>
      <c r="L591">
        <v>590</v>
      </c>
      <c r="M591">
        <v>589</v>
      </c>
    </row>
    <row r="592" spans="1:13" hidden="1" x14ac:dyDescent="0.3">
      <c r="A592" s="1">
        <v>44356</v>
      </c>
      <c r="B592" s="2" t="s">
        <v>2</v>
      </c>
      <c r="C592">
        <v>25205</v>
      </c>
      <c r="D592">
        <v>15</v>
      </c>
      <c r="E592">
        <v>416</v>
      </c>
      <c r="F592">
        <v>24360</v>
      </c>
      <c r="G592">
        <v>4</v>
      </c>
      <c r="H592">
        <v>4</v>
      </c>
      <c r="I592">
        <v>515884</v>
      </c>
      <c r="J592">
        <v>266566</v>
      </c>
      <c r="K592">
        <v>438</v>
      </c>
      <c r="L592">
        <v>591</v>
      </c>
      <c r="M592">
        <v>590</v>
      </c>
    </row>
    <row r="593" spans="1:13" hidden="1" x14ac:dyDescent="0.3">
      <c r="A593" s="1">
        <v>44357</v>
      </c>
      <c r="B593" s="2" t="s">
        <v>2</v>
      </c>
      <c r="C593">
        <v>25220</v>
      </c>
      <c r="D593">
        <v>16</v>
      </c>
      <c r="E593">
        <v>386</v>
      </c>
      <c r="F593">
        <v>24404</v>
      </c>
      <c r="G593">
        <v>6</v>
      </c>
      <c r="H593">
        <v>3</v>
      </c>
      <c r="I593">
        <v>516326</v>
      </c>
      <c r="J593">
        <v>266874</v>
      </c>
      <c r="K593">
        <v>438</v>
      </c>
      <c r="L593">
        <v>592</v>
      </c>
      <c r="M593">
        <v>591</v>
      </c>
    </row>
    <row r="594" spans="1:13" hidden="1" x14ac:dyDescent="0.3">
      <c r="A594" s="1">
        <v>44358</v>
      </c>
      <c r="B594" s="2" t="s">
        <v>2</v>
      </c>
      <c r="C594">
        <v>25230</v>
      </c>
      <c r="D594">
        <v>10</v>
      </c>
      <c r="E594">
        <v>352</v>
      </c>
      <c r="F594">
        <v>24447</v>
      </c>
      <c r="G594">
        <v>8</v>
      </c>
      <c r="H594">
        <v>3</v>
      </c>
      <c r="I594">
        <v>516832</v>
      </c>
      <c r="J594">
        <v>267074</v>
      </c>
      <c r="K594">
        <v>439</v>
      </c>
      <c r="L594">
        <v>593</v>
      </c>
      <c r="M594">
        <v>592</v>
      </c>
    </row>
    <row r="595" spans="1:13" hidden="1" x14ac:dyDescent="0.3">
      <c r="A595" s="1">
        <v>44359</v>
      </c>
      <c r="B595" s="2" t="s">
        <v>2</v>
      </c>
      <c r="C595">
        <v>25250</v>
      </c>
      <c r="D595">
        <v>21</v>
      </c>
      <c r="E595">
        <v>334</v>
      </c>
      <c r="F595">
        <v>24485</v>
      </c>
      <c r="G595">
        <v>10</v>
      </c>
      <c r="H595">
        <v>3</v>
      </c>
      <c r="I595">
        <v>517363</v>
      </c>
      <c r="J595">
        <v>267283</v>
      </c>
      <c r="K595">
        <v>439</v>
      </c>
      <c r="L595">
        <v>594</v>
      </c>
      <c r="M595">
        <v>593</v>
      </c>
    </row>
    <row r="596" spans="1:13" hidden="1" x14ac:dyDescent="0.3">
      <c r="A596" s="1">
        <v>44360</v>
      </c>
      <c r="B596" s="2" t="s">
        <v>2</v>
      </c>
      <c r="C596">
        <v>25252</v>
      </c>
      <c r="D596">
        <v>2</v>
      </c>
      <c r="E596">
        <v>305</v>
      </c>
      <c r="F596">
        <v>24516</v>
      </c>
      <c r="G596">
        <v>8</v>
      </c>
      <c r="H596">
        <v>4</v>
      </c>
      <c r="I596">
        <v>517672</v>
      </c>
      <c r="J596">
        <v>267283</v>
      </c>
      <c r="K596">
        <v>439</v>
      </c>
      <c r="L596">
        <v>595</v>
      </c>
      <c r="M596">
        <v>594</v>
      </c>
    </row>
    <row r="597" spans="1:13" hidden="1" x14ac:dyDescent="0.3">
      <c r="A597" s="1">
        <v>44361</v>
      </c>
      <c r="B597" s="2" t="s">
        <v>2</v>
      </c>
      <c r="C597">
        <v>25258</v>
      </c>
      <c r="D597">
        <v>7</v>
      </c>
      <c r="E597">
        <v>292</v>
      </c>
      <c r="F597">
        <v>24535</v>
      </c>
      <c r="G597">
        <v>6</v>
      </c>
      <c r="H597">
        <v>4</v>
      </c>
      <c r="I597">
        <v>518001</v>
      </c>
      <c r="J597">
        <v>267285</v>
      </c>
      <c r="K597">
        <v>439</v>
      </c>
      <c r="L597">
        <v>596</v>
      </c>
      <c r="M597">
        <v>595</v>
      </c>
    </row>
    <row r="598" spans="1:13" hidden="1" x14ac:dyDescent="0.3">
      <c r="A598" s="1">
        <v>44362</v>
      </c>
      <c r="B598" s="2" t="s">
        <v>2</v>
      </c>
      <c r="C598">
        <v>25266</v>
      </c>
      <c r="D598">
        <v>9</v>
      </c>
      <c r="E598">
        <v>274</v>
      </c>
      <c r="F598">
        <v>24561</v>
      </c>
      <c r="G598">
        <v>7</v>
      </c>
      <c r="H598">
        <v>2</v>
      </c>
      <c r="I598">
        <v>518544</v>
      </c>
      <c r="J598">
        <v>267397</v>
      </c>
      <c r="K598">
        <v>439</v>
      </c>
      <c r="L598">
        <v>597</v>
      </c>
      <c r="M598">
        <v>596</v>
      </c>
    </row>
    <row r="599" spans="1:13" hidden="1" x14ac:dyDescent="0.3">
      <c r="A599" s="1">
        <v>44363</v>
      </c>
      <c r="B599" s="2" t="s">
        <v>2</v>
      </c>
      <c r="C599">
        <v>25274</v>
      </c>
      <c r="D599">
        <v>11</v>
      </c>
      <c r="E599">
        <v>264</v>
      </c>
      <c r="F599">
        <v>24579</v>
      </c>
      <c r="G599">
        <v>8</v>
      </c>
      <c r="H599">
        <v>2</v>
      </c>
      <c r="I599">
        <v>518994</v>
      </c>
      <c r="J599">
        <v>268844</v>
      </c>
      <c r="K599">
        <v>439</v>
      </c>
      <c r="L599">
        <v>598</v>
      </c>
      <c r="M599">
        <v>597</v>
      </c>
    </row>
    <row r="600" spans="1:13" hidden="1" x14ac:dyDescent="0.3">
      <c r="A600" s="1">
        <v>44364</v>
      </c>
      <c r="B600" s="2" t="s">
        <v>2</v>
      </c>
      <c r="C600">
        <v>25277</v>
      </c>
      <c r="D600">
        <v>3</v>
      </c>
      <c r="E600">
        <v>244</v>
      </c>
      <c r="F600">
        <v>24602</v>
      </c>
      <c r="G600">
        <v>7</v>
      </c>
      <c r="H600">
        <v>2</v>
      </c>
      <c r="I600">
        <v>519345</v>
      </c>
      <c r="J600">
        <v>269641</v>
      </c>
      <c r="K600">
        <v>439</v>
      </c>
      <c r="L600">
        <v>599</v>
      </c>
      <c r="M600">
        <v>598</v>
      </c>
    </row>
    <row r="601" spans="1:13" hidden="1" x14ac:dyDescent="0.3">
      <c r="A601" s="1">
        <v>44365</v>
      </c>
      <c r="B601" s="2" t="s">
        <v>2</v>
      </c>
      <c r="C601">
        <v>25297</v>
      </c>
      <c r="D601">
        <v>18</v>
      </c>
      <c r="E601">
        <v>235</v>
      </c>
      <c r="F601">
        <v>24631</v>
      </c>
      <c r="G601">
        <v>8</v>
      </c>
      <c r="H601">
        <v>2</v>
      </c>
      <c r="I601">
        <v>519822</v>
      </c>
      <c r="J601">
        <v>270080</v>
      </c>
      <c r="K601">
        <v>439</v>
      </c>
      <c r="L601">
        <v>600</v>
      </c>
      <c r="M601">
        <v>599</v>
      </c>
    </row>
    <row r="602" spans="1:13" hidden="1" x14ac:dyDescent="0.3">
      <c r="A602" s="1">
        <v>44366</v>
      </c>
      <c r="B602" s="2" t="s">
        <v>2</v>
      </c>
      <c r="C602">
        <v>25303</v>
      </c>
      <c r="D602">
        <v>7</v>
      </c>
      <c r="E602">
        <v>211</v>
      </c>
      <c r="F602">
        <v>24661</v>
      </c>
      <c r="G602">
        <v>8</v>
      </c>
      <c r="H602">
        <v>2</v>
      </c>
      <c r="I602">
        <v>520279</v>
      </c>
      <c r="J602">
        <v>270115</v>
      </c>
      <c r="K602">
        <v>439</v>
      </c>
      <c r="L602">
        <v>601</v>
      </c>
      <c r="M602">
        <v>600</v>
      </c>
    </row>
    <row r="603" spans="1:13" hidden="1" x14ac:dyDescent="0.3">
      <c r="A603" s="1">
        <v>44367</v>
      </c>
      <c r="B603" s="2" t="s">
        <v>2</v>
      </c>
      <c r="C603">
        <v>25306</v>
      </c>
      <c r="D603">
        <v>2</v>
      </c>
      <c r="E603">
        <v>197</v>
      </c>
      <c r="F603">
        <v>24678</v>
      </c>
      <c r="G603">
        <v>9</v>
      </c>
      <c r="H603">
        <v>2</v>
      </c>
      <c r="I603">
        <v>520582</v>
      </c>
      <c r="J603">
        <v>270116</v>
      </c>
      <c r="K603">
        <v>439</v>
      </c>
      <c r="L603">
        <v>602</v>
      </c>
      <c r="M603">
        <v>601</v>
      </c>
    </row>
    <row r="604" spans="1:13" hidden="1" x14ac:dyDescent="0.3">
      <c r="A604" s="1">
        <v>44368</v>
      </c>
      <c r="B604" s="2" t="s">
        <v>2</v>
      </c>
      <c r="C604">
        <v>25315</v>
      </c>
      <c r="D604">
        <v>9</v>
      </c>
      <c r="E604">
        <v>191</v>
      </c>
      <c r="F604">
        <v>24693</v>
      </c>
      <c r="G604">
        <v>6</v>
      </c>
      <c r="H604">
        <v>2</v>
      </c>
      <c r="I604">
        <v>520836</v>
      </c>
      <c r="J604">
        <v>270185</v>
      </c>
      <c r="K604">
        <v>439</v>
      </c>
      <c r="L604">
        <v>603</v>
      </c>
      <c r="M604">
        <v>602</v>
      </c>
    </row>
    <row r="605" spans="1:13" hidden="1" x14ac:dyDescent="0.3">
      <c r="A605" s="1">
        <v>44369</v>
      </c>
      <c r="B605" s="2" t="s">
        <v>2</v>
      </c>
      <c r="C605">
        <v>25333</v>
      </c>
      <c r="D605">
        <v>18</v>
      </c>
      <c r="E605">
        <v>191</v>
      </c>
      <c r="F605">
        <v>24711</v>
      </c>
      <c r="G605">
        <v>7</v>
      </c>
      <c r="H605">
        <v>1</v>
      </c>
      <c r="I605">
        <v>521269</v>
      </c>
      <c r="J605">
        <v>270299</v>
      </c>
      <c r="K605">
        <v>439</v>
      </c>
      <c r="L605">
        <v>604</v>
      </c>
      <c r="M605">
        <v>603</v>
      </c>
    </row>
    <row r="606" spans="1:13" hidden="1" x14ac:dyDescent="0.3">
      <c r="A606" s="1">
        <v>44370</v>
      </c>
      <c r="B606" s="2" t="s">
        <v>2</v>
      </c>
      <c r="C606">
        <v>25352</v>
      </c>
      <c r="D606">
        <v>17</v>
      </c>
      <c r="E606">
        <v>189</v>
      </c>
      <c r="F606">
        <v>24732</v>
      </c>
      <c r="G606">
        <v>6</v>
      </c>
      <c r="H606">
        <v>1</v>
      </c>
      <c r="I606">
        <v>521702</v>
      </c>
      <c r="J606">
        <v>270540</v>
      </c>
      <c r="K606">
        <v>439</v>
      </c>
      <c r="L606">
        <v>605</v>
      </c>
      <c r="M606">
        <v>604</v>
      </c>
    </row>
    <row r="607" spans="1:13" hidden="1" x14ac:dyDescent="0.3">
      <c r="A607" s="1">
        <v>44371</v>
      </c>
      <c r="B607" s="2" t="s">
        <v>2</v>
      </c>
      <c r="C607">
        <v>25383</v>
      </c>
      <c r="D607">
        <v>30</v>
      </c>
      <c r="E607">
        <v>208</v>
      </c>
      <c r="F607">
        <v>24744</v>
      </c>
      <c r="G607">
        <v>4</v>
      </c>
      <c r="H607">
        <v>1</v>
      </c>
      <c r="I607">
        <v>522216</v>
      </c>
      <c r="J607">
        <v>270755</v>
      </c>
      <c r="K607">
        <v>439</v>
      </c>
      <c r="L607">
        <v>606</v>
      </c>
      <c r="M607">
        <v>605</v>
      </c>
    </row>
    <row r="608" spans="1:13" hidden="1" x14ac:dyDescent="0.3">
      <c r="A608" s="1">
        <v>44372</v>
      </c>
      <c r="B608" s="2" t="s">
        <v>2</v>
      </c>
      <c r="C608">
        <v>25401</v>
      </c>
      <c r="D608">
        <v>18</v>
      </c>
      <c r="E608">
        <v>203</v>
      </c>
      <c r="F608">
        <v>24767</v>
      </c>
      <c r="G608">
        <v>0</v>
      </c>
      <c r="H608">
        <v>1</v>
      </c>
      <c r="I608">
        <v>522638</v>
      </c>
      <c r="J608">
        <v>270988</v>
      </c>
      <c r="K608">
        <v>439</v>
      </c>
      <c r="L608">
        <v>607</v>
      </c>
      <c r="M608">
        <v>606</v>
      </c>
    </row>
    <row r="609" spans="1:13" hidden="1" x14ac:dyDescent="0.3">
      <c r="A609" s="1">
        <v>44373</v>
      </c>
      <c r="B609" s="2" t="s">
        <v>2</v>
      </c>
      <c r="C609">
        <v>25423</v>
      </c>
      <c r="D609">
        <v>24</v>
      </c>
      <c r="E609">
        <v>209</v>
      </c>
      <c r="F609">
        <v>24783</v>
      </c>
      <c r="G609">
        <v>0</v>
      </c>
      <c r="H609">
        <v>1</v>
      </c>
      <c r="I609">
        <v>523247</v>
      </c>
      <c r="J609">
        <v>271193</v>
      </c>
      <c r="K609">
        <v>439</v>
      </c>
      <c r="L609">
        <v>608</v>
      </c>
      <c r="M609">
        <v>607</v>
      </c>
    </row>
    <row r="610" spans="1:13" hidden="1" x14ac:dyDescent="0.3">
      <c r="A610" s="1">
        <v>44374</v>
      </c>
      <c r="B610" s="2" t="s">
        <v>2</v>
      </c>
      <c r="C610">
        <v>25445</v>
      </c>
      <c r="D610">
        <v>22</v>
      </c>
      <c r="E610">
        <v>219</v>
      </c>
      <c r="F610">
        <v>25226</v>
      </c>
      <c r="G610">
        <v>0</v>
      </c>
      <c r="H610">
        <v>1</v>
      </c>
      <c r="I610">
        <v>523672</v>
      </c>
      <c r="J610">
        <v>271193</v>
      </c>
      <c r="K610">
        <v>439</v>
      </c>
      <c r="L610">
        <v>609</v>
      </c>
      <c r="M610">
        <v>608</v>
      </c>
    </row>
    <row r="611" spans="1:13" hidden="1" x14ac:dyDescent="0.3">
      <c r="A611" s="1">
        <v>44375</v>
      </c>
      <c r="B611" s="2" t="s">
        <v>2</v>
      </c>
      <c r="C611">
        <v>25498</v>
      </c>
      <c r="D611">
        <v>50</v>
      </c>
      <c r="E611">
        <v>256</v>
      </c>
      <c r="F611">
        <v>24811</v>
      </c>
      <c r="G611">
        <v>1</v>
      </c>
      <c r="H611">
        <v>1</v>
      </c>
      <c r="I611">
        <v>524123</v>
      </c>
      <c r="J611">
        <v>271213</v>
      </c>
      <c r="K611">
        <v>439</v>
      </c>
      <c r="L611">
        <v>610</v>
      </c>
      <c r="M611">
        <v>609</v>
      </c>
    </row>
    <row r="612" spans="1:13" hidden="1" x14ac:dyDescent="0.3">
      <c r="A612" s="1">
        <v>44376</v>
      </c>
      <c r="B612" s="2" t="s">
        <v>2</v>
      </c>
      <c r="C612">
        <v>25533</v>
      </c>
      <c r="D612">
        <v>33</v>
      </c>
      <c r="E612">
        <v>285</v>
      </c>
      <c r="F612">
        <v>24817</v>
      </c>
      <c r="G612">
        <v>1</v>
      </c>
      <c r="H612">
        <v>0</v>
      </c>
      <c r="I612">
        <v>524677</v>
      </c>
      <c r="J612">
        <v>271348</v>
      </c>
      <c r="K612">
        <v>439</v>
      </c>
      <c r="L612">
        <v>611</v>
      </c>
      <c r="M612">
        <v>610</v>
      </c>
    </row>
    <row r="613" spans="1:13" hidden="1" x14ac:dyDescent="0.3">
      <c r="A613" s="1">
        <v>44377</v>
      </c>
      <c r="B613" s="2" t="s">
        <v>2</v>
      </c>
      <c r="C613">
        <v>25562</v>
      </c>
      <c r="D613">
        <v>28</v>
      </c>
      <c r="E613">
        <v>297</v>
      </c>
      <c r="F613">
        <v>24834</v>
      </c>
      <c r="G613">
        <v>1</v>
      </c>
      <c r="H613">
        <v>0</v>
      </c>
      <c r="I613">
        <v>525589</v>
      </c>
      <c r="J613">
        <v>271470</v>
      </c>
      <c r="K613">
        <v>439</v>
      </c>
      <c r="L613">
        <v>612</v>
      </c>
      <c r="M613">
        <v>611</v>
      </c>
    </row>
    <row r="614" spans="1:13" hidden="1" x14ac:dyDescent="0.3">
      <c r="A614" s="1">
        <v>44378</v>
      </c>
      <c r="B614" s="2" t="s">
        <v>2</v>
      </c>
      <c r="C614">
        <v>25608</v>
      </c>
      <c r="D614">
        <v>41</v>
      </c>
      <c r="E614">
        <v>328</v>
      </c>
      <c r="F614">
        <v>24849</v>
      </c>
      <c r="G614">
        <v>2</v>
      </c>
      <c r="H614">
        <v>0</v>
      </c>
      <c r="I614">
        <v>526186</v>
      </c>
      <c r="J614">
        <v>271578</v>
      </c>
      <c r="K614">
        <v>439</v>
      </c>
      <c r="L614">
        <v>613</v>
      </c>
      <c r="M614">
        <v>612</v>
      </c>
    </row>
    <row r="615" spans="1:13" hidden="1" x14ac:dyDescent="0.3">
      <c r="A615" s="1">
        <v>44379</v>
      </c>
      <c r="B615" s="2" t="s">
        <v>2</v>
      </c>
      <c r="C615">
        <v>25650</v>
      </c>
      <c r="D615">
        <v>45</v>
      </c>
      <c r="E615">
        <v>359</v>
      </c>
      <c r="F615">
        <v>24860</v>
      </c>
      <c r="G615">
        <v>3</v>
      </c>
      <c r="H615">
        <v>0</v>
      </c>
      <c r="I615">
        <v>526786</v>
      </c>
      <c r="J615">
        <v>271812</v>
      </c>
      <c r="K615">
        <v>439</v>
      </c>
      <c r="L615">
        <v>614</v>
      </c>
      <c r="M615">
        <v>613</v>
      </c>
    </row>
    <row r="616" spans="1:13" hidden="1" x14ac:dyDescent="0.3">
      <c r="A616" s="1">
        <v>44380</v>
      </c>
      <c r="B616" s="2" t="s">
        <v>2</v>
      </c>
      <c r="C616">
        <v>25688</v>
      </c>
      <c r="D616">
        <v>35</v>
      </c>
      <c r="E616">
        <v>386</v>
      </c>
      <c r="F616">
        <v>24871</v>
      </c>
      <c r="G616">
        <v>2</v>
      </c>
      <c r="H616">
        <v>0</v>
      </c>
      <c r="I616">
        <v>527264</v>
      </c>
      <c r="J616">
        <v>271926</v>
      </c>
      <c r="K616">
        <v>439</v>
      </c>
      <c r="L616">
        <v>615</v>
      </c>
      <c r="M616">
        <v>614</v>
      </c>
    </row>
    <row r="617" spans="1:13" hidden="1" x14ac:dyDescent="0.3">
      <c r="A617" s="1">
        <v>44381</v>
      </c>
      <c r="B617" s="2" t="s">
        <v>2</v>
      </c>
      <c r="C617">
        <v>25738</v>
      </c>
      <c r="D617">
        <v>52</v>
      </c>
      <c r="E617">
        <v>429</v>
      </c>
      <c r="F617">
        <v>24878</v>
      </c>
      <c r="G617">
        <v>4</v>
      </c>
      <c r="H617">
        <v>0</v>
      </c>
      <c r="I617">
        <v>527955</v>
      </c>
      <c r="J617">
        <v>271981</v>
      </c>
      <c r="K617">
        <v>439</v>
      </c>
      <c r="L617">
        <v>616</v>
      </c>
      <c r="M617">
        <v>615</v>
      </c>
    </row>
    <row r="618" spans="1:13" hidden="1" x14ac:dyDescent="0.3">
      <c r="A618" s="1">
        <v>44382</v>
      </c>
      <c r="B618" s="2" t="s">
        <v>2</v>
      </c>
      <c r="C618">
        <v>25792</v>
      </c>
      <c r="D618">
        <v>54</v>
      </c>
      <c r="E618">
        <v>479</v>
      </c>
      <c r="F618">
        <v>24882</v>
      </c>
      <c r="G618">
        <v>4</v>
      </c>
      <c r="H618">
        <v>0</v>
      </c>
      <c r="I618">
        <v>528478</v>
      </c>
      <c r="J618">
        <v>271985</v>
      </c>
      <c r="K618">
        <v>439</v>
      </c>
      <c r="L618">
        <v>617</v>
      </c>
      <c r="M618">
        <v>616</v>
      </c>
    </row>
    <row r="619" spans="1:13" hidden="1" x14ac:dyDescent="0.3">
      <c r="A619" s="1">
        <v>44383</v>
      </c>
      <c r="B619" s="2" t="s">
        <v>2</v>
      </c>
      <c r="C619">
        <v>25898</v>
      </c>
      <c r="D619">
        <v>107</v>
      </c>
      <c r="E619">
        <v>572</v>
      </c>
      <c r="F619">
        <v>24895</v>
      </c>
      <c r="G619">
        <v>5</v>
      </c>
      <c r="H619">
        <v>0</v>
      </c>
      <c r="I619">
        <v>529519</v>
      </c>
      <c r="J619">
        <v>272181</v>
      </c>
      <c r="K619">
        <v>439</v>
      </c>
      <c r="L619">
        <v>618</v>
      </c>
      <c r="M619">
        <v>617</v>
      </c>
    </row>
    <row r="620" spans="1:13" hidden="1" x14ac:dyDescent="0.3">
      <c r="A620" s="1">
        <v>44384</v>
      </c>
      <c r="B620" s="2" t="s">
        <v>2</v>
      </c>
      <c r="C620">
        <v>25974</v>
      </c>
      <c r="D620">
        <v>77</v>
      </c>
      <c r="E620">
        <v>636</v>
      </c>
      <c r="F620">
        <v>24907</v>
      </c>
      <c r="G620">
        <v>7</v>
      </c>
      <c r="H620">
        <v>0</v>
      </c>
      <c r="I620">
        <v>530578</v>
      </c>
      <c r="J620">
        <v>273381</v>
      </c>
      <c r="K620">
        <v>439</v>
      </c>
      <c r="L620">
        <v>619</v>
      </c>
      <c r="M620">
        <v>618</v>
      </c>
    </row>
    <row r="621" spans="1:13" hidden="1" x14ac:dyDescent="0.3">
      <c r="A621" s="1">
        <v>44385</v>
      </c>
      <c r="B621" s="2" t="s">
        <v>2</v>
      </c>
      <c r="C621">
        <v>26101</v>
      </c>
      <c r="D621">
        <v>125</v>
      </c>
      <c r="E621">
        <v>734</v>
      </c>
      <c r="F621">
        <v>24936</v>
      </c>
      <c r="G621">
        <v>5</v>
      </c>
      <c r="H621">
        <v>0</v>
      </c>
      <c r="I621">
        <v>531658</v>
      </c>
      <c r="J621">
        <v>273792</v>
      </c>
      <c r="K621">
        <v>439</v>
      </c>
      <c r="L621">
        <v>620</v>
      </c>
      <c r="M621">
        <v>619</v>
      </c>
    </row>
    <row r="622" spans="1:13" hidden="1" x14ac:dyDescent="0.3">
      <c r="A622" s="1">
        <v>44386</v>
      </c>
      <c r="B622" s="2" t="s">
        <v>2</v>
      </c>
      <c r="C622">
        <v>26262</v>
      </c>
      <c r="D622">
        <v>142</v>
      </c>
      <c r="E622">
        <v>871</v>
      </c>
      <c r="F622">
        <v>24960</v>
      </c>
      <c r="G622">
        <v>5</v>
      </c>
      <c r="H622">
        <v>0</v>
      </c>
      <c r="I622">
        <v>533361</v>
      </c>
      <c r="J622">
        <v>274511</v>
      </c>
      <c r="K622">
        <v>439</v>
      </c>
      <c r="L622">
        <v>621</v>
      </c>
      <c r="M622">
        <v>620</v>
      </c>
    </row>
    <row r="623" spans="1:13" hidden="1" x14ac:dyDescent="0.3">
      <c r="A623" s="1">
        <v>44387</v>
      </c>
      <c r="B623" s="2" t="s">
        <v>2</v>
      </c>
      <c r="C623">
        <v>26373</v>
      </c>
      <c r="D623">
        <v>110</v>
      </c>
      <c r="E623">
        <v>960</v>
      </c>
      <c r="F623">
        <v>24982</v>
      </c>
      <c r="G623">
        <v>8</v>
      </c>
      <c r="H623">
        <v>0</v>
      </c>
      <c r="I623">
        <v>534702</v>
      </c>
      <c r="J623">
        <v>274763</v>
      </c>
      <c r="K623">
        <v>439</v>
      </c>
      <c r="L623">
        <v>622</v>
      </c>
      <c r="M623">
        <v>621</v>
      </c>
    </row>
    <row r="624" spans="1:13" hidden="1" x14ac:dyDescent="0.3">
      <c r="A624" s="1">
        <v>44388</v>
      </c>
      <c r="B624" s="2" t="s">
        <v>2</v>
      </c>
      <c r="C624">
        <v>26490</v>
      </c>
      <c r="D624">
        <v>116</v>
      </c>
      <c r="E624">
        <v>1058</v>
      </c>
      <c r="F624">
        <v>25001</v>
      </c>
      <c r="G624">
        <v>5</v>
      </c>
      <c r="H624">
        <v>0</v>
      </c>
      <c r="I624">
        <v>536037</v>
      </c>
      <c r="J624">
        <v>275171</v>
      </c>
      <c r="K624">
        <v>439</v>
      </c>
      <c r="L624">
        <v>623</v>
      </c>
      <c r="M624">
        <v>622</v>
      </c>
    </row>
    <row r="625" spans="1:13" x14ac:dyDescent="0.3">
      <c r="A625" s="1">
        <v>44299</v>
      </c>
      <c r="B625" s="2" t="s">
        <v>3</v>
      </c>
      <c r="C625">
        <v>119055</v>
      </c>
      <c r="D625">
        <v>133</v>
      </c>
      <c r="E625">
        <v>2400</v>
      </c>
      <c r="F625">
        <v>114307</v>
      </c>
      <c r="G625">
        <v>158</v>
      </c>
      <c r="H625">
        <v>26</v>
      </c>
      <c r="I625">
        <v>1929056</v>
      </c>
      <c r="J625">
        <v>870182</v>
      </c>
      <c r="K625">
        <v>2370</v>
      </c>
      <c r="L625">
        <v>624</v>
      </c>
      <c r="M625">
        <v>623</v>
      </c>
    </row>
    <row r="626" spans="1:13" x14ac:dyDescent="0.3">
      <c r="A626" s="1">
        <v>44300</v>
      </c>
      <c r="B626" s="2" t="s">
        <v>3</v>
      </c>
      <c r="C626">
        <v>119254</v>
      </c>
      <c r="D626">
        <v>177</v>
      </c>
      <c r="E626">
        <v>2439</v>
      </c>
      <c r="F626">
        <v>114466</v>
      </c>
      <c r="G626">
        <v>157</v>
      </c>
      <c r="H626">
        <v>25</v>
      </c>
      <c r="I626">
        <v>1936140</v>
      </c>
      <c r="J626">
        <v>872664</v>
      </c>
      <c r="K626">
        <v>2371</v>
      </c>
      <c r="L626">
        <v>625</v>
      </c>
      <c r="M626">
        <v>624</v>
      </c>
    </row>
    <row r="627" spans="1:13" x14ac:dyDescent="0.3">
      <c r="A627" s="1">
        <v>44301</v>
      </c>
      <c r="B627" s="2" t="s">
        <v>3</v>
      </c>
      <c r="C627">
        <v>119483</v>
      </c>
      <c r="D627">
        <v>199</v>
      </c>
      <c r="E627">
        <v>2523</v>
      </c>
      <c r="F627">
        <v>114611</v>
      </c>
      <c r="G627">
        <v>169</v>
      </c>
      <c r="H627">
        <v>26</v>
      </c>
      <c r="I627">
        <v>1943285</v>
      </c>
      <c r="J627">
        <v>875679</v>
      </c>
      <c r="K627">
        <v>2371</v>
      </c>
      <c r="L627">
        <v>626</v>
      </c>
      <c r="M627">
        <v>625</v>
      </c>
    </row>
    <row r="628" spans="1:13" x14ac:dyDescent="0.3">
      <c r="A628" s="1">
        <v>44302</v>
      </c>
      <c r="B628" s="2" t="s">
        <v>3</v>
      </c>
      <c r="C628">
        <v>119677</v>
      </c>
      <c r="D628">
        <v>176</v>
      </c>
      <c r="E628">
        <v>2590</v>
      </c>
      <c r="F628">
        <v>114738</v>
      </c>
      <c r="G628">
        <v>152</v>
      </c>
      <c r="H628">
        <v>31</v>
      </c>
      <c r="I628">
        <v>1949092</v>
      </c>
      <c r="J628">
        <v>878960</v>
      </c>
      <c r="K628">
        <v>2371</v>
      </c>
      <c r="L628">
        <v>627</v>
      </c>
      <c r="M628">
        <v>626</v>
      </c>
    </row>
    <row r="629" spans="1:13" x14ac:dyDescent="0.3">
      <c r="A629" s="1">
        <v>44303</v>
      </c>
      <c r="B629" s="2" t="s">
        <v>3</v>
      </c>
      <c r="C629">
        <v>119865</v>
      </c>
      <c r="D629">
        <v>173</v>
      </c>
      <c r="E629">
        <v>2693</v>
      </c>
      <c r="F629">
        <v>114823</v>
      </c>
      <c r="G629">
        <v>162</v>
      </c>
      <c r="H629">
        <v>30</v>
      </c>
      <c r="I629">
        <v>1955198</v>
      </c>
      <c r="J629">
        <v>881998</v>
      </c>
      <c r="K629">
        <v>2371</v>
      </c>
      <c r="L629">
        <v>628</v>
      </c>
      <c r="M629">
        <v>627</v>
      </c>
    </row>
    <row r="630" spans="1:13" x14ac:dyDescent="0.3">
      <c r="A630" s="1">
        <v>44304</v>
      </c>
      <c r="B630" s="2" t="s">
        <v>3</v>
      </c>
      <c r="C630">
        <v>120019</v>
      </c>
      <c r="D630">
        <v>134</v>
      </c>
      <c r="E630">
        <v>2767</v>
      </c>
      <c r="F630">
        <v>114901</v>
      </c>
      <c r="G630">
        <v>166</v>
      </c>
      <c r="H630">
        <v>33</v>
      </c>
      <c r="I630">
        <v>1963439</v>
      </c>
      <c r="J630">
        <v>883574</v>
      </c>
      <c r="K630">
        <v>2373</v>
      </c>
      <c r="L630">
        <v>629</v>
      </c>
      <c r="M630">
        <v>628</v>
      </c>
    </row>
    <row r="631" spans="1:13" x14ac:dyDescent="0.3">
      <c r="A631" s="1">
        <v>44305</v>
      </c>
      <c r="B631" s="2" t="s">
        <v>3</v>
      </c>
      <c r="C631">
        <v>120150</v>
      </c>
      <c r="D631">
        <v>105</v>
      </c>
      <c r="E631">
        <v>2763</v>
      </c>
      <c r="F631">
        <v>115035</v>
      </c>
      <c r="G631">
        <v>161</v>
      </c>
      <c r="H631">
        <v>37</v>
      </c>
      <c r="I631">
        <v>1968619</v>
      </c>
      <c r="J631">
        <v>886222</v>
      </c>
      <c r="K631">
        <v>2375</v>
      </c>
      <c r="L631">
        <v>630</v>
      </c>
      <c r="M631">
        <v>629</v>
      </c>
    </row>
    <row r="632" spans="1:13" x14ac:dyDescent="0.3">
      <c r="A632" s="1">
        <v>44306</v>
      </c>
      <c r="B632" s="2" t="s">
        <v>3</v>
      </c>
      <c r="C632">
        <v>120338</v>
      </c>
      <c r="D632">
        <v>179</v>
      </c>
      <c r="E632">
        <v>2811</v>
      </c>
      <c r="F632">
        <v>115174</v>
      </c>
      <c r="G632">
        <v>162</v>
      </c>
      <c r="H632">
        <v>40</v>
      </c>
      <c r="I632">
        <v>1976358</v>
      </c>
      <c r="J632">
        <v>888487</v>
      </c>
      <c r="K632">
        <v>2376</v>
      </c>
      <c r="L632">
        <v>631</v>
      </c>
      <c r="M632">
        <v>630</v>
      </c>
    </row>
    <row r="633" spans="1:13" x14ac:dyDescent="0.3">
      <c r="A633" s="1">
        <v>44307</v>
      </c>
      <c r="B633" s="2" t="s">
        <v>3</v>
      </c>
      <c r="C633">
        <v>120558</v>
      </c>
      <c r="D633">
        <v>200</v>
      </c>
      <c r="E633">
        <v>2875</v>
      </c>
      <c r="F633">
        <v>115328</v>
      </c>
      <c r="G633">
        <v>163</v>
      </c>
      <c r="H633">
        <v>41</v>
      </c>
      <c r="I633">
        <v>1983539</v>
      </c>
      <c r="J633">
        <v>890603</v>
      </c>
      <c r="K633">
        <v>2378</v>
      </c>
      <c r="L633">
        <v>632</v>
      </c>
      <c r="M633">
        <v>631</v>
      </c>
    </row>
    <row r="634" spans="1:13" x14ac:dyDescent="0.3">
      <c r="A634" s="1">
        <v>44308</v>
      </c>
      <c r="B634" s="2" t="s">
        <v>3</v>
      </c>
      <c r="C634">
        <v>120811</v>
      </c>
      <c r="D634">
        <v>226</v>
      </c>
      <c r="E634">
        <v>2939</v>
      </c>
      <c r="F634">
        <v>115516</v>
      </c>
      <c r="G634">
        <v>156</v>
      </c>
      <c r="H634">
        <v>43</v>
      </c>
      <c r="I634">
        <v>1991891</v>
      </c>
      <c r="J634">
        <v>892844</v>
      </c>
      <c r="K634">
        <v>2379</v>
      </c>
      <c r="L634">
        <v>633</v>
      </c>
      <c r="M634">
        <v>632</v>
      </c>
    </row>
    <row r="635" spans="1:13" x14ac:dyDescent="0.3">
      <c r="A635" s="1">
        <v>44309</v>
      </c>
      <c r="B635" s="2" t="s">
        <v>3</v>
      </c>
      <c r="C635">
        <v>121015</v>
      </c>
      <c r="D635">
        <v>181</v>
      </c>
      <c r="E635">
        <v>2977</v>
      </c>
      <c r="F635">
        <v>115680</v>
      </c>
      <c r="G635">
        <v>146</v>
      </c>
      <c r="H635">
        <v>43</v>
      </c>
      <c r="I635">
        <v>2000080</v>
      </c>
      <c r="J635">
        <v>895383</v>
      </c>
      <c r="K635">
        <v>2381</v>
      </c>
      <c r="L635">
        <v>634</v>
      </c>
      <c r="M635">
        <v>633</v>
      </c>
    </row>
    <row r="636" spans="1:13" x14ac:dyDescent="0.3">
      <c r="A636" s="1">
        <v>44310</v>
      </c>
      <c r="B636" s="2" t="s">
        <v>3</v>
      </c>
      <c r="C636">
        <v>121226</v>
      </c>
      <c r="D636">
        <v>191</v>
      </c>
      <c r="E636">
        <v>3016</v>
      </c>
      <c r="F636">
        <v>115851</v>
      </c>
      <c r="G636">
        <v>158</v>
      </c>
      <c r="H636">
        <v>46</v>
      </c>
      <c r="I636">
        <v>2009102</v>
      </c>
      <c r="J636">
        <v>897046</v>
      </c>
      <c r="K636">
        <v>2382</v>
      </c>
      <c r="L636">
        <v>635</v>
      </c>
      <c r="M636">
        <v>634</v>
      </c>
    </row>
    <row r="637" spans="1:13" x14ac:dyDescent="0.3">
      <c r="A637" s="1">
        <v>44311</v>
      </c>
      <c r="B637" s="2" t="s">
        <v>3</v>
      </c>
      <c r="C637">
        <v>121385</v>
      </c>
      <c r="D637">
        <v>141</v>
      </c>
      <c r="E637">
        <v>3015</v>
      </c>
      <c r="F637">
        <v>116011</v>
      </c>
      <c r="G637">
        <v>169</v>
      </c>
      <c r="H637">
        <v>45</v>
      </c>
      <c r="I637">
        <v>2016232</v>
      </c>
      <c r="J637">
        <v>898361</v>
      </c>
      <c r="K637">
        <v>2382</v>
      </c>
      <c r="L637">
        <v>636</v>
      </c>
      <c r="M637">
        <v>635</v>
      </c>
    </row>
    <row r="638" spans="1:13" x14ac:dyDescent="0.3">
      <c r="A638" s="1">
        <v>44312</v>
      </c>
      <c r="B638" s="2" t="s">
        <v>3</v>
      </c>
      <c r="C638">
        <v>121512</v>
      </c>
      <c r="D638">
        <v>101</v>
      </c>
      <c r="E638">
        <v>3022</v>
      </c>
      <c r="F638">
        <v>116129</v>
      </c>
      <c r="G638">
        <v>174</v>
      </c>
      <c r="H638">
        <v>46</v>
      </c>
      <c r="I638">
        <v>2023710</v>
      </c>
      <c r="J638">
        <v>900736</v>
      </c>
      <c r="K638">
        <v>2384</v>
      </c>
      <c r="L638">
        <v>637</v>
      </c>
      <c r="M638">
        <v>636</v>
      </c>
    </row>
    <row r="639" spans="1:13" x14ac:dyDescent="0.3">
      <c r="A639" s="1">
        <v>44313</v>
      </c>
      <c r="B639" s="2" t="s">
        <v>3</v>
      </c>
      <c r="C639">
        <v>121708</v>
      </c>
      <c r="D639">
        <v>174</v>
      </c>
      <c r="E639">
        <v>3048</v>
      </c>
      <c r="F639">
        <v>116298</v>
      </c>
      <c r="G639">
        <v>163</v>
      </c>
      <c r="H639">
        <v>44</v>
      </c>
      <c r="I639">
        <v>2030437</v>
      </c>
      <c r="J639">
        <v>903129</v>
      </c>
      <c r="K639">
        <v>2385</v>
      </c>
      <c r="L639">
        <v>638</v>
      </c>
      <c r="M639">
        <v>637</v>
      </c>
    </row>
    <row r="640" spans="1:13" x14ac:dyDescent="0.3">
      <c r="A640" s="1">
        <v>44314</v>
      </c>
      <c r="B640" s="2" t="s">
        <v>3</v>
      </c>
      <c r="C640">
        <v>121938</v>
      </c>
      <c r="D640">
        <v>211</v>
      </c>
      <c r="E640">
        <v>3122</v>
      </c>
      <c r="F640">
        <v>116453</v>
      </c>
      <c r="G640">
        <v>164</v>
      </c>
      <c r="H640">
        <v>47</v>
      </c>
      <c r="I640">
        <v>2039736</v>
      </c>
      <c r="J640">
        <v>905333</v>
      </c>
      <c r="K640">
        <v>2386</v>
      </c>
      <c r="L640">
        <v>639</v>
      </c>
      <c r="M640">
        <v>638</v>
      </c>
    </row>
    <row r="641" spans="1:13" x14ac:dyDescent="0.3">
      <c r="A641" s="1">
        <v>44315</v>
      </c>
      <c r="B641" s="2" t="s">
        <v>3</v>
      </c>
      <c r="C641">
        <v>122149</v>
      </c>
      <c r="D641">
        <v>194</v>
      </c>
      <c r="E641">
        <v>3113</v>
      </c>
      <c r="F641">
        <v>116671</v>
      </c>
      <c r="G641">
        <v>165</v>
      </c>
      <c r="H641">
        <v>49</v>
      </c>
      <c r="I641">
        <v>2048319</v>
      </c>
      <c r="J641">
        <v>907653</v>
      </c>
      <c r="K641">
        <v>2388</v>
      </c>
      <c r="L641">
        <v>640</v>
      </c>
      <c r="M641">
        <v>639</v>
      </c>
    </row>
    <row r="642" spans="1:13" x14ac:dyDescent="0.3">
      <c r="A642" s="1">
        <v>44316</v>
      </c>
      <c r="B642" s="2" t="s">
        <v>3</v>
      </c>
      <c r="C642">
        <v>122340</v>
      </c>
      <c r="D642">
        <v>172</v>
      </c>
      <c r="E642">
        <v>3099</v>
      </c>
      <c r="F642">
        <v>116874</v>
      </c>
      <c r="G642">
        <v>160</v>
      </c>
      <c r="H642">
        <v>50</v>
      </c>
      <c r="I642">
        <v>2057366</v>
      </c>
      <c r="J642">
        <v>910117</v>
      </c>
      <c r="K642">
        <v>2390</v>
      </c>
      <c r="L642">
        <v>641</v>
      </c>
      <c r="M642">
        <v>640</v>
      </c>
    </row>
    <row r="643" spans="1:13" x14ac:dyDescent="0.3">
      <c r="A643" s="1">
        <v>44317</v>
      </c>
      <c r="B643" s="2" t="s">
        <v>3</v>
      </c>
      <c r="C643">
        <v>122514</v>
      </c>
      <c r="D643">
        <v>146</v>
      </c>
      <c r="E643">
        <v>3106</v>
      </c>
      <c r="F643">
        <v>117041</v>
      </c>
      <c r="G643">
        <v>163</v>
      </c>
      <c r="H643">
        <v>51</v>
      </c>
      <c r="I643">
        <v>2065796</v>
      </c>
      <c r="J643">
        <v>911987</v>
      </c>
      <c r="K643">
        <v>2390</v>
      </c>
      <c r="L643">
        <v>642</v>
      </c>
      <c r="M643">
        <v>641</v>
      </c>
    </row>
    <row r="644" spans="1:13" x14ac:dyDescent="0.3">
      <c r="A644" s="1">
        <v>44318</v>
      </c>
      <c r="B644" s="2" t="s">
        <v>3</v>
      </c>
      <c r="C644">
        <v>122617</v>
      </c>
      <c r="D644">
        <v>86</v>
      </c>
      <c r="E644">
        <v>3030</v>
      </c>
      <c r="F644">
        <v>117220</v>
      </c>
      <c r="G644">
        <v>164</v>
      </c>
      <c r="H644">
        <v>50</v>
      </c>
      <c r="I644">
        <v>2072214</v>
      </c>
      <c r="J644">
        <v>913412</v>
      </c>
      <c r="K644">
        <v>2390</v>
      </c>
      <c r="L644">
        <v>643</v>
      </c>
      <c r="M644">
        <v>642</v>
      </c>
    </row>
    <row r="645" spans="1:13" x14ac:dyDescent="0.3">
      <c r="A645" s="1">
        <v>44319</v>
      </c>
      <c r="B645" s="2" t="s">
        <v>3</v>
      </c>
      <c r="C645">
        <v>122742</v>
      </c>
      <c r="D645">
        <v>106</v>
      </c>
      <c r="E645">
        <v>3027</v>
      </c>
      <c r="F645">
        <v>117347</v>
      </c>
      <c r="G645">
        <v>165</v>
      </c>
      <c r="H645">
        <v>47</v>
      </c>
      <c r="I645">
        <v>2077554</v>
      </c>
      <c r="J645">
        <v>915858</v>
      </c>
      <c r="K645">
        <v>2391</v>
      </c>
      <c r="L645">
        <v>644</v>
      </c>
      <c r="M645">
        <v>643</v>
      </c>
    </row>
    <row r="646" spans="1:13" x14ac:dyDescent="0.3">
      <c r="A646" s="1">
        <v>44320</v>
      </c>
      <c r="B646" s="2" t="s">
        <v>3</v>
      </c>
      <c r="C646">
        <v>122931</v>
      </c>
      <c r="D646">
        <v>164</v>
      </c>
      <c r="E646">
        <v>3061</v>
      </c>
      <c r="F646">
        <v>117502</v>
      </c>
      <c r="G646">
        <v>152</v>
      </c>
      <c r="H646">
        <v>48</v>
      </c>
      <c r="I646">
        <v>2085335</v>
      </c>
      <c r="J646">
        <v>918344</v>
      </c>
      <c r="K646">
        <v>2391</v>
      </c>
      <c r="L646">
        <v>645</v>
      </c>
      <c r="M646">
        <v>644</v>
      </c>
    </row>
    <row r="647" spans="1:13" x14ac:dyDescent="0.3">
      <c r="A647" s="1">
        <v>44321</v>
      </c>
      <c r="B647" s="2" t="s">
        <v>3</v>
      </c>
      <c r="C647">
        <v>123156</v>
      </c>
      <c r="D647">
        <v>197</v>
      </c>
      <c r="E647">
        <v>3072</v>
      </c>
      <c r="F647">
        <v>117715</v>
      </c>
      <c r="G647">
        <v>149</v>
      </c>
      <c r="H647">
        <v>48</v>
      </c>
      <c r="I647">
        <v>2091968</v>
      </c>
      <c r="J647">
        <v>920580</v>
      </c>
      <c r="K647">
        <v>2392</v>
      </c>
      <c r="L647">
        <v>646</v>
      </c>
      <c r="M647">
        <v>645</v>
      </c>
    </row>
    <row r="648" spans="1:13" x14ac:dyDescent="0.3">
      <c r="A648" s="1">
        <v>44322</v>
      </c>
      <c r="B648" s="2" t="s">
        <v>3</v>
      </c>
      <c r="C648">
        <v>123351</v>
      </c>
      <c r="D648">
        <v>179</v>
      </c>
      <c r="E648">
        <v>3064</v>
      </c>
      <c r="F648">
        <v>117917</v>
      </c>
      <c r="G648">
        <v>152</v>
      </c>
      <c r="H648">
        <v>45</v>
      </c>
      <c r="I648">
        <v>2099117</v>
      </c>
      <c r="J648">
        <v>922859</v>
      </c>
      <c r="K648">
        <v>2393</v>
      </c>
      <c r="L648">
        <v>647</v>
      </c>
      <c r="M648">
        <v>646</v>
      </c>
    </row>
    <row r="649" spans="1:13" x14ac:dyDescent="0.3">
      <c r="A649" s="1">
        <v>44323</v>
      </c>
      <c r="B649" s="2" t="s">
        <v>3</v>
      </c>
      <c r="C649">
        <v>123542</v>
      </c>
      <c r="D649">
        <v>168</v>
      </c>
      <c r="E649">
        <v>3023</v>
      </c>
      <c r="F649">
        <v>118149</v>
      </c>
      <c r="G649">
        <v>149</v>
      </c>
      <c r="H649">
        <v>43</v>
      </c>
      <c r="I649">
        <v>2107521</v>
      </c>
      <c r="J649">
        <v>925572</v>
      </c>
      <c r="K649">
        <v>2393</v>
      </c>
      <c r="L649">
        <v>648</v>
      </c>
      <c r="M649">
        <v>647</v>
      </c>
    </row>
    <row r="650" spans="1:13" x14ac:dyDescent="0.3">
      <c r="A650" s="1">
        <v>44324</v>
      </c>
      <c r="B650" s="2" t="s">
        <v>3</v>
      </c>
      <c r="C650">
        <v>123731</v>
      </c>
      <c r="D650">
        <v>172</v>
      </c>
      <c r="E650">
        <v>2987</v>
      </c>
      <c r="F650">
        <v>118373</v>
      </c>
      <c r="G650">
        <v>158</v>
      </c>
      <c r="H650">
        <v>44</v>
      </c>
      <c r="I650">
        <v>2116820</v>
      </c>
      <c r="J650">
        <v>927003</v>
      </c>
      <c r="K650">
        <v>2394</v>
      </c>
      <c r="L650">
        <v>649</v>
      </c>
      <c r="M650">
        <v>648</v>
      </c>
    </row>
    <row r="651" spans="1:13" x14ac:dyDescent="0.3">
      <c r="A651" s="1">
        <v>44325</v>
      </c>
      <c r="B651" s="2" t="s">
        <v>3</v>
      </c>
      <c r="C651">
        <v>123883</v>
      </c>
      <c r="D651">
        <v>146</v>
      </c>
      <c r="E651">
        <v>2984</v>
      </c>
      <c r="F651">
        <v>118528</v>
      </c>
      <c r="G651">
        <v>163</v>
      </c>
      <c r="H651">
        <v>46</v>
      </c>
      <c r="I651">
        <v>2126018</v>
      </c>
      <c r="J651">
        <v>928219</v>
      </c>
      <c r="K651">
        <v>2394</v>
      </c>
      <c r="L651">
        <v>650</v>
      </c>
      <c r="M651">
        <v>649</v>
      </c>
    </row>
    <row r="652" spans="1:13" x14ac:dyDescent="0.3">
      <c r="A652" s="1">
        <v>44326</v>
      </c>
      <c r="B652" s="2" t="s">
        <v>3</v>
      </c>
      <c r="C652">
        <v>124004</v>
      </c>
      <c r="D652">
        <v>103</v>
      </c>
      <c r="E652">
        <v>2977</v>
      </c>
      <c r="F652">
        <v>118656</v>
      </c>
      <c r="G652">
        <v>147</v>
      </c>
      <c r="H652">
        <v>43</v>
      </c>
      <c r="I652">
        <v>2134205</v>
      </c>
      <c r="J652">
        <v>930874</v>
      </c>
      <c r="K652">
        <v>2394</v>
      </c>
      <c r="L652">
        <v>651</v>
      </c>
      <c r="M652">
        <v>650</v>
      </c>
    </row>
    <row r="653" spans="1:13" x14ac:dyDescent="0.3">
      <c r="A653" s="1">
        <v>44328</v>
      </c>
      <c r="B653" s="2" t="s">
        <v>3</v>
      </c>
      <c r="C653">
        <v>124372</v>
      </c>
      <c r="D653">
        <v>136</v>
      </c>
      <c r="E653">
        <v>2954</v>
      </c>
      <c r="F653">
        <v>119044</v>
      </c>
      <c r="G653">
        <v>148</v>
      </c>
      <c r="H653">
        <v>40</v>
      </c>
      <c r="I653">
        <v>2148859</v>
      </c>
      <c r="J653">
        <v>935789</v>
      </c>
      <c r="K653">
        <v>2397</v>
      </c>
      <c r="L653">
        <v>652</v>
      </c>
      <c r="M653">
        <v>651</v>
      </c>
    </row>
    <row r="654" spans="1:13" x14ac:dyDescent="0.3">
      <c r="A654" s="1">
        <v>44329</v>
      </c>
      <c r="B654" s="2" t="s">
        <v>3</v>
      </c>
      <c r="C654">
        <v>124531</v>
      </c>
      <c r="D654">
        <v>133</v>
      </c>
      <c r="E654">
        <v>2933</v>
      </c>
      <c r="F654">
        <v>119222</v>
      </c>
      <c r="G654">
        <v>146</v>
      </c>
      <c r="H654">
        <v>38</v>
      </c>
      <c r="I654">
        <v>2155134</v>
      </c>
      <c r="J654">
        <v>938185</v>
      </c>
      <c r="K654">
        <v>2399</v>
      </c>
      <c r="L654">
        <v>653</v>
      </c>
      <c r="M654">
        <v>652</v>
      </c>
    </row>
    <row r="655" spans="1:13" x14ac:dyDescent="0.3">
      <c r="A655" s="1">
        <v>44330</v>
      </c>
      <c r="B655" s="2" t="s">
        <v>3</v>
      </c>
      <c r="C655">
        <v>124707</v>
      </c>
      <c r="D655">
        <v>168</v>
      </c>
      <c r="E655">
        <v>2865</v>
      </c>
      <c r="F655">
        <v>119465</v>
      </c>
      <c r="G655">
        <v>134</v>
      </c>
      <c r="H655">
        <v>38</v>
      </c>
      <c r="I655">
        <v>2161664</v>
      </c>
      <c r="J655">
        <v>940714</v>
      </c>
      <c r="K655">
        <v>2401</v>
      </c>
      <c r="L655">
        <v>654</v>
      </c>
      <c r="M655">
        <v>653</v>
      </c>
    </row>
    <row r="656" spans="1:13" x14ac:dyDescent="0.3">
      <c r="A656" s="1">
        <v>44331</v>
      </c>
      <c r="B656" s="2" t="s">
        <v>3</v>
      </c>
      <c r="C656">
        <v>124833</v>
      </c>
      <c r="D656">
        <v>118</v>
      </c>
      <c r="E656">
        <v>2832</v>
      </c>
      <c r="F656">
        <v>119624</v>
      </c>
      <c r="G656">
        <v>138</v>
      </c>
      <c r="H656">
        <v>35</v>
      </c>
      <c r="I656">
        <v>2167999</v>
      </c>
      <c r="J656">
        <v>942297</v>
      </c>
      <c r="K656">
        <v>2401</v>
      </c>
      <c r="L656">
        <v>655</v>
      </c>
      <c r="M656">
        <v>654</v>
      </c>
    </row>
    <row r="657" spans="1:13" x14ac:dyDescent="0.3">
      <c r="A657" s="1">
        <v>44332</v>
      </c>
      <c r="B657" s="2" t="s">
        <v>3</v>
      </c>
      <c r="C657">
        <v>124940</v>
      </c>
      <c r="D657">
        <v>99</v>
      </c>
      <c r="E657">
        <v>2789</v>
      </c>
      <c r="F657">
        <v>119772</v>
      </c>
      <c r="G657">
        <v>139</v>
      </c>
      <c r="H657">
        <v>37</v>
      </c>
      <c r="I657">
        <v>2174358</v>
      </c>
      <c r="J657">
        <v>943635</v>
      </c>
      <c r="K657">
        <v>2403</v>
      </c>
      <c r="L657">
        <v>656</v>
      </c>
      <c r="M657">
        <v>655</v>
      </c>
    </row>
    <row r="658" spans="1:13" x14ac:dyDescent="0.3">
      <c r="A658" s="1">
        <v>44333</v>
      </c>
      <c r="B658" s="2" t="s">
        <v>3</v>
      </c>
      <c r="C658">
        <v>125056</v>
      </c>
      <c r="D658">
        <v>105</v>
      </c>
      <c r="E658">
        <v>2805</v>
      </c>
      <c r="F658">
        <v>119870</v>
      </c>
      <c r="G658">
        <v>139</v>
      </c>
      <c r="H658">
        <v>37</v>
      </c>
      <c r="I658">
        <v>2179656</v>
      </c>
      <c r="J658">
        <v>945369</v>
      </c>
      <c r="K658">
        <v>2405</v>
      </c>
      <c r="L658">
        <v>657</v>
      </c>
      <c r="M658">
        <v>656</v>
      </c>
    </row>
    <row r="659" spans="1:13" x14ac:dyDescent="0.3">
      <c r="A659" s="1">
        <v>44334</v>
      </c>
      <c r="B659" s="2" t="s">
        <v>3</v>
      </c>
      <c r="C659">
        <v>125184</v>
      </c>
      <c r="D659">
        <v>108</v>
      </c>
      <c r="E659">
        <v>2744</v>
      </c>
      <c r="F659">
        <v>120055</v>
      </c>
      <c r="G659">
        <v>124</v>
      </c>
      <c r="H659">
        <v>38</v>
      </c>
      <c r="I659">
        <v>2184240</v>
      </c>
      <c r="J659">
        <v>947828</v>
      </c>
      <c r="K659">
        <v>2409</v>
      </c>
      <c r="L659">
        <v>658</v>
      </c>
      <c r="M659">
        <v>657</v>
      </c>
    </row>
    <row r="660" spans="1:13" x14ac:dyDescent="0.3">
      <c r="A660" s="1">
        <v>44335</v>
      </c>
      <c r="B660" s="2" t="s">
        <v>3</v>
      </c>
      <c r="C660">
        <v>125367</v>
      </c>
      <c r="D660">
        <v>167</v>
      </c>
      <c r="E660">
        <v>2701</v>
      </c>
      <c r="F660">
        <v>120281</v>
      </c>
      <c r="G660">
        <v>128</v>
      </c>
      <c r="H660">
        <v>32</v>
      </c>
      <c r="I660">
        <v>2190050</v>
      </c>
      <c r="J660">
        <v>950065</v>
      </c>
      <c r="K660">
        <v>2409</v>
      </c>
      <c r="L660">
        <v>659</v>
      </c>
      <c r="M660">
        <v>658</v>
      </c>
    </row>
    <row r="661" spans="1:13" x14ac:dyDescent="0.3">
      <c r="A661" s="1">
        <v>44336</v>
      </c>
      <c r="B661" s="2" t="s">
        <v>3</v>
      </c>
      <c r="C661">
        <v>125543</v>
      </c>
      <c r="D661">
        <v>157</v>
      </c>
      <c r="E661">
        <v>2675</v>
      </c>
      <c r="F661">
        <v>120482</v>
      </c>
      <c r="G661">
        <v>116</v>
      </c>
      <c r="H661">
        <v>30</v>
      </c>
      <c r="I661">
        <v>2195413</v>
      </c>
      <c r="J661">
        <v>952145</v>
      </c>
      <c r="K661">
        <v>2410</v>
      </c>
      <c r="L661">
        <v>660</v>
      </c>
      <c r="M661">
        <v>659</v>
      </c>
    </row>
    <row r="662" spans="1:13" x14ac:dyDescent="0.3">
      <c r="A662" s="1">
        <v>44337</v>
      </c>
      <c r="B662" s="2" t="s">
        <v>3</v>
      </c>
      <c r="C662">
        <v>125727</v>
      </c>
      <c r="D662">
        <v>158</v>
      </c>
      <c r="E662">
        <v>2685</v>
      </c>
      <c r="F662">
        <v>120656</v>
      </c>
      <c r="G662">
        <v>108</v>
      </c>
      <c r="H662">
        <v>31</v>
      </c>
      <c r="I662">
        <v>2201657</v>
      </c>
      <c r="J662">
        <v>954620</v>
      </c>
      <c r="K662">
        <v>2410</v>
      </c>
      <c r="L662">
        <v>661</v>
      </c>
      <c r="M662">
        <v>660</v>
      </c>
    </row>
    <row r="663" spans="1:13" x14ac:dyDescent="0.3">
      <c r="A663" s="1">
        <v>44338</v>
      </c>
      <c r="B663" s="2" t="s">
        <v>3</v>
      </c>
      <c r="C663">
        <v>125900</v>
      </c>
      <c r="D663">
        <v>170</v>
      </c>
      <c r="E663">
        <v>2656</v>
      </c>
      <c r="F663">
        <v>120858</v>
      </c>
      <c r="G663">
        <v>108</v>
      </c>
      <c r="H663">
        <v>30</v>
      </c>
      <c r="I663">
        <v>2207456</v>
      </c>
      <c r="J663">
        <v>956251</v>
      </c>
      <c r="K663">
        <v>2410</v>
      </c>
      <c r="L663">
        <v>662</v>
      </c>
      <c r="M663">
        <v>661</v>
      </c>
    </row>
    <row r="664" spans="1:13" x14ac:dyDescent="0.3">
      <c r="A664" s="1">
        <v>44339</v>
      </c>
      <c r="B664" s="2" t="s">
        <v>3</v>
      </c>
      <c r="C664">
        <v>126023</v>
      </c>
      <c r="D664">
        <v>106</v>
      </c>
      <c r="E664">
        <v>2624</v>
      </c>
      <c r="F664">
        <v>121012</v>
      </c>
      <c r="G664">
        <v>112</v>
      </c>
      <c r="H664">
        <v>32</v>
      </c>
      <c r="I664">
        <v>2212746</v>
      </c>
      <c r="J664">
        <v>957446</v>
      </c>
      <c r="K664">
        <v>2411</v>
      </c>
      <c r="L664">
        <v>663</v>
      </c>
      <c r="M664">
        <v>662</v>
      </c>
    </row>
    <row r="665" spans="1:13" x14ac:dyDescent="0.3">
      <c r="A665" s="1">
        <v>44340</v>
      </c>
      <c r="B665" s="2" t="s">
        <v>3</v>
      </c>
      <c r="C665">
        <v>126112</v>
      </c>
      <c r="D665">
        <v>75</v>
      </c>
      <c r="E665">
        <v>2553</v>
      </c>
      <c r="F665">
        <v>121172</v>
      </c>
      <c r="G665">
        <v>109</v>
      </c>
      <c r="H665">
        <v>31</v>
      </c>
      <c r="I665">
        <v>2217514</v>
      </c>
      <c r="J665">
        <v>959905</v>
      </c>
      <c r="K665">
        <v>2412</v>
      </c>
      <c r="L665">
        <v>664</v>
      </c>
      <c r="M665">
        <v>663</v>
      </c>
    </row>
    <row r="666" spans="1:13" x14ac:dyDescent="0.3">
      <c r="A666" s="1">
        <v>44341</v>
      </c>
      <c r="B666" s="2" t="s">
        <v>3</v>
      </c>
      <c r="C666">
        <v>126242</v>
      </c>
      <c r="D666">
        <v>111</v>
      </c>
      <c r="E666">
        <v>2498</v>
      </c>
      <c r="F666">
        <v>121356</v>
      </c>
      <c r="G666">
        <v>107</v>
      </c>
      <c r="H666">
        <v>31</v>
      </c>
      <c r="I666">
        <v>2223732</v>
      </c>
      <c r="J666">
        <v>962438</v>
      </c>
      <c r="K666">
        <v>2413</v>
      </c>
      <c r="L666">
        <v>665</v>
      </c>
      <c r="M666">
        <v>664</v>
      </c>
    </row>
    <row r="667" spans="1:13" x14ac:dyDescent="0.3">
      <c r="A667" s="1">
        <v>44342</v>
      </c>
      <c r="B667" s="2" t="s">
        <v>3</v>
      </c>
      <c r="C667">
        <v>126372</v>
      </c>
      <c r="D667">
        <v>112</v>
      </c>
      <c r="E667">
        <v>2420</v>
      </c>
      <c r="F667">
        <v>121562</v>
      </c>
      <c r="G667">
        <v>96</v>
      </c>
      <c r="H667">
        <v>28</v>
      </c>
      <c r="I667">
        <v>2229403</v>
      </c>
      <c r="J667">
        <v>964793</v>
      </c>
      <c r="K667">
        <v>2415</v>
      </c>
      <c r="L667">
        <v>666</v>
      </c>
      <c r="M667">
        <v>665</v>
      </c>
    </row>
    <row r="668" spans="1:13" x14ac:dyDescent="0.3">
      <c r="A668" s="1">
        <v>44343</v>
      </c>
      <c r="B668" s="2" t="s">
        <v>3</v>
      </c>
      <c r="C668">
        <v>126515</v>
      </c>
      <c r="D668">
        <v>145</v>
      </c>
      <c r="E668">
        <v>2400</v>
      </c>
      <c r="F668">
        <v>121725</v>
      </c>
      <c r="G668">
        <v>93</v>
      </c>
      <c r="H668">
        <v>28</v>
      </c>
      <c r="I668">
        <v>2236345</v>
      </c>
      <c r="J668">
        <v>959191</v>
      </c>
      <c r="K668">
        <v>2415</v>
      </c>
      <c r="L668">
        <v>667</v>
      </c>
      <c r="M668">
        <v>666</v>
      </c>
    </row>
    <row r="669" spans="1:13" x14ac:dyDescent="0.3">
      <c r="A669" s="1">
        <v>44344</v>
      </c>
      <c r="B669" s="2" t="s">
        <v>3</v>
      </c>
      <c r="C669">
        <v>126625</v>
      </c>
      <c r="D669">
        <v>102</v>
      </c>
      <c r="E669">
        <v>2350</v>
      </c>
      <c r="F669">
        <v>121883</v>
      </c>
      <c r="G669">
        <v>79</v>
      </c>
      <c r="H669">
        <v>28</v>
      </c>
      <c r="I669">
        <v>2241777</v>
      </c>
      <c r="J669">
        <v>960437</v>
      </c>
      <c r="K669">
        <v>2417</v>
      </c>
      <c r="L669">
        <v>668</v>
      </c>
      <c r="M669">
        <v>667</v>
      </c>
    </row>
    <row r="670" spans="1:13" x14ac:dyDescent="0.3">
      <c r="A670" s="1">
        <v>44345</v>
      </c>
      <c r="B670" s="2" t="s">
        <v>3</v>
      </c>
      <c r="C670">
        <v>126749</v>
      </c>
      <c r="D670">
        <v>132</v>
      </c>
      <c r="E670">
        <v>2300</v>
      </c>
      <c r="F670">
        <v>122057</v>
      </c>
      <c r="G670">
        <v>89</v>
      </c>
      <c r="H670">
        <v>28</v>
      </c>
      <c r="I670">
        <v>2247556</v>
      </c>
      <c r="J670">
        <v>961665</v>
      </c>
      <c r="K670">
        <v>2417</v>
      </c>
      <c r="L670">
        <v>669</v>
      </c>
      <c r="M670">
        <v>668</v>
      </c>
    </row>
    <row r="671" spans="1:13" x14ac:dyDescent="0.3">
      <c r="A671" s="1">
        <v>44346</v>
      </c>
      <c r="B671" s="2" t="s">
        <v>3</v>
      </c>
      <c r="C671">
        <v>126825</v>
      </c>
      <c r="D671">
        <v>75</v>
      </c>
      <c r="E671">
        <v>2262</v>
      </c>
      <c r="F671">
        <v>122171</v>
      </c>
      <c r="G671">
        <v>94</v>
      </c>
      <c r="H671">
        <v>31</v>
      </c>
      <c r="I671">
        <v>2251093</v>
      </c>
      <c r="J671">
        <v>961667</v>
      </c>
      <c r="K671">
        <v>2417</v>
      </c>
      <c r="L671">
        <v>670</v>
      </c>
      <c r="M671">
        <v>669</v>
      </c>
    </row>
    <row r="672" spans="1:13" x14ac:dyDescent="0.3">
      <c r="A672" s="1">
        <v>44347</v>
      </c>
      <c r="B672" s="2" t="s">
        <v>3</v>
      </c>
      <c r="C672">
        <v>126915</v>
      </c>
      <c r="D672">
        <v>94</v>
      </c>
      <c r="E672">
        <v>2208</v>
      </c>
      <c r="F672">
        <v>122313</v>
      </c>
      <c r="G672">
        <v>84</v>
      </c>
      <c r="H672">
        <v>25</v>
      </c>
      <c r="I672">
        <v>2254796</v>
      </c>
      <c r="J672">
        <v>961778</v>
      </c>
      <c r="K672">
        <v>2419</v>
      </c>
      <c r="L672">
        <v>671</v>
      </c>
      <c r="M672">
        <v>670</v>
      </c>
    </row>
    <row r="673" spans="1:13" x14ac:dyDescent="0.3">
      <c r="A673" s="1">
        <v>44348</v>
      </c>
      <c r="B673" s="2" t="s">
        <v>3</v>
      </c>
      <c r="C673">
        <v>126997</v>
      </c>
      <c r="D673">
        <v>78</v>
      </c>
      <c r="E673">
        <v>2206</v>
      </c>
      <c r="F673">
        <v>122396</v>
      </c>
      <c r="G673">
        <v>90</v>
      </c>
      <c r="H673">
        <v>21</v>
      </c>
      <c r="I673">
        <v>2260108</v>
      </c>
      <c r="J673">
        <v>962430</v>
      </c>
      <c r="K673">
        <v>2420</v>
      </c>
      <c r="L673">
        <v>672</v>
      </c>
      <c r="M673">
        <v>671</v>
      </c>
    </row>
    <row r="674" spans="1:13" x14ac:dyDescent="0.3">
      <c r="A674" s="1">
        <v>44349</v>
      </c>
      <c r="B674" s="2" t="s">
        <v>3</v>
      </c>
      <c r="C674">
        <v>127103</v>
      </c>
      <c r="D674">
        <v>109</v>
      </c>
      <c r="E674">
        <v>2156</v>
      </c>
      <c r="F674">
        <v>122550</v>
      </c>
      <c r="G674">
        <v>87</v>
      </c>
      <c r="H674">
        <v>20</v>
      </c>
      <c r="I674">
        <v>2265287</v>
      </c>
      <c r="J674">
        <v>967939</v>
      </c>
      <c r="K674">
        <v>2422</v>
      </c>
      <c r="L674">
        <v>673</v>
      </c>
      <c r="M674">
        <v>672</v>
      </c>
    </row>
    <row r="675" spans="1:13" x14ac:dyDescent="0.3">
      <c r="A675" s="1">
        <v>44350</v>
      </c>
      <c r="B675" s="2" t="s">
        <v>3</v>
      </c>
      <c r="C675">
        <v>127194</v>
      </c>
      <c r="D675">
        <v>90</v>
      </c>
      <c r="E675">
        <v>2052</v>
      </c>
      <c r="F675">
        <v>122743</v>
      </c>
      <c r="G675">
        <v>83</v>
      </c>
      <c r="H675">
        <v>15</v>
      </c>
      <c r="I675">
        <v>2269258</v>
      </c>
      <c r="J675">
        <v>972895</v>
      </c>
      <c r="K675">
        <v>2424</v>
      </c>
      <c r="L675">
        <v>674</v>
      </c>
      <c r="M675">
        <v>673</v>
      </c>
    </row>
    <row r="676" spans="1:13" x14ac:dyDescent="0.3">
      <c r="A676" s="1">
        <v>44351</v>
      </c>
      <c r="B676" s="2" t="s">
        <v>3</v>
      </c>
      <c r="C676">
        <v>127300</v>
      </c>
      <c r="D676">
        <v>101</v>
      </c>
      <c r="E676">
        <v>1945</v>
      </c>
      <c r="F676">
        <v>122954</v>
      </c>
      <c r="G676">
        <v>71</v>
      </c>
      <c r="H676">
        <v>13</v>
      </c>
      <c r="I676">
        <v>2274739</v>
      </c>
      <c r="J676">
        <v>976752</v>
      </c>
      <c r="K676">
        <v>2426</v>
      </c>
      <c r="L676">
        <v>675</v>
      </c>
      <c r="M676">
        <v>674</v>
      </c>
    </row>
    <row r="677" spans="1:13" x14ac:dyDescent="0.3">
      <c r="A677" s="1">
        <v>44352</v>
      </c>
      <c r="B677" s="2" t="s">
        <v>3</v>
      </c>
      <c r="C677">
        <v>127369</v>
      </c>
      <c r="D677">
        <v>74</v>
      </c>
      <c r="E677">
        <v>1851</v>
      </c>
      <c r="F677">
        <v>123117</v>
      </c>
      <c r="G677">
        <v>69</v>
      </c>
      <c r="H677">
        <v>15</v>
      </c>
      <c r="I677">
        <v>2278324</v>
      </c>
      <c r="J677">
        <v>977266</v>
      </c>
      <c r="K677">
        <v>2426</v>
      </c>
      <c r="L677">
        <v>676</v>
      </c>
      <c r="M677">
        <v>675</v>
      </c>
    </row>
    <row r="678" spans="1:13" x14ac:dyDescent="0.3">
      <c r="A678" s="1">
        <v>44353</v>
      </c>
      <c r="B678" s="2" t="s">
        <v>3</v>
      </c>
      <c r="C678">
        <v>127423</v>
      </c>
      <c r="D678">
        <v>58</v>
      </c>
      <c r="E678">
        <v>1734</v>
      </c>
      <c r="F678">
        <v>123288</v>
      </c>
      <c r="G678">
        <v>68</v>
      </c>
      <c r="H678">
        <v>15</v>
      </c>
      <c r="I678">
        <v>2281481</v>
      </c>
      <c r="J678">
        <v>977268</v>
      </c>
      <c r="K678">
        <v>2426</v>
      </c>
      <c r="L678">
        <v>677</v>
      </c>
      <c r="M678">
        <v>676</v>
      </c>
    </row>
    <row r="679" spans="1:13" x14ac:dyDescent="0.3">
      <c r="A679" s="1">
        <v>44354</v>
      </c>
      <c r="B679" s="2" t="s">
        <v>3</v>
      </c>
      <c r="C679">
        <v>127505</v>
      </c>
      <c r="D679">
        <v>83</v>
      </c>
      <c r="E679">
        <v>1729</v>
      </c>
      <c r="F679">
        <v>123374</v>
      </c>
      <c r="G679">
        <v>65</v>
      </c>
      <c r="H679">
        <v>14</v>
      </c>
      <c r="I679">
        <v>2284738</v>
      </c>
      <c r="J679">
        <v>977369</v>
      </c>
      <c r="K679">
        <v>2427</v>
      </c>
      <c r="L679">
        <v>678</v>
      </c>
      <c r="M679">
        <v>677</v>
      </c>
    </row>
    <row r="680" spans="1:13" x14ac:dyDescent="0.3">
      <c r="A680" s="1">
        <v>44355</v>
      </c>
      <c r="B680" s="2" t="s">
        <v>3</v>
      </c>
      <c r="C680">
        <v>127576</v>
      </c>
      <c r="D680">
        <v>68</v>
      </c>
      <c r="E680">
        <v>1679</v>
      </c>
      <c r="F680">
        <v>123495</v>
      </c>
      <c r="G680">
        <v>56</v>
      </c>
      <c r="H680">
        <v>15</v>
      </c>
      <c r="I680">
        <v>2289653</v>
      </c>
      <c r="J680">
        <v>977752</v>
      </c>
      <c r="K680">
        <v>2427</v>
      </c>
      <c r="L680">
        <v>679</v>
      </c>
      <c r="M680">
        <v>678</v>
      </c>
    </row>
    <row r="681" spans="1:13" x14ac:dyDescent="0.3">
      <c r="A681" s="1">
        <v>44356</v>
      </c>
      <c r="B681" s="2" t="s">
        <v>3</v>
      </c>
      <c r="C681">
        <v>127661</v>
      </c>
      <c r="D681">
        <v>85</v>
      </c>
      <c r="E681">
        <v>1613</v>
      </c>
      <c r="F681">
        <v>123646</v>
      </c>
      <c r="G681">
        <v>51</v>
      </c>
      <c r="H681">
        <v>15</v>
      </c>
      <c r="I681">
        <v>2293810</v>
      </c>
      <c r="J681">
        <v>978325</v>
      </c>
      <c r="K681">
        <v>2428</v>
      </c>
      <c r="L681">
        <v>680</v>
      </c>
      <c r="M681">
        <v>679</v>
      </c>
    </row>
    <row r="682" spans="1:13" x14ac:dyDescent="0.3">
      <c r="A682" s="1">
        <v>44357</v>
      </c>
      <c r="B682" s="2" t="s">
        <v>3</v>
      </c>
      <c r="C682">
        <v>127766</v>
      </c>
      <c r="D682">
        <v>106</v>
      </c>
      <c r="E682">
        <v>1581</v>
      </c>
      <c r="F682">
        <v>123782</v>
      </c>
      <c r="G682">
        <v>55</v>
      </c>
      <c r="H682">
        <v>14</v>
      </c>
      <c r="I682">
        <v>2297829</v>
      </c>
      <c r="J682">
        <v>979727</v>
      </c>
      <c r="K682">
        <v>2428</v>
      </c>
      <c r="L682">
        <v>681</v>
      </c>
      <c r="M682">
        <v>680</v>
      </c>
    </row>
    <row r="683" spans="1:13" x14ac:dyDescent="0.3">
      <c r="A683" s="1">
        <v>44358</v>
      </c>
      <c r="B683" s="2" t="s">
        <v>3</v>
      </c>
      <c r="C683">
        <v>127847</v>
      </c>
      <c r="D683">
        <v>75</v>
      </c>
      <c r="E683">
        <v>1517</v>
      </c>
      <c r="F683">
        <v>123925</v>
      </c>
      <c r="G683">
        <v>52</v>
      </c>
      <c r="H683">
        <v>16</v>
      </c>
      <c r="I683">
        <v>2301277</v>
      </c>
      <c r="J683">
        <v>980708</v>
      </c>
      <c r="K683">
        <v>2430</v>
      </c>
      <c r="L683">
        <v>682</v>
      </c>
      <c r="M683">
        <v>681</v>
      </c>
    </row>
    <row r="684" spans="1:13" x14ac:dyDescent="0.3">
      <c r="A684" s="1">
        <v>44359</v>
      </c>
      <c r="B684" s="2" t="s">
        <v>3</v>
      </c>
      <c r="C684">
        <v>127926</v>
      </c>
      <c r="D684">
        <v>83</v>
      </c>
      <c r="E684">
        <v>1462</v>
      </c>
      <c r="F684">
        <v>124059</v>
      </c>
      <c r="G684">
        <v>50</v>
      </c>
      <c r="H684">
        <v>14</v>
      </c>
      <c r="I684">
        <v>2305294</v>
      </c>
      <c r="J684">
        <v>981160</v>
      </c>
      <c r="K684">
        <v>2430</v>
      </c>
      <c r="L684">
        <v>683</v>
      </c>
      <c r="M684">
        <v>682</v>
      </c>
    </row>
    <row r="685" spans="1:13" x14ac:dyDescent="0.3">
      <c r="A685" s="1">
        <v>44360</v>
      </c>
      <c r="B685" s="2" t="s">
        <v>3</v>
      </c>
      <c r="C685">
        <v>127982</v>
      </c>
      <c r="D685">
        <v>56</v>
      </c>
      <c r="E685">
        <v>1401</v>
      </c>
      <c r="F685">
        <v>124176</v>
      </c>
      <c r="G685">
        <v>51</v>
      </c>
      <c r="H685">
        <v>18</v>
      </c>
      <c r="I685">
        <v>2308488</v>
      </c>
      <c r="J685">
        <v>981161</v>
      </c>
      <c r="K685">
        <v>2430</v>
      </c>
      <c r="L685">
        <v>684</v>
      </c>
      <c r="M685">
        <v>683</v>
      </c>
    </row>
    <row r="686" spans="1:13" x14ac:dyDescent="0.3">
      <c r="A686" s="1">
        <v>44361</v>
      </c>
      <c r="B686" s="2" t="s">
        <v>3</v>
      </c>
      <c r="C686">
        <v>128042</v>
      </c>
      <c r="D686">
        <v>60</v>
      </c>
      <c r="E686">
        <v>1379</v>
      </c>
      <c r="F686">
        <v>124258</v>
      </c>
      <c r="G686">
        <v>52</v>
      </c>
      <c r="H686">
        <v>15</v>
      </c>
      <c r="I686">
        <v>2311139</v>
      </c>
      <c r="J686">
        <v>981226</v>
      </c>
      <c r="K686">
        <v>2430</v>
      </c>
      <c r="L686">
        <v>685</v>
      </c>
      <c r="M686">
        <v>684</v>
      </c>
    </row>
    <row r="687" spans="1:13" x14ac:dyDescent="0.3">
      <c r="A687" s="1">
        <v>44362</v>
      </c>
      <c r="B687" s="2" t="s">
        <v>3</v>
      </c>
      <c r="C687">
        <v>128107</v>
      </c>
      <c r="D687">
        <v>65</v>
      </c>
      <c r="E687">
        <v>1346</v>
      </c>
      <c r="F687">
        <v>124356</v>
      </c>
      <c r="G687">
        <v>47</v>
      </c>
      <c r="H687">
        <v>15</v>
      </c>
      <c r="I687">
        <v>2314801</v>
      </c>
      <c r="J687">
        <v>981653</v>
      </c>
      <c r="K687">
        <v>2430</v>
      </c>
      <c r="L687">
        <v>686</v>
      </c>
      <c r="M687">
        <v>685</v>
      </c>
    </row>
    <row r="688" spans="1:13" x14ac:dyDescent="0.3">
      <c r="A688" s="1">
        <v>44363</v>
      </c>
      <c r="B688" s="2" t="s">
        <v>3</v>
      </c>
      <c r="C688">
        <v>128218</v>
      </c>
      <c r="D688">
        <v>113</v>
      </c>
      <c r="E688">
        <v>1355</v>
      </c>
      <c r="F688">
        <v>124458</v>
      </c>
      <c r="G688">
        <v>45</v>
      </c>
      <c r="H688">
        <v>16</v>
      </c>
      <c r="I688">
        <v>2318614</v>
      </c>
      <c r="J688">
        <v>986882</v>
      </c>
      <c r="K688">
        <v>2430</v>
      </c>
      <c r="L688">
        <v>687</v>
      </c>
      <c r="M688">
        <v>686</v>
      </c>
    </row>
    <row r="689" spans="1:13" x14ac:dyDescent="0.3">
      <c r="A689" s="1">
        <v>44364</v>
      </c>
      <c r="B689" s="2" t="s">
        <v>3</v>
      </c>
      <c r="C689">
        <v>128305</v>
      </c>
      <c r="D689">
        <v>85</v>
      </c>
      <c r="E689">
        <v>1344</v>
      </c>
      <c r="F689">
        <v>124555</v>
      </c>
      <c r="G689">
        <v>45</v>
      </c>
      <c r="H689">
        <v>16</v>
      </c>
      <c r="I689">
        <v>2321732</v>
      </c>
      <c r="J689">
        <v>991678</v>
      </c>
      <c r="K689">
        <v>2431</v>
      </c>
      <c r="L689">
        <v>688</v>
      </c>
      <c r="M689">
        <v>687</v>
      </c>
    </row>
    <row r="690" spans="1:13" x14ac:dyDescent="0.3">
      <c r="A690" s="1">
        <v>44365</v>
      </c>
      <c r="B690" s="2" t="s">
        <v>3</v>
      </c>
      <c r="C690">
        <v>128399</v>
      </c>
      <c r="D690">
        <v>92</v>
      </c>
      <c r="E690">
        <v>1302</v>
      </c>
      <c r="F690">
        <v>124689</v>
      </c>
      <c r="G690">
        <v>45</v>
      </c>
      <c r="H690">
        <v>16</v>
      </c>
      <c r="I690">
        <v>2324974</v>
      </c>
      <c r="J690">
        <v>995035</v>
      </c>
      <c r="K690">
        <v>2433</v>
      </c>
      <c r="L690">
        <v>689</v>
      </c>
      <c r="M690">
        <v>688</v>
      </c>
    </row>
    <row r="691" spans="1:13" x14ac:dyDescent="0.3">
      <c r="A691" s="1">
        <v>44366</v>
      </c>
      <c r="B691" s="2" t="s">
        <v>3</v>
      </c>
      <c r="C691">
        <v>128474</v>
      </c>
      <c r="D691">
        <v>76</v>
      </c>
      <c r="E691">
        <v>1270</v>
      </c>
      <c r="F691">
        <v>124796</v>
      </c>
      <c r="G691">
        <v>45</v>
      </c>
      <c r="H691">
        <v>15</v>
      </c>
      <c r="I691">
        <v>2328147</v>
      </c>
      <c r="J691">
        <v>995131</v>
      </c>
      <c r="K691">
        <v>2433</v>
      </c>
      <c r="L691">
        <v>690</v>
      </c>
      <c r="M691">
        <v>689</v>
      </c>
    </row>
    <row r="692" spans="1:13" x14ac:dyDescent="0.3">
      <c r="A692" s="1">
        <v>44367</v>
      </c>
      <c r="B692" s="2" t="s">
        <v>3</v>
      </c>
      <c r="C692">
        <v>128530</v>
      </c>
      <c r="D692">
        <v>56</v>
      </c>
      <c r="E692">
        <v>1250</v>
      </c>
      <c r="F692">
        <v>124871</v>
      </c>
      <c r="G692">
        <v>43</v>
      </c>
      <c r="H692">
        <v>16</v>
      </c>
      <c r="I692">
        <v>2331075</v>
      </c>
      <c r="J692">
        <v>995136</v>
      </c>
      <c r="K692">
        <v>2434</v>
      </c>
      <c r="L692">
        <v>691</v>
      </c>
      <c r="M692">
        <v>690</v>
      </c>
    </row>
    <row r="693" spans="1:13" x14ac:dyDescent="0.3">
      <c r="A693" s="1">
        <v>44368</v>
      </c>
      <c r="B693" s="2" t="s">
        <v>3</v>
      </c>
      <c r="C693">
        <v>128615</v>
      </c>
      <c r="D693">
        <v>83</v>
      </c>
      <c r="E693">
        <v>1274</v>
      </c>
      <c r="F693">
        <v>124932</v>
      </c>
      <c r="G693">
        <v>35</v>
      </c>
      <c r="H693">
        <v>15</v>
      </c>
      <c r="I693">
        <v>2334110</v>
      </c>
      <c r="J693">
        <v>995466</v>
      </c>
      <c r="K693">
        <v>2434</v>
      </c>
      <c r="L693">
        <v>692</v>
      </c>
      <c r="M693">
        <v>691</v>
      </c>
    </row>
    <row r="694" spans="1:13" x14ac:dyDescent="0.3">
      <c r="A694" s="1">
        <v>44369</v>
      </c>
      <c r="B694" s="2" t="s">
        <v>3</v>
      </c>
      <c r="C694">
        <v>128696</v>
      </c>
      <c r="D694">
        <v>83</v>
      </c>
      <c r="E694">
        <v>1269</v>
      </c>
      <c r="F694">
        <v>125018</v>
      </c>
      <c r="G694">
        <v>36</v>
      </c>
      <c r="H694">
        <v>13</v>
      </c>
      <c r="I694">
        <v>2337457</v>
      </c>
      <c r="J694">
        <v>996020</v>
      </c>
      <c r="K694">
        <v>2434</v>
      </c>
      <c r="L694">
        <v>693</v>
      </c>
      <c r="M694">
        <v>692</v>
      </c>
    </row>
    <row r="695" spans="1:13" x14ac:dyDescent="0.3">
      <c r="A695" s="1">
        <v>44370</v>
      </c>
      <c r="B695" s="2" t="s">
        <v>3</v>
      </c>
      <c r="C695">
        <v>128816</v>
      </c>
      <c r="D695">
        <v>115</v>
      </c>
      <c r="E695">
        <v>1305</v>
      </c>
      <c r="F695">
        <v>125102</v>
      </c>
      <c r="G695">
        <v>33</v>
      </c>
      <c r="H695">
        <v>12</v>
      </c>
      <c r="I695">
        <v>2341092</v>
      </c>
      <c r="J695">
        <v>997164</v>
      </c>
      <c r="K695">
        <v>2434</v>
      </c>
      <c r="L695">
        <v>694</v>
      </c>
      <c r="M695">
        <v>693</v>
      </c>
    </row>
    <row r="696" spans="1:13" x14ac:dyDescent="0.3">
      <c r="A696" s="1">
        <v>44371</v>
      </c>
      <c r="B696" s="2" t="s">
        <v>3</v>
      </c>
      <c r="C696">
        <v>128970</v>
      </c>
      <c r="D696">
        <v>156</v>
      </c>
      <c r="E696">
        <v>1377</v>
      </c>
      <c r="F696">
        <v>125183</v>
      </c>
      <c r="G696">
        <v>35</v>
      </c>
      <c r="H696">
        <v>11</v>
      </c>
      <c r="I696">
        <v>2344145</v>
      </c>
      <c r="J696">
        <v>997853</v>
      </c>
      <c r="K696">
        <v>2435</v>
      </c>
      <c r="L696">
        <v>695</v>
      </c>
      <c r="M696">
        <v>694</v>
      </c>
    </row>
    <row r="697" spans="1:13" x14ac:dyDescent="0.3">
      <c r="A697" s="1">
        <v>44372</v>
      </c>
      <c r="B697" s="2" t="s">
        <v>3</v>
      </c>
      <c r="C697">
        <v>129106</v>
      </c>
      <c r="D697">
        <v>137</v>
      </c>
      <c r="E697">
        <v>1413</v>
      </c>
      <c r="F697">
        <v>125283</v>
      </c>
      <c r="G697">
        <v>30</v>
      </c>
      <c r="H697">
        <v>12</v>
      </c>
      <c r="I697">
        <v>2347403</v>
      </c>
      <c r="J697">
        <v>998427</v>
      </c>
      <c r="K697">
        <v>2435</v>
      </c>
      <c r="L697">
        <v>696</v>
      </c>
      <c r="M697">
        <v>695</v>
      </c>
    </row>
    <row r="698" spans="1:13" x14ac:dyDescent="0.3">
      <c r="A698" s="1">
        <v>44373</v>
      </c>
      <c r="B698" s="2" t="s">
        <v>3</v>
      </c>
      <c r="C698">
        <v>129232</v>
      </c>
      <c r="D698">
        <v>127</v>
      </c>
      <c r="E698">
        <v>1451</v>
      </c>
      <c r="F698">
        <v>125371</v>
      </c>
      <c r="G698">
        <v>36</v>
      </c>
      <c r="H698">
        <v>12</v>
      </c>
      <c r="I698">
        <v>2350751</v>
      </c>
      <c r="J698">
        <v>998869</v>
      </c>
      <c r="K698">
        <v>2435</v>
      </c>
      <c r="L698">
        <v>697</v>
      </c>
      <c r="M698">
        <v>696</v>
      </c>
    </row>
    <row r="699" spans="1:13" x14ac:dyDescent="0.3">
      <c r="A699" s="1">
        <v>44374</v>
      </c>
      <c r="B699" s="2" t="s">
        <v>3</v>
      </c>
      <c r="C699">
        <v>129355</v>
      </c>
      <c r="D699">
        <v>124</v>
      </c>
      <c r="E699">
        <v>1507</v>
      </c>
      <c r="F699">
        <v>127848</v>
      </c>
      <c r="G699">
        <v>38</v>
      </c>
      <c r="H699">
        <v>14</v>
      </c>
      <c r="I699">
        <v>2353884</v>
      </c>
      <c r="J699">
        <v>998870</v>
      </c>
      <c r="K699">
        <v>2435</v>
      </c>
      <c r="L699">
        <v>698</v>
      </c>
      <c r="M699">
        <v>697</v>
      </c>
    </row>
    <row r="700" spans="1:13" x14ac:dyDescent="0.3">
      <c r="A700" s="1">
        <v>44375</v>
      </c>
      <c r="B700" s="2" t="s">
        <v>3</v>
      </c>
      <c r="C700">
        <v>129476</v>
      </c>
      <c r="D700">
        <v>122</v>
      </c>
      <c r="E700">
        <v>1579</v>
      </c>
      <c r="F700">
        <v>125486</v>
      </c>
      <c r="G700">
        <v>40</v>
      </c>
      <c r="H700">
        <v>12</v>
      </c>
      <c r="I700">
        <v>2356621</v>
      </c>
      <c r="J700">
        <v>998991</v>
      </c>
      <c r="K700">
        <v>2436</v>
      </c>
      <c r="L700">
        <v>699</v>
      </c>
      <c r="M700">
        <v>698</v>
      </c>
    </row>
    <row r="701" spans="1:13" x14ac:dyDescent="0.3">
      <c r="A701" s="1">
        <v>44376</v>
      </c>
      <c r="B701" s="2" t="s">
        <v>3</v>
      </c>
      <c r="C701">
        <v>129638</v>
      </c>
      <c r="D701">
        <v>157</v>
      </c>
      <c r="E701">
        <v>1673</v>
      </c>
      <c r="F701">
        <v>125554</v>
      </c>
      <c r="G701">
        <v>44</v>
      </c>
      <c r="H701">
        <v>10</v>
      </c>
      <c r="I701">
        <v>2361231</v>
      </c>
      <c r="J701">
        <v>999386</v>
      </c>
      <c r="K701">
        <v>2436</v>
      </c>
      <c r="L701">
        <v>700</v>
      </c>
      <c r="M701">
        <v>699</v>
      </c>
    </row>
    <row r="702" spans="1:13" x14ac:dyDescent="0.3">
      <c r="A702" s="1">
        <v>44377</v>
      </c>
      <c r="B702" s="2" t="s">
        <v>3</v>
      </c>
      <c r="C702">
        <v>129896</v>
      </c>
      <c r="D702">
        <v>257</v>
      </c>
      <c r="E702">
        <v>1837</v>
      </c>
      <c r="F702">
        <v>125648</v>
      </c>
      <c r="G702">
        <v>43</v>
      </c>
      <c r="H702">
        <v>10</v>
      </c>
      <c r="I702">
        <v>2365783</v>
      </c>
      <c r="J702">
        <v>999987</v>
      </c>
      <c r="K702">
        <v>2436</v>
      </c>
      <c r="L702">
        <v>701</v>
      </c>
      <c r="M702">
        <v>700</v>
      </c>
    </row>
    <row r="703" spans="1:13" x14ac:dyDescent="0.3">
      <c r="A703" s="1">
        <v>44378</v>
      </c>
      <c r="B703" s="2" t="s">
        <v>3</v>
      </c>
      <c r="C703">
        <v>130167</v>
      </c>
      <c r="D703">
        <v>268</v>
      </c>
      <c r="E703">
        <v>1994</v>
      </c>
      <c r="F703">
        <v>125762</v>
      </c>
      <c r="G703">
        <v>46</v>
      </c>
      <c r="H703">
        <v>9</v>
      </c>
      <c r="I703">
        <v>2369890</v>
      </c>
      <c r="J703">
        <v>1000356</v>
      </c>
      <c r="K703">
        <v>2436</v>
      </c>
      <c r="L703">
        <v>702</v>
      </c>
      <c r="M703">
        <v>701</v>
      </c>
    </row>
    <row r="704" spans="1:13" x14ac:dyDescent="0.3">
      <c r="A704" s="1">
        <v>44379</v>
      </c>
      <c r="B704" s="2" t="s">
        <v>3</v>
      </c>
      <c r="C704">
        <v>130397</v>
      </c>
      <c r="D704">
        <v>233</v>
      </c>
      <c r="E704">
        <v>2136</v>
      </c>
      <c r="F704">
        <v>125849</v>
      </c>
      <c r="G704">
        <v>42</v>
      </c>
      <c r="H704">
        <v>11</v>
      </c>
      <c r="I704">
        <v>2373711</v>
      </c>
      <c r="J704">
        <v>1001006</v>
      </c>
      <c r="K704">
        <v>2437</v>
      </c>
      <c r="L704">
        <v>703</v>
      </c>
      <c r="M704">
        <v>702</v>
      </c>
    </row>
    <row r="705" spans="1:13" x14ac:dyDescent="0.3">
      <c r="A705" s="1">
        <v>44380</v>
      </c>
      <c r="B705" s="2" t="s">
        <v>3</v>
      </c>
      <c r="C705">
        <v>130626</v>
      </c>
      <c r="D705">
        <v>219</v>
      </c>
      <c r="E705">
        <v>2285</v>
      </c>
      <c r="F705">
        <v>125929</v>
      </c>
      <c r="G705">
        <v>41</v>
      </c>
      <c r="H705">
        <v>10</v>
      </c>
      <c r="I705">
        <v>2377542</v>
      </c>
      <c r="J705">
        <v>1001465</v>
      </c>
      <c r="K705">
        <v>2437</v>
      </c>
      <c r="L705">
        <v>704</v>
      </c>
      <c r="M705">
        <v>703</v>
      </c>
    </row>
    <row r="706" spans="1:13" x14ac:dyDescent="0.3">
      <c r="A706" s="1">
        <v>44381</v>
      </c>
      <c r="B706" s="2" t="s">
        <v>3</v>
      </c>
      <c r="C706">
        <v>130870</v>
      </c>
      <c r="D706">
        <v>253</v>
      </c>
      <c r="E706">
        <v>2466</v>
      </c>
      <c r="F706">
        <v>125992</v>
      </c>
      <c r="G706">
        <v>50</v>
      </c>
      <c r="H706">
        <v>11</v>
      </c>
      <c r="I706">
        <v>2382021</v>
      </c>
      <c r="J706">
        <v>1001813</v>
      </c>
      <c r="K706">
        <v>2437</v>
      </c>
      <c r="L706">
        <v>705</v>
      </c>
      <c r="M706">
        <v>704</v>
      </c>
    </row>
    <row r="707" spans="1:13" x14ac:dyDescent="0.3">
      <c r="A707" s="1">
        <v>44382</v>
      </c>
      <c r="B707" s="2" t="s">
        <v>3</v>
      </c>
      <c r="C707">
        <v>131105</v>
      </c>
      <c r="D707">
        <v>230</v>
      </c>
      <c r="E707">
        <v>2638</v>
      </c>
      <c r="F707">
        <v>126055</v>
      </c>
      <c r="G707">
        <v>47</v>
      </c>
      <c r="H707">
        <v>12</v>
      </c>
      <c r="I707">
        <v>2385985</v>
      </c>
      <c r="J707">
        <v>1001878</v>
      </c>
      <c r="K707">
        <v>2437</v>
      </c>
      <c r="L707">
        <v>706</v>
      </c>
      <c r="M707">
        <v>705</v>
      </c>
    </row>
    <row r="708" spans="1:13" x14ac:dyDescent="0.3">
      <c r="A708" s="1">
        <v>44383</v>
      </c>
      <c r="B708" s="2" t="s">
        <v>3</v>
      </c>
      <c r="C708">
        <v>131472</v>
      </c>
      <c r="D708">
        <v>366</v>
      </c>
      <c r="E708">
        <v>2917</v>
      </c>
      <c r="F708">
        <v>126142</v>
      </c>
      <c r="G708">
        <v>46</v>
      </c>
      <c r="H708">
        <v>12</v>
      </c>
      <c r="I708">
        <v>2391336</v>
      </c>
      <c r="J708">
        <v>1002456</v>
      </c>
      <c r="K708">
        <v>2438</v>
      </c>
      <c r="L708">
        <v>707</v>
      </c>
      <c r="M708">
        <v>706</v>
      </c>
    </row>
    <row r="709" spans="1:13" x14ac:dyDescent="0.3">
      <c r="A709" s="1">
        <v>44384</v>
      </c>
      <c r="B709" s="2" t="s">
        <v>3</v>
      </c>
      <c r="C709">
        <v>131884</v>
      </c>
      <c r="D709">
        <v>410</v>
      </c>
      <c r="E709">
        <v>3231</v>
      </c>
      <c r="F709">
        <v>126239</v>
      </c>
      <c r="G709">
        <v>49</v>
      </c>
      <c r="H709">
        <v>9</v>
      </c>
      <c r="I709">
        <v>2396454</v>
      </c>
      <c r="J709">
        <v>1006271</v>
      </c>
      <c r="K709">
        <v>2439</v>
      </c>
      <c r="L709">
        <v>708</v>
      </c>
      <c r="M709">
        <v>707</v>
      </c>
    </row>
    <row r="710" spans="1:13" x14ac:dyDescent="0.3">
      <c r="A710" s="1">
        <v>44385</v>
      </c>
      <c r="B710" s="2" t="s">
        <v>3</v>
      </c>
      <c r="C710">
        <v>132443</v>
      </c>
      <c r="D710">
        <v>555</v>
      </c>
      <c r="E710">
        <v>3670</v>
      </c>
      <c r="F710">
        <v>126359</v>
      </c>
      <c r="G710">
        <v>50</v>
      </c>
      <c r="H710">
        <v>10</v>
      </c>
      <c r="I710">
        <v>2402119</v>
      </c>
      <c r="J710">
        <v>1008889</v>
      </c>
      <c r="K710">
        <v>2439</v>
      </c>
      <c r="L710">
        <v>709</v>
      </c>
      <c r="M710">
        <v>708</v>
      </c>
    </row>
    <row r="711" spans="1:13" x14ac:dyDescent="0.3">
      <c r="A711" s="1">
        <v>44386</v>
      </c>
      <c r="B711" s="2" t="s">
        <v>3</v>
      </c>
      <c r="C711">
        <v>133098</v>
      </c>
      <c r="D711">
        <v>625</v>
      </c>
      <c r="E711">
        <v>4168</v>
      </c>
      <c r="F711">
        <v>126516</v>
      </c>
      <c r="G711">
        <v>47</v>
      </c>
      <c r="H711">
        <v>12</v>
      </c>
      <c r="I711">
        <v>2409140</v>
      </c>
      <c r="J711">
        <v>1013338</v>
      </c>
      <c r="K711">
        <v>2439</v>
      </c>
      <c r="L711">
        <v>710</v>
      </c>
      <c r="M711">
        <v>709</v>
      </c>
    </row>
    <row r="712" spans="1:13" x14ac:dyDescent="0.3">
      <c r="A712" s="1">
        <v>44387</v>
      </c>
      <c r="B712" s="2" t="s">
        <v>3</v>
      </c>
      <c r="C712">
        <v>133617</v>
      </c>
      <c r="D712">
        <v>522</v>
      </c>
      <c r="E712">
        <v>4561</v>
      </c>
      <c r="F712">
        <v>126642</v>
      </c>
      <c r="G712">
        <v>56</v>
      </c>
      <c r="H712">
        <v>11</v>
      </c>
      <c r="I712">
        <v>2415188</v>
      </c>
      <c r="J712">
        <v>1015845</v>
      </c>
      <c r="K712">
        <v>2439</v>
      </c>
      <c r="L712">
        <v>711</v>
      </c>
      <c r="M712">
        <v>710</v>
      </c>
    </row>
    <row r="713" spans="1:13" x14ac:dyDescent="0.3">
      <c r="A713" s="1">
        <v>44388</v>
      </c>
      <c r="B713" s="2" t="s">
        <v>3</v>
      </c>
      <c r="C713">
        <v>134247</v>
      </c>
      <c r="D713">
        <v>592</v>
      </c>
      <c r="E713">
        <v>5058</v>
      </c>
      <c r="F713">
        <v>126775</v>
      </c>
      <c r="G713">
        <v>55</v>
      </c>
      <c r="H713">
        <v>11</v>
      </c>
      <c r="I713">
        <v>2420822</v>
      </c>
      <c r="J713">
        <v>1017160</v>
      </c>
      <c r="K713">
        <v>2439</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2021-07-12T10:21:18Z</dcterms:modified>
</cp:coreProperties>
</file>