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Private\Projects\robocon-timer\ScoreSheet\"/>
    </mc:Choice>
  </mc:AlternateContent>
  <xr:revisionPtr revIDLastSave="0" documentId="13_ncr:1_{25656EB3-D33B-47EF-A5E9-1C6FF1FC2020}" xr6:coauthVersionLast="47" xr6:coauthVersionMax="47" xr10:uidLastSave="{00000000-0000-0000-0000-000000000000}"/>
  <workbookProtection lockStructure="1"/>
  <bookViews>
    <workbookView xWindow="-120" yWindow="-120" windowWidth="38640" windowHeight="21120" xr2:uid="{00000000-000D-0000-FFFF-FFFF00000000}"/>
  </bookViews>
  <sheets>
    <sheet name="はじめに" sheetId="12" r:id="rId1"/>
    <sheet name="①チーム名のエントリー" sheetId="5" r:id="rId2"/>
    <sheet name="②スコアシートのコピー" sheetId="8" r:id="rId3"/>
    <sheet name="③得点の入力" sheetId="7" r:id="rId4"/>
    <sheet name="③得点の入力 (2)" sheetId="9" r:id="rId5"/>
    <sheet name="③得点の入力 (3)" sheetId="10" r:id="rId6"/>
    <sheet name="④最後に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0" l="1"/>
  <c r="A7" i="10"/>
  <c r="A5" i="10"/>
  <c r="A3" i="10"/>
  <c r="A9" i="7"/>
  <c r="A7" i="7"/>
  <c r="A5" i="7"/>
  <c r="A3" i="7"/>
  <c r="A9" i="9"/>
  <c r="A7" i="9"/>
  <c r="A5" i="9"/>
  <c r="A3" i="9"/>
  <c r="B9" i="10" l="1"/>
  <c r="B7" i="10"/>
  <c r="E9" i="10"/>
  <c r="F7" i="10"/>
  <c r="J9" i="10" l="1"/>
  <c r="I9" i="10"/>
  <c r="H9" i="10"/>
  <c r="G9" i="10"/>
  <c r="F9" i="10"/>
  <c r="D9" i="10"/>
  <c r="C9" i="10"/>
  <c r="K8" i="10"/>
  <c r="G7" i="10"/>
  <c r="E7" i="10"/>
  <c r="D7" i="10"/>
  <c r="C7" i="10"/>
  <c r="K6" i="10"/>
  <c r="H6" i="10"/>
  <c r="D5" i="10"/>
  <c r="C5" i="10"/>
  <c r="B5" i="10"/>
  <c r="K4" i="10"/>
  <c r="H4" i="10"/>
  <c r="E4" i="10"/>
  <c r="N3" i="10"/>
  <c r="O3" i="10" s="1"/>
  <c r="K2" i="10"/>
  <c r="H2" i="10"/>
  <c r="E2" i="10"/>
  <c r="B2" i="10"/>
  <c r="E7" i="7"/>
  <c r="F7" i="7"/>
  <c r="J9" i="9"/>
  <c r="I9" i="9"/>
  <c r="H9" i="9"/>
  <c r="G9" i="9"/>
  <c r="F9" i="9"/>
  <c r="E9" i="9"/>
  <c r="D9" i="9"/>
  <c r="C9" i="9"/>
  <c r="B9" i="9"/>
  <c r="B10" i="9" s="1"/>
  <c r="K8" i="9"/>
  <c r="G7" i="9"/>
  <c r="F7" i="9"/>
  <c r="E7" i="9"/>
  <c r="D7" i="9"/>
  <c r="C7" i="9"/>
  <c r="B7" i="9"/>
  <c r="K6" i="9"/>
  <c r="H6" i="9"/>
  <c r="D5" i="9"/>
  <c r="C5" i="9"/>
  <c r="B5" i="9"/>
  <c r="K4" i="9"/>
  <c r="H4" i="9"/>
  <c r="E4" i="9"/>
  <c r="N3" i="9"/>
  <c r="O3" i="9" s="1"/>
  <c r="K2" i="9"/>
  <c r="H2" i="9"/>
  <c r="E2" i="9"/>
  <c r="B2" i="9"/>
  <c r="E10" i="9" l="1"/>
  <c r="B8" i="9"/>
  <c r="E8" i="9"/>
  <c r="E8" i="10"/>
  <c r="B10" i="10"/>
  <c r="B8" i="10"/>
  <c r="E10" i="10"/>
  <c r="N9" i="10" s="1"/>
  <c r="O9" i="10" s="1"/>
  <c r="H10" i="10"/>
  <c r="B6" i="10"/>
  <c r="N5" i="10" s="1"/>
  <c r="O5" i="10" s="1"/>
  <c r="N7" i="10"/>
  <c r="O7" i="10" s="1"/>
  <c r="N7" i="9"/>
  <c r="O7" i="9" s="1"/>
  <c r="H10" i="9"/>
  <c r="B6" i="9"/>
  <c r="N5" i="9" s="1"/>
  <c r="O5" i="9" s="1"/>
  <c r="N9" i="9" l="1"/>
  <c r="O9" i="9" s="1"/>
  <c r="P7" i="9" s="1"/>
  <c r="P9" i="9"/>
  <c r="P3" i="9"/>
  <c r="P7" i="10"/>
  <c r="P5" i="10"/>
  <c r="P9" i="10"/>
  <c r="P3" i="10"/>
  <c r="P5" i="9" l="1"/>
  <c r="J9" i="7"/>
  <c r="I9" i="7"/>
  <c r="H9" i="7"/>
  <c r="G9" i="7"/>
  <c r="F9" i="7"/>
  <c r="E9" i="7"/>
  <c r="D9" i="7"/>
  <c r="C9" i="7"/>
  <c r="B9" i="7"/>
  <c r="K8" i="7"/>
  <c r="G7" i="7"/>
  <c r="E8" i="7" s="1"/>
  <c r="D7" i="7"/>
  <c r="C7" i="7"/>
  <c r="B7" i="7"/>
  <c r="K6" i="7"/>
  <c r="H6" i="7"/>
  <c r="D5" i="7"/>
  <c r="C5" i="7"/>
  <c r="B5" i="7"/>
  <c r="K4" i="7"/>
  <c r="H4" i="7"/>
  <c r="E4" i="7"/>
  <c r="N3" i="7"/>
  <c r="O3" i="7" s="1"/>
  <c r="K2" i="7"/>
  <c r="H2" i="7"/>
  <c r="E2" i="7"/>
  <c r="B2" i="7"/>
  <c r="H10" i="7" l="1"/>
  <c r="B8" i="7"/>
  <c r="N7" i="7" s="1"/>
  <c r="O7" i="7" s="1"/>
  <c r="E10" i="7"/>
  <c r="B10" i="7"/>
  <c r="N9" i="7" s="1"/>
  <c r="O9" i="7" s="1"/>
  <c r="B6" i="7"/>
  <c r="N5" i="7" s="1"/>
  <c r="O5" i="7" s="1"/>
  <c r="K2" i="5"/>
  <c r="H2" i="5"/>
  <c r="E2" i="5"/>
  <c r="B2" i="5"/>
  <c r="P5" i="7" l="1"/>
  <c r="P7" i="7"/>
  <c r="P9" i="7"/>
  <c r="P3" i="7"/>
  <c r="E4" i="5"/>
  <c r="H4" i="5"/>
  <c r="K4" i="5"/>
  <c r="B5" i="5"/>
  <c r="C5" i="5"/>
  <c r="D5" i="5"/>
  <c r="H6" i="5"/>
  <c r="K6" i="5"/>
  <c r="B7" i="5"/>
  <c r="C7" i="5"/>
  <c r="D7" i="5"/>
  <c r="E7" i="5"/>
  <c r="F7" i="5"/>
  <c r="G7" i="5"/>
  <c r="K8" i="5"/>
  <c r="B9" i="5"/>
  <c r="C9" i="5"/>
  <c r="B10" i="5" s="1"/>
  <c r="D9" i="5"/>
  <c r="E9" i="5"/>
  <c r="F9" i="5"/>
  <c r="G9" i="5"/>
  <c r="H9" i="5"/>
  <c r="I9" i="5"/>
  <c r="J9" i="5"/>
  <c r="E10" i="5"/>
  <c r="N3" i="5" l="1"/>
  <c r="O3" i="5" s="1"/>
  <c r="H10" i="5"/>
  <c r="N9" i="5"/>
  <c r="O9" i="5" s="1"/>
  <c r="E8" i="5"/>
  <c r="B6" i="5"/>
  <c r="N5" i="5" s="1"/>
  <c r="O5" i="5" s="1"/>
  <c r="B8" i="5"/>
  <c r="N7" i="5" l="1"/>
  <c r="O7" i="5" s="1"/>
  <c r="P7" i="5" s="1"/>
  <c r="P3" i="5" l="1"/>
  <c r="P5" i="5"/>
  <c r="P9" i="5"/>
</calcChain>
</file>

<file path=xl/sharedStrings.xml><?xml version="1.0" encoding="utf-8"?>
<sst xmlns="http://schemas.openxmlformats.org/spreadsheetml/2006/main" count="52" uniqueCount="15">
  <si>
    <t>チーム名</t>
    <rPh sb="3" eb="4">
      <t>メイ</t>
    </rPh>
    <phoneticPr fontId="1"/>
  </si>
  <si>
    <t>D4C</t>
  </si>
  <si>
    <t>バッカナーノファミリー</t>
  </si>
  <si>
    <t>こじらせた組</t>
  </si>
  <si>
    <t>順位</t>
    <rPh sb="0" eb="2">
      <t>ジュンイ</t>
    </rPh>
    <phoneticPr fontId="1"/>
  </si>
  <si>
    <t>勝利数</t>
    <rPh sb="0" eb="2">
      <t>ショウリ</t>
    </rPh>
    <rPh sb="2" eb="3">
      <t>スウ</t>
    </rPh>
    <phoneticPr fontId="1"/>
  </si>
  <si>
    <t>評価値</t>
    <rPh sb="0" eb="2">
      <t>ヒョウカ</t>
    </rPh>
    <rPh sb="2" eb="3">
      <t>チ</t>
    </rPh>
    <phoneticPr fontId="1"/>
  </si>
  <si>
    <t>○</t>
    <phoneticPr fontId="1"/>
  </si>
  <si>
    <t>×</t>
    <phoneticPr fontId="1"/>
  </si>
  <si>
    <t>×</t>
    <phoneticPr fontId="1"/>
  </si>
  <si>
    <t>スコアシートの使い方</t>
    <rPh sb="7" eb="8">
      <t>ツカ</t>
    </rPh>
    <rPh sb="9" eb="10">
      <t>カタ</t>
    </rPh>
    <phoneticPr fontId="1"/>
  </si>
  <si>
    <t>チームD</t>
    <phoneticPr fontId="1"/>
  </si>
  <si>
    <t>チームA</t>
    <phoneticPr fontId="1"/>
  </si>
  <si>
    <t>チームB</t>
    <phoneticPr fontId="1"/>
  </si>
  <si>
    <t>チームC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</si>
</sst>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&lt;=999]000;[&lt;=9999]000\-00;000\-0000"/>
    <numFmt numFmtId="177" formatCode="0_ ;[Red]\-0\ "/>
  </numFmts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theme="0" tint="-0.499984740745262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 diagonalDown="1">
      <left style="thin">
        <color indexed="64"/>
      </left>
      <right/>
      <top style="thin">
        <color indexed="64"/>
      </top>
      <bottom/>
      <diagonal style="thin">
        <color auto="1"/>
      </diagonal>
    </border>
    <border diagonalDown="1">
      <left/>
      <right/>
      <top style="thin">
        <color indexed="64"/>
      </top>
      <bottom/>
      <diagonal style="thin">
        <color auto="1"/>
      </diagonal>
    </border>
    <border diagonalDown="1">
      <left/>
      <right style="medium">
        <color indexed="64"/>
      </right>
      <top style="thin">
        <color indexed="64"/>
      </top>
      <bottom/>
      <diagonal style="thin">
        <color auto="1"/>
      </diagonal>
    </border>
    <border diagonalDown="1">
      <left style="thin">
        <color indexed="64"/>
      </left>
      <right/>
      <top/>
      <bottom style="medium">
        <color indexed="64"/>
      </bottom>
      <diagonal style="thin">
        <color auto="1"/>
      </diagonal>
    </border>
    <border diagonalDown="1">
      <left/>
      <right/>
      <top/>
      <bottom style="medium">
        <color indexed="64"/>
      </bottom>
      <diagonal style="thin">
        <color auto="1"/>
      </diagonal>
    </border>
    <border diagonalDown="1">
      <left/>
      <right style="medium">
        <color indexed="64"/>
      </right>
      <top/>
      <bottom style="medium">
        <color indexed="64"/>
      </bottom>
      <diagonal style="thin">
        <color auto="1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 style="thin">
        <color indexed="64"/>
      </right>
      <top style="thin">
        <color indexed="64"/>
      </top>
      <bottom/>
      <diagonal style="thin">
        <color auto="1"/>
      </diagonal>
    </border>
    <border diagonalDown="1">
      <left style="thin">
        <color indexed="64"/>
      </left>
      <right/>
      <top/>
      <bottom style="thin">
        <color indexed="64"/>
      </bottom>
      <diagonal style="thin">
        <color auto="1"/>
      </diagonal>
    </border>
    <border diagonalDown="1">
      <left/>
      <right/>
      <top/>
      <bottom style="thin">
        <color indexed="64"/>
      </bottom>
      <diagonal style="thin">
        <color auto="1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auto="1"/>
      </diagonal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 diagonalDown="1">
      <left/>
      <right/>
      <top/>
      <bottom/>
      <diagonal style="thin">
        <color auto="1"/>
      </diagonal>
    </border>
    <border diagonalDown="1">
      <left/>
      <right style="thin">
        <color indexed="64"/>
      </right>
      <top/>
      <bottom/>
      <diagonal style="thin">
        <color auto="1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/>
      <right/>
      <top style="medium">
        <color rgb="FF00B0F0"/>
      </top>
      <bottom style="medium">
        <color rgb="FF00B0F0"/>
      </bottom>
      <diagonal/>
    </border>
    <border>
      <left/>
      <right style="thin">
        <color indexed="64"/>
      </right>
      <top style="medium">
        <color rgb="FF00B0F0"/>
      </top>
      <bottom style="medium">
        <color rgb="FF00B0F0"/>
      </bottom>
      <diagonal/>
    </border>
    <border>
      <left style="thin">
        <color indexed="64"/>
      </left>
      <right/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 diagonalDown="1">
      <left style="thin">
        <color indexed="64"/>
      </left>
      <right/>
      <top/>
      <bottom/>
      <diagonal style="thin">
        <color auto="1"/>
      </diagonal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/>
      <top style="thin">
        <color indexed="64"/>
      </top>
      <bottom style="medium">
        <color rgb="FFFF0000"/>
      </bottom>
      <diagonal/>
    </border>
    <border>
      <left/>
      <right/>
      <top style="thin">
        <color indexed="64"/>
      </top>
      <bottom style="medium">
        <color rgb="FFFF0000"/>
      </bottom>
      <diagonal/>
    </border>
    <border>
      <left/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rgb="FF00B0F0"/>
      </left>
      <right style="thin">
        <color indexed="64"/>
      </right>
      <top style="medium">
        <color rgb="FF00B0F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B0F0"/>
      </top>
      <bottom style="thin">
        <color indexed="64"/>
      </bottom>
      <diagonal/>
    </border>
    <border>
      <left style="thin">
        <color indexed="64"/>
      </left>
      <right style="medium">
        <color rgb="FF00B0F0"/>
      </right>
      <top style="medium">
        <color rgb="FF00B0F0"/>
      </top>
      <bottom style="thin">
        <color indexed="64"/>
      </bottom>
      <diagonal/>
    </border>
    <border>
      <left style="medium">
        <color rgb="FF00B0F0"/>
      </left>
      <right/>
      <top style="thin">
        <color indexed="64"/>
      </top>
      <bottom style="medium">
        <color rgb="FF00B0F0"/>
      </bottom>
      <diagonal/>
    </border>
    <border>
      <left/>
      <right/>
      <top style="thin">
        <color indexed="64"/>
      </top>
      <bottom style="medium">
        <color rgb="FF00B0F0"/>
      </bottom>
      <diagonal/>
    </border>
    <border>
      <left/>
      <right style="medium">
        <color rgb="FF00B0F0"/>
      </right>
      <top style="thin">
        <color indexed="64"/>
      </top>
      <bottom style="medium">
        <color rgb="FF00B0F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 diagonalDown="1">
      <left/>
      <right style="medium">
        <color indexed="64"/>
      </right>
      <top/>
      <bottom/>
      <diagonal style="thin">
        <color auto="1"/>
      </diagonal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4" fillId="0" borderId="0" xfId="0" applyFont="1">
      <alignment vertical="center"/>
    </xf>
    <xf numFmtId="177" fontId="0" fillId="0" borderId="33" xfId="0" applyNumberForma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177" fontId="0" fillId="0" borderId="48" xfId="0" applyNumberForma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177" fontId="0" fillId="0" borderId="55" xfId="0" applyNumberFormat="1" applyBorder="1" applyAlignment="1">
      <alignment horizontal="center" vertical="center"/>
    </xf>
    <xf numFmtId="177" fontId="0" fillId="0" borderId="58" xfId="0" applyNumberFormat="1" applyBorder="1" applyAlignment="1">
      <alignment horizontal="center" vertical="center"/>
    </xf>
    <xf numFmtId="177" fontId="0" fillId="0" borderId="59" xfId="0" applyNumberFormat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177" fontId="0" fillId="0" borderId="66" xfId="0" applyNumberFormat="1" applyBorder="1" applyAlignment="1">
      <alignment horizontal="center" vertical="center"/>
    </xf>
    <xf numFmtId="177" fontId="0" fillId="0" borderId="67" xfId="0" applyNumberFormat="1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176" fontId="0" fillId="2" borderId="46" xfId="0" applyNumberFormat="1" applyFill="1" applyBorder="1" applyAlignment="1">
      <alignment horizontal="center" vertical="center"/>
    </xf>
    <xf numFmtId="176" fontId="0" fillId="2" borderId="47" xfId="0" applyNumberFormat="1" applyFill="1" applyBorder="1" applyAlignment="1">
      <alignment horizontal="center" vertical="center"/>
    </xf>
    <xf numFmtId="176" fontId="0" fillId="2" borderId="36" xfId="0" applyNumberFormat="1" applyFill="1" applyBorder="1" applyAlignment="1">
      <alignment horizontal="center" vertical="center"/>
    </xf>
    <xf numFmtId="176" fontId="0" fillId="2" borderId="37" xfId="0" applyNumberForma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5" fillId="2" borderId="46" xfId="0" applyFont="1" applyFill="1" applyBorder="1" applyAlignment="1">
      <alignment horizontal="center" vertical="center"/>
    </xf>
    <xf numFmtId="0" fontId="5" fillId="2" borderId="47" xfId="0" applyFont="1" applyFill="1" applyBorder="1" applyAlignment="1">
      <alignment horizontal="center" vertical="center"/>
    </xf>
    <xf numFmtId="0" fontId="5" fillId="2" borderId="36" xfId="0" applyFont="1" applyFill="1" applyBorder="1" applyAlignment="1">
      <alignment horizontal="center" vertical="center"/>
    </xf>
    <xf numFmtId="0" fontId="5" fillId="2" borderId="37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6" fontId="5" fillId="2" borderId="46" xfId="0" applyNumberFormat="1" applyFont="1" applyFill="1" applyBorder="1" applyAlignment="1">
      <alignment horizontal="center" vertical="center"/>
    </xf>
    <xf numFmtId="0" fontId="2" fillId="0" borderId="69" xfId="0" applyFont="1" applyBorder="1" applyAlignment="1">
      <alignment horizontal="center" vertical="center"/>
    </xf>
    <xf numFmtId="0" fontId="2" fillId="0" borderId="70" xfId="0" applyFont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0" fontId="5" fillId="2" borderId="35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8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72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83" xfId="0" applyFont="1" applyBorder="1" applyAlignment="1">
      <alignment horizontal="center" vertical="center"/>
    </xf>
    <xf numFmtId="0" fontId="3" fillId="0" borderId="85" xfId="0" applyFont="1" applyBorder="1" applyAlignment="1">
      <alignment horizontal="center" vertical="center"/>
    </xf>
    <xf numFmtId="0" fontId="2" fillId="0" borderId="73" xfId="0" applyFont="1" applyBorder="1" applyAlignment="1">
      <alignment horizontal="center" vertical="center"/>
    </xf>
    <xf numFmtId="0" fontId="2" fillId="0" borderId="74" xfId="0" applyFont="1" applyBorder="1" applyAlignment="1">
      <alignment horizontal="center" vertical="center"/>
    </xf>
    <xf numFmtId="0" fontId="2" fillId="0" borderId="75" xfId="0" applyFont="1" applyBorder="1" applyAlignment="1">
      <alignment horizontal="center" vertical="center"/>
    </xf>
    <xf numFmtId="0" fontId="0" fillId="2" borderId="46" xfId="0" applyFill="1" applyBorder="1" applyAlignment="1">
      <alignment horizontal="center" vertical="center"/>
    </xf>
    <xf numFmtId="0" fontId="0" fillId="2" borderId="76" xfId="0" applyFill="1" applyBorder="1" applyAlignment="1">
      <alignment horizontal="center" vertical="center"/>
    </xf>
    <xf numFmtId="0" fontId="0" fillId="2" borderId="57" xfId="0" applyFill="1" applyBorder="1" applyAlignment="1">
      <alignment horizontal="center" vertical="center"/>
    </xf>
    <xf numFmtId="0" fontId="3" fillId="0" borderId="84" xfId="0" applyFont="1" applyBorder="1" applyAlignment="1">
      <alignment horizontal="center" vertical="center"/>
    </xf>
    <xf numFmtId="0" fontId="3" fillId="0" borderId="86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76" fontId="0" fillId="0" borderId="46" xfId="0" applyNumberFormat="1" applyBorder="1" applyAlignment="1">
      <alignment horizontal="center" vertical="center"/>
    </xf>
    <xf numFmtId="176" fontId="0" fillId="0" borderId="47" xfId="0" applyNumberFormat="1" applyBorder="1" applyAlignment="1">
      <alignment horizontal="center" vertical="center"/>
    </xf>
    <xf numFmtId="176" fontId="0" fillId="0" borderId="36" xfId="0" applyNumberFormat="1" applyBorder="1" applyAlignment="1">
      <alignment horizontal="center" vertical="center"/>
    </xf>
    <xf numFmtId="176" fontId="0" fillId="0" borderId="37" xfId="0" applyNumberForma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80" xfId="0" applyFont="1" applyBorder="1" applyAlignment="1">
      <alignment horizontal="center" vertical="center"/>
    </xf>
    <xf numFmtId="0" fontId="3" fillId="0" borderId="81" xfId="0" applyFont="1" applyBorder="1" applyAlignment="1">
      <alignment horizontal="center" vertical="center"/>
    </xf>
    <xf numFmtId="0" fontId="3" fillId="0" borderId="78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3" fillId="0" borderId="82" xfId="0" applyFont="1" applyBorder="1" applyAlignment="1">
      <alignment horizontal="center" vertical="center"/>
    </xf>
    <xf numFmtId="0" fontId="3" fillId="0" borderId="79" xfId="0" applyFont="1" applyBorder="1" applyAlignment="1">
      <alignment horizontal="center" vertical="center"/>
    </xf>
    <xf numFmtId="0" fontId="3" fillId="0" borderId="77" xfId="0" applyFont="1" applyBorder="1" applyAlignment="1">
      <alignment horizontal="center" vertical="center"/>
    </xf>
  </cellXfs>
  <cellStyles count="1">
    <cellStyle name="標準" xfId="0" builtinId="0"/>
  </cellStyles>
  <dxfs count="48"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</dxfs>
  <tableStyles count="0" defaultTableStyle="TableStyleMedium2" defaultPivotStyle="PivotStyleLight16"/>
  <colors>
    <mruColors>
      <color rgb="FFFFCCFF"/>
      <color rgb="FF66FFFF"/>
      <color rgb="FFFF99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2</xdr:row>
      <xdr:rowOff>142875</xdr:rowOff>
    </xdr:from>
    <xdr:to>
      <xdr:col>7</xdr:col>
      <xdr:colOff>104775</xdr:colOff>
      <xdr:row>10</xdr:row>
      <xdr:rowOff>9525</xdr:rowOff>
    </xdr:to>
    <xdr:sp macro="" textlink="">
      <xdr:nvSpPr>
        <xdr:cNvPr id="2" name="角丸四角形吹き出し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90525" y="485775"/>
          <a:ext cx="4514850" cy="1238250"/>
        </a:xfrm>
        <a:prstGeom prst="wedgeRoundRectCallout">
          <a:avLst>
            <a:gd name="adj1" fmla="val -15347"/>
            <a:gd name="adj2" fmla="val 113832"/>
            <a:gd name="adj3" fmla="val 1666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400" baseline="0"/>
            <a:t>こんにちは。</a:t>
          </a:r>
          <a:endParaRPr kumimoji="1" lang="en-US" altLang="ja-JP" sz="1400" baseline="0"/>
        </a:p>
        <a:p>
          <a:pPr algn="l"/>
          <a:r>
            <a:rPr kumimoji="1" lang="ja-JP" altLang="en-US" sz="1400" baseline="0"/>
            <a:t>ここではスコアシートの使い方を説明します。</a:t>
          </a:r>
          <a:endParaRPr kumimoji="1" lang="en-US" altLang="ja-JP" sz="1400" baseline="0"/>
        </a:p>
        <a:p>
          <a:pPr algn="l"/>
          <a:endParaRPr kumimoji="1" lang="en-US" altLang="ja-JP" sz="1400" baseline="0"/>
        </a:p>
        <a:p>
          <a:pPr algn="l"/>
          <a:r>
            <a:rPr kumimoji="1" lang="ja-JP" altLang="en-US" sz="1400" baseline="0"/>
            <a:t>下の「①チーム名のエントリー」タブを選択してください。</a:t>
          </a:r>
          <a:endParaRPr kumimoji="1" lang="en-US" altLang="ja-JP" sz="1400" baseline="0"/>
        </a:p>
      </xdr:txBody>
    </xdr:sp>
    <xdr:clientData/>
  </xdr:twoCellAnchor>
  <xdr:twoCellAnchor>
    <xdr:from>
      <xdr:col>2</xdr:col>
      <xdr:colOff>114299</xdr:colOff>
      <xdr:row>16</xdr:row>
      <xdr:rowOff>38100</xdr:rowOff>
    </xdr:from>
    <xdr:to>
      <xdr:col>3</xdr:col>
      <xdr:colOff>581024</xdr:colOff>
      <xdr:row>25</xdr:row>
      <xdr:rowOff>152400</xdr:rowOff>
    </xdr:to>
    <xdr:sp macro="" textlink="">
      <xdr:nvSpPr>
        <xdr:cNvPr id="5" name="下矢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485899" y="2781300"/>
          <a:ext cx="1152525" cy="1657350"/>
        </a:xfrm>
        <a:prstGeom prst="downArrow">
          <a:avLst>
            <a:gd name="adj1" fmla="val 50000"/>
            <a:gd name="adj2" fmla="val 7023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653143</xdr:colOff>
      <xdr:row>13</xdr:row>
      <xdr:rowOff>117929</xdr:rowOff>
    </xdr:from>
    <xdr:to>
      <xdr:col>13</xdr:col>
      <xdr:colOff>99786</xdr:colOff>
      <xdr:row>21</xdr:row>
      <xdr:rowOff>99786</xdr:rowOff>
    </xdr:to>
    <xdr:sp macro="" textlink="">
      <xdr:nvSpPr>
        <xdr:cNvPr id="4" name="角丸四角形吹き出し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653143" y="2576286"/>
          <a:ext cx="6268357" cy="1369786"/>
        </a:xfrm>
        <a:prstGeom prst="wedgeRoundRectCallout">
          <a:avLst>
            <a:gd name="adj1" fmla="val 49601"/>
            <a:gd name="adj2" fmla="val 24928"/>
            <a:gd name="adj3" fmla="val 1666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400">
              <a:latin typeface="+mn-ea"/>
              <a:ea typeface="+mn-ea"/>
            </a:rPr>
            <a:t>エントリーするチーム名を</a:t>
          </a:r>
          <a:r>
            <a:rPr kumimoji="1" lang="ja-JP" altLang="en-US" sz="1400" b="1">
              <a:solidFill>
                <a:srgbClr val="FF0000"/>
              </a:solidFill>
              <a:latin typeface="+mn-ea"/>
              <a:ea typeface="+mn-ea"/>
            </a:rPr>
            <a:t>「チーム名」の列（</a:t>
          </a:r>
          <a:r>
            <a:rPr kumimoji="1" lang="en-US" altLang="ja-JP" sz="1400" b="1">
              <a:solidFill>
                <a:srgbClr val="FF0000"/>
              </a:solidFill>
              <a:latin typeface="+mn-ea"/>
              <a:ea typeface="+mn-ea"/>
            </a:rPr>
            <a:t>A</a:t>
          </a:r>
          <a:r>
            <a:rPr kumimoji="1" lang="ja-JP" altLang="en-US" sz="1400" b="1">
              <a:solidFill>
                <a:srgbClr val="FF0000"/>
              </a:solidFill>
              <a:latin typeface="+mn-ea"/>
              <a:ea typeface="+mn-ea"/>
            </a:rPr>
            <a:t>列目）</a:t>
          </a:r>
          <a:r>
            <a:rPr kumimoji="1" lang="ja-JP" altLang="en-US" sz="1400">
              <a:latin typeface="+mn-ea"/>
              <a:ea typeface="+mn-ea"/>
            </a:rPr>
            <a:t>にある欄に入力します。</a:t>
          </a:r>
          <a:endParaRPr kumimoji="1" lang="en-US" altLang="ja-JP" sz="1400">
            <a:latin typeface="+mn-ea"/>
            <a:ea typeface="+mn-ea"/>
          </a:endParaRPr>
        </a:p>
        <a:p>
          <a:pPr algn="l"/>
          <a:r>
            <a:rPr kumimoji="1" lang="ja-JP" altLang="en-US" sz="1400" b="1">
              <a:solidFill>
                <a:srgbClr val="0070C0"/>
              </a:solidFill>
              <a:latin typeface="+mn-ea"/>
              <a:ea typeface="+mn-ea"/>
            </a:rPr>
            <a:t>チーム名の行側（</a:t>
          </a:r>
          <a:r>
            <a:rPr kumimoji="1" lang="en-US" altLang="ja-JP" sz="1400" b="1">
              <a:solidFill>
                <a:srgbClr val="0070C0"/>
              </a:solidFill>
              <a:latin typeface="+mn-ea"/>
              <a:ea typeface="+mn-ea"/>
            </a:rPr>
            <a:t>2</a:t>
          </a:r>
          <a:r>
            <a:rPr kumimoji="1" lang="ja-JP" altLang="en-US" sz="1400" b="1">
              <a:solidFill>
                <a:srgbClr val="0070C0"/>
              </a:solidFill>
              <a:latin typeface="+mn-ea"/>
              <a:ea typeface="+mn-ea"/>
            </a:rPr>
            <a:t>行目）</a:t>
          </a:r>
          <a:r>
            <a:rPr kumimoji="1" lang="ja-JP" altLang="en-US" sz="1400" b="0">
              <a:solidFill>
                <a:schemeClr val="dk1"/>
              </a:solidFill>
              <a:latin typeface="+mn-ea"/>
              <a:ea typeface="+mn-ea"/>
            </a:rPr>
            <a:t>に</a:t>
          </a:r>
          <a:r>
            <a:rPr kumimoji="1" lang="ja-JP" altLang="en-US" sz="1400">
              <a:latin typeface="+mn-ea"/>
              <a:ea typeface="+mn-ea"/>
            </a:rPr>
            <a:t>は自動的にチーム名が入力されます。</a:t>
          </a:r>
          <a:endParaRPr kumimoji="1" lang="en-US" altLang="ja-JP" sz="1400">
            <a:latin typeface="+mn-ea"/>
            <a:ea typeface="+mn-ea"/>
          </a:endParaRPr>
        </a:p>
        <a:p>
          <a:pPr algn="l"/>
          <a:endParaRPr kumimoji="1" lang="en-US" altLang="ja-JP" sz="1400">
            <a:latin typeface="+mn-ea"/>
            <a:ea typeface="+mn-ea"/>
          </a:endParaRPr>
        </a:p>
        <a:p>
          <a:pPr algn="l"/>
          <a:r>
            <a:rPr kumimoji="1" lang="ja-JP" altLang="en-US" sz="1400">
              <a:latin typeface="+mn-ea"/>
              <a:ea typeface="+mn-ea"/>
            </a:rPr>
            <a:t>チーム名を入力したら、名前を付けて保存します。</a:t>
          </a:r>
          <a:endParaRPr kumimoji="1" lang="en-US" altLang="ja-JP" sz="1400">
            <a:latin typeface="+mn-ea"/>
            <a:ea typeface="+mn-ea"/>
          </a:endParaRPr>
        </a:p>
      </xdr:txBody>
    </xdr:sp>
    <xdr:clientData/>
  </xdr:twoCellAnchor>
  <xdr:twoCellAnchor>
    <xdr:from>
      <xdr:col>1</xdr:col>
      <xdr:colOff>244928</xdr:colOff>
      <xdr:row>7</xdr:row>
      <xdr:rowOff>127001</xdr:rowOff>
    </xdr:from>
    <xdr:to>
      <xdr:col>5</xdr:col>
      <xdr:colOff>359229</xdr:colOff>
      <xdr:row>9</xdr:row>
      <xdr:rowOff>97972</xdr:rowOff>
    </xdr:to>
    <xdr:sp macro="" textlink="">
      <xdr:nvSpPr>
        <xdr:cNvPr id="6" name="角丸四角形吹き出し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1623785" y="1551215"/>
          <a:ext cx="1928587" cy="315686"/>
        </a:xfrm>
        <a:prstGeom prst="wedgeRoundRectCallout">
          <a:avLst>
            <a:gd name="adj1" fmla="val -73289"/>
            <a:gd name="adj2" fmla="val -138952"/>
            <a:gd name="adj3" fmla="val 16667"/>
          </a:avLst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チーム名入力します。</a:t>
          </a:r>
          <a:endParaRPr kumimoji="1" lang="en-US" altLang="ja-JP" sz="1800"/>
        </a:p>
      </xdr:txBody>
    </xdr:sp>
    <xdr:clientData/>
  </xdr:twoCellAnchor>
  <xdr:twoCellAnchor>
    <xdr:from>
      <xdr:col>6</xdr:col>
      <xdr:colOff>390072</xdr:colOff>
      <xdr:row>4</xdr:row>
      <xdr:rowOff>0</xdr:rowOff>
    </xdr:from>
    <xdr:to>
      <xdr:col>12</xdr:col>
      <xdr:colOff>99786</xdr:colOff>
      <xdr:row>7</xdr:row>
      <xdr:rowOff>54429</xdr:rowOff>
    </xdr:to>
    <xdr:sp macro="" textlink="">
      <xdr:nvSpPr>
        <xdr:cNvPr id="7" name="角丸四角形吹き出し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4036786" y="907143"/>
          <a:ext cx="2431143" cy="571500"/>
        </a:xfrm>
        <a:prstGeom prst="wedgeRoundRectCallout">
          <a:avLst>
            <a:gd name="adj1" fmla="val -47084"/>
            <a:gd name="adj2" fmla="val -114715"/>
            <a:gd name="adj3" fmla="val 16667"/>
          </a:avLst>
        </a:prstGeom>
        <a:ln>
          <a:solidFill>
            <a:srgbClr val="00B0F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こちら</a:t>
          </a:r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側は自動的に入力されます。</a:t>
          </a:r>
          <a:endParaRPr kumimoji="1" lang="en-US" altLang="ja-JP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（ユーザーからの入力はできません）</a:t>
          </a:r>
          <a:endParaRPr kumimoji="1" lang="en-US" altLang="ja-JP" sz="1200"/>
        </a:p>
      </xdr:txBody>
    </xdr:sp>
    <xdr:clientData/>
  </xdr:twoCellAnchor>
  <xdr:twoCellAnchor>
    <xdr:from>
      <xdr:col>16</xdr:col>
      <xdr:colOff>172356</xdr:colOff>
      <xdr:row>1</xdr:row>
      <xdr:rowOff>117929</xdr:rowOff>
    </xdr:from>
    <xdr:to>
      <xdr:col>19</xdr:col>
      <xdr:colOff>32657</xdr:colOff>
      <xdr:row>3</xdr:row>
      <xdr:rowOff>79829</xdr:rowOff>
    </xdr:to>
    <xdr:sp macro="" textlink="">
      <xdr:nvSpPr>
        <xdr:cNvPr id="8" name="角丸四角形吹き出し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9334499" y="498929"/>
          <a:ext cx="1928587" cy="315686"/>
        </a:xfrm>
        <a:prstGeom prst="wedgeRoundRectCallout">
          <a:avLst>
            <a:gd name="adj1" fmla="val -73289"/>
            <a:gd name="adj2" fmla="val -138952"/>
            <a:gd name="adj3" fmla="val 16667"/>
          </a:avLst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タイトル名を入力します。</a:t>
          </a:r>
          <a:endParaRPr kumimoji="1" lang="en-US" altLang="ja-JP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916214</xdr:colOff>
      <xdr:row>7</xdr:row>
      <xdr:rowOff>163285</xdr:rowOff>
    </xdr:from>
    <xdr:to>
      <xdr:col>19</xdr:col>
      <xdr:colOff>456143</xdr:colOff>
      <xdr:row>11</xdr:row>
      <xdr:rowOff>102428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2502"/>
        <a:stretch/>
      </xdr:blipFill>
      <xdr:spPr>
        <a:xfrm>
          <a:off x="8427357" y="1578428"/>
          <a:ext cx="3259215" cy="628571"/>
        </a:xfrm>
        <a:prstGeom prst="rect">
          <a:avLst/>
        </a:prstGeom>
      </xdr:spPr>
    </xdr:pic>
    <xdr:clientData/>
  </xdr:twoCellAnchor>
  <xdr:twoCellAnchor>
    <xdr:from>
      <xdr:col>0</xdr:col>
      <xdr:colOff>344715</xdr:colOff>
      <xdr:row>15</xdr:row>
      <xdr:rowOff>163287</xdr:rowOff>
    </xdr:from>
    <xdr:to>
      <xdr:col>7</xdr:col>
      <xdr:colOff>72572</xdr:colOff>
      <xdr:row>20</xdr:row>
      <xdr:rowOff>90715</xdr:rowOff>
    </xdr:to>
    <xdr:sp macro="" textlink="">
      <xdr:nvSpPr>
        <xdr:cNvPr id="3" name="角丸四角形吹き出し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344715" y="2966358"/>
          <a:ext cx="3828143" cy="789214"/>
        </a:xfrm>
        <a:prstGeom prst="wedgeRoundRectCallout">
          <a:avLst>
            <a:gd name="adj1" fmla="val 11376"/>
            <a:gd name="adj2" fmla="val -107496"/>
            <a:gd name="adj3" fmla="val 1666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600"/>
            <a:t>「</a:t>
          </a:r>
          <a:r>
            <a:rPr kumimoji="1" lang="ja-JP" altLang="en-US" sz="1400"/>
            <a:t>テンプレート」と書かれたタブを右クリックして、</a:t>
          </a:r>
          <a:endParaRPr kumimoji="1" lang="en-US" altLang="ja-JP" sz="1400"/>
        </a:p>
        <a:p>
          <a:pPr algn="l"/>
          <a:r>
            <a:rPr kumimoji="1" lang="ja-JP" altLang="en-US" sz="1400"/>
            <a:t>「</a:t>
          </a:r>
          <a:r>
            <a:rPr kumimoji="1" lang="ja-JP" altLang="en-US" sz="1400" b="1">
              <a:solidFill>
                <a:srgbClr val="FF0000"/>
              </a:solidFill>
            </a:rPr>
            <a:t>移動またはコピー（</a:t>
          </a:r>
          <a:r>
            <a:rPr kumimoji="1" lang="en-US" altLang="ja-JP" sz="1400" b="1">
              <a:solidFill>
                <a:srgbClr val="FF0000"/>
              </a:solidFill>
            </a:rPr>
            <a:t>M</a:t>
          </a:r>
          <a:r>
            <a:rPr kumimoji="1" lang="ja-JP" altLang="en-US" sz="1400" b="1">
              <a:solidFill>
                <a:srgbClr val="FF0000"/>
              </a:solidFill>
            </a:rPr>
            <a:t>）</a:t>
          </a:r>
          <a:r>
            <a:rPr kumimoji="1" lang="ja-JP" altLang="en-US" sz="1400"/>
            <a:t>」を選択します。</a:t>
          </a:r>
          <a:endParaRPr kumimoji="1" lang="en-US" altLang="ja-JP" sz="1400"/>
        </a:p>
      </xdr:txBody>
    </xdr:sp>
    <xdr:clientData/>
  </xdr:twoCellAnchor>
  <xdr:twoCellAnchor editAs="oneCell">
    <xdr:from>
      <xdr:col>10</xdr:col>
      <xdr:colOff>426358</xdr:colOff>
      <xdr:row>0</xdr:row>
      <xdr:rowOff>18144</xdr:rowOff>
    </xdr:from>
    <xdr:to>
      <xdr:col>14</xdr:col>
      <xdr:colOff>635000</xdr:colOff>
      <xdr:row>13</xdr:row>
      <xdr:rowOff>37944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87358" y="18144"/>
          <a:ext cx="2258785" cy="2469086"/>
        </a:xfrm>
        <a:prstGeom prst="rect">
          <a:avLst/>
        </a:prstGeom>
      </xdr:spPr>
    </xdr:pic>
    <xdr:clientData/>
  </xdr:twoCellAnchor>
  <xdr:twoCellAnchor editAs="oneCell">
    <xdr:from>
      <xdr:col>3</xdr:col>
      <xdr:colOff>417287</xdr:colOff>
      <xdr:row>0</xdr:row>
      <xdr:rowOff>154214</xdr:rowOff>
    </xdr:from>
    <xdr:to>
      <xdr:col>7</xdr:col>
      <xdr:colOff>72573</xdr:colOff>
      <xdr:row>11</xdr:row>
      <xdr:rowOff>135475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3287" y="154214"/>
          <a:ext cx="1469572" cy="20858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281214</xdr:colOff>
      <xdr:row>7</xdr:row>
      <xdr:rowOff>145143</xdr:rowOff>
    </xdr:from>
    <xdr:to>
      <xdr:col>3</xdr:col>
      <xdr:colOff>189593</xdr:colOff>
      <xdr:row>11</xdr:row>
      <xdr:rowOff>94797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214" y="1560286"/>
          <a:ext cx="2194379" cy="639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394605</xdr:colOff>
      <xdr:row>3</xdr:row>
      <xdr:rowOff>77110</xdr:rowOff>
    </xdr:from>
    <xdr:to>
      <xdr:col>10</xdr:col>
      <xdr:colOff>158748</xdr:colOff>
      <xdr:row>8</xdr:row>
      <xdr:rowOff>167824</xdr:rowOff>
    </xdr:to>
    <xdr:sp macro="" textlink="">
      <xdr:nvSpPr>
        <xdr:cNvPr id="9" name="上矢印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 rot="5400000">
          <a:off x="4581070" y="716645"/>
          <a:ext cx="952500" cy="1124857"/>
        </a:xfrm>
        <a:prstGeom prst="upArrow">
          <a:avLst>
            <a:gd name="adj1" fmla="val 32857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226787</xdr:colOff>
      <xdr:row>14</xdr:row>
      <xdr:rowOff>70757</xdr:rowOff>
    </xdr:from>
    <xdr:to>
      <xdr:col>19</xdr:col>
      <xdr:colOff>381001</xdr:colOff>
      <xdr:row>21</xdr:row>
      <xdr:rowOff>27214</xdr:rowOff>
    </xdr:to>
    <xdr:sp macro="" textlink="">
      <xdr:nvSpPr>
        <xdr:cNvPr id="10" name="角丸四角形吹き出し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6594930" y="2701471"/>
          <a:ext cx="5016500" cy="1162957"/>
        </a:xfrm>
        <a:prstGeom prst="wedgeRoundRectCallout">
          <a:avLst>
            <a:gd name="adj1" fmla="val -13497"/>
            <a:gd name="adj2" fmla="val -79850"/>
            <a:gd name="adj3" fmla="val 1666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400"/>
            <a:t>ダイアログ画面では、挿入先（</a:t>
          </a:r>
          <a:r>
            <a:rPr kumimoji="1" lang="en-US" altLang="ja-JP" sz="1400"/>
            <a:t>B</a:t>
          </a:r>
          <a:r>
            <a:rPr kumimoji="1" lang="ja-JP" altLang="en-US" sz="1400"/>
            <a:t>）で「</a:t>
          </a:r>
          <a:r>
            <a:rPr kumimoji="1" lang="ja-JP" altLang="en-US" sz="1400" b="1">
              <a:solidFill>
                <a:srgbClr val="FF0000"/>
              </a:solidFill>
            </a:rPr>
            <a:t>（末尾に移動）</a:t>
          </a:r>
          <a:r>
            <a:rPr kumimoji="1" lang="ja-JP" altLang="en-US" sz="1400"/>
            <a:t>」を選択し、</a:t>
          </a:r>
          <a:endParaRPr kumimoji="1" lang="en-US" altLang="ja-JP" sz="1400"/>
        </a:p>
        <a:p>
          <a:pPr algn="l"/>
          <a:r>
            <a:rPr kumimoji="1" lang="ja-JP" altLang="en-US" sz="1400"/>
            <a:t>「</a:t>
          </a:r>
          <a:r>
            <a:rPr kumimoji="1" lang="ja-JP" altLang="en-US" sz="1400" b="1">
              <a:solidFill>
                <a:srgbClr val="FF0000"/>
              </a:solidFill>
            </a:rPr>
            <a:t>コピーを作成する（</a:t>
          </a:r>
          <a:r>
            <a:rPr kumimoji="1" lang="en-US" altLang="ja-JP" sz="1400" b="1">
              <a:solidFill>
                <a:srgbClr val="FF0000"/>
              </a:solidFill>
            </a:rPr>
            <a:t>C</a:t>
          </a:r>
          <a:r>
            <a:rPr kumimoji="1" lang="ja-JP" altLang="en-US" sz="1400" b="1">
              <a:solidFill>
                <a:srgbClr val="FF0000"/>
              </a:solidFill>
            </a:rPr>
            <a:t>）</a:t>
          </a:r>
          <a:r>
            <a:rPr kumimoji="1" lang="ja-JP" altLang="en-US" sz="1400"/>
            <a:t>」にチェックを入れて</a:t>
          </a:r>
          <a:r>
            <a:rPr kumimoji="1" lang="en-US" altLang="ja-JP" sz="1400"/>
            <a:t>OK</a:t>
          </a:r>
          <a:r>
            <a:rPr kumimoji="1" lang="ja-JP" altLang="en-US" sz="1400"/>
            <a:t>を押します。</a:t>
          </a:r>
          <a:endParaRPr kumimoji="1" lang="en-US" altLang="ja-JP" sz="1400"/>
        </a:p>
        <a:p>
          <a:pPr algn="l"/>
          <a:endParaRPr kumimoji="1" lang="en-US" altLang="ja-JP" sz="1400"/>
        </a:p>
        <a:p>
          <a:pPr algn="l"/>
          <a:r>
            <a:rPr kumimoji="1" lang="ja-JP" altLang="en-US" sz="1400"/>
            <a:t>コピーを作成したら、ワークシート名を変更しします。</a:t>
          </a:r>
          <a:endParaRPr kumimoji="1" lang="en-US" altLang="ja-JP" sz="14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263071</xdr:colOff>
      <xdr:row>10</xdr:row>
      <xdr:rowOff>163285</xdr:rowOff>
    </xdr:from>
    <xdr:to>
      <xdr:col>13</xdr:col>
      <xdr:colOff>462642</xdr:colOff>
      <xdr:row>22</xdr:row>
      <xdr:rowOff>27213</xdr:rowOff>
    </xdr:to>
    <xdr:sp macro="" textlink="">
      <xdr:nvSpPr>
        <xdr:cNvPr id="3" name="角丸四角形吹き出し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263071" y="2104571"/>
          <a:ext cx="7021285" cy="1941285"/>
        </a:xfrm>
        <a:prstGeom prst="wedgeRoundRectCallout">
          <a:avLst>
            <a:gd name="adj1" fmla="val 19075"/>
            <a:gd name="adj2" fmla="val -48252"/>
            <a:gd name="adj3" fmla="val 1666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400"/>
            <a:t>得点入力エリアでは、上段が左から「</a:t>
          </a:r>
          <a:r>
            <a:rPr kumimoji="1" lang="ja-JP" altLang="en-US" sz="1400" b="1"/>
            <a:t>自チームの得点</a:t>
          </a:r>
          <a:r>
            <a:rPr kumimoji="1" lang="ja-JP" altLang="en-US" sz="1400"/>
            <a:t>」、「</a:t>
          </a:r>
          <a:r>
            <a:rPr kumimoji="1" lang="ja-JP" altLang="en-US" sz="1400" b="1"/>
            <a:t>相手チームの得点</a:t>
          </a:r>
          <a:r>
            <a:rPr kumimoji="1" lang="ja-JP" altLang="en-US" sz="1400"/>
            <a:t>」、「</a:t>
          </a:r>
          <a:r>
            <a:rPr kumimoji="1" lang="ja-JP" altLang="en-US" sz="1400" b="1"/>
            <a:t>同点時の判定</a:t>
          </a:r>
          <a:r>
            <a:rPr kumimoji="1" lang="ja-JP" altLang="en-US" sz="1400"/>
            <a:t>」、下段は「</a:t>
          </a:r>
          <a:r>
            <a:rPr kumimoji="1" lang="ja-JP" altLang="en-US" sz="1400" b="1"/>
            <a:t>勝敗判定</a:t>
          </a:r>
          <a:r>
            <a:rPr kumimoji="1" lang="ja-JP" altLang="en-US" sz="1400"/>
            <a:t>」となっております。</a:t>
          </a:r>
          <a:endParaRPr kumimoji="1" lang="en-US" altLang="ja-JP" sz="1400"/>
        </a:p>
        <a:p>
          <a:pPr algn="l"/>
          <a:endParaRPr kumimoji="1" lang="en-US" altLang="ja-JP" sz="1400"/>
        </a:p>
        <a:p>
          <a:pPr algn="l"/>
          <a:r>
            <a:rPr kumimoji="1" lang="ja-JP" altLang="en-US" sz="1400" b="1">
              <a:solidFill>
                <a:srgbClr val="FF0000"/>
              </a:solidFill>
            </a:rPr>
            <a:t>斜線より上側のエリア</a:t>
          </a:r>
          <a:r>
            <a:rPr kumimoji="1" lang="ja-JP" altLang="en-US" sz="1400"/>
            <a:t>に得点を入力すると、</a:t>
          </a:r>
          <a:r>
            <a:rPr kumimoji="1" lang="ja-JP" altLang="en-US" sz="1400" b="1">
              <a:solidFill>
                <a:srgbClr val="0070C0"/>
              </a:solidFill>
            </a:rPr>
            <a:t>斜線より下側の対応するエリア</a:t>
          </a:r>
          <a:r>
            <a:rPr kumimoji="1" lang="ja-JP" altLang="en-US" sz="1400"/>
            <a:t>に内容が自動的に反映されます。</a:t>
          </a:r>
          <a:endParaRPr kumimoji="1" lang="en-US" altLang="ja-JP" sz="1400"/>
        </a:p>
        <a:p>
          <a:pPr algn="l"/>
          <a:endParaRPr kumimoji="1" lang="en-US" altLang="ja-JP" sz="1400"/>
        </a:p>
        <a:p>
          <a:pPr algn="l"/>
          <a:r>
            <a:rPr kumimoji="1" lang="ja-JP" altLang="en-US" sz="1400"/>
            <a:t>勝敗判定は自動的に入力されます。</a:t>
          </a:r>
          <a:endParaRPr kumimoji="1" lang="en-US" altLang="ja-JP" sz="1400"/>
        </a:p>
      </xdr:txBody>
    </xdr:sp>
    <xdr:clientData/>
  </xdr:twoCellAnchor>
  <xdr:twoCellAnchor>
    <xdr:from>
      <xdr:col>1</xdr:col>
      <xdr:colOff>27215</xdr:colOff>
      <xdr:row>4</xdr:row>
      <xdr:rowOff>0</xdr:rowOff>
    </xdr:from>
    <xdr:to>
      <xdr:col>13</xdr:col>
      <xdr:colOff>18144</xdr:colOff>
      <xdr:row>4</xdr:row>
      <xdr:rowOff>0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1406072" y="907143"/>
          <a:ext cx="5433786" cy="0"/>
        </a:xfrm>
        <a:prstGeom prst="straightConnector1">
          <a:avLst/>
        </a:prstGeom>
        <a:ln w="57150">
          <a:solidFill>
            <a:srgbClr val="FFC000">
              <a:alpha val="80000"/>
            </a:srgb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272143</xdr:colOff>
      <xdr:row>5</xdr:row>
      <xdr:rowOff>38100</xdr:rowOff>
    </xdr:from>
    <xdr:to>
      <xdr:col>13</xdr:col>
      <xdr:colOff>635000</xdr:colOff>
      <xdr:row>8</xdr:row>
      <xdr:rowOff>27215</xdr:rowOff>
    </xdr:to>
    <xdr:sp macro="" textlink="">
      <xdr:nvSpPr>
        <xdr:cNvPr id="10" name="角丸四角形吹き出し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4826000" y="1117600"/>
          <a:ext cx="2630714" cy="506186"/>
        </a:xfrm>
        <a:prstGeom prst="wedgeRoundRectCallout">
          <a:avLst>
            <a:gd name="adj1" fmla="val -81729"/>
            <a:gd name="adj2" fmla="val -135120"/>
            <a:gd name="adj3" fmla="val 16667"/>
          </a:avLst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得点を入力します。</a:t>
          </a:r>
          <a:endParaRPr kumimoji="1" lang="en-US" altLang="ja-JP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（勝敗判定は自動的に入力されます）</a:t>
          </a:r>
          <a:endParaRPr kumimoji="1" lang="en-US" altLang="ja-JP" sz="1800"/>
        </a:p>
      </xdr:txBody>
    </xdr:sp>
    <xdr:clientData/>
  </xdr:twoCellAnchor>
  <xdr:twoCellAnchor>
    <xdr:from>
      <xdr:col>3</xdr:col>
      <xdr:colOff>108857</xdr:colOff>
      <xdr:row>6</xdr:row>
      <xdr:rowOff>163286</xdr:rowOff>
    </xdr:from>
    <xdr:to>
      <xdr:col>8</xdr:col>
      <xdr:colOff>272143</xdr:colOff>
      <xdr:row>10</xdr:row>
      <xdr:rowOff>45357</xdr:rowOff>
    </xdr:to>
    <xdr:sp macro="" textlink="">
      <xdr:nvSpPr>
        <xdr:cNvPr id="11" name="角丸四角形吹き出し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2394857" y="1415143"/>
          <a:ext cx="2431143" cy="571500"/>
        </a:xfrm>
        <a:prstGeom prst="wedgeRoundRectCallout">
          <a:avLst>
            <a:gd name="adj1" fmla="val -47084"/>
            <a:gd name="adj2" fmla="val -114715"/>
            <a:gd name="adj3" fmla="val 16667"/>
          </a:avLst>
        </a:prstGeom>
        <a:ln>
          <a:solidFill>
            <a:srgbClr val="00B0F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こちら</a:t>
          </a:r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側は自動的に入力されます。</a:t>
          </a:r>
          <a:endParaRPr kumimoji="1" lang="en-US" altLang="ja-JP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（ユーザーからの入力はできません）</a:t>
          </a:r>
          <a:endParaRPr kumimoji="1" lang="en-US" altLang="ja-JP" sz="12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417286</xdr:colOff>
      <xdr:row>12</xdr:row>
      <xdr:rowOff>90713</xdr:rowOff>
    </xdr:from>
    <xdr:to>
      <xdr:col>13</xdr:col>
      <xdr:colOff>616857</xdr:colOff>
      <xdr:row>19</xdr:row>
      <xdr:rowOff>90714</xdr:rowOff>
    </xdr:to>
    <xdr:sp macro="" textlink="">
      <xdr:nvSpPr>
        <xdr:cNvPr id="4" name="角丸四角形吹き出し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417286" y="2376713"/>
          <a:ext cx="7021285" cy="1215572"/>
        </a:xfrm>
        <a:prstGeom prst="wedgeRoundRectCallout">
          <a:avLst>
            <a:gd name="adj1" fmla="val 38584"/>
            <a:gd name="adj2" fmla="val -124556"/>
            <a:gd name="adj3" fmla="val 1666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400"/>
            <a:t>もし、同点となって代表者同士のじゃんけんなどで勝敗が確定した場合、</a:t>
          </a:r>
          <a:endParaRPr kumimoji="1" lang="en-US" altLang="ja-JP" sz="1400"/>
        </a:p>
        <a:p>
          <a:pPr algn="l"/>
          <a:r>
            <a:rPr kumimoji="1" lang="ja-JP" altLang="en-US" sz="1400"/>
            <a:t>上段の右側に</a:t>
          </a:r>
          <a:r>
            <a:rPr kumimoji="1" lang="ja-JP" altLang="en-US" sz="1400" b="1" baseline="0">
              <a:solidFill>
                <a:srgbClr val="FF0000"/>
              </a:solidFill>
            </a:rPr>
            <a:t>「○」（勝利の場合）または「</a:t>
          </a:r>
          <a:r>
            <a:rPr kumimoji="1" lang="en-US" altLang="ja-JP" sz="1400" b="1" baseline="0">
              <a:solidFill>
                <a:srgbClr val="FF0000"/>
              </a:solidFill>
            </a:rPr>
            <a:t>×</a:t>
          </a:r>
          <a:r>
            <a:rPr kumimoji="1" lang="ja-JP" altLang="en-US" sz="1400" b="1" baseline="0">
              <a:solidFill>
                <a:srgbClr val="FF0000"/>
              </a:solidFill>
            </a:rPr>
            <a:t>」（敗北の場合）</a:t>
          </a:r>
          <a:r>
            <a:rPr kumimoji="1" lang="ja-JP" altLang="en-US" sz="1400" baseline="0"/>
            <a:t>を入力します。</a:t>
          </a:r>
          <a:endParaRPr kumimoji="1" lang="en-US" altLang="ja-JP" sz="1400" baseline="0"/>
        </a:p>
        <a:p>
          <a:pPr algn="l"/>
          <a:endParaRPr kumimoji="1" lang="en-US" altLang="ja-JP" sz="1400" baseline="0"/>
        </a:p>
        <a:p>
          <a:pPr algn="l"/>
          <a:r>
            <a:rPr kumimoji="1" lang="ja-JP" altLang="en-US" sz="1200" baseline="0"/>
            <a:t>同点以外では、入力しても何も起こりません。</a:t>
          </a:r>
          <a:endParaRPr kumimoji="1" lang="en-US" altLang="ja-JP" sz="1200" baseline="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145144</xdr:colOff>
      <xdr:row>11</xdr:row>
      <xdr:rowOff>63499</xdr:rowOff>
    </xdr:from>
    <xdr:to>
      <xdr:col>13</xdr:col>
      <xdr:colOff>117930</xdr:colOff>
      <xdr:row>20</xdr:row>
      <xdr:rowOff>108857</xdr:rowOff>
    </xdr:to>
    <xdr:sp macro="" textlink="">
      <xdr:nvSpPr>
        <xdr:cNvPr id="3" name="角丸四角形吹き出し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145144" y="2177142"/>
          <a:ext cx="6794500" cy="1605644"/>
        </a:xfrm>
        <a:prstGeom prst="wedgeRoundRectCallout">
          <a:avLst>
            <a:gd name="adj1" fmla="val 62684"/>
            <a:gd name="adj2" fmla="val -60569"/>
            <a:gd name="adj3" fmla="val 1666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400" baseline="0"/>
            <a:t>評価値の式は</a:t>
          </a:r>
          <a:endParaRPr kumimoji="1" lang="en-US" altLang="ja-JP" sz="1400" baseline="0"/>
        </a:p>
        <a:p>
          <a:pPr algn="l"/>
          <a:r>
            <a:rPr kumimoji="1" lang="en-US" altLang="ja-JP" sz="1400" b="1" baseline="0">
              <a:solidFill>
                <a:srgbClr val="FF0000"/>
              </a:solidFill>
            </a:rPr>
            <a:t>【 </a:t>
          </a:r>
          <a:r>
            <a:rPr kumimoji="1" lang="ja-JP" altLang="en-US" sz="1400" b="1" baseline="0">
              <a:solidFill>
                <a:srgbClr val="FF0000"/>
              </a:solidFill>
            </a:rPr>
            <a:t>勝利数 </a:t>
          </a:r>
          <a:r>
            <a:rPr kumimoji="1" lang="en-US" altLang="ja-JP" sz="1400" b="1" baseline="0">
              <a:solidFill>
                <a:srgbClr val="FF0000"/>
              </a:solidFill>
            </a:rPr>
            <a:t>】</a:t>
          </a:r>
          <a:r>
            <a:rPr kumimoji="1" lang="ja-JP" altLang="en-US" sz="1400" b="1" baseline="0">
              <a:solidFill>
                <a:srgbClr val="FF0000"/>
              </a:solidFill>
            </a:rPr>
            <a:t>＋</a:t>
          </a:r>
          <a:endParaRPr kumimoji="1" lang="en-US" altLang="ja-JP" sz="1400" b="1" baseline="0">
            <a:solidFill>
              <a:srgbClr val="FF0000"/>
            </a:solidFill>
          </a:endParaRPr>
        </a:p>
        <a:p>
          <a:pPr algn="l"/>
          <a:r>
            <a:rPr kumimoji="1" lang="ja-JP" altLang="en-US" sz="1400" b="1" baseline="0">
              <a:solidFill>
                <a:srgbClr val="FF0000"/>
              </a:solidFill>
            </a:rPr>
            <a:t>（ </a:t>
          </a:r>
          <a:r>
            <a:rPr kumimoji="1" lang="en-US" altLang="ja-JP" sz="1400" b="1" baseline="0">
              <a:solidFill>
                <a:srgbClr val="FF0000"/>
              </a:solidFill>
            </a:rPr>
            <a:t>【</a:t>
          </a:r>
          <a:r>
            <a:rPr kumimoji="1" lang="ja-JP" altLang="en-US" sz="1400" b="1" baseline="0">
              <a:solidFill>
                <a:srgbClr val="FF0000"/>
              </a:solidFill>
            </a:rPr>
            <a:t> 自チームの得点の合計 </a:t>
          </a:r>
          <a:r>
            <a:rPr kumimoji="1" lang="en-US" altLang="ja-JP" sz="1400" b="1" baseline="0">
              <a:solidFill>
                <a:srgbClr val="FF0000"/>
              </a:solidFill>
            </a:rPr>
            <a:t>】×</a:t>
          </a:r>
          <a:r>
            <a:rPr kumimoji="1" lang="ja-JP" altLang="en-US" sz="1400" b="1" baseline="0">
              <a:solidFill>
                <a:srgbClr val="FF0000"/>
              </a:solidFill>
            </a:rPr>
            <a:t>１．５ー</a:t>
          </a:r>
          <a:r>
            <a:rPr kumimoji="1" lang="en-US" altLang="ja-JP" sz="1400" b="1" baseline="0">
              <a:solidFill>
                <a:srgbClr val="FF0000"/>
              </a:solidFill>
            </a:rPr>
            <a:t>【</a:t>
          </a:r>
          <a:r>
            <a:rPr kumimoji="1" lang="ja-JP" altLang="en-US" sz="1400" b="1" baseline="0">
              <a:solidFill>
                <a:srgbClr val="FF0000"/>
              </a:solidFill>
            </a:rPr>
            <a:t> 対戦相手チームの得点の合計 </a:t>
          </a:r>
          <a:r>
            <a:rPr kumimoji="1" lang="en-US" altLang="ja-JP" sz="1400" b="1" baseline="0">
              <a:solidFill>
                <a:srgbClr val="FF0000"/>
              </a:solidFill>
            </a:rPr>
            <a:t>】</a:t>
          </a:r>
          <a:r>
            <a:rPr kumimoji="1" lang="ja-JP" altLang="en-US" sz="1400" b="1" baseline="0">
              <a:solidFill>
                <a:srgbClr val="FF0000"/>
              </a:solidFill>
            </a:rPr>
            <a:t> ）</a:t>
          </a:r>
          <a:r>
            <a:rPr kumimoji="1" lang="en-US" altLang="ja-JP" sz="1400" b="1" baseline="0">
              <a:solidFill>
                <a:srgbClr val="FF0000"/>
              </a:solidFill>
            </a:rPr>
            <a:t>÷</a:t>
          </a:r>
          <a:r>
            <a:rPr kumimoji="1" lang="ja-JP" altLang="en-US" sz="1400" b="1" baseline="0">
              <a:solidFill>
                <a:srgbClr val="FF0000"/>
              </a:solidFill>
            </a:rPr>
            <a:t>１０００</a:t>
          </a:r>
          <a:endParaRPr kumimoji="1" lang="en-US" altLang="ja-JP" sz="1400" b="1" baseline="0">
            <a:solidFill>
              <a:srgbClr val="FF0000"/>
            </a:solidFill>
          </a:endParaRPr>
        </a:p>
        <a:p>
          <a:pPr algn="l"/>
          <a:r>
            <a:rPr kumimoji="1" lang="ja-JP" altLang="en-US" sz="1400" baseline="0"/>
            <a:t>となっております。 順位は評価値の大きい順です。</a:t>
          </a:r>
          <a:endParaRPr kumimoji="1" lang="en-US" altLang="ja-JP" sz="1400" baseline="0"/>
        </a:p>
        <a:p>
          <a:pPr algn="l"/>
          <a:endParaRPr kumimoji="1" lang="en-US" altLang="ja-JP" sz="1400" baseline="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kumimoji="1" lang="en-US" altLang="ja-JP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※</a:t>
          </a:r>
          <a:r>
            <a:rPr kumimoji="1" lang="ja-JP" altLang="ja-JP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この計算式は</a:t>
          </a:r>
          <a:r>
            <a:rPr kumimoji="1" lang="ja-JP" alt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ニアの技術研究所</a:t>
          </a:r>
          <a:r>
            <a:rPr kumimoji="1" lang="ja-JP" altLang="ja-JP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による独自の評価方法であり、公式</a:t>
          </a:r>
          <a:r>
            <a:rPr kumimoji="1" lang="ja-JP" alt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の</a:t>
          </a:r>
          <a:r>
            <a:rPr kumimoji="1" lang="ja-JP" altLang="ja-JP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ものではありません）</a:t>
          </a:r>
          <a:endParaRPr lang="ja-JP" altLang="ja-JP" sz="1600">
            <a:effectLst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552451</xdr:colOff>
      <xdr:row>2</xdr:row>
      <xdr:rowOff>104776</xdr:rowOff>
    </xdr:from>
    <xdr:to>
      <xdr:col>7</xdr:col>
      <xdr:colOff>1</xdr:colOff>
      <xdr:row>7</xdr:row>
      <xdr:rowOff>123826</xdr:rowOff>
    </xdr:to>
    <xdr:sp macro="" textlink="">
      <xdr:nvSpPr>
        <xdr:cNvPr id="3" name="角丸四角形吹き出し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552451" y="447676"/>
          <a:ext cx="4248150" cy="876300"/>
        </a:xfrm>
        <a:prstGeom prst="wedgeRoundRectCallout">
          <a:avLst>
            <a:gd name="adj1" fmla="val 49261"/>
            <a:gd name="adj2" fmla="val 20565"/>
            <a:gd name="adj3" fmla="val 1666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400" baseline="0"/>
            <a:t>スコアボードの使い方は以上となります。</a:t>
          </a:r>
          <a:endParaRPr kumimoji="1" lang="en-US" altLang="ja-JP" sz="1400" baseline="0"/>
        </a:p>
        <a:p>
          <a:pPr algn="l"/>
          <a:r>
            <a:rPr kumimoji="1" lang="ja-JP" altLang="en-US" sz="1400" baseline="0"/>
            <a:t>それでは、楽しいロボコンライフを！</a:t>
          </a:r>
          <a:endParaRPr kumimoji="1" lang="en-US" altLang="ja-JP" sz="1400" baseline="0"/>
        </a:p>
      </xdr:txBody>
    </xdr:sp>
    <xdr:clientData/>
  </xdr:twoCellAnchor>
  <xdr:twoCellAnchor>
    <xdr:from>
      <xdr:col>5</xdr:col>
      <xdr:colOff>419101</xdr:colOff>
      <xdr:row>15</xdr:row>
      <xdr:rowOff>123825</xdr:rowOff>
    </xdr:from>
    <xdr:to>
      <xdr:col>10</xdr:col>
      <xdr:colOff>628651</xdr:colOff>
      <xdr:row>17</xdr:row>
      <xdr:rowOff>57150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3848101" y="2695575"/>
          <a:ext cx="3638550" cy="276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aseline="0"/>
            <a:t>© 2014-2025 Nia T.N. Lab.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/>
  </sheetViews>
  <sheetFormatPr defaultRowHeight="13.5" x14ac:dyDescent="0.15"/>
  <sheetData/>
  <sheetProtection sheet="1" objects="1" scenarios="1"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4"/>
  <sheetViews>
    <sheetView zoomScale="105" zoomScaleNormal="105" workbookViewId="0">
      <selection activeCell="A9" sqref="A9:A10"/>
    </sheetView>
  </sheetViews>
  <sheetFormatPr defaultRowHeight="13.5" x14ac:dyDescent="0.15"/>
  <cols>
    <col min="1" max="1" width="18.125" customWidth="1"/>
    <col min="2" max="13" width="6" customWidth="1"/>
    <col min="15" max="15" width="12.625" customWidth="1"/>
  </cols>
  <sheetData>
    <row r="1" spans="1:16" s="6" customFormat="1" ht="30" customHeight="1" thickBot="1" x14ac:dyDescent="0.2">
      <c r="A1" s="21" t="s">
        <v>10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3"/>
      <c r="O1" s="23"/>
      <c r="P1" s="24"/>
    </row>
    <row r="2" spans="1:16" ht="14.25" thickBot="1" x14ac:dyDescent="0.2">
      <c r="A2" s="8" t="s">
        <v>0</v>
      </c>
      <c r="B2" s="39" t="str">
        <f>IF( A3="",  "", A3 )</f>
        <v>チームA</v>
      </c>
      <c r="C2" s="36" t="s">
        <v>1</v>
      </c>
      <c r="D2" s="38" t="s">
        <v>1</v>
      </c>
      <c r="E2" s="35" t="str">
        <f>IF( A5="",  "", A5 )</f>
        <v>チームB</v>
      </c>
      <c r="F2" s="36">
        <v>53</v>
      </c>
      <c r="G2" s="38">
        <v>53</v>
      </c>
      <c r="H2" s="35" t="str">
        <f>IF( A7="",  "", A7 )</f>
        <v>チームC</v>
      </c>
      <c r="I2" s="36" t="s">
        <v>2</v>
      </c>
      <c r="J2" s="38" t="s">
        <v>2</v>
      </c>
      <c r="K2" s="35" t="str">
        <f>IF( A9="",  "", A9 )</f>
        <v>チームD</v>
      </c>
      <c r="L2" s="36" t="s">
        <v>3</v>
      </c>
      <c r="M2" s="37" t="s">
        <v>3</v>
      </c>
      <c r="N2" s="9" t="s">
        <v>5</v>
      </c>
      <c r="O2" s="3" t="s">
        <v>6</v>
      </c>
      <c r="P2" s="4" t="s">
        <v>4</v>
      </c>
    </row>
    <row r="3" spans="1:16" ht="13.5" customHeight="1" x14ac:dyDescent="0.15">
      <c r="A3" s="40" t="s">
        <v>12</v>
      </c>
      <c r="B3" s="42"/>
      <c r="C3" s="42"/>
      <c r="D3" s="43"/>
      <c r="E3" s="10"/>
      <c r="F3" s="10"/>
      <c r="G3" s="11"/>
      <c r="H3" s="10"/>
      <c r="I3" s="10"/>
      <c r="J3" s="11"/>
      <c r="K3" s="10"/>
      <c r="L3" s="10"/>
      <c r="M3" s="12"/>
      <c r="N3" s="25">
        <f>COUNTIF(B4:M4,"WINNER")</f>
        <v>0</v>
      </c>
      <c r="O3" s="27">
        <f>N3+(SUM(E3,H3,K3)*1.5-SUM(F3,I3,L3))/1000</f>
        <v>0</v>
      </c>
      <c r="P3" s="29">
        <f>RANK(O3,(O$3,O$5,O$7,O$9))</f>
        <v>1</v>
      </c>
    </row>
    <row r="4" spans="1:16" ht="13.5" customHeight="1" x14ac:dyDescent="0.15">
      <c r="A4" s="41"/>
      <c r="B4" s="44"/>
      <c r="C4" s="44"/>
      <c r="D4" s="45"/>
      <c r="E4" s="31" t="str">
        <f>IF(OR(E3="",F3="", AND(E3=F3,G3="")),"",IF(E3&gt;F3,"WINNER",IF(E3&lt;F3,"LOSER",IF(G3="○","WINNER","LOSER"))))</f>
        <v/>
      </c>
      <c r="F4" s="32"/>
      <c r="G4" s="33"/>
      <c r="H4" s="31" t="str">
        <f t="shared" ref="H4" si="0">IF(OR(H3="",I3="", AND(H3=I3,J3="")),"",IF(H3&gt;I3,"WINNER",IF(H3&lt;I3,"LOSER",IF(J3="○","WINNER","LOSER"))))</f>
        <v/>
      </c>
      <c r="I4" s="32"/>
      <c r="J4" s="33"/>
      <c r="K4" s="31" t="str">
        <f t="shared" ref="K4" si="1">IF(OR(K3="",L3="", AND(K3=L3,M3="")),"",IF(K3&gt;L3,"WINNER",IF(K3&lt;L3,"LOSER",IF(M3="○","WINNER","LOSER"))))</f>
        <v/>
      </c>
      <c r="L4" s="32"/>
      <c r="M4" s="34"/>
      <c r="N4" s="26"/>
      <c r="O4" s="28"/>
      <c r="P4" s="30"/>
    </row>
    <row r="5" spans="1:16" ht="13.5" customHeight="1" x14ac:dyDescent="0.15">
      <c r="A5" s="53" t="s">
        <v>13</v>
      </c>
      <c r="B5" s="7" t="str">
        <f>IF(F3="","",F3)</f>
        <v/>
      </c>
      <c r="C5" s="5" t="str">
        <f>IF(E3="","",E3)</f>
        <v/>
      </c>
      <c r="D5" s="1" t="str">
        <f>IF(G3="","",IF(G3="○","×","○"))</f>
        <v/>
      </c>
      <c r="E5" s="55"/>
      <c r="F5" s="56"/>
      <c r="G5" s="61"/>
      <c r="H5" s="5"/>
      <c r="I5" s="5"/>
      <c r="J5" s="1"/>
      <c r="K5" s="5"/>
      <c r="L5" s="5"/>
      <c r="M5" s="2"/>
      <c r="N5" s="46">
        <f>COUNTIF(B6:M6,"WINNER")</f>
        <v>0</v>
      </c>
      <c r="O5" s="28">
        <f>N5+(SUM(B5,H5,K5)*1.5-SUM(C5,I5,L5))/1000</f>
        <v>0</v>
      </c>
      <c r="P5" s="30">
        <f>RANK(O5,(O$3,O$5,O$7,O$9))</f>
        <v>1</v>
      </c>
    </row>
    <row r="6" spans="1:16" ht="13.5" customHeight="1" x14ac:dyDescent="0.15">
      <c r="A6" s="41"/>
      <c r="B6" s="32" t="str">
        <f>IF(OR(B5="",C5="", AND(B5=C5,D5="")),"",IF(B5&gt;C5,"WINNER",IF(B5&lt;C5,"LOSER",IF(D5="○","WINNER","LOSER"))))</f>
        <v/>
      </c>
      <c r="C6" s="32"/>
      <c r="D6" s="33"/>
      <c r="E6" s="62"/>
      <c r="F6" s="63"/>
      <c r="G6" s="64"/>
      <c r="H6" s="31" t="str">
        <f>IF(OR(H5="",I5="", AND(H5=I5,J5="")),"",IF(H5&gt;I5,"WINNER",IF(H5&lt;I5,"LOSER",IF(J5="○","WINNER","LOSER"))))</f>
        <v/>
      </c>
      <c r="I6" s="32"/>
      <c r="J6" s="33"/>
      <c r="K6" s="31" t="str">
        <f t="shared" ref="K6" si="2">IF(OR(K5="",L5="", AND(K5=L5,M5="")),"",IF(K5&gt;L5,"WINNER",IF(K5&lt;L5,"LOSER",IF(M5="○","WINNER","LOSER"))))</f>
        <v/>
      </c>
      <c r="L6" s="32"/>
      <c r="M6" s="34"/>
      <c r="N6" s="26"/>
      <c r="O6" s="28"/>
      <c r="P6" s="30"/>
    </row>
    <row r="7" spans="1:16" ht="13.5" customHeight="1" x14ac:dyDescent="0.15">
      <c r="A7" s="53" t="s">
        <v>14</v>
      </c>
      <c r="B7" s="7" t="str">
        <f>IF(I3="","",I3)</f>
        <v/>
      </c>
      <c r="C7" s="5" t="str">
        <f>IF(H3="","",H3)</f>
        <v/>
      </c>
      <c r="D7" s="1" t="str">
        <f>IF(J3="","",IF(J3="○","×","○"))</f>
        <v/>
      </c>
      <c r="E7" s="5" t="str">
        <f>IF(I5="","",I5)</f>
        <v/>
      </c>
      <c r="F7" s="5" t="str">
        <f>IF(H5="","",H5)</f>
        <v/>
      </c>
      <c r="G7" s="1" t="str">
        <f>IF(J5="","",IF(J5="○","×","○"))</f>
        <v/>
      </c>
      <c r="H7" s="55"/>
      <c r="I7" s="56"/>
      <c r="J7" s="61"/>
      <c r="K7" s="5"/>
      <c r="L7" s="5"/>
      <c r="M7" s="2"/>
      <c r="N7" s="46">
        <f>COUNTIF(B8:M8,"WINNER")</f>
        <v>0</v>
      </c>
      <c r="O7" s="28">
        <f>N7+(SUM(B7,E7,K7)*1.5-SUM(C7,F7,L7))/1000</f>
        <v>0</v>
      </c>
      <c r="P7" s="30">
        <f>RANK(O7,(O$3,O$5,O$7,O$9))</f>
        <v>1</v>
      </c>
    </row>
    <row r="8" spans="1:16" ht="13.5" customHeight="1" x14ac:dyDescent="0.15">
      <c r="A8" s="41"/>
      <c r="B8" s="32" t="str">
        <f>IF(OR(B7="",C7="", AND(B7=C7,D7="")),"",IF(B7&gt;C7,"WINNER",IF(B7&lt;C7,"LOSER",IF(D7="○","WINNER","LOSER"))))</f>
        <v/>
      </c>
      <c r="C8" s="32"/>
      <c r="D8" s="33"/>
      <c r="E8" s="31" t="str">
        <f>IF(OR(E7="",F7="", AND(E7=F7,G7="")),"",IF(E7&gt;F7,"WINNER",IF(E7&lt;F7,"LOSER",IF(G7="○","WINNER","LOSER"))))</f>
        <v/>
      </c>
      <c r="F8" s="32"/>
      <c r="G8" s="33"/>
      <c r="H8" s="62"/>
      <c r="I8" s="63"/>
      <c r="J8" s="64"/>
      <c r="K8" s="31" t="str">
        <f>IF(OR(K7="",L7="", AND(K7=L7,M7="")),"",IF(K7&gt;L7,"WINNER",IF(K7&lt;L7,"LOSER",IF(M7="○","WINNER","LOSER"))))</f>
        <v/>
      </c>
      <c r="L8" s="32"/>
      <c r="M8" s="34"/>
      <c r="N8" s="26"/>
      <c r="O8" s="28"/>
      <c r="P8" s="30"/>
    </row>
    <row r="9" spans="1:16" ht="13.5" customHeight="1" x14ac:dyDescent="0.15">
      <c r="A9" s="53" t="s">
        <v>11</v>
      </c>
      <c r="B9" s="7" t="str">
        <f>IF(L3="","",L3)</f>
        <v/>
      </c>
      <c r="C9" s="5" t="str">
        <f>IF(K3="","",K3)</f>
        <v/>
      </c>
      <c r="D9" s="1" t="str">
        <f>IF(M3="","",IF(M3="○","×","○"))</f>
        <v/>
      </c>
      <c r="E9" s="5" t="str">
        <f>IF(L5="","",L5)</f>
        <v/>
      </c>
      <c r="F9" s="5" t="str">
        <f>IF(K5="","",K5)</f>
        <v/>
      </c>
      <c r="G9" s="1" t="str">
        <f>IF(M5="","",IF(M5="○","×","○"))</f>
        <v/>
      </c>
      <c r="H9" s="5" t="str">
        <f>IF(L7="","",L7)</f>
        <v/>
      </c>
      <c r="I9" s="5" t="str">
        <f>IF(K7="","",K7)</f>
        <v/>
      </c>
      <c r="J9" s="1" t="str">
        <f>IF(M7="","",IF(M7="○","×","○"))</f>
        <v/>
      </c>
      <c r="K9" s="55"/>
      <c r="L9" s="56"/>
      <c r="M9" s="57"/>
      <c r="N9" s="46">
        <f>COUNTIF(B10:M10,"WINNER")</f>
        <v>0</v>
      </c>
      <c r="O9" s="28">
        <f>N9+(SUM(B9,E9,H9)*1.5-SUM(C9,F9,I9))/1000</f>
        <v>0</v>
      </c>
      <c r="P9" s="30">
        <f>RANK(O9,(O$3,O$5,O$7,O$9))</f>
        <v>1</v>
      </c>
    </row>
    <row r="10" spans="1:16" ht="13.5" customHeight="1" thickBot="1" x14ac:dyDescent="0.2">
      <c r="A10" s="54"/>
      <c r="B10" s="50" t="str">
        <f>IF(OR(B9="",C9="", AND(B9=C9,D9="")),"",IF(B9&gt;C9,"WINNER",IF(B9&lt;C9,"LOSER",IF(D9="○","WINNER","LOSER"))))</f>
        <v/>
      </c>
      <c r="C10" s="50"/>
      <c r="D10" s="51"/>
      <c r="E10" s="52" t="str">
        <f>IF(OR(E9="",F9="", AND(E9=F9,G9="")),"",IF(E9&gt;F9,"WINNER",IF(E9&lt;F9,"LOSER",IF(G9="○","WINNER","LOSER"))))</f>
        <v/>
      </c>
      <c r="F10" s="50"/>
      <c r="G10" s="51"/>
      <c r="H10" s="52" t="str">
        <f>IF(OR(H9="",I9="", AND(H9=I9,J9="")),"",IF(H9&gt;I9,"WINNER",IF(H9&lt;I9,"LOSER",IF(J9="○","WINNER","LOSER"))))</f>
        <v/>
      </c>
      <c r="I10" s="50"/>
      <c r="J10" s="51"/>
      <c r="K10" s="58"/>
      <c r="L10" s="59"/>
      <c r="M10" s="60"/>
      <c r="N10" s="47"/>
      <c r="O10" s="48"/>
      <c r="P10" s="49"/>
    </row>
    <row r="11" spans="1:16" ht="13.5" customHeight="1" x14ac:dyDescent="0.15"/>
    <row r="12" spans="1:16" ht="13.5" customHeight="1" x14ac:dyDescent="0.15"/>
    <row r="13" spans="1:16" ht="13.5" customHeight="1" x14ac:dyDescent="0.15"/>
    <row r="14" spans="1:16" ht="14.25" customHeight="1" x14ac:dyDescent="0.15"/>
  </sheetData>
  <sheetProtection sheet="1" objects="1" scenarios="1"/>
  <mergeCells count="37">
    <mergeCell ref="A9:A10"/>
    <mergeCell ref="K9:M10"/>
    <mergeCell ref="A7:A8"/>
    <mergeCell ref="H7:J8"/>
    <mergeCell ref="A5:A6"/>
    <mergeCell ref="E5:G6"/>
    <mergeCell ref="N9:N10"/>
    <mergeCell ref="O9:O10"/>
    <mergeCell ref="P9:P10"/>
    <mergeCell ref="B10:D10"/>
    <mergeCell ref="E10:G10"/>
    <mergeCell ref="H10:J10"/>
    <mergeCell ref="N7:N8"/>
    <mergeCell ref="O7:O8"/>
    <mergeCell ref="P7:P8"/>
    <mergeCell ref="B8:D8"/>
    <mergeCell ref="E8:G8"/>
    <mergeCell ref="K8:M8"/>
    <mergeCell ref="N5:N6"/>
    <mergeCell ref="O5:O6"/>
    <mergeCell ref="P5:P6"/>
    <mergeCell ref="B6:D6"/>
    <mergeCell ref="H6:J6"/>
    <mergeCell ref="K6:M6"/>
    <mergeCell ref="A1:P1"/>
    <mergeCell ref="N3:N4"/>
    <mergeCell ref="O3:O4"/>
    <mergeCell ref="P3:P4"/>
    <mergeCell ref="E4:G4"/>
    <mergeCell ref="H4:J4"/>
    <mergeCell ref="K4:M4"/>
    <mergeCell ref="K2:M2"/>
    <mergeCell ref="H2:J2"/>
    <mergeCell ref="E2:G2"/>
    <mergeCell ref="B2:D2"/>
    <mergeCell ref="A3:A4"/>
    <mergeCell ref="B3:D4"/>
  </mergeCells>
  <phoneticPr fontId="1"/>
  <conditionalFormatting sqref="B6:D6">
    <cfRule type="containsText" dxfId="47" priority="13" operator="containsText" text="LOSER">
      <formula>NOT(ISERROR(SEARCH("LOSER",B6)))</formula>
    </cfRule>
    <cfRule type="containsText" dxfId="46" priority="14" operator="containsText" text="WINNER">
      <formula>NOT(ISERROR(SEARCH("WINNER",B6)))</formula>
    </cfRule>
  </conditionalFormatting>
  <conditionalFormatting sqref="B8:G8">
    <cfRule type="containsText" dxfId="45" priority="11" operator="containsText" text="LOSER">
      <formula>NOT(ISERROR(SEARCH("LOSER",B8)))</formula>
    </cfRule>
    <cfRule type="containsText" dxfId="44" priority="12" operator="containsText" text="WINNER">
      <formula>NOT(ISERROR(SEARCH("WINNER",B8)))</formula>
    </cfRule>
  </conditionalFormatting>
  <conditionalFormatting sqref="B10:J10">
    <cfRule type="containsText" dxfId="43" priority="9" operator="containsText" text="LOSER">
      <formula>NOT(ISERROR(SEARCH("LOSER",B10)))</formula>
    </cfRule>
    <cfRule type="containsText" dxfId="42" priority="10" operator="containsText" text="WINNER">
      <formula>NOT(ISERROR(SEARCH("WINNER",B10)))</formula>
    </cfRule>
  </conditionalFormatting>
  <conditionalFormatting sqref="E4:M4">
    <cfRule type="containsText" dxfId="41" priority="15" operator="containsText" text="LOSER">
      <formula>NOT(ISERROR(SEARCH("LOSER",E4)))</formula>
    </cfRule>
    <cfRule type="containsText" dxfId="40" priority="16" operator="containsText" text="WINNER">
      <formula>NOT(ISERROR(SEARCH("WINNER",E4)))</formula>
    </cfRule>
  </conditionalFormatting>
  <conditionalFormatting sqref="H6:M6">
    <cfRule type="containsText" dxfId="39" priority="5" operator="containsText" text="LOSER">
      <formula>NOT(ISERROR(SEARCH("LOSER",H6)))</formula>
    </cfRule>
    <cfRule type="containsText" dxfId="38" priority="6" operator="containsText" text="WINNER">
      <formula>NOT(ISERROR(SEARCH("WINNER",H6)))</formula>
    </cfRule>
  </conditionalFormatting>
  <conditionalFormatting sqref="K8:M8">
    <cfRule type="containsText" dxfId="37" priority="3" operator="containsText" text="LOSER">
      <formula>NOT(ISERROR(SEARCH("LOSER",K8)))</formula>
    </cfRule>
    <cfRule type="containsText" dxfId="36" priority="4" operator="containsText" text="WINNER">
      <formula>NOT(ISERROR(SEARCH("WINNER",K8)))</formula>
    </cfRule>
  </conditionalFormatting>
  <pageMargins left="0.7" right="0.7" top="0.75" bottom="0.75" header="0.3" footer="0.3"/>
  <pageSetup paperSize="9" orientation="portrait" r:id="rId1"/>
  <ignoredErrors>
    <ignoredError sqref="B7 B9 E9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4"/>
  <sheetViews>
    <sheetView zoomScale="105" zoomScaleNormal="105" workbookViewId="0"/>
  </sheetViews>
  <sheetFormatPr defaultRowHeight="13.5" x14ac:dyDescent="0.15"/>
  <cols>
    <col min="1" max="1" width="18.125" customWidth="1"/>
    <col min="2" max="13" width="6" customWidth="1"/>
    <col min="15" max="15" width="12.625" customWidth="1"/>
  </cols>
  <sheetData>
    <row r="1" spans="1:16" s="6" customFormat="1" ht="30" customHeight="1" x14ac:dyDescent="0.1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</row>
    <row r="3" spans="1:16" ht="13.5" customHeight="1" x14ac:dyDescent="0.15"/>
    <row r="4" spans="1:16" ht="13.5" customHeight="1" x14ac:dyDescent="0.15"/>
    <row r="5" spans="1:16" ht="13.5" customHeight="1" x14ac:dyDescent="0.15"/>
    <row r="6" spans="1:16" ht="13.5" customHeight="1" x14ac:dyDescent="0.15"/>
    <row r="7" spans="1:16" ht="13.5" customHeight="1" x14ac:dyDescent="0.15"/>
    <row r="8" spans="1:16" ht="13.5" customHeight="1" x14ac:dyDescent="0.15"/>
    <row r="9" spans="1:16" ht="13.5" customHeight="1" x14ac:dyDescent="0.15"/>
    <row r="10" spans="1:16" ht="13.5" customHeight="1" x14ac:dyDescent="0.15"/>
    <row r="11" spans="1:16" ht="13.5" customHeight="1" x14ac:dyDescent="0.15"/>
    <row r="12" spans="1:16" ht="13.5" customHeight="1" x14ac:dyDescent="0.15"/>
    <row r="13" spans="1:16" ht="13.5" customHeight="1" x14ac:dyDescent="0.15"/>
    <row r="14" spans="1:16" ht="14.25" customHeight="1" x14ac:dyDescent="0.15"/>
  </sheetData>
  <sheetProtection sheet="1" objects="1" scenarios="1"/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4"/>
  <sheetViews>
    <sheetView zoomScale="105" zoomScaleNormal="105" workbookViewId="0">
      <selection sqref="A1:P1"/>
    </sheetView>
  </sheetViews>
  <sheetFormatPr defaultRowHeight="13.5" x14ac:dyDescent="0.15"/>
  <cols>
    <col min="1" max="1" width="18.125" customWidth="1"/>
    <col min="2" max="13" width="6" customWidth="1"/>
    <col min="15" max="15" width="12.625" customWidth="1"/>
  </cols>
  <sheetData>
    <row r="1" spans="1:16" s="6" customFormat="1" ht="30" customHeight="1" thickBot="1" x14ac:dyDescent="0.2">
      <c r="A1" s="21" t="s">
        <v>10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3"/>
      <c r="O1" s="23"/>
      <c r="P1" s="24"/>
    </row>
    <row r="2" spans="1:16" ht="14.25" thickBot="1" x14ac:dyDescent="0.2">
      <c r="A2" s="8" t="s">
        <v>0</v>
      </c>
      <c r="B2" s="71" t="str">
        <f>IF( A3="",  "", A3 )</f>
        <v>チームA</v>
      </c>
      <c r="C2" s="72" t="s">
        <v>1</v>
      </c>
      <c r="D2" s="73" t="s">
        <v>1</v>
      </c>
      <c r="E2" s="74" t="str">
        <f>IF( A5="",  "", A5 )</f>
        <v>チームB</v>
      </c>
      <c r="F2" s="75">
        <v>53</v>
      </c>
      <c r="G2" s="76">
        <v>53</v>
      </c>
      <c r="H2" s="77" t="str">
        <f>IF( A7="",  "", A7 )</f>
        <v>チームC</v>
      </c>
      <c r="I2" s="72" t="s">
        <v>2</v>
      </c>
      <c r="J2" s="73" t="s">
        <v>2</v>
      </c>
      <c r="K2" s="77" t="str">
        <f>IF( A9="",  "", A9 )</f>
        <v>チームD</v>
      </c>
      <c r="L2" s="72" t="s">
        <v>3</v>
      </c>
      <c r="M2" s="78" t="s">
        <v>3</v>
      </c>
      <c r="N2" s="9" t="s">
        <v>5</v>
      </c>
      <c r="O2" s="3" t="s">
        <v>6</v>
      </c>
      <c r="P2" s="4" t="s">
        <v>4</v>
      </c>
    </row>
    <row r="3" spans="1:16" ht="13.5" customHeight="1" x14ac:dyDescent="0.15">
      <c r="A3" s="79" t="str">
        <f>①チーム名のエントリー!A3</f>
        <v>チームA</v>
      </c>
      <c r="B3" s="81"/>
      <c r="C3" s="81"/>
      <c r="D3" s="81"/>
      <c r="E3" s="14">
        <v>7</v>
      </c>
      <c r="F3" s="15">
        <v>4</v>
      </c>
      <c r="G3" s="16"/>
      <c r="H3" s="13"/>
      <c r="I3" s="10"/>
      <c r="J3" s="11"/>
      <c r="K3" s="10"/>
      <c r="L3" s="10"/>
      <c r="M3" s="12"/>
      <c r="N3" s="25">
        <f>COUNTIF(B4:M4,"WINNER")</f>
        <v>1</v>
      </c>
      <c r="O3" s="27">
        <f>N3+(SUM(E3,H3,K3)*1.5-SUM(F3,I3,L3))/1000</f>
        <v>1.0065</v>
      </c>
      <c r="P3" s="29">
        <f>RANK(O3,(O$3,O$5,O$7,O$9))</f>
        <v>1</v>
      </c>
    </row>
    <row r="4" spans="1:16" ht="13.5" customHeight="1" thickBot="1" x14ac:dyDescent="0.2">
      <c r="A4" s="80"/>
      <c r="B4" s="81"/>
      <c r="C4" s="81"/>
      <c r="D4" s="81"/>
      <c r="E4" s="85" t="str">
        <f>IF(OR(E3="",F3="", AND(E3=F3,G3="")),"",IF(E3&gt;F3,"WINNER",IF(E3&lt;F3,"LOSER",IF(G3="○","WINNER","LOSER"))))</f>
        <v>WINNER</v>
      </c>
      <c r="F4" s="86"/>
      <c r="G4" s="87"/>
      <c r="H4" s="32" t="str">
        <f t="shared" ref="H4" si="0">IF(OR(H3="",I3="", AND(H3=I3,J3="")),"",IF(H3&gt;I3,"WINNER",IF(H3&lt;I3,"LOSER",IF(J3="○","WINNER","LOSER"))))</f>
        <v/>
      </c>
      <c r="I4" s="32"/>
      <c r="J4" s="33"/>
      <c r="K4" s="31" t="str">
        <f t="shared" ref="K4" si="1">IF(OR(K3="",L3="", AND(K3=L3,M3="")),"",IF(K3&gt;L3,"WINNER",IF(K3&lt;L3,"LOSER",IF(M3="○","WINNER","LOSER"))))</f>
        <v/>
      </c>
      <c r="L4" s="32"/>
      <c r="M4" s="34"/>
      <c r="N4" s="26"/>
      <c r="O4" s="28"/>
      <c r="P4" s="30"/>
    </row>
    <row r="5" spans="1:16" ht="13.5" customHeight="1" x14ac:dyDescent="0.15">
      <c r="A5" s="65" t="str">
        <f>①チーム名のエントリー!A5</f>
        <v>チームB</v>
      </c>
      <c r="B5" s="17">
        <f>IF(F3="","",F3)</f>
        <v>4</v>
      </c>
      <c r="C5" s="18">
        <f>IF(E3="","",E3)</f>
        <v>7</v>
      </c>
      <c r="D5" s="19" t="str">
        <f>IF(G3="","",IF(G3="○","×","○"))</f>
        <v/>
      </c>
      <c r="E5" s="67"/>
      <c r="F5" s="67"/>
      <c r="G5" s="68"/>
      <c r="H5" s="5"/>
      <c r="I5" s="5"/>
      <c r="J5" s="1"/>
      <c r="K5" s="5"/>
      <c r="L5" s="5"/>
      <c r="M5" s="2"/>
      <c r="N5" s="46">
        <f>COUNTIF(B6:M6,"WINNER")</f>
        <v>0</v>
      </c>
      <c r="O5" s="28">
        <f>N5+(SUM(B5,H5,K5)*1.5-SUM(C5,I5,L5))/1000</f>
        <v>-1E-3</v>
      </c>
      <c r="P5" s="30">
        <f>RANK(O5,(O$3,O$5,O$7,O$9))</f>
        <v>4</v>
      </c>
    </row>
    <row r="6" spans="1:16" ht="13.5" customHeight="1" thickBot="1" x14ac:dyDescent="0.2">
      <c r="A6" s="66"/>
      <c r="B6" s="82" t="str">
        <f>IF(OR(B5="",C5="", AND(B5=C5,D5="")),"",IF(B5&gt;C5,"WINNER",IF(B5&lt;C5,"LOSER",IF(D5="○","WINNER","LOSER"))))</f>
        <v>LOSER</v>
      </c>
      <c r="C6" s="83"/>
      <c r="D6" s="84"/>
      <c r="E6" s="69"/>
      <c r="F6" s="69"/>
      <c r="G6" s="70"/>
      <c r="H6" s="31" t="str">
        <f>IF(OR(H5="",I5="", AND(H5=I5,J5="")),"",IF(H5&gt;I5,"WINNER",IF(H5&lt;I5,"LOSER",IF(J5="○","WINNER","LOSER"))))</f>
        <v/>
      </c>
      <c r="I6" s="32"/>
      <c r="J6" s="33"/>
      <c r="K6" s="31" t="str">
        <f t="shared" ref="K6" si="2">IF(OR(K5="",L5="", AND(K5=L5,M5="")),"",IF(K5&gt;L5,"WINNER",IF(K5&lt;L5,"LOSER",IF(M5="○","WINNER","LOSER"))))</f>
        <v/>
      </c>
      <c r="L6" s="32"/>
      <c r="M6" s="34"/>
      <c r="N6" s="26"/>
      <c r="O6" s="28"/>
      <c r="P6" s="30"/>
    </row>
    <row r="7" spans="1:16" ht="13.5" customHeight="1" x14ac:dyDescent="0.15">
      <c r="A7" s="88" t="str">
        <f>①チーム名のエントリー!A7</f>
        <v>チームC</v>
      </c>
      <c r="B7" s="13" t="str">
        <f>IF(I3="","",I3)</f>
        <v/>
      </c>
      <c r="C7" s="10" t="str">
        <f>IF(H3="","",H3)</f>
        <v/>
      </c>
      <c r="D7" s="11" t="str">
        <f>IF(J3="","",IF(J3="○","×","○"))</f>
        <v/>
      </c>
      <c r="E7" s="5" t="str">
        <f>IF(I5="","",I5)</f>
        <v/>
      </c>
      <c r="F7" s="5" t="str">
        <f>IF(H5="","",H5)</f>
        <v/>
      </c>
      <c r="G7" s="1" t="str">
        <f>IF(J5="","",IF(J5="○","×","○"))</f>
        <v/>
      </c>
      <c r="H7" s="90"/>
      <c r="I7" s="91"/>
      <c r="J7" s="96"/>
      <c r="K7" s="5"/>
      <c r="L7" s="5"/>
      <c r="M7" s="2"/>
      <c r="N7" s="46">
        <f>COUNTIF(B8:M8,"WINNER")</f>
        <v>0</v>
      </c>
      <c r="O7" s="28">
        <f>N7+(SUM(B7,E7,K7)*1.5-SUM(C7,F7,L7))/1000</f>
        <v>0</v>
      </c>
      <c r="P7" s="30">
        <f>RANK(O7,(O$3,O$5,O$7,O$9))</f>
        <v>2</v>
      </c>
    </row>
    <row r="8" spans="1:16" ht="13.5" customHeight="1" x14ac:dyDescent="0.15">
      <c r="A8" s="80"/>
      <c r="B8" s="32" t="str">
        <f>IF(OR(B7="",C7="", AND(B7=C7,D7="")),"",IF(B7&gt;C7,"WINNER",IF(B7&lt;C7,"LOSER",IF(D7="○","WINNER","LOSER"))))</f>
        <v/>
      </c>
      <c r="C8" s="32"/>
      <c r="D8" s="33"/>
      <c r="E8" s="31" t="str">
        <f>IF(OR(E7="",F7="", AND(E7=F7,G7="")),"",IF(E7&gt;F7,"WINNER",IF(E7&lt;F7,"LOSER",IF(G7="○","WINNER","LOSER"))))</f>
        <v/>
      </c>
      <c r="F8" s="32"/>
      <c r="G8" s="33"/>
      <c r="H8" s="97"/>
      <c r="I8" s="69"/>
      <c r="J8" s="70"/>
      <c r="K8" s="31" t="str">
        <f>IF(OR(K7="",L7="", AND(K7=L7,M7="")),"",IF(K7&gt;L7,"WINNER",IF(K7&lt;L7,"LOSER",IF(M7="○","WINNER","LOSER"))))</f>
        <v/>
      </c>
      <c r="L8" s="32"/>
      <c r="M8" s="34"/>
      <c r="N8" s="26"/>
      <c r="O8" s="28"/>
      <c r="P8" s="30"/>
    </row>
    <row r="9" spans="1:16" ht="13.5" customHeight="1" x14ac:dyDescent="0.15">
      <c r="A9" s="88" t="str">
        <f>①チーム名のエントリー!A9</f>
        <v>チームD</v>
      </c>
      <c r="B9" s="7" t="str">
        <f>IF(L3="","",L3)</f>
        <v/>
      </c>
      <c r="C9" s="5" t="str">
        <f>IF(K3="","",K3)</f>
        <v/>
      </c>
      <c r="D9" s="1" t="str">
        <f>IF(M3="","",IF(M3="○","×","○"))</f>
        <v/>
      </c>
      <c r="E9" s="5" t="str">
        <f>IF(L5="","",L5)</f>
        <v/>
      </c>
      <c r="F9" s="5" t="str">
        <f>IF(K5="","",K5)</f>
        <v/>
      </c>
      <c r="G9" s="1" t="str">
        <f>IF(M5="","",IF(M5="○","×","○"))</f>
        <v/>
      </c>
      <c r="H9" s="5" t="str">
        <f>IF(L7="","",L7)</f>
        <v/>
      </c>
      <c r="I9" s="5" t="str">
        <f>IF(K7="","",K7)</f>
        <v/>
      </c>
      <c r="J9" s="1" t="str">
        <f>IF(M7="","",IF(M7="○","×","○"))</f>
        <v/>
      </c>
      <c r="K9" s="90"/>
      <c r="L9" s="91"/>
      <c r="M9" s="92"/>
      <c r="N9" s="46">
        <f>COUNTIF(B10:M10,"WINNER")</f>
        <v>0</v>
      </c>
      <c r="O9" s="28">
        <f>N9+(SUM(B9,E9,H9)*1.5-SUM(C9,F9,I9))/1000</f>
        <v>0</v>
      </c>
      <c r="P9" s="30">
        <f>RANK(O9,(O$3,O$5,O$7,O$9))</f>
        <v>2</v>
      </c>
    </row>
    <row r="10" spans="1:16" ht="13.5" customHeight="1" thickBot="1" x14ac:dyDescent="0.2">
      <c r="A10" s="89"/>
      <c r="B10" s="50" t="str">
        <f>IF(OR(B9="",C9="", AND(B9=C9,D9="")),"",IF(B9&gt;C9,"WINNER",IF(B9&lt;C9,"LOSER",IF(D9="○","WINNER","LOSER"))))</f>
        <v/>
      </c>
      <c r="C10" s="50"/>
      <c r="D10" s="51"/>
      <c r="E10" s="52" t="str">
        <f>IF(OR(E9="",F9="", AND(E9=F9,G9="")),"",IF(E9&gt;F9,"WINNER",IF(E9&lt;F9,"LOSER",IF(G9="○","WINNER","LOSER"))))</f>
        <v/>
      </c>
      <c r="F10" s="50"/>
      <c r="G10" s="51"/>
      <c r="H10" s="52" t="str">
        <f>IF(OR(H9="",I9="", AND(H9=I9,J9="")),"",IF(H9&gt;I9,"WINNER",IF(H9&lt;I9,"LOSER",IF(J9="○","WINNER","LOSER"))))</f>
        <v/>
      </c>
      <c r="I10" s="50"/>
      <c r="J10" s="51"/>
      <c r="K10" s="93"/>
      <c r="L10" s="94"/>
      <c r="M10" s="95"/>
      <c r="N10" s="47"/>
      <c r="O10" s="48"/>
      <c r="P10" s="49"/>
    </row>
    <row r="11" spans="1:16" ht="13.5" customHeight="1" x14ac:dyDescent="0.15"/>
    <row r="12" spans="1:16" ht="13.5" customHeight="1" x14ac:dyDescent="0.15"/>
    <row r="13" spans="1:16" ht="13.5" customHeight="1" x14ac:dyDescent="0.15"/>
    <row r="14" spans="1:16" ht="14.25" customHeight="1" x14ac:dyDescent="0.15"/>
  </sheetData>
  <sheetProtection sheet="1" objects="1" scenarios="1"/>
  <mergeCells count="37">
    <mergeCell ref="O9:O10"/>
    <mergeCell ref="P9:P10"/>
    <mergeCell ref="B10:D10"/>
    <mergeCell ref="E10:G10"/>
    <mergeCell ref="H10:J10"/>
    <mergeCell ref="N9:N10"/>
    <mergeCell ref="B8:D8"/>
    <mergeCell ref="E8:G8"/>
    <mergeCell ref="K8:M8"/>
    <mergeCell ref="A9:A10"/>
    <mergeCell ref="K9:M10"/>
    <mergeCell ref="A7:A8"/>
    <mergeCell ref="H7:J8"/>
    <mergeCell ref="N7:N8"/>
    <mergeCell ref="O7:O8"/>
    <mergeCell ref="P7:P8"/>
    <mergeCell ref="E4:G4"/>
    <mergeCell ref="H4:J4"/>
    <mergeCell ref="K4:M4"/>
    <mergeCell ref="O5:O6"/>
    <mergeCell ref="P5:P6"/>
    <mergeCell ref="H6:J6"/>
    <mergeCell ref="K6:M6"/>
    <mergeCell ref="A5:A6"/>
    <mergeCell ref="E5:G6"/>
    <mergeCell ref="N5:N6"/>
    <mergeCell ref="A1:P1"/>
    <mergeCell ref="B2:D2"/>
    <mergeCell ref="E2:G2"/>
    <mergeCell ref="H2:J2"/>
    <mergeCell ref="K2:M2"/>
    <mergeCell ref="A3:A4"/>
    <mergeCell ref="B3:D4"/>
    <mergeCell ref="N3:N4"/>
    <mergeCell ref="O3:O4"/>
    <mergeCell ref="P3:P4"/>
    <mergeCell ref="B6:D6"/>
  </mergeCells>
  <phoneticPr fontId="1"/>
  <conditionalFormatting sqref="B6:D6">
    <cfRule type="containsText" dxfId="35" priority="9" operator="containsText" text="LOSER">
      <formula>NOT(ISERROR(SEARCH("LOSER",B6)))</formula>
    </cfRule>
    <cfRule type="containsText" dxfId="34" priority="10" operator="containsText" text="WINNER">
      <formula>NOT(ISERROR(SEARCH("WINNER",B6)))</formula>
    </cfRule>
  </conditionalFormatting>
  <conditionalFormatting sqref="B8:G8">
    <cfRule type="containsText" dxfId="33" priority="7" operator="containsText" text="LOSER">
      <formula>NOT(ISERROR(SEARCH("LOSER",B8)))</formula>
    </cfRule>
    <cfRule type="containsText" dxfId="32" priority="8" operator="containsText" text="WINNER">
      <formula>NOT(ISERROR(SEARCH("WINNER",B8)))</formula>
    </cfRule>
  </conditionalFormatting>
  <conditionalFormatting sqref="B10:J10">
    <cfRule type="containsText" dxfId="31" priority="5" operator="containsText" text="LOSER">
      <formula>NOT(ISERROR(SEARCH("LOSER",B10)))</formula>
    </cfRule>
    <cfRule type="containsText" dxfId="30" priority="6" operator="containsText" text="WINNER">
      <formula>NOT(ISERROR(SEARCH("WINNER",B10)))</formula>
    </cfRule>
  </conditionalFormatting>
  <conditionalFormatting sqref="E4:M4">
    <cfRule type="containsText" dxfId="29" priority="11" operator="containsText" text="LOSER">
      <formula>NOT(ISERROR(SEARCH("LOSER",E4)))</formula>
    </cfRule>
    <cfRule type="containsText" dxfId="28" priority="12" operator="containsText" text="WINNER">
      <formula>NOT(ISERROR(SEARCH("WINNER",E4)))</formula>
    </cfRule>
  </conditionalFormatting>
  <conditionalFormatting sqref="H6:M6">
    <cfRule type="containsText" dxfId="27" priority="3" operator="containsText" text="LOSER">
      <formula>NOT(ISERROR(SEARCH("LOSER",H6)))</formula>
    </cfRule>
    <cfRule type="containsText" dxfId="26" priority="4" operator="containsText" text="WINNER">
      <formula>NOT(ISERROR(SEARCH("WINNER",H6)))</formula>
    </cfRule>
  </conditionalFormatting>
  <conditionalFormatting sqref="K8:M8">
    <cfRule type="containsText" dxfId="25" priority="1" operator="containsText" text="LOSER">
      <formula>NOT(ISERROR(SEARCH("LOSER",K8)))</formula>
    </cfRule>
    <cfRule type="containsText" dxfId="24" priority="2" operator="containsText" text="WINNER">
      <formula>NOT(ISERROR(SEARCH("WINNER",K8)))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4"/>
  <sheetViews>
    <sheetView zoomScale="105" zoomScaleNormal="105" workbookViewId="0">
      <selection sqref="A1:P1"/>
    </sheetView>
  </sheetViews>
  <sheetFormatPr defaultRowHeight="13.5" x14ac:dyDescent="0.15"/>
  <cols>
    <col min="1" max="1" width="18.125" customWidth="1"/>
    <col min="2" max="13" width="6" customWidth="1"/>
    <col min="15" max="15" width="12.625" customWidth="1"/>
  </cols>
  <sheetData>
    <row r="1" spans="1:16" s="6" customFormat="1" ht="30" customHeight="1" thickBot="1" x14ac:dyDescent="0.2">
      <c r="A1" s="21" t="s">
        <v>10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3"/>
      <c r="O1" s="23"/>
      <c r="P1" s="24"/>
    </row>
    <row r="2" spans="1:16" ht="14.25" thickBot="1" x14ac:dyDescent="0.2">
      <c r="A2" s="8" t="s">
        <v>0</v>
      </c>
      <c r="B2" s="71" t="str">
        <f>IF( A3="",  "", A3 )</f>
        <v>チームA</v>
      </c>
      <c r="C2" s="72" t="s">
        <v>1</v>
      </c>
      <c r="D2" s="73" t="s">
        <v>1</v>
      </c>
      <c r="E2" s="77" t="str">
        <f>IF( A5="",  "", A5 )</f>
        <v>チームB</v>
      </c>
      <c r="F2" s="72">
        <v>53</v>
      </c>
      <c r="G2" s="73">
        <v>53</v>
      </c>
      <c r="H2" s="77" t="str">
        <f>IF( A7="",  "", A7 )</f>
        <v>チームC</v>
      </c>
      <c r="I2" s="72" t="s">
        <v>2</v>
      </c>
      <c r="J2" s="73" t="s">
        <v>2</v>
      </c>
      <c r="K2" s="77" t="str">
        <f>IF( A9="",  "", A9 )</f>
        <v>チームD</v>
      </c>
      <c r="L2" s="72" t="s">
        <v>3</v>
      </c>
      <c r="M2" s="78" t="s">
        <v>3</v>
      </c>
      <c r="N2" s="9" t="s">
        <v>5</v>
      </c>
      <c r="O2" s="3" t="s">
        <v>6</v>
      </c>
      <c r="P2" s="4" t="s">
        <v>4</v>
      </c>
    </row>
    <row r="3" spans="1:16" ht="13.5" customHeight="1" x14ac:dyDescent="0.15">
      <c r="A3" s="79" t="str">
        <f>①チーム名のエントリー!A3</f>
        <v>チームA</v>
      </c>
      <c r="B3" s="42"/>
      <c r="C3" s="42"/>
      <c r="D3" s="43"/>
      <c r="E3" s="10">
        <v>7</v>
      </c>
      <c r="F3" s="10">
        <v>4</v>
      </c>
      <c r="G3" s="11"/>
      <c r="H3" s="10"/>
      <c r="I3" s="10"/>
      <c r="J3" s="11"/>
      <c r="K3" s="10"/>
      <c r="L3" s="10"/>
      <c r="M3" s="12"/>
      <c r="N3" s="25">
        <f>COUNTIF(B4:M4,"WINNER")</f>
        <v>1</v>
      </c>
      <c r="O3" s="98">
        <f>N3+(SUM(E3,H3,K3)*1.5-SUM(F3,I3,L3))/1000</f>
        <v>1.0065</v>
      </c>
      <c r="P3" s="100">
        <f>RANK(O3,(O$3,O$5,O$7,O$9))</f>
        <v>1</v>
      </c>
    </row>
    <row r="4" spans="1:16" ht="13.5" customHeight="1" x14ac:dyDescent="0.15">
      <c r="A4" s="80"/>
      <c r="B4" s="44"/>
      <c r="C4" s="44"/>
      <c r="D4" s="45"/>
      <c r="E4" s="31" t="str">
        <f>IF(OR(E3="",F3="", AND(E3=F3,G3="")),"",IF(E3&gt;F3,"WINNER",IF(E3&lt;F3,"LOSER",IF(G3="○","WINNER","LOSER"))))</f>
        <v>WINNER</v>
      </c>
      <c r="F4" s="32"/>
      <c r="G4" s="33"/>
      <c r="H4" s="31" t="str">
        <f t="shared" ref="H4" si="0">IF(OR(H3="",I3="", AND(H3=I3,J3="")),"",IF(H3&gt;I3,"WINNER",IF(H3&lt;I3,"LOSER",IF(J3="○","WINNER","LOSER"))))</f>
        <v/>
      </c>
      <c r="I4" s="32"/>
      <c r="J4" s="33"/>
      <c r="K4" s="31" t="str">
        <f t="shared" ref="K4" si="1">IF(OR(K3="",L3="", AND(K3=L3,M3="")),"",IF(K3&gt;L3,"WINNER",IF(K3&lt;L3,"LOSER",IF(M3="○","WINNER","LOSER"))))</f>
        <v/>
      </c>
      <c r="L4" s="32"/>
      <c r="M4" s="34"/>
      <c r="N4" s="26"/>
      <c r="O4" s="99"/>
      <c r="P4" s="101"/>
    </row>
    <row r="5" spans="1:16" ht="13.5" customHeight="1" x14ac:dyDescent="0.15">
      <c r="A5" s="88" t="str">
        <f>①チーム名のエントリー!A5</f>
        <v>チームB</v>
      </c>
      <c r="B5" s="7">
        <f>IF(F3="","",F3)</f>
        <v>4</v>
      </c>
      <c r="C5" s="5">
        <f>IF(E3="","",E3)</f>
        <v>7</v>
      </c>
      <c r="D5" s="1" t="str">
        <f>IF(G3="","",IF(G3="○","×","○"))</f>
        <v/>
      </c>
      <c r="E5" s="55"/>
      <c r="F5" s="56"/>
      <c r="G5" s="61"/>
      <c r="H5" s="5"/>
      <c r="I5" s="5"/>
      <c r="J5" s="1"/>
      <c r="K5" s="5"/>
      <c r="L5" s="5"/>
      <c r="M5" s="2"/>
      <c r="N5" s="46">
        <f>COUNTIF(B6:M6,"WINNER")</f>
        <v>0</v>
      </c>
      <c r="O5" s="104">
        <f>N5+(SUM(B5,H5,K5)*1.5-SUM(C5,I5,L5))/1000</f>
        <v>-1E-3</v>
      </c>
      <c r="P5" s="105">
        <f>RANK(O5,(O$3,O$5,O$7,O$9))</f>
        <v>4</v>
      </c>
    </row>
    <row r="6" spans="1:16" ht="13.5" customHeight="1" thickBot="1" x14ac:dyDescent="0.2">
      <c r="A6" s="80"/>
      <c r="B6" s="32" t="str">
        <f>IF(OR(B5="",C5="", AND(B5=C5,D5="")),"",IF(B5&gt;C5,"WINNER",IF(B5&lt;C5,"LOSER",IF(D5="○","WINNER","LOSER"))))</f>
        <v>LOSER</v>
      </c>
      <c r="C6" s="32"/>
      <c r="D6" s="33"/>
      <c r="E6" s="62"/>
      <c r="F6" s="63"/>
      <c r="G6" s="64"/>
      <c r="H6" s="31" t="str">
        <f>IF(OR(H5="",I5="", AND(H5=I5,J5="")),"",IF(H5&gt;I5,"WINNER",IF(H5&lt;I5,"LOSER",IF(J5="○","WINNER","LOSER"))))</f>
        <v/>
      </c>
      <c r="I6" s="32"/>
      <c r="J6" s="33"/>
      <c r="K6" s="106" t="str">
        <f t="shared" ref="K6" si="2">IF(OR(K5="",L5="", AND(K5=L5,M5="")),"",IF(K5&gt;L5,"WINNER",IF(K5&lt;L5,"LOSER",IF(M5="○","WINNER","LOSER"))))</f>
        <v/>
      </c>
      <c r="L6" s="107"/>
      <c r="M6" s="108"/>
      <c r="N6" s="26"/>
      <c r="O6" s="99"/>
      <c r="P6" s="101"/>
    </row>
    <row r="7" spans="1:16" ht="13.5" customHeight="1" x14ac:dyDescent="0.15">
      <c r="A7" s="88" t="str">
        <f>①チーム名のエントリー!A7</f>
        <v>チームC</v>
      </c>
      <c r="B7" s="7" t="str">
        <f>IF(I3="","",I3)</f>
        <v/>
      </c>
      <c r="C7" s="5" t="str">
        <f>IF(H3="","",H3)</f>
        <v/>
      </c>
      <c r="D7" s="1" t="str">
        <f>IF(J3="","",IF(J3="○","×","○"))</f>
        <v/>
      </c>
      <c r="E7" s="5" t="str">
        <f>IF(I5="","",I5)</f>
        <v/>
      </c>
      <c r="F7" s="5" t="str">
        <f>IF(H5="","",H5)</f>
        <v/>
      </c>
      <c r="G7" s="1" t="str">
        <f>IF(J5="","",IF(J5="○","×","○"))</f>
        <v/>
      </c>
      <c r="H7" s="55"/>
      <c r="I7" s="56"/>
      <c r="J7" s="56"/>
      <c r="K7" s="14">
        <v>11</v>
      </c>
      <c r="L7" s="15">
        <v>11</v>
      </c>
      <c r="M7" s="16" t="s">
        <v>7</v>
      </c>
      <c r="N7" s="102">
        <f>COUNTIF(B8:M8,"WINNER")</f>
        <v>1</v>
      </c>
      <c r="O7" s="104">
        <f>N7+(SUM(B7,E7,K7)*1.5-SUM(C7,F7,L7))/1000</f>
        <v>1.0055000000000001</v>
      </c>
      <c r="P7" s="105">
        <f>RANK(O7,(O$3,O$5,O$7,O$9))</f>
        <v>2</v>
      </c>
    </row>
    <row r="8" spans="1:16" ht="13.5" customHeight="1" thickBot="1" x14ac:dyDescent="0.2">
      <c r="A8" s="80"/>
      <c r="B8" s="32" t="str">
        <f>IF(OR(B7="",C7="", AND(B7=C7,D7="")),"",IF(B7&gt;C7,"WINNER",IF(B7&lt;C7,"LOSER",IF(D7="○","WINNER","LOSER"))))</f>
        <v/>
      </c>
      <c r="C8" s="32"/>
      <c r="D8" s="33"/>
      <c r="E8" s="31" t="str">
        <f>IF(OR(E7="",F7="", AND(E7=F7,G7="")),"",IF(E7&gt;F7,"WINNER",IF(E7&lt;F7,"LOSER",IF(G7="○","WINNER","LOSER"))))</f>
        <v/>
      </c>
      <c r="F8" s="32"/>
      <c r="G8" s="33"/>
      <c r="H8" s="111"/>
      <c r="I8" s="109"/>
      <c r="J8" s="109"/>
      <c r="K8" s="85" t="str">
        <f>IF(OR(K7="",L7="", AND(K7=L7,M7="")),"",IF(K7&gt;L7,"WINNER",IF(K7&lt;L7,"LOSER",IF(M7="○","WINNER","LOSER"))))</f>
        <v>WINNER</v>
      </c>
      <c r="L8" s="86"/>
      <c r="M8" s="87"/>
      <c r="N8" s="103"/>
      <c r="O8" s="99"/>
      <c r="P8" s="101"/>
    </row>
    <row r="9" spans="1:16" ht="13.5" customHeight="1" x14ac:dyDescent="0.15">
      <c r="A9" s="88" t="str">
        <f>①チーム名のエントリー!A9</f>
        <v>チームD</v>
      </c>
      <c r="B9" s="7" t="str">
        <f>IF(L3="","",L3)</f>
        <v/>
      </c>
      <c r="C9" s="5" t="str">
        <f>IF(K3="","",K3)</f>
        <v/>
      </c>
      <c r="D9" s="1" t="str">
        <f>IF(M3="","",IF(M3="○","×","○"))</f>
        <v/>
      </c>
      <c r="E9" s="5" t="str">
        <f>IF(L5="","",L5)</f>
        <v/>
      </c>
      <c r="F9" s="5" t="str">
        <f>IF(K5="","",K5)</f>
        <v/>
      </c>
      <c r="G9" s="20" t="str">
        <f>IF(M5="","",IF(M5="○","×","○"))</f>
        <v/>
      </c>
      <c r="H9" s="17">
        <f>IF(L7="","",L7)</f>
        <v>11</v>
      </c>
      <c r="I9" s="18">
        <f>IF(K7="","",K7)</f>
        <v>11</v>
      </c>
      <c r="J9" s="19" t="str">
        <f>IF(M7="","",IF(M7="○","×","○"))</f>
        <v>×</v>
      </c>
      <c r="K9" s="109"/>
      <c r="L9" s="109"/>
      <c r="M9" s="110"/>
      <c r="N9" s="46">
        <f>COUNTIF(B10:M10,"WINNER")</f>
        <v>0</v>
      </c>
      <c r="O9" s="104">
        <f>N9+(SUM(B9,E9,H9)*1.5-SUM(C9,F9,I9))/1000</f>
        <v>5.4999999999999997E-3</v>
      </c>
      <c r="P9" s="105">
        <f>RANK(O9,(O$3,O$5,O$7,O$9))</f>
        <v>3</v>
      </c>
    </row>
    <row r="10" spans="1:16" ht="13.5" customHeight="1" thickBot="1" x14ac:dyDescent="0.2">
      <c r="A10" s="89"/>
      <c r="B10" s="50" t="str">
        <f>IF(OR(B9="",C9="", AND(B9=C9,D9="")),"",IF(B9&gt;C9,"WINNER",IF(B9&lt;C9,"LOSER",IF(D9="○","WINNER","LOSER"))))</f>
        <v/>
      </c>
      <c r="C10" s="50"/>
      <c r="D10" s="51"/>
      <c r="E10" s="52" t="str">
        <f>IF(OR(E9="",F9="", AND(E9=F9,G9="")),"",IF(E9&gt;F9,"WINNER",IF(E9&lt;F9,"LOSER",IF(G9="○","WINNER","LOSER"))))</f>
        <v/>
      </c>
      <c r="F10" s="50"/>
      <c r="G10" s="50"/>
      <c r="H10" s="82" t="str">
        <f>IF(OR(H9="",I9="", AND(H9=I9,J9="")),"",IF(H9&gt;I9,"WINNER",IF(H9&lt;I9,"LOSER",IF(J9="○","WINNER","LOSER"))))</f>
        <v>LOSER</v>
      </c>
      <c r="I10" s="83"/>
      <c r="J10" s="84"/>
      <c r="K10" s="59"/>
      <c r="L10" s="59"/>
      <c r="M10" s="60"/>
      <c r="N10" s="47"/>
      <c r="O10" s="112"/>
      <c r="P10" s="113"/>
    </row>
    <row r="11" spans="1:16" ht="13.5" customHeight="1" x14ac:dyDescent="0.15"/>
    <row r="12" spans="1:16" ht="13.5" customHeight="1" x14ac:dyDescent="0.15"/>
    <row r="13" spans="1:16" ht="13.5" customHeight="1" x14ac:dyDescent="0.15"/>
    <row r="14" spans="1:16" ht="14.25" customHeight="1" x14ac:dyDescent="0.15"/>
  </sheetData>
  <sheetProtection sheet="1" objects="1" scenarios="1"/>
  <mergeCells count="37">
    <mergeCell ref="O9:O10"/>
    <mergeCell ref="P9:P10"/>
    <mergeCell ref="B10:D10"/>
    <mergeCell ref="E10:G10"/>
    <mergeCell ref="H10:J10"/>
    <mergeCell ref="N9:N10"/>
    <mergeCell ref="B8:D8"/>
    <mergeCell ref="E8:G8"/>
    <mergeCell ref="K8:M8"/>
    <mergeCell ref="A9:A10"/>
    <mergeCell ref="K9:M10"/>
    <mergeCell ref="A7:A8"/>
    <mergeCell ref="H7:J8"/>
    <mergeCell ref="N7:N8"/>
    <mergeCell ref="O7:O8"/>
    <mergeCell ref="P7:P8"/>
    <mergeCell ref="E4:G4"/>
    <mergeCell ref="H4:J4"/>
    <mergeCell ref="K4:M4"/>
    <mergeCell ref="O5:O6"/>
    <mergeCell ref="P5:P6"/>
    <mergeCell ref="H6:J6"/>
    <mergeCell ref="K6:M6"/>
    <mergeCell ref="A5:A6"/>
    <mergeCell ref="E5:G6"/>
    <mergeCell ref="N5:N6"/>
    <mergeCell ref="A1:P1"/>
    <mergeCell ref="B2:D2"/>
    <mergeCell ref="E2:G2"/>
    <mergeCell ref="H2:J2"/>
    <mergeCell ref="K2:M2"/>
    <mergeCell ref="A3:A4"/>
    <mergeCell ref="B3:D4"/>
    <mergeCell ref="N3:N4"/>
    <mergeCell ref="O3:O4"/>
    <mergeCell ref="P3:P4"/>
    <mergeCell ref="B6:D6"/>
  </mergeCells>
  <phoneticPr fontId="1"/>
  <conditionalFormatting sqref="B6:D6">
    <cfRule type="containsText" dxfId="23" priority="9" operator="containsText" text="LOSER">
      <formula>NOT(ISERROR(SEARCH("LOSER",B6)))</formula>
    </cfRule>
    <cfRule type="containsText" dxfId="22" priority="10" operator="containsText" text="WINNER">
      <formula>NOT(ISERROR(SEARCH("WINNER",B6)))</formula>
    </cfRule>
  </conditionalFormatting>
  <conditionalFormatting sqref="B8:G8">
    <cfRule type="containsText" dxfId="21" priority="7" operator="containsText" text="LOSER">
      <formula>NOT(ISERROR(SEARCH("LOSER",B8)))</formula>
    </cfRule>
    <cfRule type="containsText" dxfId="20" priority="8" operator="containsText" text="WINNER">
      <formula>NOT(ISERROR(SEARCH("WINNER",B8)))</formula>
    </cfRule>
  </conditionalFormatting>
  <conditionalFormatting sqref="B10:J10">
    <cfRule type="containsText" dxfId="19" priority="5" operator="containsText" text="LOSER">
      <formula>NOT(ISERROR(SEARCH("LOSER",B10)))</formula>
    </cfRule>
    <cfRule type="containsText" dxfId="18" priority="6" operator="containsText" text="WINNER">
      <formula>NOT(ISERROR(SEARCH("WINNER",B10)))</formula>
    </cfRule>
  </conditionalFormatting>
  <conditionalFormatting sqref="E4:M4">
    <cfRule type="containsText" dxfId="17" priority="11" operator="containsText" text="LOSER">
      <formula>NOT(ISERROR(SEARCH("LOSER",E4)))</formula>
    </cfRule>
    <cfRule type="containsText" dxfId="16" priority="12" operator="containsText" text="WINNER">
      <formula>NOT(ISERROR(SEARCH("WINNER",E4)))</formula>
    </cfRule>
  </conditionalFormatting>
  <conditionalFormatting sqref="H6:M6">
    <cfRule type="containsText" dxfId="15" priority="3" operator="containsText" text="LOSER">
      <formula>NOT(ISERROR(SEARCH("LOSER",H6)))</formula>
    </cfRule>
    <cfRule type="containsText" dxfId="14" priority="4" operator="containsText" text="WINNER">
      <formula>NOT(ISERROR(SEARCH("WINNER",H6)))</formula>
    </cfRule>
  </conditionalFormatting>
  <conditionalFormatting sqref="K8:M8">
    <cfRule type="containsText" dxfId="13" priority="1" operator="containsText" text="LOSER">
      <formula>NOT(ISERROR(SEARCH("LOSER",K8)))</formula>
    </cfRule>
    <cfRule type="containsText" dxfId="12" priority="2" operator="containsText" text="WINNER">
      <formula>NOT(ISERROR(SEARCH("WINNER",K8)))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4"/>
  <sheetViews>
    <sheetView zoomScale="105" zoomScaleNormal="105" workbookViewId="0">
      <selection sqref="A1:P1"/>
    </sheetView>
  </sheetViews>
  <sheetFormatPr defaultRowHeight="13.5" x14ac:dyDescent="0.15"/>
  <cols>
    <col min="1" max="1" width="18.125" customWidth="1"/>
    <col min="2" max="13" width="6" customWidth="1"/>
    <col min="15" max="15" width="12.625" customWidth="1"/>
  </cols>
  <sheetData>
    <row r="1" spans="1:16" s="6" customFormat="1" ht="30" customHeight="1" thickBot="1" x14ac:dyDescent="0.2">
      <c r="A1" s="21" t="s">
        <v>10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3"/>
      <c r="O1" s="23"/>
      <c r="P1" s="24"/>
    </row>
    <row r="2" spans="1:16" ht="14.25" thickBot="1" x14ac:dyDescent="0.2">
      <c r="A2" s="8" t="s">
        <v>0</v>
      </c>
      <c r="B2" s="71" t="str">
        <f>IF( A3="",  "", A3 )</f>
        <v>チームA</v>
      </c>
      <c r="C2" s="72" t="s">
        <v>1</v>
      </c>
      <c r="D2" s="73" t="s">
        <v>1</v>
      </c>
      <c r="E2" s="77" t="str">
        <f>IF( A5="",  "", A5 )</f>
        <v>チームB</v>
      </c>
      <c r="F2" s="72">
        <v>53</v>
      </c>
      <c r="G2" s="73">
        <v>53</v>
      </c>
      <c r="H2" s="77" t="str">
        <f>IF( A7="",  "", A7 )</f>
        <v>チームC</v>
      </c>
      <c r="I2" s="72" t="s">
        <v>2</v>
      </c>
      <c r="J2" s="73" t="s">
        <v>2</v>
      </c>
      <c r="K2" s="77" t="str">
        <f>IF( A9="",  "", A9 )</f>
        <v>チームD</v>
      </c>
      <c r="L2" s="72" t="s">
        <v>3</v>
      </c>
      <c r="M2" s="78" t="s">
        <v>3</v>
      </c>
      <c r="N2" s="9" t="s">
        <v>5</v>
      </c>
      <c r="O2" s="3" t="s">
        <v>6</v>
      </c>
      <c r="P2" s="4" t="s">
        <v>4</v>
      </c>
    </row>
    <row r="3" spans="1:16" ht="13.5" customHeight="1" x14ac:dyDescent="0.15">
      <c r="A3" s="79" t="str">
        <f>①チーム名のエントリー!A3</f>
        <v>チームA</v>
      </c>
      <c r="B3" s="122"/>
      <c r="C3" s="122"/>
      <c r="D3" s="123"/>
      <c r="E3" s="10">
        <v>7</v>
      </c>
      <c r="F3" s="10">
        <v>4</v>
      </c>
      <c r="G3" s="11"/>
      <c r="H3" s="10">
        <v>8</v>
      </c>
      <c r="I3" s="10">
        <v>18</v>
      </c>
      <c r="J3" s="11" t="s">
        <v>8</v>
      </c>
      <c r="K3" s="10">
        <v>12</v>
      </c>
      <c r="L3" s="10">
        <v>-4</v>
      </c>
      <c r="M3" s="12"/>
      <c r="N3" s="126">
        <f>COUNTIF(B4:M4,"WINNER")</f>
        <v>2</v>
      </c>
      <c r="O3" s="127">
        <f>N3+(SUM(E3,H3,K3)*1.5-SUM(F3,I3,L3))/1000</f>
        <v>2.0225</v>
      </c>
      <c r="P3" s="129">
        <f>RANK(O3,(O$3,O$5,O$7,O$9))</f>
        <v>2</v>
      </c>
    </row>
    <row r="4" spans="1:16" ht="13.5" customHeight="1" x14ac:dyDescent="0.15">
      <c r="A4" s="80"/>
      <c r="B4" s="124"/>
      <c r="C4" s="124"/>
      <c r="D4" s="125"/>
      <c r="E4" s="31" t="str">
        <f>IF(OR(E3="",F3="", AND(E3=F3,G3="")),"",IF(E3&gt;F3,"WINNER",IF(E3&lt;F3,"LOSER",IF(G3="○","WINNER","LOSER"))))</f>
        <v>WINNER</v>
      </c>
      <c r="F4" s="32"/>
      <c r="G4" s="33"/>
      <c r="H4" s="31" t="str">
        <f t="shared" ref="H4" si="0">IF(OR(H3="",I3="", AND(H3=I3,J3="")),"",IF(H3&gt;I3,"WINNER",IF(H3&lt;I3,"LOSER",IF(J3="○","WINNER","LOSER"))))</f>
        <v>LOSER</v>
      </c>
      <c r="I4" s="32"/>
      <c r="J4" s="33"/>
      <c r="K4" s="31" t="str">
        <f t="shared" ref="K4" si="1">IF(OR(K3="",L3="", AND(K3=L3,M3="")),"",IF(K3&gt;L3,"WINNER",IF(K3&lt;L3,"LOSER",IF(M3="○","WINNER","LOSER"))))</f>
        <v>WINNER</v>
      </c>
      <c r="L4" s="32"/>
      <c r="M4" s="34"/>
      <c r="N4" s="121"/>
      <c r="O4" s="128"/>
      <c r="P4" s="130"/>
    </row>
    <row r="5" spans="1:16" ht="13.5" customHeight="1" x14ac:dyDescent="0.15">
      <c r="A5" s="88" t="str">
        <f>①チーム名のエントリー!A5</f>
        <v>チームB</v>
      </c>
      <c r="B5" s="7">
        <f>IF(F3="","",F3)</f>
        <v>4</v>
      </c>
      <c r="C5" s="5">
        <f>IF(E3="","",E3)</f>
        <v>7</v>
      </c>
      <c r="D5" s="1" t="str">
        <f>IF(G3="","",IF(G3="○","×","○"))</f>
        <v/>
      </c>
      <c r="E5" s="114"/>
      <c r="F5" s="115"/>
      <c r="G5" s="116"/>
      <c r="H5" s="5">
        <v>11</v>
      </c>
      <c r="I5" s="5">
        <v>10</v>
      </c>
      <c r="J5" s="1"/>
      <c r="K5" s="5">
        <v>6</v>
      </c>
      <c r="L5" s="5">
        <v>6</v>
      </c>
      <c r="M5" s="2" t="s">
        <v>9</v>
      </c>
      <c r="N5" s="120">
        <f>COUNTIF(B6:M6,"WINNER")</f>
        <v>1</v>
      </c>
      <c r="O5" s="128">
        <f>N5+(SUM(B5,H5,K5)*1.5-SUM(C5,I5,L5))/1000</f>
        <v>1.0085</v>
      </c>
      <c r="P5" s="130">
        <f>RANK(O5,(O$3,O$5,O$7,O$9))</f>
        <v>3</v>
      </c>
    </row>
    <row r="6" spans="1:16" ht="13.5" customHeight="1" x14ac:dyDescent="0.15">
      <c r="A6" s="80"/>
      <c r="B6" s="32" t="str">
        <f>IF(OR(B5="",C5="", AND(B5=C5,D5="")),"",IF(B5&gt;C5,"WINNER",IF(B5&lt;C5,"LOSER",IF(D5="○","WINNER","LOSER"))))</f>
        <v>LOSER</v>
      </c>
      <c r="C6" s="32"/>
      <c r="D6" s="33"/>
      <c r="E6" s="117"/>
      <c r="F6" s="118"/>
      <c r="G6" s="119"/>
      <c r="H6" s="31" t="str">
        <f>IF(OR(H5="",I5="", AND(H5=I5,J5="")),"",IF(H5&gt;I5,"WINNER",IF(H5&lt;I5,"LOSER",IF(J5="○","WINNER","LOSER"))))</f>
        <v>WINNER</v>
      </c>
      <c r="I6" s="32"/>
      <c r="J6" s="33"/>
      <c r="K6" s="31" t="str">
        <f t="shared" ref="K6" si="2">IF(OR(K5="",L5="", AND(K5=L5,M5="")),"",IF(K5&gt;L5,"WINNER",IF(K5&lt;L5,"LOSER",IF(M5="○","WINNER","LOSER"))))</f>
        <v>LOSER</v>
      </c>
      <c r="L6" s="32"/>
      <c r="M6" s="34"/>
      <c r="N6" s="121"/>
      <c r="O6" s="128"/>
      <c r="P6" s="130"/>
    </row>
    <row r="7" spans="1:16" ht="13.5" customHeight="1" x14ac:dyDescent="0.15">
      <c r="A7" s="88" t="str">
        <f>①チーム名のエントリー!A7</f>
        <v>チームC</v>
      </c>
      <c r="B7" s="7">
        <f>IF(I3="","",I3)</f>
        <v>18</v>
      </c>
      <c r="C7" s="5">
        <f>IF(H3="","",H3)</f>
        <v>8</v>
      </c>
      <c r="D7" s="1" t="str">
        <f>IF(J3="","",IF(J3="○","×","○"))</f>
        <v>○</v>
      </c>
      <c r="E7" s="5">
        <f>IF(I5="","",I5)</f>
        <v>10</v>
      </c>
      <c r="F7" s="5">
        <f>IF(H5="","",H5)</f>
        <v>11</v>
      </c>
      <c r="G7" s="1" t="str">
        <f>IF(J5="","",IF(J5="○","×","○"))</f>
        <v/>
      </c>
      <c r="H7" s="114"/>
      <c r="I7" s="115"/>
      <c r="J7" s="116"/>
      <c r="K7" s="5">
        <v>11</v>
      </c>
      <c r="L7" s="5">
        <v>11</v>
      </c>
      <c r="M7" s="2" t="s">
        <v>7</v>
      </c>
      <c r="N7" s="120">
        <f>COUNTIF(B8:M8,"WINNER")</f>
        <v>2</v>
      </c>
      <c r="O7" s="128">
        <f>N7+(SUM(B7,E7,K7)*1.5-SUM(C7,F7,L7))/1000</f>
        <v>2.0285000000000002</v>
      </c>
      <c r="P7" s="130">
        <f>RANK(O7,(O$3,O$5,O$7,O$9))</f>
        <v>1</v>
      </c>
    </row>
    <row r="8" spans="1:16" ht="13.5" customHeight="1" x14ac:dyDescent="0.15">
      <c r="A8" s="80"/>
      <c r="B8" s="32" t="str">
        <f>IF(OR(B7="",C7="", AND(B7=C7,D7="")),"",IF(B7&gt;C7,"WINNER",IF(B7&lt;C7,"LOSER",IF(D7="○","WINNER","LOSER"))))</f>
        <v>WINNER</v>
      </c>
      <c r="C8" s="32"/>
      <c r="D8" s="33"/>
      <c r="E8" s="31" t="str">
        <f>IF(OR(E7="",F7="", AND(E7=F7,G7="")),"",IF(E7&gt;F7,"WINNER",IF(E7&lt;F7,"LOSER",IF(G7="○","WINNER","LOSER"))))</f>
        <v>LOSER</v>
      </c>
      <c r="F8" s="32"/>
      <c r="G8" s="33"/>
      <c r="H8" s="117"/>
      <c r="I8" s="118"/>
      <c r="J8" s="119"/>
      <c r="K8" s="31" t="str">
        <f>IF(OR(K7="",L7="", AND(K7=L7,M7="")),"",IF(K7&gt;L7,"WINNER",IF(K7&lt;L7,"LOSER",IF(M7="○","WINNER","LOSER"))))</f>
        <v>WINNER</v>
      </c>
      <c r="L8" s="32"/>
      <c r="M8" s="34"/>
      <c r="N8" s="121"/>
      <c r="O8" s="128"/>
      <c r="P8" s="130"/>
    </row>
    <row r="9" spans="1:16" ht="13.5" customHeight="1" x14ac:dyDescent="0.15">
      <c r="A9" s="88" t="str">
        <f>①チーム名のエントリー!A9</f>
        <v>チームD</v>
      </c>
      <c r="B9" s="7">
        <f>IF(L3="","",L3)</f>
        <v>-4</v>
      </c>
      <c r="C9" s="5">
        <f>IF(K3="","",K3)</f>
        <v>12</v>
      </c>
      <c r="D9" s="1" t="str">
        <f>IF(M3="","",IF(M3="○","×","○"))</f>
        <v/>
      </c>
      <c r="E9" s="5">
        <f>IF(L5="","",L5)</f>
        <v>6</v>
      </c>
      <c r="F9" s="5">
        <f>IF(K5="","",K5)</f>
        <v>6</v>
      </c>
      <c r="G9" s="1" t="str">
        <f>IF(M5="","",IF(M5="○","×","○"))</f>
        <v>○</v>
      </c>
      <c r="H9" s="5">
        <f>IF(L7="","",L7)</f>
        <v>11</v>
      </c>
      <c r="I9" s="5">
        <f>IF(K7="","",K7)</f>
        <v>11</v>
      </c>
      <c r="J9" s="1" t="str">
        <f>IF(M7="","",IF(M7="○","×","○"))</f>
        <v>×</v>
      </c>
      <c r="K9" s="114"/>
      <c r="L9" s="115"/>
      <c r="M9" s="131"/>
      <c r="N9" s="120">
        <f>COUNTIF(B10:M10,"WINNER")</f>
        <v>1</v>
      </c>
      <c r="O9" s="128">
        <f>N9+(SUM(B9,E9,H9)*1.5-SUM(C9,F9,I9))/1000</f>
        <v>0.99050000000000005</v>
      </c>
      <c r="P9" s="130">
        <f>RANK(O9,(O$3,O$5,O$7,O$9))</f>
        <v>4</v>
      </c>
    </row>
    <row r="10" spans="1:16" ht="13.5" customHeight="1" thickBot="1" x14ac:dyDescent="0.2">
      <c r="A10" s="89"/>
      <c r="B10" s="50" t="str">
        <f>IF(OR(B9="",C9="", AND(B9=C9,D9="")),"",IF(B9&gt;C9,"WINNER",IF(B9&lt;C9,"LOSER",IF(D9="○","WINNER","LOSER"))))</f>
        <v>LOSER</v>
      </c>
      <c r="C10" s="50"/>
      <c r="D10" s="51"/>
      <c r="E10" s="52" t="str">
        <f>IF(OR(E9="",F9="", AND(E9=F9,G9="")),"",IF(E9&gt;F9,"WINNER",IF(E9&lt;F9,"LOSER",IF(G9="○","WINNER","LOSER"))))</f>
        <v>WINNER</v>
      </c>
      <c r="F10" s="50"/>
      <c r="G10" s="51"/>
      <c r="H10" s="52" t="str">
        <f>IF(OR(H9="",I9="", AND(H9=I9,J9="")),"",IF(H9&gt;I9,"WINNER",IF(H9&lt;I9,"LOSER",IF(J9="○","WINNER","LOSER"))))</f>
        <v>LOSER</v>
      </c>
      <c r="I10" s="50"/>
      <c r="J10" s="51"/>
      <c r="K10" s="132"/>
      <c r="L10" s="133"/>
      <c r="M10" s="134"/>
      <c r="N10" s="137"/>
      <c r="O10" s="135"/>
      <c r="P10" s="136"/>
    </row>
    <row r="11" spans="1:16" ht="13.5" customHeight="1" x14ac:dyDescent="0.15"/>
    <row r="12" spans="1:16" ht="13.5" customHeight="1" x14ac:dyDescent="0.15"/>
    <row r="13" spans="1:16" ht="13.5" customHeight="1" x14ac:dyDescent="0.15"/>
    <row r="14" spans="1:16" ht="14.25" customHeight="1" x14ac:dyDescent="0.15"/>
  </sheetData>
  <sheetProtection sheet="1" objects="1" scenarios="1"/>
  <mergeCells count="37">
    <mergeCell ref="O9:O10"/>
    <mergeCell ref="P9:P10"/>
    <mergeCell ref="B10:D10"/>
    <mergeCell ref="E10:G10"/>
    <mergeCell ref="H10:J10"/>
    <mergeCell ref="N9:N10"/>
    <mergeCell ref="B8:D8"/>
    <mergeCell ref="E8:G8"/>
    <mergeCell ref="K8:M8"/>
    <mergeCell ref="A9:A10"/>
    <mergeCell ref="K9:M10"/>
    <mergeCell ref="A7:A8"/>
    <mergeCell ref="H7:J8"/>
    <mergeCell ref="N7:N8"/>
    <mergeCell ref="O7:O8"/>
    <mergeCell ref="P7:P8"/>
    <mergeCell ref="E4:G4"/>
    <mergeCell ref="H4:J4"/>
    <mergeCell ref="K4:M4"/>
    <mergeCell ref="O5:O6"/>
    <mergeCell ref="P5:P6"/>
    <mergeCell ref="H6:J6"/>
    <mergeCell ref="K6:M6"/>
    <mergeCell ref="A5:A6"/>
    <mergeCell ref="E5:G6"/>
    <mergeCell ref="N5:N6"/>
    <mergeCell ref="A1:P1"/>
    <mergeCell ref="B2:D2"/>
    <mergeCell ref="E2:G2"/>
    <mergeCell ref="H2:J2"/>
    <mergeCell ref="K2:M2"/>
    <mergeCell ref="A3:A4"/>
    <mergeCell ref="B3:D4"/>
    <mergeCell ref="N3:N4"/>
    <mergeCell ref="O3:O4"/>
    <mergeCell ref="P3:P4"/>
    <mergeCell ref="B6:D6"/>
  </mergeCells>
  <phoneticPr fontId="1"/>
  <conditionalFormatting sqref="B6:D6">
    <cfRule type="containsText" dxfId="11" priority="9" operator="containsText" text="LOSER">
      <formula>NOT(ISERROR(SEARCH("LOSER",B6)))</formula>
    </cfRule>
    <cfRule type="containsText" dxfId="10" priority="10" operator="containsText" text="WINNER">
      <formula>NOT(ISERROR(SEARCH("WINNER",B6)))</formula>
    </cfRule>
  </conditionalFormatting>
  <conditionalFormatting sqref="B8:G8">
    <cfRule type="containsText" dxfId="9" priority="7" operator="containsText" text="LOSER">
      <formula>NOT(ISERROR(SEARCH("LOSER",B8)))</formula>
    </cfRule>
    <cfRule type="containsText" dxfId="8" priority="8" operator="containsText" text="WINNER">
      <formula>NOT(ISERROR(SEARCH("WINNER",B8)))</formula>
    </cfRule>
  </conditionalFormatting>
  <conditionalFormatting sqref="B10:J10">
    <cfRule type="containsText" dxfId="7" priority="5" operator="containsText" text="LOSER">
      <formula>NOT(ISERROR(SEARCH("LOSER",B10)))</formula>
    </cfRule>
    <cfRule type="containsText" dxfId="6" priority="6" operator="containsText" text="WINNER">
      <formula>NOT(ISERROR(SEARCH("WINNER",B10)))</formula>
    </cfRule>
  </conditionalFormatting>
  <conditionalFormatting sqref="E4:M4">
    <cfRule type="containsText" dxfId="5" priority="11" operator="containsText" text="LOSER">
      <formula>NOT(ISERROR(SEARCH("LOSER",E4)))</formula>
    </cfRule>
    <cfRule type="containsText" dxfId="4" priority="12" operator="containsText" text="WINNER">
      <formula>NOT(ISERROR(SEARCH("WINNER",E4)))</formula>
    </cfRule>
  </conditionalFormatting>
  <conditionalFormatting sqref="H6:M6">
    <cfRule type="containsText" dxfId="3" priority="3" operator="containsText" text="LOSER">
      <formula>NOT(ISERROR(SEARCH("LOSER",H6)))</formula>
    </cfRule>
    <cfRule type="containsText" dxfId="2" priority="4" operator="containsText" text="WINNER">
      <formula>NOT(ISERROR(SEARCH("WINNER",H6)))</formula>
    </cfRule>
  </conditionalFormatting>
  <conditionalFormatting sqref="K8:M8">
    <cfRule type="containsText" dxfId="1" priority="1" operator="containsText" text="LOSER">
      <formula>NOT(ISERROR(SEARCH("LOSER",K8)))</formula>
    </cfRule>
    <cfRule type="containsText" dxfId="0" priority="2" operator="containsText" text="WINNER">
      <formula>NOT(ISERROR(SEARCH("WINNER",K8)))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J22" sqref="J22"/>
    </sheetView>
  </sheetViews>
  <sheetFormatPr defaultRowHeight="13.5" x14ac:dyDescent="0.15"/>
  <sheetData/>
  <sheetProtection sheet="1" objects="1" scenarios="1"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はじめに</vt:lpstr>
      <vt:lpstr>①チーム名のエントリー</vt:lpstr>
      <vt:lpstr>②スコアシートのコピー</vt:lpstr>
      <vt:lpstr>③得点の入力</vt:lpstr>
      <vt:lpstr>③得点の入力 (2)</vt:lpstr>
      <vt:lpstr>③得点の入力 (3)</vt:lpstr>
      <vt:lpstr>④最後に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Nia Tomonaka</dc:creator>
  <cp:lastModifiedBy>Nia Tomonaka</cp:lastModifiedBy>
  <dcterms:created xsi:type="dcterms:W3CDTF">2013-08-31T07:07:47Z</dcterms:created>
  <dcterms:modified xsi:type="dcterms:W3CDTF">2025-02-02T03:02:51Z</dcterms:modified>
  <cp:contentStatus/>
</cp:coreProperties>
</file>